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codeName="ThisWorkbook"/>
  <xr:revisionPtr revIDLastSave="0" documentId="13_ncr:1_{AB1DCAB5-E44F-422B-9593-4E53364349E9}"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19(18)　ノロウイルス関連情報 " sheetId="101" r:id="rId3"/>
    <sheet name="19(18)  衛生訓話" sheetId="153" r:id="rId4"/>
    <sheet name="19(18)　食中毒記事等 " sheetId="29" r:id="rId5"/>
    <sheet name="19(18)　海外情報" sheetId="123" r:id="rId6"/>
    <sheet name="19(18)　感染症統計" sheetId="125" r:id="rId7"/>
    <sheet name="18(17)　感染症情報" sheetId="124" r:id="rId8"/>
    <sheet name="19(18) 食品回収" sheetId="60" r:id="rId9"/>
    <sheet name="19(18)　食品表示" sheetId="34" r:id="rId10"/>
    <sheet name="19(18)　 残留農薬　等 " sheetId="35" r:id="rId11"/>
  </sheets>
  <definedNames>
    <definedName name="_xlnm._FilterDatabase" localSheetId="10" hidden="1">'19(18)　 残留農薬　等 '!$A$1:$C$1</definedName>
    <definedName name="_xlnm._FilterDatabase" localSheetId="2" hidden="1">'19(18)　ノロウイルス関連情報 '!$A$22:$G$75</definedName>
    <definedName name="_xlnm._FilterDatabase" localSheetId="4" hidden="1">'19(18)　食中毒記事等 '!$A$1:$D$1</definedName>
    <definedName name="_xlnm.Print_Area" localSheetId="7">'18(17)　感染症情報'!$A$1:$D$21</definedName>
    <definedName name="_xlnm.Print_Area" localSheetId="3">'19(18)  衛生訓話'!$A$1:$M$29</definedName>
    <definedName name="_xlnm.Print_Area" localSheetId="10">'19(18)　 残留農薬　等 '!$A$1:$A$22</definedName>
    <definedName name="_xlnm.Print_Area" localSheetId="2">'19(18)　ノロウイルス関連情報 '!$A$1:$N$84</definedName>
    <definedName name="_xlnm.Print_Area" localSheetId="5">'19(18)　海外情報'!$A$1:$C$41</definedName>
    <definedName name="_xlnm.Print_Area" localSheetId="6">'19(18)　感染症統計'!$A$1:$AC$37</definedName>
    <definedName name="_xlnm.Print_Area" localSheetId="4">'19(18)　食中毒記事等 '!$A$1:$D$36</definedName>
    <definedName name="_xlnm.Print_Area" localSheetId="8">'19(18) 食品回収'!$A$1:$E$37</definedName>
    <definedName name="_xlnm.Print_Area" localSheetId="9">'19(18)　食品表示'!$A$1:$N$13</definedName>
    <definedName name="_xlnm.Print_Area" localSheetId="1">スポンサー公告!$A$1:$Q$37</definedName>
    <definedName name="_xlnm.Print_Titles" localSheetId="10">'19(18)　 残留農薬　等 '!$1:$1</definedName>
    <definedName name="_xlnm.Print_Titles" localSheetId="4">'19(18)　食中毒記事等 '!$1:$1</definedName>
  </definedNames>
  <calcPr calcId="191029"/>
</workbook>
</file>

<file path=xl/calcChain.xml><?xml version="1.0" encoding="utf-8"?>
<calcChain xmlns="http://schemas.openxmlformats.org/spreadsheetml/2006/main">
  <c r="B22" i="78" l="1"/>
  <c r="B69" i="101" l="1"/>
  <c r="G15" i="78"/>
  <c r="F4" i="125" l="1"/>
  <c r="E4" i="125"/>
  <c r="D4" i="125"/>
  <c r="B19" i="78" l="1"/>
  <c r="B14" i="78"/>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B58" i="101" s="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G70" i="101"/>
  <c r="B70" i="101" s="1"/>
  <c r="G23" i="101"/>
  <c r="B16" i="78"/>
  <c r="G73" i="101"/>
  <c r="B20" i="78" l="1"/>
  <c r="R4" i="125"/>
  <c r="S4" i="125"/>
  <c r="T4" i="125"/>
  <c r="U4" i="125"/>
  <c r="V4" i="125"/>
  <c r="W4" i="125"/>
  <c r="X4" i="125"/>
  <c r="Y4" i="125"/>
  <c r="Z4" i="125"/>
  <c r="AA4" i="125"/>
  <c r="AB4" i="125"/>
  <c r="AC4" i="125"/>
  <c r="Q4" i="125"/>
  <c r="N4" i="125"/>
  <c r="C4" i="125"/>
  <c r="G4" i="125"/>
  <c r="H4" i="125"/>
  <c r="I4" i="125"/>
  <c r="J4" i="125"/>
  <c r="K4" i="125"/>
  <c r="L4" i="125"/>
  <c r="M4" i="125"/>
  <c r="B4" i="125"/>
  <c r="B18" i="78"/>
  <c r="B21" i="78" l="1"/>
  <c r="P21" i="125"/>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N8" i="125"/>
  <c r="P4" i="125"/>
  <c r="B23" i="101" l="1"/>
  <c r="B17" i="78" l="1"/>
  <c r="G75" i="101" l="1"/>
  <c r="F75" i="101" s="1"/>
  <c r="F15" i="78"/>
  <c r="I74" i="101" l="1"/>
  <c r="I73" i="101"/>
  <c r="H15" i="78" s="1"/>
  <c r="M75" i="101"/>
  <c r="K75" i="101"/>
</calcChain>
</file>

<file path=xl/sharedStrings.xml><?xml version="1.0" encoding="utf-8"?>
<sst xmlns="http://schemas.openxmlformats.org/spreadsheetml/2006/main" count="573" uniqueCount="413">
  <si>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</si>
  <si>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</si>
  <si>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</si>
  <si>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</si>
  <si>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</si>
  <si>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</si>
  <si>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</si>
  <si>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</si>
  <si>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</si>
  <si>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</si>
  <si>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</si>
  <si>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</si>
  <si>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</si>
  <si>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</si>
  <si>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</si>
  <si>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</si>
  <si>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</si>
  <si>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</si>
  <si>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</si>
  <si>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</si>
  <si>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</si>
  <si>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</si>
  <si>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</si>
  <si>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</si>
  <si>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</si>
  <si>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</si>
  <si>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</si>
  <si>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</si>
  <si>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</si>
  <si>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</si>
  <si>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</si>
  <si>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</si>
  <si>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</si>
  <si>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</si>
  <si>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</si>
  <si>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</si>
  <si>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</si>
  <si>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</si>
  <si>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</si>
  <si>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</si>
  <si>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</si>
  <si>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</si>
  <si>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</si>
  <si>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</si>
  <si>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</si>
  <si>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</si>
  <si>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</si>
  <si>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</si>
  <si>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</si>
  <si>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</si>
  <si>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</si>
  <si>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</si>
  <si>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</si>
  <si>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</si>
  <si>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</si>
  <si>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</si>
  <si>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</si>
  <si>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</si>
  <si>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</si>
  <si>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</si>
  <si>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</si>
  <si>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</si>
  <si>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</si>
  <si>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</si>
  <si>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</si>
  <si>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</si>
  <si>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</si>
  <si>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</si>
  <si>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</si>
  <si>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</si>
  <si>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</si>
  <si>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</si>
  <si>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</si>
  <si>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</si>
  <si>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</si>
  <si>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</si>
  <si>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</si>
  <si>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</si>
  <si>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</si>
  <si>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</si>
  <si>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</si>
  <si>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</si>
  <si>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</si>
  <si>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</si>
  <si>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</si>
  <si>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</si>
  <si>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</si>
  <si>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</si>
  <si>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</si>
  <si>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</si>
  <si>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</si>
  <si>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</si>
  <si>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</si>
  <si>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</si>
  <si>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</si>
  <si>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</si>
  <si>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</si>
  <si>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</si>
  <si>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</si>
  <si>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</si>
  <si>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</si>
  <si>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</si>
  <si>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</si>
  <si>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</si>
  <si>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</si>
  <si>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</si>
  <si>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</si>
  <si>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</si>
  <si>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</si>
  <si>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</si>
  <si>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</si>
  <si>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</si>
  <si>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</si>
  <si>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</si>
  <si>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</si>
  <si>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</si>
  <si>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</si>
  <si>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</si>
  <si>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</si>
  <si>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</si>
  <si>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</si>
  <si>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</si>
  <si>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</si>
  <si>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</si>
  <si>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</si>
  <si>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</si>
  <si>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</si>
  <si>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</si>
  <si>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</si>
  <si>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</si>
  <si>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</si>
  <si>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</si>
  <si>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</si>
  <si>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9．新型ｺﾛﾅ情報</t>
    <rPh sb="2" eb="4">
      <t>シンガタ</t>
    </rPh>
    <rPh sb="7" eb="9">
      <t>ジョウホウ</t>
    </rPh>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</si>
  <si>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</si>
  <si>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</si>
  <si>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</si>
  <si>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</si>
  <si>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</si>
  <si>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</si>
  <si>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</si>
  <si>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</si>
  <si>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</si>
  <si>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</si>
  <si>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</si>
  <si>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</si>
  <si>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</si>
  <si>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</si>
  <si>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</si>
  <si>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</si>
  <si>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</si>
  <si>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</si>
  <si>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</si>
  <si>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</si>
  <si>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7"/>
  </si>
  <si>
    <t>厚生労働省：国内の発生状況など
https://www.mhlw.go.jp/stf/covid-19/kokunainohasseijoukyou.html#h2_1
厚生労働省：データからわかる－新型コロナウイルス感染症情報－
https：//covid19.mhlw.go.jp/</t>
    <phoneticPr fontId="87"/>
  </si>
  <si>
    <t>https://www.mhlw.go.jp/stf/covid-19/kokunainohasseijoukyou.html#h2_1</t>
    <phoneticPr fontId="87"/>
  </si>
  <si>
    <t>厚生労働省：データからわかる－新型コロナウイルス感染症情報－</t>
    <phoneticPr fontId="87"/>
  </si>
  <si>
    <t xml:space="preserve">
</t>
    <phoneticPr fontId="87"/>
  </si>
  <si>
    <t>https：//covid19.mhlw.go.jp/</t>
    <phoneticPr fontId="87"/>
  </si>
  <si>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</si>
  <si>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</si>
  <si>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</si>
  <si>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</si>
  <si>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</si>
  <si>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</si>
  <si>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</si>
  <si>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7"/>
  </si>
  <si>
    <t>8．衛生訓話</t>
    <rPh sb="2" eb="4">
      <t>エイセイ</t>
    </rPh>
    <rPh sb="4" eb="6">
      <t>クンワ</t>
    </rPh>
    <phoneticPr fontId="5"/>
  </si>
  <si>
    <t>12-21年月平均</t>
  </si>
  <si>
    <t>2022年</t>
    <phoneticPr fontId="5"/>
  </si>
  <si>
    <t>1月</t>
    <phoneticPr fontId="87"/>
  </si>
  <si>
    <t>^</t>
    <phoneticPr fontId="87"/>
  </si>
  <si>
    <t>l</t>
    <phoneticPr fontId="33"/>
  </si>
  <si>
    <t>*発行予定は2022年11月7日（月）です。</t>
  </si>
  <si>
    <t>*発行予定は2022年11月7日（月）です。</t>
    <phoneticPr fontId="87"/>
  </si>
  <si>
    <t>皆様  週刊情報2022-48を配信いたします</t>
    <phoneticPr fontId="5"/>
  </si>
  <si>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</si>
  <si>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</si>
  <si>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管理レベル「1」　</t>
  </si>
  <si>
    <t>2023年</t>
    <phoneticPr fontId="5"/>
  </si>
  <si>
    <t>★各地でノロウイルスが流行しています</t>
    <rPh sb="1" eb="3">
      <t>カクチ</t>
    </rPh>
    <rPh sb="11" eb="13">
      <t>リュウコウ</t>
    </rPh>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</si>
  <si>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</si>
  <si>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</si>
  <si>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掲載なし</t>
    <rPh sb="0" eb="2">
      <t>ケイサイ</t>
    </rPh>
    <phoneticPr fontId="33"/>
  </si>
  <si>
    <t xml:space="preserve"> 全国指数</t>
  </si>
  <si>
    <t>先週より</t>
  </si>
  <si>
    <t xml:space="preserve"> </t>
  </si>
  <si>
    <t>　</t>
  </si>
  <si>
    <t xml:space="preserve"> - 農林水産省 </t>
    <phoneticPr fontId="33"/>
  </si>
  <si>
    <t xml:space="preserve"> ｜- ジェトロ</t>
    <phoneticPr fontId="33"/>
  </si>
  <si>
    <t xml:space="preserve"> - Yahoo!ニュース </t>
    <phoneticPr fontId="33"/>
  </si>
  <si>
    <t>J</t>
    <phoneticPr fontId="33"/>
  </si>
  <si>
    <t>先週に比べて全国平均は</t>
    <phoneticPr fontId="5"/>
  </si>
  <si>
    <t xml:space="preserve"> </t>
    <phoneticPr fontId="33"/>
  </si>
  <si>
    <t>※2023年 第11週（3/13～3/19）  現在</t>
    <phoneticPr fontId="87"/>
  </si>
  <si>
    <t>毎週　　ひとつ　　覚えていきましょう</t>
    <phoneticPr fontId="5"/>
  </si>
  <si>
    <t>上記の他「 食品において不検出とされる農薬等 」が定められています。</t>
    <phoneticPr fontId="33"/>
  </si>
  <si>
    <t>9-10月、4月以降
施設の所在市町村で流行・   食中毒が報告される
定点観測値が5.00前後</t>
    <phoneticPr fontId="87"/>
  </si>
  <si>
    <t xml:space="preserve">【情報共有】　週間・情報収集/情報は毎週確認する
【常設】　嘔吐物処理セットの配備
【体調管理】従業員の健康状況を徹底し、不良者は調理・加工ラインより外す
</t>
    <phoneticPr fontId="87"/>
  </si>
  <si>
    <t>腸チフス1例 感染地域：国内（都道府県不明）</t>
    <phoneticPr fontId="87"/>
  </si>
  <si>
    <t xml:space="preserve">腸チフス
</t>
    <rPh sb="0" eb="1">
      <t>チョウ</t>
    </rPh>
    <phoneticPr fontId="5"/>
  </si>
  <si>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</si>
  <si>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</si>
  <si>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</si>
  <si>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</si>
  <si>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</si>
  <si>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</si>
  <si>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</si>
  <si>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</si>
  <si>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非常に少ない</t>
    <rPh sb="0" eb="2">
      <t>ヒジョウ</t>
    </rPh>
    <rPh sb="3" eb="4">
      <t>スク</t>
    </rPh>
    <phoneticPr fontId="5"/>
  </si>
  <si>
    <t>毎日新聞</t>
    <rPh sb="0" eb="2">
      <t>マイニチ</t>
    </rPh>
    <rPh sb="2" eb="4">
      <t>シンブン</t>
    </rPh>
    <phoneticPr fontId="87"/>
  </si>
  <si>
    <t>神戸市は９日、北区鳴子３の介護付き有料老人ホーム「神戸ゆうゆうの里」の入所者２４人が、下痢や腹痛などの症状を訴えたと明らかにした。一部の患者の便から「ウェルシュ菌」が検出されるなどしたため、市は食中毒と判断し、１１日までの３日間、厨房（ちゅうぼう）での食事提供の中止を命じた。</t>
    <phoneticPr fontId="87"/>
  </si>
  <si>
    <t>神戸新聞</t>
    <rPh sb="0" eb="4">
      <t>コウベシンブン</t>
    </rPh>
    <phoneticPr fontId="87"/>
  </si>
  <si>
    <t>鹿沼市にある県西健康福祉センター管内の認定こども園で複数の園児や職員に嘔吐や下痢の症状があり、１日に１２人の検体を検査した結果、７人からノロウイルスが検出されました。</t>
    <phoneticPr fontId="87"/>
  </si>
  <si>
    <t>栃木テレビ</t>
    <rPh sb="0" eb="2">
      <t>トチギ</t>
    </rPh>
    <phoneticPr fontId="87"/>
  </si>
  <si>
    <t xml:space="preserve">県は2日、橋本市立橋本小学校（児童数約250人）で1～6年生の児童20人が4月19日から28日にかけて嘔吐（おうと）や下痢などの症状を訴え、県環境衛生研究センターの検査でこのうち3人からノロウイルスが検出されたと発表した。感染はいずれも軽症で、全員快方に向かっているという。　同校はピークとなった12人の新規発症者…
</t>
    <phoneticPr fontId="87"/>
  </si>
  <si>
    <t>]</t>
    <phoneticPr fontId="16"/>
  </si>
  <si>
    <t xml:space="preserve">細菌性赤痢2例 菌種：S. flexneri（B群）1例＿感染地域：石川県
　　S. sonnei（D群）1例＿感染地域：千葉県
</t>
    <phoneticPr fontId="87"/>
  </si>
  <si>
    <t>JFS-B取得・維持のためのe-ラニング (コンサルタントいらず)</t>
    <rPh sb="5" eb="7">
      <t>シュトク</t>
    </rPh>
    <rPh sb="8" eb="10">
      <t>イジ</t>
    </rPh>
    <phoneticPr fontId="33"/>
  </si>
  <si>
    <t xml:space="preserve"> GⅡ　19週　0例</t>
    <rPh sb="9" eb="10">
      <t>レイ</t>
    </rPh>
    <phoneticPr fontId="5"/>
  </si>
  <si>
    <t>2023/18週</t>
    <phoneticPr fontId="87"/>
  </si>
  <si>
    <t>2023/19週</t>
    <phoneticPr fontId="87"/>
  </si>
  <si>
    <t>今週のニュース（Noroｖｉｒｕｓ） (5/15-5/21)</t>
    <rPh sb="0" eb="2">
      <t>コンシュウ</t>
    </rPh>
    <phoneticPr fontId="5"/>
  </si>
  <si>
    <t>食中毒情報 (5/15-5/21)</t>
    <rPh sb="0" eb="3">
      <t>ショクチュウドク</t>
    </rPh>
    <rPh sb="3" eb="5">
      <t>ジョウホウ</t>
    </rPh>
    <phoneticPr fontId="5"/>
  </si>
  <si>
    <t>海外情報 (5/15-5/21)</t>
    <rPh sb="0" eb="2">
      <t>カイガイ</t>
    </rPh>
    <rPh sb="2" eb="4">
      <t>ジョウホウ</t>
    </rPh>
    <phoneticPr fontId="5"/>
  </si>
  <si>
    <t>食品リコール・回収情報
 (5/15-5/21)</t>
    <rPh sb="0" eb="2">
      <t>ショクヒン</t>
    </rPh>
    <rPh sb="7" eb="9">
      <t>カイシュウ</t>
    </rPh>
    <rPh sb="9" eb="11">
      <t>ジョウホウ</t>
    </rPh>
    <phoneticPr fontId="5"/>
  </si>
  <si>
    <t>食品表示 (5/15-5/21)</t>
    <rPh sb="0" eb="2">
      <t>ショクヒン</t>
    </rPh>
    <rPh sb="2" eb="4">
      <t>ヒョウジ</t>
    </rPh>
    <phoneticPr fontId="5"/>
  </si>
  <si>
    <t>残留農薬 (5/15-5/21)</t>
    <phoneticPr fontId="16"/>
  </si>
  <si>
    <t>※2023年 第19週（5/8～5/14） 現在</t>
    <phoneticPr fontId="5"/>
  </si>
  <si>
    <t>平年並みに</t>
    <rPh sb="0" eb="2">
      <t>ヘイネン</t>
    </rPh>
    <rPh sb="2" eb="3">
      <t>ナ</t>
    </rPh>
    <phoneticPr fontId="87"/>
  </si>
  <si>
    <t>茨城県は18日、取手市宮和田の認可保育園「藤代駅前　NURSERY　SCHOOL(ナーサリースクール)」で、感染性胃腸炎の集団発生があったと発表した。同日までに、園児や職員計36人が嘔吐(おうと)や下痢の症状を訴えた。県衛生研究所で園児と職員計10人の検体を調べた結果、7人からノロウイルスが検出された。重症者はなく、全員快方に向かっている。</t>
    <phoneticPr fontId="87"/>
  </si>
  <si>
    <t>茨木新聞</t>
    <rPh sb="0" eb="4">
      <t>イバラキシンブン</t>
    </rPh>
    <phoneticPr fontId="87"/>
  </si>
  <si>
    <t>長野市保健所によりますと、10日、市内の幼稚園から「感染性胃腸炎のような症状の園児が複数いる」と連絡がありました。保健所が検査したところ、6人の便からノロウイルスが検出されました。共通して食べていたのは、8日に作った「よもぎの白玉団子」で、その後、一緒に食べた42人の内、園児23人、職員3人に下痢、嘔吐、発熱などの症状が確認されました。全員、快方に向かっているということです。</t>
    <phoneticPr fontId="87"/>
  </si>
  <si>
    <t>長野新聞</t>
    <rPh sb="0" eb="4">
      <t>ナガノシンブン</t>
    </rPh>
    <phoneticPr fontId="87"/>
  </si>
  <si>
    <t>千葉県は１６日、松戸市立第一中学校で、ノロウイルスによる集団食中毒が発生したと発表した。１～３年生の生徒５７人と職員３人の計６０人に下痢や嘔吐（おうと）などの症状が出て２２人が医療機関を受診したが、重症者はいないという。県は同校内の施設で給食調理の業務を委託されていた「東京割烹」を１６日から３日間、営業停止処分とした。</t>
    <phoneticPr fontId="87"/>
  </si>
  <si>
    <t>千葉日報</t>
    <rPh sb="0" eb="4">
      <t>チバニッポウ</t>
    </rPh>
    <phoneticPr fontId="87"/>
  </si>
  <si>
    <t>ノロウイルスの集団感染が発生しています（5月17日現在情報）
4月末以降、区立学校において10名以上のノロウイルス集団感染が数件発生しています。</t>
    <phoneticPr fontId="87"/>
  </si>
  <si>
    <t>足立区公表</t>
    <rPh sb="0" eb="3">
      <t>アダチク</t>
    </rPh>
    <rPh sb="3" eb="5">
      <t>コウヒョウ</t>
    </rPh>
    <phoneticPr fontId="87"/>
  </si>
  <si>
    <t>大阪の病院で集団食中毒　原因のウエルシュ菌が持つ“盲点”　以前は富山でも…　で７２人集団食中毒</t>
    <phoneticPr fontId="16"/>
  </si>
  <si>
    <t>5月9日、大阪府堺市の「堺平成病院」の職員食堂で食事をした職員ら72人（21～81歳）が下痢や腹痛などの症状を訴えた集団食中毒で、このうち18人からウエルシュ菌が検出されたことがわかりました。1月には、富山県射水市の民宿で提供されたカレーを食べた12人が腹痛などの症状を訴え、ウエルシュ菌が原因だったことがわかっています。</t>
    <phoneticPr fontId="16"/>
  </si>
  <si>
    <t>https://news.yahoo.co.jp/articles/c57fb596e3c50bd86471b7098a005e3d9b3edb64</t>
    <phoneticPr fontId="16"/>
  </si>
  <si>
    <t>鶏の刺身などを食べた客が食中毒　カンピロバクター属菌が検出　宮崎市の飲食店を3日間の営業停止処分</t>
    <phoneticPr fontId="16"/>
  </si>
  <si>
    <t>今月、宮崎市の飲食店で鶏の刺身などを食べた客7人が腹痛などの症状を訴え患者の便からはカンピロバクター属菌が検出されました。
食中毒が発生したのは宮崎市の飲食店、「大人の隠れ家POLLO（ぽっろ）」です。宮崎市保健所によりますと、今月4日に店を利用した23歳から34歳までの男女あわせて7人が下痢や腹痛などの症状を訴えていることが判明。患者3人の便からはカンピロバクター属菌が検出されたということです。
患者らは店で鶏肉の刺身などを食べていました。
患者のうち1人は入院しましたが、全員が快方に向かっているということです。宮崎市保健所では、店を19日から3日間、営業停止処分にしました。</t>
    <phoneticPr fontId="16"/>
  </si>
  <si>
    <t>https://news.yahoo.co.jp/articles/b10de0e019563ed6774b59f4c7c64802732c8578</t>
    <phoneticPr fontId="16"/>
  </si>
  <si>
    <t>大阪府</t>
    <rPh sb="0" eb="3">
      <t>オオサカフ</t>
    </rPh>
    <phoneticPr fontId="16"/>
  </si>
  <si>
    <t>宮崎市</t>
    <rPh sb="0" eb="3">
      <t>ミヤザキシ</t>
    </rPh>
    <phoneticPr fontId="16"/>
  </si>
  <si>
    <t>チューリップテレビ</t>
    <phoneticPr fontId="16"/>
  </si>
  <si>
    <t>宮崎放送</t>
    <rPh sb="0" eb="2">
      <t>ミヤザキ</t>
    </rPh>
    <rPh sb="2" eb="4">
      <t>ホウソウ</t>
    </rPh>
    <phoneticPr fontId="16"/>
  </si>
  <si>
    <t>【長野・長野市】</t>
    <phoneticPr fontId="16"/>
  </si>
  <si>
    <t>幼稚園で園児と職員計２６人食中毒　みんなで作った「よもぎの白玉団子」が原因　ノロウイルス検出　全員快方へ向かう</t>
    <phoneticPr fontId="16"/>
  </si>
  <si>
    <t>長野市内の幼稚園でノロウイルスによる食中毒が発生し、園児・職員合わせて２６人が下痢などの症状を訴えていたことが分かりました。
長野市保健所によりますと５月８日、市内の幼稚園で園児・職員合わせて４２人が「よもぎの白玉団子」を調理して食べました。
このうち２６人が翌日から下痢などの症状を訴え、保健所に連絡。調べたところ患者の便からノロウイルスが検出され、長野市保健所は調理した「よもぎの白玉団子」が原因の食中毒と断定しました。患者は全員快方に向かっているということです。県によりますとノロウイルスによる食中毒は秋から冬に流行期を迎えますが、この時期も注意が必要で、せっけんを使った手洗いや、食材を十分に加熱するよう呼び掛けています。</t>
    <phoneticPr fontId="16"/>
  </si>
  <si>
    <t>テレビ信州</t>
    <rPh sb="3" eb="5">
      <t>シンシュウ</t>
    </rPh>
    <phoneticPr fontId="16"/>
  </si>
  <si>
    <t>https://news.yahoo.co.jp/articles/92a33a03d8b549abab7308666ac017a676250b86</t>
    <phoneticPr fontId="16"/>
  </si>
  <si>
    <t>マダイなど刺身の盛り合わせ食べ「胃からアニサキス」30代男性が腹痛の食中毒“宮城で今年10件目”</t>
    <phoneticPr fontId="16"/>
  </si>
  <si>
    <t>5月14日、仙台市太白区のスーパーで買った刺身の盛り合わせを食べた男性が腹痛を訴え、胃からアニサキスが検出されました。仙台市は食中毒と断定しこのスーパーに対し1日間、生食用の魚介類の提供などを停止させる処分を出しました。
営業の一部停止処分を受けたのは、仙台市太白区柳生のスーパーです。仙台市によりますと5月14日、このスーパーでマダイやイカ、マグロの刺身の盛り合わせを買って食べた30代の男性が、15日に腹痛や吐き気を訴え、医療機関を受診したところ、寄生虫のアニサキスが検出されました。
原因と考えられる食べ物が刺身のみだったことから、仙台市は食中毒と断定しこの飲食店に対し17日、1日間、生食用の魚介類の調理や提供を停止する処分を出しました。これで今年に入ってから県内で発生したアニサキスによる食中毒は10件目となり、すでに去年1年間の発生件数7件を超えています。
これについて仙台市では、コロナで控えていた外食の機会が増えてきていることや、海水温の変化で魚の回遊する場所が変わったりするなど、様々な要因が考えられるとしています。アニサキスはイワシやサバなどの魚介類に寄生していて、仙台市は、内臓の除去やマイナス20度で24時間以上の冷凍を行うなどして予防を徹底するよう呼びかけています。</t>
    <phoneticPr fontId="16"/>
  </si>
  <si>
    <t>https://news.yahoo.co.jp/articles/fe727e63271bffb26fb7695fe502f437d773a08c</t>
    <phoneticPr fontId="16"/>
  </si>
  <si>
    <t>仙台市</t>
    <rPh sb="0" eb="3">
      <t>センダイシ</t>
    </rPh>
    <phoneticPr fontId="16"/>
  </si>
  <si>
    <t>東北放送</t>
    <rPh sb="0" eb="2">
      <t>トウホク</t>
    </rPh>
    <rPh sb="2" eb="4">
      <t>ホウソウ</t>
    </rPh>
    <phoneticPr fontId="16"/>
  </si>
  <si>
    <t>千葉県</t>
    <rPh sb="0" eb="3">
      <t>チバケン</t>
    </rPh>
    <phoneticPr fontId="16"/>
  </si>
  <si>
    <t>宮迫博之『牛宮城』で「レバーを食べた客が食中毒」と暴露され…“疑惑の接客”にネット大荒れ</t>
    <phoneticPr fontId="16"/>
  </si>
  <si>
    <t>https://article.auone.jp/detail/1/5/9/100_9_r_20230518_1684359641998374</t>
    <phoneticPr fontId="16"/>
  </si>
  <si>
    <t>レバーに「こちらサッと焼きがおすすめでございます」
　この日コレコレ氏が発信したいくつかの暴露のなかに、「牛宮城で被害を受けた配信者」について語られたものがあったのだ。
　今年4月、コレコレ氏と親交のあるホラーゲーム配信者「猫こねこ」、YouTuber「だっすー」ら4人が牛宮城で焼肉を食べに行ったところ、猫こねことだっすーの2人が体調不良を訴え病院を受診。その結果、食中毒が判明したのだという。コレコレも、4人が牛宮城に行った翌日に猫こねこに会ったそうで、ずっと体調悪いと言っていたと語っていた。　コレコレはライブ配信中の画面に、4人が『牛宮城』で食事する様子のアーカイブ映像を流すことに。食中毒の原因は同店の“レバー”が原因なのだという。　定点カメラの画角には4人が映り込んでおり、そこに女性店員がやってくる。レバーを提供し、「こちらサッと焼きがおすすめでございます」と説明。4人は「サッと焼き」「へぇ〜サッと焼きでいいんだ」と反応した。
　これに対し、コレコレは「サッと焼きでいいって、この発言結構やばいけどね、ちなみに。あんま聞いたことない、焼肉屋で」と指摘。
　その一方でレバーを焼くシーンを映しながら、
「まぁ、でももうちょっと焼いたほうが良かったか。これあと1分ぐらい焼いた方が良かったんじゃないか。表面がちょっと焼けてて、中が少し赤いぐらいか？」　また、トングで各人の皿にレバーを置いていく様子を見て「トングって汚いからさ。生の肉を掴んでいるから」
　と食中毒の原因となりうる複数の可能性を示し、配信者の行動にも落ち度があったとした。ある種、中立の立場を示したかたちだ。確かに、生肉を扱う時は専用のトング、焼いた肉を取る時は箸といった形で、細心の注意を払う必要がありそうだが……。</t>
    <phoneticPr fontId="16"/>
  </si>
  <si>
    <t>不特定</t>
    <rPh sb="0" eb="3">
      <t>フトクテイ</t>
    </rPh>
    <phoneticPr fontId="16"/>
  </si>
  <si>
    <t>週刊女性PRIME</t>
    <phoneticPr fontId="16"/>
  </si>
  <si>
    <t>船橋の居酒屋で食中毒　アニサキス見つかる、刺し身盛り合わせ原因か</t>
    <phoneticPr fontId="16"/>
  </si>
  <si>
    <t>船橋市保健所は１６日、同市西船４の居酒屋「魚屋十番」で刺し身の盛り合わせを食べた市内の６０代男性が腹痛を起こし、胃から寄生虫のアニサキスが見つかったと発表した。同保健所はこの食事が原因のアニサキス食中毒と断定し、同店での生食用鮮魚介類の提供（冷凍品を除く）を１６日の１日間、停止処分とした。　同保健所によると、男性は１３日夕に４人で来店。翌１４日未明から発症した。既に回復している。冷凍処理はアニサキス駆除に有効。
　【関連記事／あわせて読みたい】
松戸一中で集団食中毒　給食からノロウイルス　生徒と職員計６０人に下痢や嘔吐など症状
イワシの刺し身など食べ　船橋の料理店で食中毒　３０代女性、胃からアニサキス
船橋の居酒屋で食中毒　胃にアニサキス　イワシの刺し身原因か
船橋のすし店、食中毒　盛り合わせ購入客からアニサキス
松戸の割烹店で２２人が食中毒　ノロウイルス検出　天ぷら、茶わん蒸しなど食べる</t>
    <phoneticPr fontId="16"/>
  </si>
  <si>
    <t>千葉日報</t>
    <rPh sb="0" eb="4">
      <t>チバニッポウ</t>
    </rPh>
    <phoneticPr fontId="16"/>
  </si>
  <si>
    <t xml:space="preserve"> 令和５年５月１５日（月）、筑紫野市の事業所から、福岡市の飲食店で製造された弁当を喫食した複数名が食中毒様症状を呈している旨、筑紫保健福祉環境事務所に連絡があった。　また、福岡市の住民から、同飲食店の弁当を喫食した宗像市内の事業所職員複数名が食中毒様症状を呈している旨、福岡市に連絡があった。筑紫保健福祉環境事務所が調査したところ、５月１２日（金）に同飲食店で製造された弁当を喫食した事業所職員１７名のうち１２名が下痢、嘔吐、発熱等の症状を呈していることが判明した。
　現在、同事務所及び宗像・遠賀保健福祉環境事務所において、両事例の関連性を含め、食中毒及び感染症の両面から調査を進めている。
３　発生日時　　判明分：令和５年５月１３日（土）１６時頃
４　摂食者数　　調査中　１７名
５　症状　　　　判明分：下痢、嘔吐、発熱等
６　有症者数　　調査中　判明分：１２名
このうち９名が医療機関を受診しているが、入院はしておらず、重篤な症状を呈した者はいない。
７　原因施設、原因食品、原因物質　（１）因施設：調査中
８　検査　　　福岡県保健環境研究所で有症者の便を検査予定</t>
    <phoneticPr fontId="16"/>
  </si>
  <si>
    <t>https://www.pref.fukuoka.lg.jp/press-release/syokuchudoku20230516.html</t>
    <phoneticPr fontId="16"/>
  </si>
  <si>
    <t>福岡市</t>
    <rPh sb="0" eb="3">
      <t>フクオカシ</t>
    </rPh>
    <phoneticPr fontId="16"/>
  </si>
  <si>
    <t>福岡県公表</t>
    <rPh sb="0" eb="5">
      <t>フクオカケンコウヒョウ</t>
    </rPh>
    <phoneticPr fontId="16"/>
  </si>
  <si>
    <t>食中毒（疑い）が発生しました</t>
    <phoneticPr fontId="16"/>
  </si>
  <si>
    <t>給食からノロウイルス検出 松戸市の中学校で117人の集団食中毒食中毒（疑い）が発生しました</t>
    <phoneticPr fontId="16"/>
  </si>
  <si>
    <t>　千葉県松戸市の中学校で、給食を食べた生徒や職員１１７人が、下痢や嘔吐などの症状を訴え、松戸保健所はノロウイルスによる集団食中毒と断定しました。松戸市などによりますと、集団食中毒が確認されたのは松戸市立第一中学校で、５月９日の夜から１５日までに給食を食べた生徒と職員あわせて１１７人が、下痢や嘔吐などの症状を訴えているということです。
　入院した人は現在いないということです。
　松戸保健所が５月１０日から行った現地調査などで、５月８日に出された給食の「たけのこご飯の具」と、９日の「きな粉揚げパン」からノロウイルスが検出されていて、保健所は集団食中毒と断定し、中学校内の給食施設を運営する業者を、１６日から３日間の営業停止処分にしました。</t>
    <phoneticPr fontId="16"/>
  </si>
  <si>
    <t>https://nordot.app/1031096796181316453</t>
    <phoneticPr fontId="16"/>
  </si>
  <si>
    <t>千葉テレビ</t>
    <rPh sb="0" eb="2">
      <t>チバ</t>
    </rPh>
    <phoneticPr fontId="16"/>
  </si>
  <si>
    <t>【食中毒】静岡県　焼き鳥料理 飲食店でカンピロバクター食中毒</t>
    <phoneticPr fontId="16"/>
  </si>
  <si>
    <t>4月27日、静岡県藤枝市の飲食店で、白レバーやねぎまの串焼きなどの鶏肉料理をを食べた5人が腹痛や下痢、発熱などの症状を訴えました。
検査の結果、患者の便からカンピロバクターが検出され、保健所は当該店舗を当分の間、営業禁止としました。
加熱が不十分であったことが原因と考えられ、県は、よく加熱された鶏肉料理を選ぶよう注意を呼び掛けています。</t>
    <phoneticPr fontId="16"/>
  </si>
  <si>
    <t>https://www.shokukanken.com/news/safety/230516-1036.html</t>
    <phoneticPr fontId="16"/>
  </si>
  <si>
    <t xml:space="preserve">生の小麦粉を食べるのはキケン。米国の有名な小麦粉からサルモネラ菌が発生 </t>
  </si>
  <si>
    <t xml:space="preserve">生の小麦粉を食べるのはキケン。米国の有名な小麦粉からサルモネラ菌が発生 </t>
    <phoneticPr fontId="16"/>
  </si>
  <si>
    <t>アメリカでメジャーな小麦粉のブランド｢Gold Medal｣からなんとサルモネラ菌が発生。米国疾病管理予防センターがGold Medalの小麦粉は使わないようにとのお達しを出しています。同時に、Gold Medalの製造元であるGeneral Millsもサルモネラの恐れのある商品をリコール対象として発表しています。現在のところ、この小麦粉による13名のサルモネラ菌感染が報告されていて、数名は入院するほどの重症だったそうです。
米国疾病管理予防センターが最初に小麦粉のサルモネラ菌の突発感染が起こっていることを発表したのは3月末。どうやら遡ると2022年の12月が最初の症状報告だったようです。5月現在12の州で13例があり、今のところ死亡した人はいませんが、少なくとも3名が入院しています。サルモネラによる食中毒は通常、吐ききってしまえば終わることが多いのですが、小麦粉のケースはひどいもののようです。
　生の小麦粉の生地を食べるのはキケン
最初、サルモネラ菌の発生源は不明でしたが、感染した患者たちに話を聞くと、食中毒にかかる直前にクッキーなどを作っていて焼く前の生の生地を食べていたことがわかり、共通の材料が同じブランドの小麦粉であったことから判明したというわけです。サルモネラ菌は食中毒のもっともメジャーな原因のひとつで、アメリカでは年間135万人が感染しています。症状があまりひどくないものから、死に至るほどひどいものまで様々ですが、特に高齢者はリスクが高いと言えます。毎年135万人のうち、数万人は入院するほどの重症、そして数百人は死亡してしまうそうです。細菌はいろんな動物の中に存在していて、特に鶏の細菌は一緒に料理されるほかの材料まで汚染してしまいます。なので生の鶏の調理には注意が必要です。ナマモノを調理する際は他の材料と分けて調理して、しっかり火を通すと食中毒のリスクを下げられます。クッキーの生地も、実はおいしいんですが、生で食べないように気をつけてください。</t>
    <phoneticPr fontId="16"/>
  </si>
  <si>
    <t>https://www.gizmodo.jp/2023/05/gold-medal.html</t>
    <phoneticPr fontId="16"/>
  </si>
  <si>
    <t>gizmodo</t>
    <phoneticPr fontId="16"/>
  </si>
  <si>
    <t>米国</t>
    <rPh sb="0" eb="2">
      <t>ベイコク</t>
    </rPh>
    <phoneticPr fontId="16"/>
  </si>
  <si>
    <t>https://www.oricon.co.jp/article/2222456/</t>
    <phoneticPr fontId="16"/>
  </si>
  <si>
    <t>https://news.yahoo.co.jp/articles/ee06f1545b9e63d3b0a81d666b19e08e7930c118</t>
  </si>
  <si>
    <t>https://news.nissyoku.co.jp/news/muraoka20230510074635857</t>
    <phoneticPr fontId="87"/>
  </si>
  <si>
    <t>https://b.kyodo.co.jp/politics-international/2023-05-15_7994567/</t>
    <phoneticPr fontId="87"/>
  </si>
  <si>
    <t>https://japanese.joins.com/JArticle/304374</t>
    <phoneticPr fontId="87"/>
  </si>
  <si>
    <t>https://www.gizmodo.jp/2023/05/gold-medal.html</t>
    <phoneticPr fontId="87"/>
  </si>
  <si>
    <t>https://www.afpbb.com/articles/biz/3464141?ctm_campaign=biz_news</t>
    <phoneticPr fontId="87"/>
  </si>
  <si>
    <t>https://news.livedoor.com/article/detail/24247202/</t>
    <phoneticPr fontId="87"/>
  </si>
  <si>
    <t>https://news.nissyoku.co.jp/news/ozawa20230515105127457</t>
    <phoneticPr fontId="87"/>
  </si>
  <si>
    <t>https://www.nna.jp/news/2519831?utm_source=newsletter&amp;utm_medium=email&amp;utm_campaign=club_bn&amp;country=twd&amp;type=5&amp;free=1</t>
    <phoneticPr fontId="87"/>
  </si>
  <si>
    <t>https://www.nna.jp/news/2515823?utm_source=newsletter&amp;utm_medium=email&amp;utm_campaign=club_bn&amp;country=thb&amp;type=3&amp;free=1</t>
    <phoneticPr fontId="87"/>
  </si>
  <si>
    <t>https://news.nissyoku.co.jp/news/kubo20230515030953365</t>
    <phoneticPr fontId="87"/>
  </si>
  <si>
    <t>日本政府観光局（ＪＮＴＯ）が17日発表した2023年４月の訪日台湾人は前年同月の約102.7倍の29万1,600人だった。新型コロナウイルス感染症に伴う水際対策が緩和されたことや４月に連休があったことを受けて、急増が続いた。前月からは4.6％増えた。同感染症がまん延する前の19年同月比では27.7％減。
１～４月は前年同期の約168.7倍の107万8,300人。19年同期比では32.3％減だった。
４月の訪日外国人は前年同月の約14.0倍の194万9,100人だった。19年同月比では33.4％減った。
台湾と日本が22年10月から水際対策を緩和したことや児童節（こどもの日）と清明節（民族掃墓節）の連休が重なったことが訪日台湾人の増加につながった。ＪＮＴＯによると、台北―小松線の復便、台北―仙台線の増便などで日本への直行便数が前年同月に比べて回復傾向にある。</t>
    <phoneticPr fontId="87"/>
  </si>
  <si>
    <t>台湾 ・４月の訪日台湾人29万人、前年同月の103倍（無料公開）</t>
  </si>
  <si>
    <t>タイ・タイのツナ缶業界、輸出好調（無料公開）</t>
  </si>
  <si>
    <t>米国の小中学校でチョコミルクが消えるのか…農務省、禁止案を検討中（中央日報日本語版） - Yahoo!ニュース</t>
  </si>
  <si>
    <t>雪印メグミルク、PBFへ本格参入　新バリューチェーン構築 - 日本食糧新聞電子版</t>
  </si>
  <si>
    <t>ニップン、米国製粉企業に出資 - 日本食糧新聞電子版</t>
  </si>
  <si>
    <t xml:space="preserve">日本産イチゴが再び不合格 残留農薬の規定違反で／台湾 - ライブドアニュース </t>
  </si>
  <si>
    <t xml:space="preserve">目の前に広がるお酒に新世界経験…韓国・大人の遊び場「ワインクラブ」 - AFPBB News </t>
  </si>
  <si>
    <t xml:space="preserve">日本ビール、韓国輸入ビール分野で売上１位を記録…品薄現象も | Joongang Ilbo | 中央日報 </t>
  </si>
  <si>
    <t xml:space="preserve">【香港】缶入り日本酒に新商品、入門編「カンパイ」［食品］ | b.［ビードット］ - 株式会社共同通信社 </t>
  </si>
  <si>
    <t>DAIZ、「ミラクルミート」台湾進出　モスバーガー供給 - 日本食糧新聞電子版</t>
  </si>
  <si>
    <t xml:space="preserve">タイの主要産業の１つであるツナ缶の輸出が好調だ。輸出額では世界トップ。新型コロナウイルス感染症の流行で落ち込んでいた観光業や加工工場の稼働率の回復などもあり、2022年は前年比で２割増と、例年並みの水準に戻った。一方で、業界各社は収益源の多角化に向け、ペットフードなど付加価値の高い事業にも力を入れている。タイでは、ツナ缶はイワシやサバ、サケなどを合わせた同国の水産加工食品輸出全体の約９割を占める稼ぎ頭だ。西太平洋やインド洋といった近海からカツオなどの原料を安く調達できるのが強みで、加工したツナ缶の７割以上は米国や日本などの海外に輸出されている。
　タイのツナ缶メーカー26社が加盟している業界団体、タイ・マグロ産業協会（ＴＴＩＡ）によると、タイのツナ缶の22年の輸出額は、前年比19％増の22億8,400万米ドル（約3,110億5,000万円）だった。仕向け地は、米国向けが22％で最も多く、以下、エジプト（11％）、日本、オーストラリア（ともに８％）が続いた。
輸出が好調だった反動による在庫のだぶつきも解消に向かっている。最大手タイ・ユニオン・グループ（ＴＵ）の23年第１四半期（１～３月）の連結決算は、売上高が前年同期比10.0％減の326億5,200万バーツ（約1,298億6,000万円）、純利益が41.5％減の10億2,200万バーツの減収減益となった。しかし、第２四半期（４～６月）以降は、業績は回復に向かう見通しだという。ＴＴＩＡのチャニン会長によると、タイでツナ缶が産業として発展してきた背景には、近海からツナの原料を安く輸入できるという地理的な好条件があったという。タイでは輸入税が免除されるため、結果として製品の価格競争力が高まった。技術のある労働者が多く、輸出相手国のニーズに合わせた商品を製造できる点も強みだという。チャニン会長は、９月にも再開するとみられる欧州連合（ＥＵ）との自由貿易協定（ＦＴＡ）交渉の行方にも強い関心を持っている。ＦＴＡ締結・発効され、ＥＵがタイ産のツナ缶に課している24％の関税が撤廃されれば、さらなる輸出拡大が見込める。タイでは、コールドチェーン（低温物流）も整備されつつある。タイ商務省によると21年基準で、輸入したツナの原料を加工工場まで輸送する冷凍業者は計197社で、前年と比べて21％増えた。
業界関係者によると、人権問題に対する欧米の視線もかつての厳しさがなくなっているという。外国人労働者の労働環境改善に向け、官民による取り組みが奏功したようだ。
</t>
    <phoneticPr fontId="87"/>
  </si>
  <si>
    <r>
      <t>　雪印メグミルクは、成長著しいプラントベースフード（PBF）市場へ本格的に参入する。シンガポールの穀物商社Agrocorp International Pte Ltd（アグロコープ社）と合弁会社を5月に同国に設立。同合弁会社が100％出資する製造子会社をマレーシアに設立して、PBFの需要拡大に応えていく方針だ。今年度から新たにスタートさせた3ヵ年の中期経営計画の重点戦略分野として、乳で培った技術・知見を生かした新たなバリ・・・</t>
    </r>
    <r>
      <rPr>
        <b/>
        <sz val="14"/>
        <color rgb="FFFF0000"/>
        <rFont val="游ゴシック"/>
        <family val="3"/>
        <charset val="128"/>
      </rPr>
      <t>有料記事</t>
    </r>
    <rPh sb="215" eb="219">
      <t>ユウリョウキジ</t>
    </rPh>
    <phoneticPr fontId="87"/>
  </si>
  <si>
    <r>
      <t>ニップンは15日、米国の製粉会社Utah Flour Milling,LLC（ユタ製粉）に出資することを決定し、ユタ製粉と出資契約を締結した。ユタ製粉への出資により初めて米国製粉事業への参入となる。出資金額は約33億円（2500万米ドル）。また、同社グループの米国事業活動はパスタの製造・販売を行うパスタ・モンタナ、業務用食材、加工食品の販売を行うニップンカリフォルニアと合わせて3拠点となる。
　今回の出資は、同社グループが長期ビジョンとして掲げる北米・・・</t>
    </r>
    <r>
      <rPr>
        <b/>
        <sz val="14"/>
        <color rgb="FFFF0000"/>
        <rFont val="游ゴシック"/>
        <family val="3"/>
        <charset val="128"/>
      </rPr>
      <t>有料記事</t>
    </r>
    <phoneticPr fontId="87"/>
  </si>
  <si>
    <t>衛生福利部（保健省）食品薬物管理署は16日、日本から輸入したイチゴが残留農薬の規定違反により水際検査で不合格になったと発表した。イチゴ180キロが全て積み戻しまたは廃棄処分される。不合格になったのは埼玉産のイチゴ。台湾でイチゴへの使用が許可されていない殺虫剤シアントラニリプロールが検出された。
今年に入り、残留農薬の規定違反を理由に水際検査で不合格になった日本産イチゴは25件に上っている。不合格の原因の多くが台湾ではイチゴへの使用が認められていないフロニカミドやクロルフェナピルの規定違反となっており、台湾側は日本からの要請を受け、この2種類の農薬について残留農薬基準値の設定に向けて動く方針を示している。</t>
    <phoneticPr fontId="87"/>
  </si>
  <si>
    <t>韓国の大型マート「イーマート」が12日、京畿道（キョンギド）河南市（ハナムシ）の商業施設「スターフィールド河南」地下1階に、体験型ワイン専門売り場「ワインクラブ」を開設した。ワインを中心にウイスキー・輸入ビールなど約7000種類の商品を販売し、ワインアロマ体験や種々のデモンストレーションを取り入れた酒類総合店だ。売り場で目を引くのは壁面を埋め尽くした15メートルの冷蔵庫だ。中は360種類余りのシャンパンでいっぱいだった。韓国では手に入りにくいブルゴーニュ製品も600種余り取りそろえている。イーマート酒類部のミョン・ヨンジン部長は「フランス現地の卸売業者を説得するのに長い時間がかかった」と説明した。最高級ワインを集めたセラーは15～16度に保たれており、1000本程度を常備している。どれも冷蔵施設を経て輸入されたプレミアム製品。ボルドー・コレクション19度の価格は1セット3191万ウォン（約325万円）だ。「ワインラボ」には36種類のアロマキットを備え、ワインの香りを体験できる。また、テイスティングゾーンも充実している。カードに金額をチャージし、機器にタップすれば30～50mlを味見できる。30ml当たり5万ウォンの「シャトーマルゴー2012」をはじめ、カベルネ・ソーヴィニョン（50ml/2500ウォン）など56製品が味わえる。客の評判も良い。主婦のキム・ジインさん（33）は「ワインを買いに来たが、手に入りにくいというアサヒ生ジョッキ缶もあってうれしかった」と話した。また、ワイン同好会に入っている40代の自営業者は「初めて見るブランドもあった。国別・品種別に陳列されていて見やすい」と語っている。</t>
    <phoneticPr fontId="87"/>
  </si>
  <si>
    <t>まさかの小麦粉から食中毒！
アメリカでメジャーな小麦粉のブランド｢Gold Medal｣からなんとサルモネラ菌が発生。米国疾病管理予防センターがGold Medalの小麦粉は使わないようにとのお達しを出しています。同時に、Gold Medalの製造元であるGeneral Millsもサルモネラの恐れのある商品をリコール対象として発表しています。現在のところ、この小麦粉による13名のサルモネラ菌感染が報告されていて、数名は入院するほどの重症だったそうです。米国疾病管理予防センターが最初に小麦粉のサルモネラ菌の突発感染が起こっていることを発表したのは3月末。どうやら遡ると2022年の12月が最初の症状報告だったようです。5月現在12の州で13例があり、今のところ死亡した人はいませんが、少なくとも3名が入院しています。サルモネラによる食中毒は通常、吐ききってしまえば終わることが多いのですが、小麦粉のケースはひどいもののようです。生の小麦粉の生地を食べるのはキケン
最初、サルモネラ菌の発生源は不明でしたが、感染した患者たちに話を聞くと、食中毒にかかる直前にクッキーなどを作っていて焼く前の生の生地を食べていたことがわかり、共通の材料が同じブランドの小麦粉であったことから判明したというわけです。サルモネラ菌は食中毒のもっともメジャーな原因のひとつで、アメリカでは年間135万人が感染しています。症状があまりひどくないものから、死に至るほどひどいものまで様々ですが、特に高齢者はリスクが高いと言えます。毎年135万人のうち、数万人は入院するほどの重症、そして数百人は死亡してしまうそうです。細菌はいろんな動物の中に存在していて、特に鶏の細菌は一緒に料理されるほかの材料まで汚染してしまいます。なので生の鶏の調理には注意が必要です。ナマモノを調理する際は他の材料と分けて調理して、しっかり火を通すと食中毒のリスクを下げられます。クッキーの生地も、実はおいしいんですが、生で食べないように気をつけてください。</t>
    <phoneticPr fontId="87"/>
  </si>
  <si>
    <t>ノージャパン（日本製品不買運動）の代表品目の一つに挙げられていた日本ビールが再び人気を取り戻しつつある。
韓国関税庁貿易統計によると、今年１～３月の日本ビールの輸入金額は６６２万７０００ドルで昨年同期（２６６万６０００ドル）比１４８．５％増加した。この１年間で輸入額が倍以上も急増した。これは「ノージャパン」運動が本格化する直前だった２０１９年４－６月期以降、最大規模だ。だが、２０１９年４－６月期の輸入額（１９０１万ドル）と比較すると３分の１水準にすぎない。日本ビールの輸入額は不買運動が本格化する直前の２０１９年７月４３４万２０００ドルを記録したが、翌月２２万３０００ドル急減したことに続き、９月には６０００ドルまで減った。
　一時コンビニと大型マート陳列台から消えた日本ビールが最近では輸入ビール分野の売上１位を記録するなど、在庫切れで売れないほど人気を呼んでいる。コンビニのＧＳ２５は今年１月から今月７日まで日本ビールの販売実績が前年同期比３３０．４％増加した。ＣＵも同じ期間に売上が３０１．４％増え、セブンイレブンは３２０％の増加となった。大型スーパーのホームプラスは今年１～４月売上が昨年同時期比４０％ほど増加した。また新製品「アサヒスーパードライ生ジョッキ缶」が韓国に上陸して各社が物量確保競争を繰り広げている。この製品は７月の正式発売を控えて今月数量限定で先行発売されると各店舗で顧客需要が集まって品薄現象が起きている。ＣＵではアサヒスーパードライ生ジョッキ缶の販売が始まった１日から３日まで、累積輸入ビールのカテゴリーで売上１位を記録した。現在事前販売期間なので発注制限があるが、正式発売となる７月にはより多くの物量を扱って需要に応える計画だ。業界関係者は「コンビニと大型スーパーの陳列台で目にすることが難しかった日本ビールが飛ぶように売れているなど日本製品に対する拒否感が消えた」とし「まだ不買運動拡散前に比べると小規模な水準だが消費者に人気を呼んで販売が増加している」と話した。</t>
    <phoneticPr fontId="87"/>
  </si>
  <si>
    <t>蔵元と提携して缶入りの日本酒を展開するスタートアップ企業Agnavi（アグナビ、神奈川県茅ケ崎市）はこのほど、新シリーズ「Canpai（カンパイ）」を香港市場に投入した。従来の商品よりも手軽に楽しめる入門編の日本酒と位置づけ、若者やまだ日本酒へのなじみが薄い消費者層の取り込みを図る。アグナビは日本各地の酒蔵と提携し、2021年から１合（180ミリリットル）サイズの缶入り日本酒「ICHI-GO-CAN（一合缶）」シリーズを商品化。４合瓶や一升瓶といったガラス瓶での販売が主流の日本酒を１合ずつ缶に詰め、百貨店やインターネット通販を通じて流通させている。海外展開にも積極的で、昨年11月から香港の高級スーパーマーケット「シティスーパー」が取り扱いを開始したほか、シンガポールなどにも輸出している。
　今回新たに開発したカンパイは、一合缶シリーズと違い蔵元を前面には出していないのが特徴。蔵元や銘柄で商品を選ぶほどの日本酒ファンにはまだ至っていないライトな客層をターゲットにしているためで、価格も一合缶シリーズより手に取りやすい設定となっている。
アグナビの創業者で代表取締役・最高経営責任者（ＣＥＯ）の玄成秀氏は「日本酒のことはよく分からないという人たちに日本酒を知ってもらうためのブランド。カジュアルに楽しんでほしい」と説明。カンパイを入り口に日本酒への興味を持ってもらい、次の段階としてさまざまな銘柄を選ぶ楽しさがある一合缶シリーズ、さらには蔵元の瓶入り商品へとステップアップしてもらうイメージを描く。</t>
    <phoneticPr fontId="87"/>
  </si>
  <si>
    <r>
      <t>植物肉「ミラクルミート」を展開するDAIZ（ダイズ）は、台湾に初進出する。10日、同国・安心食品（台北市）運営の台湾モスバーガーが15日に発売するプラントベースバーガーのパティに、「ミラクルミート」が採用されることを発表した。22年4月のタイに続く2ヵ国目の海外進出となるもので、今後海外への供給をさらに積極化し、製造体制も強化する。
　台湾モスバーガーは同国内で304店舗（23年4月現在）展開。同国内でのプラントベースフード需要の高まりを受け、代替肉・・・</t>
    </r>
    <r>
      <rPr>
        <b/>
        <sz val="14"/>
        <color rgb="FFFF0000"/>
        <rFont val="游ゴシック"/>
        <family val="3"/>
        <charset val="128"/>
      </rPr>
      <t>有料記事</t>
    </r>
    <rPh sb="230" eb="234">
      <t>ユウリョウキジ</t>
    </rPh>
    <phoneticPr fontId="87"/>
  </si>
  <si>
    <t>台湾</t>
    <rPh sb="0" eb="2">
      <t>タイワン</t>
    </rPh>
    <phoneticPr fontId="87"/>
  </si>
  <si>
    <t>タイ</t>
    <phoneticPr fontId="87"/>
  </si>
  <si>
    <t>シンガポール</t>
    <phoneticPr fontId="87"/>
  </si>
  <si>
    <t>米国</t>
    <rPh sb="0" eb="2">
      <t>ベイコク</t>
    </rPh>
    <phoneticPr fontId="87"/>
  </si>
  <si>
    <t>韓国</t>
    <rPh sb="0" eb="2">
      <t>カンコク</t>
    </rPh>
    <phoneticPr fontId="87"/>
  </si>
  <si>
    <t>香港</t>
    <rPh sb="0" eb="2">
      <t>ホンコン</t>
    </rPh>
    <phoneticPr fontId="87"/>
  </si>
  <si>
    <t>2023年第17週（4月24日〜 4月30日）、2023年第18週（5月1日〜 5月7日）</t>
    <phoneticPr fontId="87"/>
  </si>
  <si>
    <t>結核例　249</t>
    <phoneticPr fontId="5"/>
  </si>
  <si>
    <t xml:space="preserve">腸管出血性大腸菌感染症35例（有症者17例、うちHUS 1例）
感染地域：国内23例、韓国2例、国内・国外不明10例
国内の感染地域：‌新潟県6例、千葉県3例、東京都2例、愛知県2例、鹿児島県2例、岩手県1例、群馬県1例、神奈川県1例、長野県1例、大阪府1例、和歌山県1例、福岡県1例、
国内（都道府県不明）1例
</t>
    <phoneticPr fontId="87"/>
  </si>
  <si>
    <t xml:space="preserve">血清群・毒素型：‌O157 VT1・VT2（5例）、O26 VT1（5例）、O157 VT2（4例）、O8 VT2（3例）、O1V T 1（ 1 例 ）、     O 1 2 1 V T 2（ 1 例 ）、 O 9 1VT1（1例）、その他・不明（15例）
累積報告数：354例（有症者193例、うちHUS 3例．死亡なし） </t>
    <phoneticPr fontId="87"/>
  </si>
  <si>
    <t xml:space="preserve"> 年齢群：‌0歳（1例）、4歳（1例）、5歳（1例）、10代（5例）、20代（6例）、
30代（3例）、40代（4例）、50代（7例）、60代（3例）、70代（3例）、
90代以上（1例）
</t>
    <phoneticPr fontId="87"/>
  </si>
  <si>
    <t xml:space="preserve"> E型肝炎9例 感染地域（感染源）：‌北海道2例（不明2例）、千葉県1例（焼肉）、
東京都1例（豚肉）、大分県1例（猪肉/鹿肉）、国内（都道府県不明）
2例（不明2例）、アラブ首長国連邦1例（豚肉）、国内・国外不明1例（不明）
A型肝炎1例 感染地域：タンザニア</t>
    <phoneticPr fontId="87"/>
  </si>
  <si>
    <t xml:space="preserve"> レジオネラ症27例（肺炎型26例、ポンティアック型1例）
感染地域：栃木県2例、群馬県2例、東京都2例、岐阜県2例、福岡県2例、山形県1例、福島県1例、埼玉県1例、千葉県1例、長野県1例、島根県1例、岡山県1例、長崎県1例、大阪府/島根県1例、国内・国外不明8例
年齢群：‌30代（1例）、40代（1例）、50代（3例）、60代（7例）、70代（7例）、80代（8例）累積報告数：429例</t>
    <phoneticPr fontId="87"/>
  </si>
  <si>
    <t>アメーバ赤痢11例（腸管アメーバ症11例）
感染地域：‌東京都2例、静岡県2例、群馬県1例、愛知県1例、大阪府1例、国内（都道府県不明）4例
感染経路：‌性的接触4例（異性間3例、異性間・同性間不明1例）、経口感染1例、その他・不明6例</t>
    <phoneticPr fontId="87"/>
  </si>
  <si>
    <t>回収＆返金</t>
  </si>
  <si>
    <t>オーシャンシステ...</t>
  </si>
  <si>
    <t>イオンリテール</t>
  </si>
  <si>
    <t>ヤオコー</t>
  </si>
  <si>
    <t>回収</t>
  </si>
  <si>
    <t>シノワエンニ</t>
  </si>
  <si>
    <t>飯田ストアー</t>
  </si>
  <si>
    <t>回収＆返金/交換</t>
  </si>
  <si>
    <t>ムラキフードプラ...</t>
  </si>
  <si>
    <t>ロリエ二見</t>
  </si>
  <si>
    <t>チーズ饅頭 一部添加物表示欠落</t>
  </si>
  <si>
    <t>メイショク</t>
  </si>
  <si>
    <t>めはり寿司 一部アレルゲン表示(小麦,大豆)表示欠落</t>
  </si>
  <si>
    <t>マックスバリュ西...</t>
  </si>
  <si>
    <t>クリームチーズのタルト 一部保存温度逸脱</t>
  </si>
  <si>
    <t>Ｒａｉｎ</t>
  </si>
  <si>
    <t>マフィン 一部賞味期限誤表記</t>
  </si>
  <si>
    <t>荒木海産</t>
  </si>
  <si>
    <t>中国産あさり中粒 一部消費期限誤印字</t>
  </si>
  <si>
    <t>いか南蛮 一部ラベル誤貼付で(卵,乳)表示欠落</t>
  </si>
  <si>
    <t>ベイシア</t>
  </si>
  <si>
    <t>牛カルビ焼肉丼＆うどんセット 一部ラベル誤貼付で表示欠落</t>
  </si>
  <si>
    <t>マックスバリュ東...</t>
  </si>
  <si>
    <t>ねぎ塩チキン丼 一部ラベル誤貼付で表示欠落</t>
  </si>
  <si>
    <t>回収＆交換</t>
  </si>
  <si>
    <t>堀内</t>
  </si>
  <si>
    <t>一番採りもずく表面 一部賞味期限,内容量表示欠落</t>
  </si>
  <si>
    <t>ライフコーポレー...</t>
  </si>
  <si>
    <t>本鮪赤身入りにぎり寿司 一部ラベル誤貼付で(卵)表示欠落</t>
  </si>
  <si>
    <t>マルエツ</t>
  </si>
  <si>
    <t>豚白もつミックス 一部消費期限誤表記</t>
  </si>
  <si>
    <t>サミット</t>
  </si>
  <si>
    <t>まろやかな味わい若どりレバー焼 一部ラベル誤貼付で(えび)表示欠落</t>
  </si>
  <si>
    <t>いかリングフライ 一部保保存方法誤表記</t>
  </si>
  <si>
    <t>ＪＲ西日本山陰開...</t>
  </si>
  <si>
    <t>ほたるいか山椒煮 一部一括表示欠落</t>
  </si>
  <si>
    <t>アクシアルリテイ...</t>
  </si>
  <si>
    <t>アメリカンドッグ 一部アレルゲン(卵,豚肉)表示欠落</t>
  </si>
  <si>
    <t>豆腐の包揚げ(柚子風味みぞれ餡) 一部(乳成分,かに)表示欠落</t>
  </si>
  <si>
    <t>黒毛和牛商品6アイテム 一部賞味期限切れ原料誤使用</t>
  </si>
  <si>
    <t>神戸物産</t>
  </si>
  <si>
    <t>冷凍いちご 一部残留農薬基準超過コメントあり</t>
  </si>
  <si>
    <t>Wismetta...</t>
  </si>
  <si>
    <t>ホンジュラス産メロン 一部残留農薬基準超過</t>
  </si>
  <si>
    <t>小野寺製麺</t>
  </si>
  <si>
    <t>焼きそば,手延べすいとん 一部賞味期限誤表示</t>
  </si>
  <si>
    <t>丸市</t>
  </si>
  <si>
    <t>池袋店 カナダ産レンズ豆 一部残留農薬基準違反</t>
  </si>
  <si>
    <t>味付豚ロース切身(西京漬)他 一部ラベル誤貼付でアレルゲン誤表示</t>
  </si>
  <si>
    <t>瀬戸内レモンピールヨーグルト他 一部保存温度逸脱</t>
  </si>
  <si>
    <t>キタアカリコロッケ 一部ラベル誤貼付で(卵)表示欠落</t>
  </si>
  <si>
    <t>和牛炭火焼 一部ラベル誤貼付でアレルギー表示欠落</t>
  </si>
  <si>
    <t>イオンスタイル尾道店 ヨーグルト3商品 冷蔵ケースで温度異常</t>
  </si>
  <si>
    <t>広式月餅たっっぷりゴマ餡 他 原材料・アレルギー表示欠落</t>
  </si>
  <si>
    <t>そうざい(ミートボール) 一部食品表示欠落</t>
  </si>
  <si>
    <t>波飛沫2食生麺塩とんこつラーメン 一部規格外商品</t>
  </si>
  <si>
    <t>令和５年度 第１回残留農薬委託検査の結果について</t>
    <phoneticPr fontId="16"/>
  </si>
  <si>
    <t>松山市青果部業務運営事業において、令和５年４月１８日に第１回残留農薬委託検査
を実施し、公益財団法人愛媛県総合保健協会から下記のとおり検査結果が報告されまし
たのでお知らせします。
野菜２種類、果実２種類について検査を実施しました。
試験方法
ＡＯＡＣ法（AOAC Official Method 2007.1）参照
GC/MS/MS による一斉分析及び、LC/MS/MS による一斉分析
注）品目によって測定できない農薬の種類あり
検査結果  残留農薬基準値を超過した青果物はありませんでした。
青果物の残留農薬検査結果（委託検査）
青果物名                   生産地      試料購入先                              検査項目数   結果数値
ミニトマト                伊予市     丸温松山中央青果株式会社        200           基準値以内
カラマンダリン        松山市      丸温松山中央青果株式会社        200          基準値以内
だいこん                   松山市      松山青果株式会社                       200          基準値以内
カラマンダリン         松山市     松山青果株式会社                       200          基準値以内</t>
    <phoneticPr fontId="16"/>
  </si>
  <si>
    <t>https://www.city.matsuyama.ehime.jp/kurashi/kurashi/shohisha/toukei/zannryuunouyaku.files/R5.4zanryu.pdf</t>
    <phoneticPr fontId="16"/>
  </si>
  <si>
    <t>欧州環境庁、化学農薬の使用やリスクを半減するEU目標の達成に向けて一層の努力が必要と報告</t>
    <phoneticPr fontId="16"/>
  </si>
  <si>
    <t>欧州環境庁（EEA）は、化学農薬がヒトの健康や環境に与える影響についてブリーフィングを公表し、2030年までに化学農薬の使用やリスクを半減するなどのEU目標を達成するには、環境保護の概念や原則を取り入れた農業モデルの促進を含め、一層の努力が必要だと報告した。
報告の要点は次のとおり。
・欧州の農業は大量の化学農薬に依存しており、過去10年間、EUの農薬販売量は横ばい（年間約35万トン）である。
・2020年には、欧州各地の河川や湖沼にある全監視地点の22％で、健康リスクが懸念される水準の農薬が検出された。また、2019年の調査では農業用土壌の83％で残留農薬が確認された。
・農薬汚染は欧州における生物多様性損失の主因の1つである。食料生産において重要な役割を果たしている昆虫の個体数が農薬の使用によって大幅に減少している。
・2014～2021年に欧州5ヶ国で実施された大規模な調査では、調査対象者の84％の体内から複数の農薬が検出されており、その濃度は大人よりも子供において一貫して高かった。</t>
    <phoneticPr fontId="16"/>
  </si>
  <si>
    <t>https://www.eic.or.jp/news/?act=view&amp;serial=49222&amp;oversea=1</t>
    <phoneticPr fontId="16"/>
  </si>
  <si>
    <t>日本産イチゴが再び不合格 残留農薬の規定違反で／台湾</t>
    <phoneticPr fontId="16"/>
  </si>
  <si>
    <t>衛生福利部（保健省）食品薬物管理署は16日、日本から輸入したイチゴが残留農薬の規定違反により水際検査で不合格になったと発表した。イチゴ180キロが全て積み戻しまたは廃棄処分される。不合格になったのは埼玉産のイチゴ。台湾でイチゴへの使用が許可されていない殺虫剤シアントラニリプロールが検出された。
今年に入り、残留農薬の規定違反を理由に水際検査で不合格になった日本産イチゴは25件に上っている。不合格の原因の多くが台湾ではイチゴへの使用が認められていないフロニカミドやクロルフェナピルの規定違反となっており、台湾側は日本からの要請を受け、この2種類の農薬について残留農薬基準値の設定に向けて動く方針を示している。</t>
    <phoneticPr fontId="16"/>
  </si>
  <si>
    <t>https://japan.focustaiwan.tw/society/202305160008</t>
    <phoneticPr fontId="16"/>
  </si>
  <si>
    <t>残留農薬が最も多いアメリカの農産物ランキング、イチゴが依然としてトップ 2023年版</t>
    <phoneticPr fontId="16"/>
  </si>
  <si>
    <t>アメリカの環境保護NPO、The Environmental Working Group（EWG）が、米国農務省の検査データ分析をもとに、2023年度版の 『ダーティ・ダズン』 ランキングを発表。このランキングは、残留農薬が最も多い農産物を示しており、8年連続でイチゴがワースト1位となりました。
アメリカの残留農薬基準はどれくらい厳しいのか？   イチゴ以外の農産物で残留農薬が多いものは何か？   なぜイチゴは7年連続でワースト1位になっているのか？
残留農薬の危険性とは、一体どのようなものなのか？   日本でも同様のランキングや調査が行われているのか？   
残留農薬が最も多い果物や野菜のランキングは、次のとおりです。
【ダーティ・ダズン】
1位：イチゴ            2位：ほうれん草     3位：ケール、コラード、マスタードグリーン    4位：桃    5位：梨
6位：ネクタリン   7位：りんご              8位：ぶどう            9位：ベルペッパー＆ホットペッパー  10位：チェリー
11位：ブルーベリー      12位：グリーンビーンズ
EWG が発表するこのランキングは、農薬汚染の最も多い慣行栽培の農産物のランキングです。EWGが2004年から毎年発表している人気レポート『Shopper’s Guide to Pesticides in Produce™』 の一部で、農薬汚染の最も少ない慣行栽培の農産物のリスト『クリーン・フィフティーン』とあわせて、買い物に活用できます。</t>
    <phoneticPr fontId="16"/>
  </si>
  <si>
    <t>https://www.junglecity.com/news/ewg-dirty-dozen-2023/</t>
    <phoneticPr fontId="16"/>
  </si>
  <si>
    <t xml:space="preserve">	「食品表示基準Ｑ＆Ａ」が改正されました。（新たな遺伝子組換え表示制度の施行）（2023.3.31） </t>
    <phoneticPr fontId="16"/>
  </si>
  <si>
    <t>　「食品表示基準の一部を改正する内閣府令」（平成31年4月25日内閣府令第24号）が令和5年4月1日に施行され、遺伝子組換え農産物が混入しないように適切に分別生産流通管理を行っている旨や「遺伝子組換えでない」旨の任意表示は、新たな制度に基づいて行うこととなりました。これに伴い、「食品表示基準Ｑ＆Ａ」（平成27年3月30日消食表第140号）が改正されました。
〔新規収載〕
○「食品表示基準Ｑ＆Ａ」の一部改正について（令和5年3月31日消食表第155号）〔改正通知〕
○食品表示基準Ｑ＆Ａについて（平成27年3月30日消食表第140号）
※省庁別の制度動向や法律改正の詳細な内容はこちら（食品表示コンシェルジュ）</t>
    <phoneticPr fontId="16"/>
  </si>
  <si>
    <t>ネットの健康食品の虚偽・誇大表示、167事業者・170商品に改善指導【消費者庁】</t>
    <phoneticPr fontId="16"/>
  </si>
  <si>
    <t>消費者庁は、インターネットにおける健康食品などの虚偽・誇大表示の監視を実施し、結果を発表した。健康増進法の規定に違反していないかなどを監視し事業者に指導を行うもので四半期単位で実施されている。今回の調査対象期間は2023年1月から3月まで。
167事業者・170商品の表示について改善指導
監視は、ロボット型全文検索システムを用いて、検索キーワードによる無作為検索の上、検索された商品のサイトを目視により確認。生鮮食品・加工食品・飲料・健康食品などで「健康保持増進効果」を誤認させるものがないか、以下のような調査を行った。
「生活習慣病」「動脈硬化」等：疾病の治療または予防を目的とする効果があるかのような表現。
「免疫力」「肝機能」等：身体の組織機能の一般的増強、増進を主目的とする効果があるかのような表現。
「肥満」「美肌」等：身体を美化し魅力を増し、容ぼうを変える効果があるかのような表現。
この結果、167事業者による170商品の表示について改善指導を行うとともに、出店するショッピングモールがあった場合、運営事業者に対しても表示の適正化について協力を依頼したという。なお4半期ごとの推移でみると、前四半期（2022年10月～12月）は230事業者・231商品数となっており、減少している。</t>
    <phoneticPr fontId="16"/>
  </si>
  <si>
    <t>細胞を育てて作る「新しいお肉」～日本初の細胞性食品の研究団体が設立総会を開催！　</t>
    <phoneticPr fontId="16"/>
  </si>
  <si>
    <t>会員企業数では世界最大規模 ※2 を誇る、細胞性食品（いわゆる 「培養肉」等）に関する研究団体「一般社団法人 細胞農業研究機構」（所在：中央区銀座）は、5月22日（月）に団体の設立総会を開催します。本会合では、日本における細胞農業の可能性に関心を寄せる国会議員、国内外の政府関係者、関係業界団体、本機構の会員企業、メディアをお招きします。サステナビリティをはじめとする新たな産業としての将来性、さらに、日本における社会受容の在り方について、業態や所属を超えて知恵を出し合い、細胞農業全体として前に進んでいくためのふさわしい場の提供を目指します。</t>
    <phoneticPr fontId="16"/>
  </si>
  <si>
    <t>　今週のお題　(点検表は正確に記録しましょう)</t>
    <rPh sb="8" eb="10">
      <t>テンケン</t>
    </rPh>
    <rPh sb="10" eb="11">
      <t>ヒョウ</t>
    </rPh>
    <rPh sb="12" eb="14">
      <t>セイカク</t>
    </rPh>
    <rPh sb="15" eb="17">
      <t>キロク</t>
    </rPh>
    <phoneticPr fontId="5"/>
  </si>
  <si>
    <t>なぜ　点検表は、正確に決まった時間に書かないと意味がないのでしょうか?</t>
    <rPh sb="3" eb="5">
      <t>テンケン</t>
    </rPh>
    <rPh sb="5" eb="6">
      <t>ヒョウ</t>
    </rPh>
    <rPh sb="8" eb="10">
      <t>セイカク</t>
    </rPh>
    <rPh sb="11" eb="12">
      <t>キ</t>
    </rPh>
    <rPh sb="15" eb="17">
      <t>ジカン</t>
    </rPh>
    <rPh sb="18" eb="19">
      <t>カ</t>
    </rPh>
    <rPh sb="23" eb="25">
      <t>イミ</t>
    </rPh>
    <phoneticPr fontId="5"/>
  </si>
  <si>
    <t>↓　職場の先輩は以下のことを理解して　わかり易く　指導しましょう　↓</t>
    <phoneticPr fontId="5"/>
  </si>
  <si>
    <t>★作業記録は、工程内の異常をいち早く発見するための手段です。　
★そのために記録内容が正確に具体的に書かれることが重要です。
★記録が沢山あることが重要なのではありません。無駄な記録は
何の役にも立ちません。
★仕事をしていれば当然不都合なことも起きます。そのことをしっかり
正確に記録することが大切です。</t>
    <rPh sb="7" eb="10">
      <t>コウテイナイ</t>
    </rPh>
    <rPh sb="18" eb="20">
      <t>ハッケン</t>
    </rPh>
    <rPh sb="25" eb="27">
      <t>シュダン</t>
    </rPh>
    <rPh sb="38" eb="40">
      <t>キロク</t>
    </rPh>
    <rPh sb="40" eb="42">
      <t>ナイヨウ</t>
    </rPh>
    <rPh sb="43" eb="45">
      <t>セイカク</t>
    </rPh>
    <rPh sb="46" eb="49">
      <t>グタイテキ</t>
    </rPh>
    <rPh sb="50" eb="51">
      <t>カ</t>
    </rPh>
    <rPh sb="57" eb="59">
      <t>ジュウヨウ</t>
    </rPh>
    <rPh sb="67" eb="69">
      <t>トウゼン</t>
    </rPh>
    <rPh sb="91" eb="93">
      <t>セイカク</t>
    </rPh>
    <rPh sb="101" eb="103">
      <t>タイセツ</t>
    </rPh>
    <phoneticPr fontId="5"/>
  </si>
  <si>
    <r>
      <t>大量調理施設衛生管理マニュアル</t>
    </r>
    <r>
      <rPr>
        <b/>
        <sz val="12"/>
        <rFont val="ＭＳ Ｐゴシック"/>
        <family val="3"/>
        <charset val="128"/>
      </rPr>
      <t>が海苔のノロウイルス事件を切っ掛けに</t>
    </r>
    <r>
      <rPr>
        <b/>
        <sz val="12"/>
        <color indexed="10"/>
        <rFont val="ＭＳ Ｐゴシック"/>
        <family val="3"/>
        <charset val="128"/>
      </rPr>
      <t>より具体的に改正</t>
    </r>
    <r>
      <rPr>
        <b/>
        <sz val="12"/>
        <rFont val="ＭＳ Ｐゴシック"/>
        <family val="3"/>
        <charset val="128"/>
      </rPr>
      <t>されました。
（生食発０６１６第１ 号　２０１７年６月１６日)　
Ⅲ 衛生管理体制　　１．衛生管理体制の確立 　　　(1)～(6)　略
（７） 前文略・・・衛生管理者は、</t>
    </r>
    <r>
      <rPr>
        <b/>
        <u/>
        <sz val="12"/>
        <rFont val="ＭＳ Ｐゴシック"/>
        <family val="3"/>
        <charset val="128"/>
      </rPr>
      <t>毎日作業開始前に、各調理従事者等の健康状態の確認し、その結果を記録すること</t>
    </r>
    <r>
      <rPr>
        <b/>
        <sz val="12"/>
        <rFont val="ＭＳ Ｐゴシック"/>
        <family val="3"/>
        <charset val="128"/>
      </rPr>
      <t>。
別紙「従事者等の衛生管理点検表」　これまでより具体的に　</t>
    </r>
    <r>
      <rPr>
        <b/>
        <sz val="12"/>
        <color indexed="10"/>
        <rFont val="ＭＳ Ｐゴシック"/>
        <family val="3"/>
        <charset val="128"/>
      </rPr>
      <t>下痢、嘔吐、発熱等を記入することに変更</t>
    </r>
    <rPh sb="35" eb="38">
      <t>グタイテキ</t>
    </rPh>
    <rPh sb="65" eb="66">
      <t>ネン</t>
    </rPh>
    <rPh sb="67" eb="68">
      <t>ガツ</t>
    </rPh>
    <rPh sb="70" eb="71">
      <t>ヒ</t>
    </rPh>
    <rPh sb="107" eb="108">
      <t>リャク</t>
    </rPh>
    <rPh sb="113" eb="115">
      <t>ゼンブン</t>
    </rPh>
    <rPh sb="188" eb="191">
      <t>グタイテキ</t>
    </rPh>
    <rPh sb="203" eb="205">
      <t>キニュウ</t>
    </rPh>
    <rPh sb="210" eb="212">
      <t>ヘンコウ</t>
    </rPh>
    <phoneticPr fontId="5"/>
  </si>
  <si>
    <r>
      <t xml:space="preserve">職場に今ある記録は、すべて必要なものですか?  (重要性を本当に理解していますか?) 
</t>
    </r>
    <r>
      <rPr>
        <b/>
        <sz val="12"/>
        <color rgb="FFFF0000"/>
        <rFont val="ＭＳ Ｐゴシック"/>
        <family val="3"/>
        <charset val="128"/>
      </rPr>
      <t>単なる意味のない○印の記入用紙になっていませんか?</t>
    </r>
    <r>
      <rPr>
        <b/>
        <sz val="12"/>
        <rFont val="ＭＳ Ｐゴシック"/>
        <family val="3"/>
        <charset val="128"/>
      </rPr>
      <t xml:space="preserve">
厨房・食品製造現場で大切なチェック表の一つに個人衛生記録があります。 
本当に就業しても良いか確認するための判断材料です。
（発熱はありませんか?、下痢はしていませんか?、家族にも発熱や下痢の人はいませんか?)　
点検表はとても重要な事実の証です。ルールに従って正確に書き、</t>
    </r>
    <r>
      <rPr>
        <b/>
        <sz val="12"/>
        <color rgb="FFFF0000"/>
        <rFont val="ＭＳ Ｐゴシック"/>
        <family val="3"/>
        <charset val="128"/>
      </rPr>
      <t>いつもと違うときはすぐに上長に報告します。</t>
    </r>
    <rPh sb="75" eb="77">
      <t>セイゾウ</t>
    </rPh>
    <rPh sb="80" eb="82">
      <t>タイセツ</t>
    </rPh>
    <rPh sb="89" eb="90">
      <t>ヒト</t>
    </rPh>
    <rPh sb="106" eb="108">
      <t>ホントウ</t>
    </rPh>
    <rPh sb="114" eb="115">
      <t>ヨ</t>
    </rPh>
    <rPh sb="117" eb="119">
      <t>カクニン</t>
    </rPh>
    <rPh sb="124" eb="126">
      <t>ハンダン</t>
    </rPh>
    <rPh sb="126" eb="128">
      <t>ザイリョウ</t>
    </rPh>
    <rPh sb="133" eb="135">
      <t>ハツネツ</t>
    </rPh>
    <rPh sb="160" eb="162">
      <t>ハツネツ</t>
    </rPh>
    <rPh sb="163" eb="165">
      <t>ゲリ</t>
    </rPh>
    <rPh sb="166" eb="167">
      <t>ヒト</t>
    </rPh>
    <rPh sb="177" eb="179">
      <t>テンケン</t>
    </rPh>
    <rPh sb="179" eb="180">
      <t>ヒョウ</t>
    </rPh>
    <rPh sb="184" eb="186">
      <t>ジュウヨウ</t>
    </rPh>
    <rPh sb="187" eb="189">
      <t>ジジツ</t>
    </rPh>
    <rPh sb="190" eb="191">
      <t>アカシ</t>
    </rPh>
    <rPh sb="198" eb="199">
      <t>シタガ</t>
    </rPh>
    <rPh sb="201" eb="203">
      <t>セイカク</t>
    </rPh>
    <rPh sb="204" eb="205">
      <t>カ</t>
    </rPh>
    <rPh sb="211" eb="212">
      <t>チガ</t>
    </rPh>
    <rPh sb="219" eb="221">
      <t>ジョウチョウ</t>
    </rPh>
    <rPh sb="222" eb="224">
      <t>ホウコク</t>
    </rPh>
    <phoneticPr fontId="5"/>
  </si>
  <si>
    <t xml:space="preserve"> GⅡ　18週　0例</t>
    <rPh sb="6" eb="7">
      <t>シュウ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</si>
</sst>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s>
  <fonts count="175">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sz val="20"/>
      <color rgb="FF00000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b/>
      <sz val="20"/>
      <color indexed="8"/>
      <name val="メイリオ"/>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1"/>
      <name val="ＪＳＰゴシック"/>
      <family val="3"/>
      <charset val="128"/>
    </font>
    <font>
      <sz val="12"/>
      <name val="ＪＳＰゴシック"/>
      <family val="3"/>
      <charset val="128"/>
    </font>
    <font>
      <sz val="14"/>
      <name val="ＭＳ Ｐゴシック"/>
      <family val="3"/>
      <charset val="128"/>
      <scheme val="minor"/>
    </font>
    <font>
      <b/>
      <sz val="9"/>
      <name val="ＭＳ Ｐゴシック"/>
      <family val="3"/>
      <charset val="128"/>
    </font>
    <font>
      <b/>
      <sz val="20"/>
      <color theme="1"/>
      <name val="ＭＳ Ｐゴシック"/>
      <family val="3"/>
      <charset val="128"/>
    </font>
    <font>
      <b/>
      <sz val="11"/>
      <name val="ＭＳ Ｐゴシック"/>
      <family val="3"/>
      <charset val="128"/>
      <scheme val="minor"/>
    </font>
    <font>
      <b/>
      <sz val="16"/>
      <name val="游ゴシック"/>
      <family val="3"/>
      <charset val="128"/>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20"/>
      <color indexed="9"/>
      <name val="ＭＳ Ｐゴシック"/>
      <family val="3"/>
      <charset val="128"/>
    </font>
    <font>
      <sz val="9"/>
      <name val="Meiryo UI"/>
      <family val="3"/>
      <charset val="128"/>
    </font>
    <font>
      <sz val="9"/>
      <color theme="1"/>
      <name val="Meiryo"/>
      <family val="3"/>
      <charset val="128"/>
    </font>
    <font>
      <b/>
      <sz val="20"/>
      <color rgb="FF000000"/>
      <name val="ＭＳ Ｐゴシック"/>
      <family val="2"/>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theme="1"/>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sz val="14"/>
      <color indexed="63"/>
      <name val="Arial"/>
      <family val="2"/>
    </font>
    <font>
      <b/>
      <sz val="14"/>
      <color rgb="FFFF0000"/>
      <name val="ＭＳ Ｐゴシック"/>
      <family val="3"/>
      <charset val="128"/>
      <scheme val="minor"/>
    </font>
    <font>
      <b/>
      <sz val="14"/>
      <color indexed="53"/>
      <name val="ＭＳ Ｐゴシック"/>
      <family val="3"/>
      <charset val="128"/>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2"/>
      <name val="ＭＳ Ｐゴシック"/>
      <family val="3"/>
      <charset val="128"/>
    </font>
    <font>
      <b/>
      <sz val="14"/>
      <color rgb="FFFF0000"/>
      <name val="游ゴシック"/>
      <family val="3"/>
      <charset val="128"/>
    </font>
    <font>
      <b/>
      <sz val="10"/>
      <color indexed="62"/>
      <name val="ＭＳ Ｐゴシック"/>
      <family val="3"/>
      <charset val="128"/>
    </font>
    <font>
      <sz val="10"/>
      <color indexed="62"/>
      <name val="ＭＳ Ｐゴシック"/>
      <family val="3"/>
      <charset val="128"/>
    </font>
    <font>
      <sz val="12"/>
      <color indexed="9"/>
      <name val="ＭＳ Ｐゴシック"/>
      <family val="3"/>
      <charset val="128"/>
    </font>
    <font>
      <sz val="14"/>
      <color indexed="63"/>
      <name val="ＭＳ Ｐゴシック"/>
      <family val="3"/>
      <charset val="128"/>
    </font>
    <font>
      <b/>
      <u/>
      <sz val="12"/>
      <color indexed="10"/>
      <name val="ＭＳ Ｐゴシック"/>
      <family val="3"/>
      <charset val="128"/>
    </font>
    <font>
      <b/>
      <sz val="12"/>
      <color indexed="10"/>
      <name val="ＭＳ Ｐゴシック"/>
      <family val="3"/>
      <charset val="128"/>
    </font>
    <font>
      <b/>
      <u/>
      <sz val="12"/>
      <name val="ＭＳ Ｐゴシック"/>
      <family val="3"/>
      <charset val="128"/>
    </font>
    <font>
      <sz val="12"/>
      <color theme="1"/>
      <name val="ＭＳ Ｐゴシック"/>
      <family val="3"/>
      <charset val="128"/>
      <scheme val="minor"/>
    </font>
  </fonts>
  <fills count="43">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2"/>
        <bgColor indexed="64"/>
      </patternFill>
    </fill>
    <fill>
      <patternFill patternType="solid">
        <fgColor rgb="FF7BB2F5"/>
        <bgColor indexed="64"/>
      </patternFill>
    </fill>
    <fill>
      <patternFill patternType="solid">
        <fgColor rgb="FFFFCC99"/>
        <bgColor indexed="64"/>
      </patternFill>
    </fill>
    <fill>
      <patternFill patternType="solid">
        <fgColor theme="5" tint="0.79998168889431442"/>
        <bgColor indexed="64"/>
      </patternFill>
    </fill>
    <fill>
      <patternFill patternType="solid">
        <fgColor rgb="FFFAFEC2"/>
        <bgColor indexed="64"/>
      </patternFill>
    </fill>
    <fill>
      <patternFill patternType="solid">
        <fgColor indexed="1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6DDDF7"/>
        <bgColor indexed="64"/>
      </patternFill>
    </fill>
    <fill>
      <patternFill patternType="solid">
        <fgColor indexed="48"/>
        <bgColor indexed="64"/>
      </patternFill>
    </fill>
  </fills>
  <borders count="246">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top/>
      <bottom style="medium">
        <color rgb="FFE2E2E2"/>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rgb="FF888888"/>
      </left>
      <right style="medium">
        <color rgb="FF888888"/>
      </right>
      <top style="medium">
        <color rgb="FF888888"/>
      </top>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medium">
        <color indexed="10"/>
      </left>
      <right/>
      <top/>
      <bottom style="medium">
        <color indexed="10"/>
      </bottom>
      <diagonal/>
    </border>
    <border>
      <left/>
      <right/>
      <top/>
      <bottom style="medium">
        <color indexed="10"/>
      </bottom>
      <diagonal/>
    </border>
    <border>
      <left/>
      <right style="medium">
        <color indexed="10"/>
      </right>
      <top/>
      <bottom style="medium">
        <color indexed="10"/>
      </bottom>
      <diagonal/>
    </border>
  </borders>
  <cellStyleXfs count="26">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5" fillId="0" borderId="0"/>
    <xf numFmtId="0" fontId="116" fillId="0" borderId="0" applyNumberFormat="0" applyFill="0" applyBorder="0" applyAlignment="0" applyProtection="0"/>
    <xf numFmtId="0" fontId="115" fillId="0" borderId="0"/>
    <xf numFmtId="0" fontId="1" fillId="0" borderId="0">
      <alignment vertical="center"/>
    </xf>
  </cellStyleXfs>
  <cellXfs count="73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1" fillId="2" borderId="63" xfId="2" applyFont="1" applyFill="1" applyBorder="1" applyAlignment="1">
      <alignment vertical="top" wrapText="1"/>
    </xf>
    <xf numFmtId="0" fontId="1" fillId="2" borderId="62"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4" fillId="0" borderId="0" xfId="0" applyFont="1" applyAlignment="1">
      <alignment horizontal="left" vertical="center"/>
    </xf>
    <xf numFmtId="0" fontId="75" fillId="0" borderId="0" xfId="0" applyFont="1" applyAlignment="1">
      <alignment horizontal="center" vertical="center" wrapText="1"/>
    </xf>
    <xf numFmtId="0" fontId="75" fillId="0" borderId="0" xfId="0" applyFont="1" applyAlignment="1">
      <alignment horizontal="left" vertical="center" wrapText="1"/>
    </xf>
    <xf numFmtId="0" fontId="8" fillId="0" borderId="121" xfId="1" applyFill="1" applyBorder="1" applyAlignment="1" applyProtection="1">
      <alignment vertical="center" wrapText="1"/>
    </xf>
    <xf numFmtId="0" fontId="85" fillId="0" borderId="0" xfId="17" applyFont="1">
      <alignment vertical="center"/>
    </xf>
    <xf numFmtId="0" fontId="84" fillId="0" borderId="0" xfId="2" applyFont="1">
      <alignment vertical="center"/>
    </xf>
    <xf numFmtId="0" fontId="86"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0" fillId="21" borderId="31" xfId="2" applyFont="1" applyFill="1" applyBorder="1" applyAlignment="1">
      <alignment horizontal="center" vertical="center" wrapText="1"/>
    </xf>
    <xf numFmtId="0" fontId="92" fillId="3" borderId="41" xfId="2" applyFont="1" applyFill="1" applyBorder="1" applyAlignment="1">
      <alignment horizontal="center" vertical="center"/>
    </xf>
    <xf numFmtId="14" fontId="92" fillId="3" borderId="40" xfId="2" applyNumberFormat="1" applyFont="1" applyFill="1" applyBorder="1" applyAlignment="1">
      <alignment horizontal="center" vertical="center"/>
    </xf>
    <xf numFmtId="14" fontId="92" fillId="3" borderId="1" xfId="2" applyNumberFormat="1" applyFont="1" applyFill="1" applyBorder="1" applyAlignment="1">
      <alignment horizontal="center" vertical="center"/>
    </xf>
    <xf numFmtId="0" fontId="92" fillId="3" borderId="39" xfId="2" applyFont="1" applyFill="1" applyBorder="1" applyAlignment="1">
      <alignment horizontal="center" vertical="center"/>
    </xf>
    <xf numFmtId="14" fontId="92" fillId="3" borderId="2" xfId="2" applyNumberFormat="1" applyFont="1" applyFill="1" applyBorder="1" applyAlignment="1">
      <alignment horizontal="center" vertical="center"/>
    </xf>
    <xf numFmtId="0" fontId="93" fillId="0" borderId="0" xfId="2" applyFont="1" applyAlignment="1">
      <alignment horizontal="center" vertical="center"/>
    </xf>
    <xf numFmtId="14" fontId="92"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1" fillId="0" borderId="68" xfId="0" applyFont="1" applyBorder="1">
      <alignment vertical="center"/>
    </xf>
    <xf numFmtId="0" fontId="91" fillId="0" borderId="0" xfId="0" applyFont="1">
      <alignment vertical="center"/>
    </xf>
    <xf numFmtId="0" fontId="91" fillId="5" borderId="68" xfId="0" applyFont="1" applyFill="1" applyBorder="1">
      <alignment vertical="center"/>
    </xf>
    <xf numFmtId="0" fontId="91"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4" fillId="19" borderId="134" xfId="17" applyFont="1" applyFill="1" applyBorder="1" applyAlignment="1">
      <alignment horizontal="center" vertical="center" wrapText="1"/>
    </xf>
    <xf numFmtId="14" fontId="94" fillId="19" borderId="135" xfId="17" applyNumberFormat="1" applyFont="1" applyFill="1" applyBorder="1" applyAlignment="1">
      <alignment horizontal="center" vertical="center"/>
    </xf>
    <xf numFmtId="0" fontId="6" fillId="0" borderId="0" xfId="2" applyAlignment="1">
      <alignment horizontal="left" vertical="top"/>
    </xf>
    <xf numFmtId="0" fontId="6" fillId="29" borderId="147" xfId="2" applyFill="1" applyBorder="1" applyAlignment="1">
      <alignment horizontal="left" vertical="top"/>
    </xf>
    <xf numFmtId="0" fontId="8" fillId="29" borderId="146"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5" fillId="0" borderId="0" xfId="17" applyFont="1" applyAlignment="1">
      <alignment horizontal="left" vertical="center"/>
    </xf>
    <xf numFmtId="0" fontId="104" fillId="2" borderId="63" xfId="2" applyFont="1" applyFill="1" applyBorder="1" applyAlignment="1">
      <alignment vertical="top" wrapText="1"/>
    </xf>
    <xf numFmtId="0" fontId="92" fillId="21" borderId="9" xfId="2" applyFont="1" applyFill="1" applyBorder="1" applyAlignment="1">
      <alignment horizontal="center" vertical="center" wrapText="1"/>
    </xf>
    <xf numFmtId="0" fontId="92" fillId="21" borderId="39" xfId="2" applyFont="1" applyFill="1" applyBorder="1" applyAlignment="1">
      <alignment horizontal="center" vertical="center"/>
    </xf>
    <xf numFmtId="0" fontId="18" fillId="21" borderId="156" xfId="2" applyFont="1" applyFill="1" applyBorder="1" applyAlignment="1">
      <alignment horizontal="center" vertical="center" wrapText="1"/>
    </xf>
    <xf numFmtId="0" fontId="8" fillId="0" borderId="159" xfId="1" applyFill="1" applyBorder="1" applyAlignment="1" applyProtection="1">
      <alignment vertical="center" wrapText="1"/>
    </xf>
    <xf numFmtId="0" fontId="18" fillId="21" borderId="160" xfId="1" applyFont="1" applyFill="1" applyBorder="1" applyAlignment="1" applyProtection="1">
      <alignment horizontal="center" vertical="center" wrapText="1"/>
    </xf>
    <xf numFmtId="0" fontId="18" fillId="23" borderId="152" xfId="2" applyFont="1" applyFill="1" applyBorder="1" applyAlignment="1">
      <alignment horizontal="center" vertical="center" wrapText="1"/>
    </xf>
    <xf numFmtId="0" fontId="88" fillId="23" borderId="153" xfId="2" applyFont="1" applyFill="1" applyBorder="1" applyAlignment="1">
      <alignment horizontal="center" vertical="center"/>
    </xf>
    <xf numFmtId="0" fontId="88" fillId="23" borderId="154" xfId="2" applyFont="1" applyFill="1" applyBorder="1" applyAlignment="1">
      <alignment horizontal="center" vertical="center"/>
    </xf>
    <xf numFmtId="0" fontId="106" fillId="19" borderId="8" xfId="0" applyFont="1" applyFill="1" applyBorder="1" applyAlignment="1">
      <alignment horizontal="center" vertical="center" wrapText="1"/>
    </xf>
    <xf numFmtId="177" fontId="107" fillId="19" borderId="8" xfId="2" applyNumberFormat="1" applyFont="1" applyFill="1" applyBorder="1" applyAlignment="1">
      <alignment horizontal="center" vertical="center" shrinkToFit="1"/>
    </xf>
    <xf numFmtId="0" fontId="6" fillId="0" borderId="0" xfId="2" applyAlignment="1">
      <alignment horizontal="left" vertical="center"/>
    </xf>
    <xf numFmtId="0" fontId="108" fillId="5" borderId="68" xfId="0" applyFont="1" applyFill="1" applyBorder="1">
      <alignment vertical="center"/>
    </xf>
    <xf numFmtId="0" fontId="108" fillId="5" borderId="0" xfId="0" applyFont="1" applyFill="1" applyAlignment="1">
      <alignment horizontal="left" vertical="center"/>
    </xf>
    <xf numFmtId="0" fontId="108" fillId="5" borderId="0" xfId="0" applyFont="1" applyFill="1">
      <alignment vertical="center"/>
    </xf>
    <xf numFmtId="176" fontId="108" fillId="5" borderId="0" xfId="0" applyNumberFormat="1" applyFont="1" applyFill="1" applyAlignment="1">
      <alignment horizontal="left" vertical="center"/>
    </xf>
    <xf numFmtId="183" fontId="108" fillId="5" borderId="0" xfId="0" applyNumberFormat="1" applyFont="1" applyFill="1" applyAlignment="1">
      <alignment horizontal="center" vertical="center"/>
    </xf>
    <xf numFmtId="0" fontId="108" fillId="5" borderId="68" xfId="0" applyFont="1" applyFill="1" applyBorder="1" applyAlignment="1">
      <alignment vertical="top"/>
    </xf>
    <xf numFmtId="0" fontId="108" fillId="5" borderId="0" xfId="0" applyFont="1" applyFill="1" applyAlignment="1">
      <alignment vertical="top"/>
    </xf>
    <xf numFmtId="14" fontId="108" fillId="5" borderId="0" xfId="0" applyNumberFormat="1" applyFont="1" applyFill="1" applyAlignment="1">
      <alignment horizontal="left" vertical="center"/>
    </xf>
    <xf numFmtId="14" fontId="108" fillId="0" borderId="0" xfId="0" applyNumberFormat="1" applyFont="1">
      <alignment vertical="center"/>
    </xf>
    <xf numFmtId="0" fontId="109" fillId="0" borderId="0" xfId="0" applyFont="1">
      <alignment vertical="center"/>
    </xf>
    <xf numFmtId="0" fontId="6" fillId="0" borderId="62" xfId="2" applyBorder="1" applyAlignment="1">
      <alignmen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70"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71"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2" fillId="5" borderId="0" xfId="2" applyFont="1" applyFill="1" applyAlignment="1">
      <alignment horizontal="center" vertical="center"/>
    </xf>
    <xf numFmtId="0" fontId="1" fillId="0" borderId="0" xfId="2" applyFont="1">
      <alignment vertical="center"/>
    </xf>
    <xf numFmtId="0" fontId="50" fillId="19" borderId="171" xfId="16" applyFont="1" applyFill="1" applyBorder="1">
      <alignment vertical="center"/>
    </xf>
    <xf numFmtId="0" fontId="50" fillId="19" borderId="172" xfId="16" applyFont="1" applyFill="1" applyBorder="1">
      <alignment vertical="center"/>
    </xf>
    <xf numFmtId="0" fontId="10" fillId="19" borderId="172" xfId="16" applyFont="1" applyFill="1" applyBorder="1">
      <alignment vertical="center"/>
    </xf>
    <xf numFmtId="0" fontId="37" fillId="0" borderId="0" xfId="17" applyFont="1" applyAlignment="1">
      <alignment horizontal="left" vertical="center" indent="2"/>
    </xf>
    <xf numFmtId="0" fontId="110"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73"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1" borderId="102" xfId="2" applyNumberFormat="1" applyFont="1" applyFill="1" applyBorder="1" applyAlignment="1">
      <alignment horizontal="center" vertical="center" wrapText="1"/>
    </xf>
    <xf numFmtId="177" fontId="13" fillId="31"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4" xfId="2" applyFont="1" applyBorder="1" applyAlignment="1">
      <alignment horizontal="center" vertical="center" wrapText="1"/>
    </xf>
    <xf numFmtId="0" fontId="13" fillId="0" borderId="175" xfId="2" applyFont="1" applyBorder="1" applyAlignment="1">
      <alignment horizontal="center" vertical="center" wrapText="1"/>
    </xf>
    <xf numFmtId="0" fontId="13" fillId="0" borderId="176" xfId="2" applyFont="1" applyBorder="1" applyAlignment="1">
      <alignment horizontal="center" vertical="center" wrapText="1"/>
    </xf>
    <xf numFmtId="0" fontId="13" fillId="0" borderId="174" xfId="2" applyFont="1" applyBorder="1" applyAlignment="1">
      <alignment horizontal="center" vertical="center"/>
    </xf>
    <xf numFmtId="0" fontId="13" fillId="5" borderId="174" xfId="2" applyFont="1" applyFill="1" applyBorder="1" applyAlignment="1">
      <alignment horizontal="center" vertical="center" wrapText="1"/>
    </xf>
    <xf numFmtId="0" fontId="106" fillId="19" borderId="137" xfId="0" applyFont="1" applyFill="1" applyBorder="1" applyAlignment="1">
      <alignment horizontal="center" vertical="center" wrapText="1"/>
    </xf>
    <xf numFmtId="0" fontId="106" fillId="19" borderId="165" xfId="0" applyFont="1" applyFill="1" applyBorder="1" applyAlignment="1">
      <alignment horizontal="center" vertical="center" wrapText="1"/>
    </xf>
    <xf numFmtId="0" fontId="99" fillId="26" borderId="177" xfId="2" applyFont="1" applyFill="1" applyBorder="1" applyAlignment="1">
      <alignment horizontal="center" vertical="center" wrapText="1"/>
    </xf>
    <xf numFmtId="0" fontId="100" fillId="26" borderId="178" xfId="2" applyFont="1" applyFill="1" applyBorder="1" applyAlignment="1">
      <alignment horizontal="center" vertical="center" wrapText="1"/>
    </xf>
    <xf numFmtId="0" fontId="98" fillId="26" borderId="178" xfId="2" applyFont="1" applyFill="1" applyBorder="1" applyAlignment="1">
      <alignment horizontal="center" vertical="center"/>
    </xf>
    <xf numFmtId="0" fontId="98" fillId="26" borderId="179" xfId="2" applyFont="1" applyFill="1" applyBorder="1" applyAlignment="1">
      <alignment horizontal="center" vertical="center"/>
    </xf>
    <xf numFmtId="0" fontId="92" fillId="21" borderId="26" xfId="2" applyFont="1" applyFill="1" applyBorder="1" applyAlignment="1">
      <alignment horizontal="center" vertical="center"/>
    </xf>
    <xf numFmtId="14" fontId="92" fillId="21" borderId="27" xfId="2" applyNumberFormat="1" applyFont="1" applyFill="1" applyBorder="1" applyAlignment="1">
      <alignment horizontal="center" vertical="center"/>
    </xf>
    <xf numFmtId="0" fontId="6" fillId="19" borderId="0" xfId="2" applyFill="1" applyAlignment="1">
      <alignment vertical="center" wrapText="1"/>
    </xf>
    <xf numFmtId="14" fontId="88" fillId="23" borderId="155" xfId="2" applyNumberFormat="1" applyFont="1" applyFill="1" applyBorder="1" applyAlignment="1">
      <alignment horizontal="center" vertical="center"/>
    </xf>
    <xf numFmtId="0" fontId="13" fillId="0" borderId="0" xfId="2" applyFont="1" applyAlignment="1">
      <alignment horizontal="center" vertical="center"/>
    </xf>
    <xf numFmtId="14" fontId="88"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8" fillId="5" borderId="0" xfId="0" applyFont="1" applyFill="1" applyAlignment="1">
      <alignment horizontal="left" vertical="top"/>
    </xf>
    <xf numFmtId="0" fontId="121" fillId="21" borderId="162" xfId="1" applyFont="1" applyFill="1" applyBorder="1" applyAlignment="1" applyProtection="1">
      <alignment horizontal="center" vertical="center" wrapText="1"/>
    </xf>
    <xf numFmtId="0" fontId="120" fillId="19" borderId="0" xfId="17" applyFont="1" applyFill="1" applyAlignment="1">
      <alignment horizontal="left" vertical="center"/>
    </xf>
    <xf numFmtId="0" fontId="88" fillId="0" borderId="0" xfId="2" applyFont="1" applyAlignment="1">
      <alignment vertical="top" wrapText="1"/>
    </xf>
    <xf numFmtId="0" fontId="8" fillId="0" borderId="190" xfId="1" applyBorder="1" applyAlignment="1" applyProtection="1">
      <alignment vertical="center" wrapText="1"/>
    </xf>
    <xf numFmtId="0" fontId="8" fillId="0" borderId="182" xfId="1" applyFill="1" applyBorder="1" applyAlignment="1" applyProtection="1">
      <alignment vertical="center" wrapText="1"/>
    </xf>
    <xf numFmtId="180" fontId="50" fillId="11" borderId="191" xfId="17" applyNumberFormat="1" applyFont="1" applyFill="1" applyBorder="1" applyAlignment="1">
      <alignment horizontal="center" vertical="center"/>
    </xf>
    <xf numFmtId="0" fontId="8" fillId="0" borderId="169" xfId="1" applyBorder="1" applyAlignment="1" applyProtection="1">
      <alignment vertical="center" wrapText="1"/>
    </xf>
    <xf numFmtId="0" fontId="124" fillId="3" borderId="9" xfId="2" applyFont="1" applyFill="1" applyBorder="1" applyAlignment="1">
      <alignment horizontal="center" vertical="center"/>
    </xf>
    <xf numFmtId="14" fontId="92" fillId="21" borderId="138" xfId="2" applyNumberFormat="1" applyFont="1" applyFill="1" applyBorder="1" applyAlignment="1">
      <alignment vertical="center" shrinkToFit="1"/>
    </xf>
    <xf numFmtId="0" fontId="123" fillId="19" borderId="151" xfId="1" applyFont="1" applyFill="1" applyBorder="1" applyAlignment="1" applyProtection="1">
      <alignment horizontal="left" vertical="top" wrapText="1"/>
    </xf>
    <xf numFmtId="0" fontId="28" fillId="21" borderId="192" xfId="0" applyFont="1" applyFill="1" applyBorder="1" applyAlignment="1">
      <alignment horizontal="center" vertical="center" wrapText="1"/>
    </xf>
    <xf numFmtId="14" fontId="29" fillId="21" borderId="193" xfId="2" applyNumberFormat="1" applyFont="1" applyFill="1" applyBorder="1" applyAlignment="1">
      <alignment horizontal="center" vertical="center" shrinkToFit="1"/>
    </xf>
    <xf numFmtId="0" fontId="88" fillId="21" borderId="194" xfId="2" applyFont="1" applyFill="1" applyBorder="1">
      <alignment vertical="center"/>
    </xf>
    <xf numFmtId="14" fontId="88" fillId="21" borderId="195" xfId="1" applyNumberFormat="1" applyFont="1" applyFill="1" applyBorder="1" applyAlignment="1" applyProtection="1">
      <alignment vertical="center" wrapText="1"/>
    </xf>
    <xf numFmtId="14" fontId="88" fillId="21" borderId="197" xfId="1" applyNumberFormat="1" applyFont="1" applyFill="1" applyBorder="1" applyAlignment="1" applyProtection="1">
      <alignment vertical="center" wrapText="1"/>
    </xf>
    <xf numFmtId="56" fontId="88" fillId="21" borderId="194" xfId="2" applyNumberFormat="1" applyFont="1" applyFill="1" applyBorder="1">
      <alignment vertical="center"/>
    </xf>
    <xf numFmtId="0" fontId="0" fillId="34" borderId="0" xfId="0" applyFill="1">
      <alignment vertical="center"/>
    </xf>
    <xf numFmtId="0" fontId="8" fillId="0" borderId="0" xfId="1" applyAlignment="1" applyProtection="1">
      <alignment vertical="center"/>
    </xf>
    <xf numFmtId="14" fontId="92" fillId="21" borderId="1" xfId="2" applyNumberFormat="1" applyFont="1" applyFill="1" applyBorder="1" applyAlignment="1">
      <alignment vertical="center" wrapText="1" shrinkToFit="1"/>
    </xf>
    <xf numFmtId="0" fontId="18" fillId="21" borderId="200" xfId="2" applyFont="1" applyFill="1" applyBorder="1" applyAlignment="1">
      <alignment horizontal="center" vertical="center" wrapText="1"/>
    </xf>
    <xf numFmtId="0" fontId="128" fillId="5" borderId="17" xfId="2" applyFont="1" applyFill="1" applyBorder="1">
      <alignment vertical="center"/>
    </xf>
    <xf numFmtId="0" fontId="123" fillId="0" borderId="151" xfId="0" applyFont="1" applyBorder="1" applyAlignment="1">
      <alignment horizontal="left" vertical="top" wrapText="1"/>
    </xf>
    <xf numFmtId="0" fontId="72" fillId="0" borderId="0" xfId="0" applyFont="1">
      <alignment vertical="center"/>
    </xf>
    <xf numFmtId="0" fontId="131" fillId="5" borderId="14" xfId="2" applyFont="1" applyFill="1" applyBorder="1">
      <alignment vertical="center"/>
    </xf>
    <xf numFmtId="0" fontId="130" fillId="0" borderId="136" xfId="0" applyFont="1" applyBorder="1">
      <alignment vertical="center"/>
    </xf>
    <xf numFmtId="0" fontId="86" fillId="35" borderId="122" xfId="0" applyFont="1" applyFill="1" applyBorder="1" applyAlignment="1">
      <alignment horizontal="center" vertical="center" wrapText="1"/>
    </xf>
    <xf numFmtId="0" fontId="129" fillId="33" borderId="0" xfId="0" applyFont="1" applyFill="1" applyAlignment="1">
      <alignment horizontal="center" vertical="center" wrapText="1"/>
    </xf>
    <xf numFmtId="14" fontId="13" fillId="21" borderId="1" xfId="1" applyNumberFormat="1" applyFont="1" applyFill="1" applyBorder="1" applyAlignment="1" applyProtection="1">
      <alignment horizontal="center" vertical="center" shrinkToFit="1"/>
    </xf>
    <xf numFmtId="177" fontId="13" fillId="19" borderId="202"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122" fillId="19" borderId="198" xfId="0" applyFont="1" applyFill="1" applyBorder="1" applyAlignment="1">
      <alignment horizontal="left" vertical="center"/>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9" fillId="5" borderId="0" xfId="0" applyFont="1" applyFill="1">
      <alignment vertical="center"/>
    </xf>
    <xf numFmtId="0" fontId="110" fillId="0" borderId="0" xfId="17" applyFont="1" applyAlignment="1">
      <alignment horizontal="left" vertical="center"/>
    </xf>
    <xf numFmtId="0" fontId="0" fillId="32" borderId="0" xfId="0" applyFill="1">
      <alignment vertical="center"/>
    </xf>
    <xf numFmtId="0" fontId="132" fillId="32" borderId="0" xfId="0" applyFont="1" applyFill="1">
      <alignment vertical="center"/>
    </xf>
    <xf numFmtId="0" fontId="126" fillId="32" borderId="0" xfId="0" applyFont="1" applyFill="1">
      <alignment vertical="center"/>
    </xf>
    <xf numFmtId="0" fontId="127" fillId="32" borderId="0" xfId="1" applyFont="1" applyFill="1" applyAlignment="1" applyProtection="1">
      <alignment vertical="center"/>
    </xf>
    <xf numFmtId="177" fontId="1" fillId="19" borderId="203" xfId="2" applyNumberFormat="1" applyFont="1" applyFill="1" applyBorder="1" applyAlignment="1">
      <alignment horizontal="center" vertical="center" wrapText="1"/>
    </xf>
    <xf numFmtId="0" fontId="23" fillId="19" borderId="204" xfId="2" applyFont="1" applyFill="1" applyBorder="1" applyAlignment="1">
      <alignment horizontal="left" vertical="center"/>
    </xf>
    <xf numFmtId="0" fontId="23" fillId="19" borderId="8" xfId="2" applyFont="1" applyFill="1" applyBorder="1" applyAlignment="1">
      <alignment horizontal="left" vertical="center"/>
    </xf>
    <xf numFmtId="177" fontId="117" fillId="19" borderId="8" xfId="2" applyNumberFormat="1" applyFont="1" applyFill="1" applyBorder="1" applyAlignment="1">
      <alignment horizontal="center" vertical="center" shrinkToFit="1"/>
    </xf>
    <xf numFmtId="177" fontId="118" fillId="19" borderId="8" xfId="2" applyNumberFormat="1" applyFont="1" applyFill="1" applyBorder="1" applyAlignment="1">
      <alignment horizontal="center" vertical="center" wrapText="1"/>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43" fillId="19" borderId="206" xfId="2" applyFont="1" applyFill="1" applyBorder="1" applyAlignment="1">
      <alignment horizontal="center" vertical="center"/>
    </xf>
    <xf numFmtId="177" fontId="143" fillId="19" borderId="206" xfId="2" applyNumberFormat="1" applyFont="1" applyFill="1" applyBorder="1" applyAlignment="1">
      <alignment horizontal="center" vertical="center" shrinkToFit="1"/>
    </xf>
    <xf numFmtId="0" fontId="144" fillId="0" borderId="206" xfId="0" applyFont="1" applyBorder="1" applyAlignment="1">
      <alignment horizontal="center" vertical="center" wrapText="1"/>
    </xf>
    <xf numFmtId="177" fontId="13" fillId="19" borderId="206" xfId="2" applyNumberFormat="1" applyFont="1" applyFill="1" applyBorder="1" applyAlignment="1">
      <alignment horizontal="center" vertical="center" wrapText="1"/>
    </xf>
    <xf numFmtId="0" fontId="143" fillId="19" borderId="10" xfId="2" applyFont="1" applyFill="1" applyBorder="1" applyAlignment="1">
      <alignment horizontal="center" vertical="center"/>
    </xf>
    <xf numFmtId="177" fontId="143" fillId="19" borderId="10" xfId="2" applyNumberFormat="1" applyFont="1" applyFill="1" applyBorder="1" applyAlignment="1">
      <alignment horizontal="center" vertical="center" shrinkToFit="1"/>
    </xf>
    <xf numFmtId="177" fontId="10" fillId="19" borderId="10" xfId="2" applyNumberFormat="1" applyFont="1" applyFill="1" applyBorder="1" applyAlignment="1">
      <alignment horizontal="center" vertical="center" wrapText="1"/>
    </xf>
    <xf numFmtId="177" fontId="23" fillId="19" borderId="205" xfId="2" applyNumberFormat="1" applyFont="1" applyFill="1" applyBorder="1" applyAlignment="1">
      <alignment horizontal="center" vertical="center" shrinkToFit="1"/>
    </xf>
    <xf numFmtId="177" fontId="1" fillId="19" borderId="205" xfId="2" applyNumberFormat="1" applyFont="1" applyFill="1" applyBorder="1" applyAlignment="1">
      <alignment horizontal="center" vertical="center" wrapText="1"/>
    </xf>
    <xf numFmtId="0" fontId="23" fillId="19" borderId="205" xfId="2" applyFont="1" applyFill="1" applyBorder="1" applyAlignment="1">
      <alignment horizontal="center" vertical="center" wrapText="1"/>
    </xf>
    <xf numFmtId="0" fontId="6" fillId="0" borderId="205" xfId="2" applyBorder="1">
      <alignment vertical="center"/>
    </xf>
    <xf numFmtId="0" fontId="6" fillId="0" borderId="205"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88" fillId="0" borderId="189" xfId="2" applyFont="1" applyBorder="1" applyAlignment="1">
      <alignment horizontal="left" vertical="top" wrapText="1"/>
    </xf>
    <xf numFmtId="0" fontId="72" fillId="19" borderId="0" xfId="0" applyFont="1" applyFill="1" applyAlignment="1">
      <alignment horizontal="center" vertical="center"/>
    </xf>
    <xf numFmtId="0" fontId="8" fillId="0" borderId="181" xfId="1" applyBorder="1" applyAlignment="1" applyProtection="1">
      <alignment vertical="center"/>
    </xf>
    <xf numFmtId="0" fontId="145" fillId="21" borderId="0" xfId="0" applyFont="1" applyFill="1" applyAlignment="1">
      <alignment horizontal="center" vertical="center" wrapText="1"/>
    </xf>
    <xf numFmtId="0" fontId="124" fillId="3" borderId="9" xfId="2" applyFont="1" applyFill="1" applyBorder="1" applyAlignment="1">
      <alignment horizontal="center" vertical="center" wrapText="1"/>
    </xf>
    <xf numFmtId="0" fontId="121" fillId="28" borderId="208" xfId="1" applyFont="1" applyFill="1" applyBorder="1" applyAlignment="1" applyProtection="1">
      <alignment horizontal="center" vertical="center" wrapText="1"/>
    </xf>
    <xf numFmtId="0" fontId="112" fillId="26" borderId="178" xfId="2" applyFont="1" applyFill="1" applyBorder="1" applyAlignment="1">
      <alignment horizontal="left" vertical="center" shrinkToFit="1"/>
    </xf>
    <xf numFmtId="0" fontId="146" fillId="0" borderId="201" xfId="1" applyFont="1" applyFill="1" applyBorder="1" applyAlignment="1" applyProtection="1">
      <alignment vertical="top" wrapText="1"/>
    </xf>
    <xf numFmtId="0" fontId="0" fillId="36" borderId="0" xfId="0" applyFill="1">
      <alignment vertical="center"/>
    </xf>
    <xf numFmtId="14" fontId="94" fillId="19" borderId="135" xfId="17" applyNumberFormat="1" applyFont="1" applyFill="1" applyBorder="1" applyAlignment="1">
      <alignment horizontal="center" vertical="center" wrapText="1"/>
    </xf>
    <xf numFmtId="0" fontId="92" fillId="21" borderId="9" xfId="2" applyFont="1" applyFill="1" applyBorder="1" applyAlignment="1">
      <alignment horizontal="center" vertical="center"/>
    </xf>
    <xf numFmtId="0" fontId="124" fillId="3" borderId="9" xfId="2" applyFont="1" applyFill="1" applyBorder="1" applyAlignment="1">
      <alignment horizontal="center" vertical="center" shrinkToFit="1"/>
    </xf>
    <xf numFmtId="14" fontId="133" fillId="19" borderId="135" xfId="0" applyNumberFormat="1" applyFont="1" applyFill="1" applyBorder="1" applyAlignment="1">
      <alignment horizontal="center" vertical="center"/>
    </xf>
    <xf numFmtId="0" fontId="8" fillId="0" borderId="209" xfId="1" applyBorder="1" applyAlignment="1" applyProtection="1">
      <alignment horizontal="left" vertical="center" wrapText="1"/>
    </xf>
    <xf numFmtId="0" fontId="13" fillId="0" borderId="213" xfId="2" applyFont="1" applyBorder="1" applyAlignment="1">
      <alignment horizontal="center" vertical="center" wrapText="1"/>
    </xf>
    <xf numFmtId="180" fontId="50" fillId="11" borderId="214" xfId="17" applyNumberFormat="1" applyFont="1" applyFill="1" applyBorder="1" applyAlignment="1">
      <alignment horizontal="center" vertical="center"/>
    </xf>
    <xf numFmtId="0" fontId="86" fillId="0" borderId="122" xfId="0" applyFont="1" applyBorder="1" applyAlignment="1">
      <alignment horizontal="center" vertical="center" wrapText="1"/>
    </xf>
    <xf numFmtId="0" fontId="94" fillId="21" borderId="134" xfId="17" applyFont="1" applyFill="1" applyBorder="1" applyAlignment="1">
      <alignment horizontal="center" vertical="center" wrapText="1"/>
    </xf>
    <xf numFmtId="14" fontId="94" fillId="21" borderId="135" xfId="17" applyNumberFormat="1" applyFont="1" applyFill="1" applyBorder="1" applyAlignment="1">
      <alignment horizontal="center" vertical="center"/>
    </xf>
    <xf numFmtId="0" fontId="147" fillId="0" borderId="201" xfId="1" applyFont="1" applyFill="1" applyBorder="1" applyAlignment="1" applyProtection="1">
      <alignment vertical="top" wrapText="1"/>
    </xf>
    <xf numFmtId="0" fontId="146" fillId="0" borderId="30" xfId="1" applyFont="1" applyBorder="1" applyAlignment="1" applyProtection="1">
      <alignment horizontal="left" vertical="top" wrapText="1"/>
    </xf>
    <xf numFmtId="0" fontId="148" fillId="0" borderId="121" xfId="1" applyFont="1" applyFill="1" applyBorder="1" applyAlignment="1" applyProtection="1">
      <alignment horizontal="left" vertical="top" wrapText="1"/>
    </xf>
    <xf numFmtId="0" fontId="149" fillId="0" borderId="196" xfId="1" applyFont="1" applyFill="1" applyBorder="1" applyAlignment="1" applyProtection="1">
      <alignment vertical="top" wrapText="1"/>
    </xf>
    <xf numFmtId="0" fontId="123" fillId="0" borderId="158" xfId="1" applyFont="1" applyFill="1" applyBorder="1" applyAlignment="1" applyProtection="1">
      <alignment vertical="top" wrapText="1"/>
    </xf>
    <xf numFmtId="0" fontId="150" fillId="0" borderId="139" xfId="0" applyFont="1" applyBorder="1" applyAlignment="1">
      <alignment horizontal="left" vertical="top" wrapText="1"/>
    </xf>
    <xf numFmtId="0" fontId="151" fillId="0" borderId="0" xfId="0" applyFont="1">
      <alignment vertical="center"/>
    </xf>
    <xf numFmtId="0" fontId="122" fillId="19" borderId="180" xfId="0" applyFont="1" applyFill="1" applyBorder="1" applyAlignment="1">
      <alignment horizontal="left" vertical="center"/>
    </xf>
    <xf numFmtId="0" fontId="153" fillId="21" borderId="156" xfId="2" applyFont="1" applyFill="1" applyBorder="1" applyAlignment="1">
      <alignment horizontal="center" vertical="center" wrapText="1"/>
    </xf>
    <xf numFmtId="0" fontId="8" fillId="0" borderId="217" xfId="1" applyFill="1" applyBorder="1" applyAlignment="1" applyProtection="1">
      <alignment vertical="center" wrapText="1"/>
    </xf>
    <xf numFmtId="0" fontId="105" fillId="33" borderId="105" xfId="2" applyFont="1" applyFill="1" applyBorder="1" applyAlignment="1">
      <alignment horizontal="center" vertical="center" wrapText="1" shrinkToFit="1"/>
    </xf>
    <xf numFmtId="0" fontId="89" fillId="0" borderId="106" xfId="2" applyFont="1" applyBorder="1" applyAlignment="1">
      <alignment vertical="center" shrinkToFit="1"/>
    </xf>
    <xf numFmtId="0" fontId="6" fillId="0" borderId="107" xfId="2" applyBorder="1">
      <alignment vertical="center"/>
    </xf>
    <xf numFmtId="0" fontId="21" fillId="0" borderId="218" xfId="1" applyFont="1" applyBorder="1" applyAlignment="1" applyProtection="1">
      <alignment vertical="top" wrapText="1"/>
    </xf>
    <xf numFmtId="0" fontId="27" fillId="0" borderId="163" xfId="2" applyFont="1" applyBorder="1" applyAlignment="1">
      <alignment vertical="top" wrapText="1"/>
    </xf>
    <xf numFmtId="0" fontId="8" fillId="0" borderId="219" xfId="1" applyFill="1" applyBorder="1" applyAlignment="1" applyProtection="1">
      <alignment vertical="center" wrapText="1"/>
    </xf>
    <xf numFmtId="0" fontId="6" fillId="0" borderId="108" xfId="2" applyBorder="1">
      <alignment vertical="center"/>
    </xf>
    <xf numFmtId="0" fontId="27" fillId="0" borderId="0" xfId="2" applyFont="1" applyAlignment="1">
      <alignment vertical="top" wrapText="1"/>
    </xf>
    <xf numFmtId="0" fontId="8" fillId="0" borderId="99" xfId="1" applyBorder="1" applyAlignment="1" applyProtection="1">
      <alignment vertical="top" wrapText="1"/>
    </xf>
    <xf numFmtId="0" fontId="154" fillId="32" borderId="0" xfId="0" applyFont="1" applyFill="1">
      <alignment vertical="center"/>
    </xf>
    <xf numFmtId="0" fontId="152" fillId="32" borderId="0" xfId="0" applyFont="1" applyFill="1">
      <alignment vertical="center"/>
    </xf>
    <xf numFmtId="0" fontId="119" fillId="32" borderId="0" xfId="0" applyFont="1" applyFill="1">
      <alignment vertical="center"/>
    </xf>
    <xf numFmtId="0" fontId="140" fillId="32" borderId="0" xfId="0" applyFont="1" applyFill="1" applyAlignment="1">
      <alignment vertical="center" wrapText="1"/>
    </xf>
    <xf numFmtId="0" fontId="155" fillId="32" borderId="0" xfId="0" applyFont="1" applyFill="1">
      <alignment vertical="center"/>
    </xf>
    <xf numFmtId="0" fontId="156" fillId="32" borderId="0" xfId="0" applyFont="1" applyFill="1">
      <alignment vertical="center"/>
    </xf>
    <xf numFmtId="0" fontId="157" fillId="32" borderId="0" xfId="0" applyFont="1" applyFill="1">
      <alignment vertical="center"/>
    </xf>
    <xf numFmtId="0" fontId="158" fillId="32" borderId="0" xfId="0" applyFont="1" applyFill="1">
      <alignment vertical="center"/>
    </xf>
    <xf numFmtId="0" fontId="160" fillId="32" borderId="0" xfId="0" applyFont="1" applyFill="1">
      <alignment vertical="center"/>
    </xf>
    <xf numFmtId="0" fontId="71" fillId="32" borderId="0" xfId="0" applyFont="1" applyFill="1">
      <alignment vertical="center"/>
    </xf>
    <xf numFmtId="0" fontId="108"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3"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3" fillId="19" borderId="0" xfId="17" applyFont="1" applyFill="1">
      <alignment vertical="center"/>
    </xf>
    <xf numFmtId="0" fontId="44" fillId="19" borderId="0" xfId="2" applyFont="1" applyFill="1">
      <alignment vertical="center"/>
    </xf>
    <xf numFmtId="0" fontId="14" fillId="19" borderId="0" xfId="17" applyFont="1" applyFill="1" applyAlignment="1">
      <alignment horizontal="center"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56" fontId="94" fillId="19" borderId="134" xfId="17" applyNumberFormat="1" applyFont="1"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0" fontId="6" fillId="0" borderId="0" xfId="4"/>
    <xf numFmtId="177" fontId="23" fillId="37" borderId="205" xfId="2" applyNumberFormat="1" applyFont="1" applyFill="1" applyBorder="1" applyAlignment="1">
      <alignment horizontal="center" vertical="center" shrinkToFit="1"/>
    </xf>
    <xf numFmtId="180" fontId="50" fillId="11" borderId="220" xfId="17" applyNumberFormat="1" applyFont="1" applyFill="1" applyBorder="1" applyAlignment="1">
      <alignment horizontal="center" vertical="center"/>
    </xf>
    <xf numFmtId="0" fontId="122" fillId="19" borderId="221" xfId="0" applyFont="1" applyFill="1" applyBorder="1" applyAlignment="1">
      <alignment horizontal="left" vertical="center"/>
    </xf>
    <xf numFmtId="0" fontId="95" fillId="19" borderId="0" xfId="0" applyFont="1" applyFill="1" applyAlignment="1">
      <alignment horizontal="center" vertical="center"/>
    </xf>
    <xf numFmtId="0" fontId="162" fillId="21" borderId="156" xfId="2" applyFont="1" applyFill="1" applyBorder="1" applyAlignment="1">
      <alignment horizontal="center" vertical="center" wrapText="1"/>
    </xf>
    <xf numFmtId="0" fontId="8" fillId="19" borderId="0" xfId="1" applyFill="1" applyBorder="1" applyAlignment="1" applyProtection="1">
      <alignment vertical="center" wrapText="1"/>
    </xf>
    <xf numFmtId="0" fontId="92" fillId="19" borderId="0" xfId="2" applyFont="1" applyFill="1" applyAlignment="1">
      <alignment horizontal="center" vertical="center"/>
    </xf>
    <xf numFmtId="14" fontId="92" fillId="19" borderId="0" xfId="2" applyNumberFormat="1" applyFont="1" applyFill="1" applyAlignment="1">
      <alignment horizontal="center" vertical="center"/>
    </xf>
    <xf numFmtId="0" fontId="25" fillId="19" borderId="0" xfId="2" applyFont="1" applyFill="1">
      <alignment vertical="center"/>
    </xf>
    <xf numFmtId="0" fontId="164" fillId="0" borderId="0" xfId="0" applyFont="1" applyAlignment="1">
      <alignment vertical="top" wrapText="1"/>
    </xf>
    <xf numFmtId="0" fontId="163" fillId="32" borderId="0" xfId="0" applyFont="1" applyFill="1" applyAlignment="1">
      <alignment horizontal="center" vertical="center" wrapText="1"/>
    </xf>
    <xf numFmtId="0" fontId="146" fillId="0" borderId="218" xfId="1" applyFont="1" applyBorder="1" applyAlignment="1" applyProtection="1">
      <alignment vertical="top" wrapText="1"/>
    </xf>
    <xf numFmtId="0" fontId="89" fillId="32" borderId="99" xfId="1" applyFont="1" applyFill="1" applyBorder="1" applyAlignment="1" applyProtection="1">
      <alignment horizontal="center" vertical="center" wrapText="1"/>
    </xf>
    <xf numFmtId="0" fontId="8" fillId="0" borderId="0" xfId="1" applyFill="1" applyBorder="1" applyAlignment="1" applyProtection="1">
      <alignment vertical="center" wrapText="1"/>
    </xf>
    <xf numFmtId="0" fontId="146" fillId="0" borderId="219" xfId="1" applyFont="1" applyFill="1" applyBorder="1" applyAlignment="1" applyProtection="1">
      <alignment horizontal="left" vertical="top" wrapText="1"/>
    </xf>
    <xf numFmtId="0" fontId="96" fillId="19" borderId="0" xfId="0" applyFont="1" applyFill="1" applyAlignment="1">
      <alignment vertical="center" wrapText="1"/>
    </xf>
    <xf numFmtId="0" fontId="73" fillId="5" borderId="223" xfId="2" applyFont="1" applyFill="1" applyBorder="1" applyAlignment="1">
      <alignment horizontal="left" vertical="center"/>
    </xf>
    <xf numFmtId="0" fontId="8" fillId="0" borderId="216" xfId="1" applyBorder="1" applyAlignment="1" applyProtection="1">
      <alignment vertical="center" wrapText="1"/>
    </xf>
    <xf numFmtId="0" fontId="150" fillId="0" borderId="215" xfId="0" applyFont="1" applyBorder="1" applyAlignment="1">
      <alignment horizontal="left" vertical="top" wrapText="1"/>
    </xf>
    <xf numFmtId="0" fontId="86" fillId="20" borderId="137" xfId="0" applyFont="1" applyFill="1" applyBorder="1" applyAlignment="1">
      <alignment horizontal="center" vertical="center" wrapText="1"/>
    </xf>
    <xf numFmtId="14" fontId="122" fillId="19" borderId="180" xfId="0" applyNumberFormat="1" applyFont="1" applyFill="1" applyBorder="1" applyAlignment="1">
      <alignment horizontal="center" vertical="center"/>
    </xf>
    <xf numFmtId="14" fontId="122" fillId="19" borderId="199" xfId="0" applyNumberFormat="1" applyFont="1" applyFill="1" applyBorder="1" applyAlignment="1">
      <alignment horizontal="center" vertical="center"/>
    </xf>
    <xf numFmtId="14" fontId="122" fillId="19" borderId="222" xfId="0" applyNumberFormat="1" applyFont="1" applyFill="1" applyBorder="1" applyAlignment="1">
      <alignment horizontal="center" vertical="center"/>
    </xf>
    <xf numFmtId="0" fontId="6" fillId="19" borderId="180" xfId="2" applyFill="1" applyBorder="1">
      <alignment vertical="center"/>
    </xf>
    <xf numFmtId="0" fontId="103" fillId="19" borderId="134" xfId="17" applyFont="1" applyFill="1" applyBorder="1" applyAlignment="1">
      <alignment horizontal="center" vertical="center" wrapText="1"/>
    </xf>
    <xf numFmtId="14" fontId="103" fillId="19" borderId="135" xfId="17" applyNumberFormat="1" applyFont="1" applyFill="1" applyBorder="1" applyAlignment="1">
      <alignment horizontal="center" vertical="center" wrapText="1"/>
    </xf>
    <xf numFmtId="0" fontId="8" fillId="0" borderId="227"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8" fillId="21" borderId="195" xfId="2" applyNumberFormat="1" applyFont="1" applyFill="1" applyBorder="1">
      <alignment vertical="center"/>
    </xf>
    <xf numFmtId="14" fontId="92" fillId="21" borderId="2" xfId="2" applyNumberFormat="1" applyFont="1" applyFill="1" applyBorder="1" applyAlignment="1">
      <alignment vertical="center" shrinkToFit="1"/>
    </xf>
    <xf numFmtId="14" fontId="88" fillId="21" borderId="228" xfId="1" applyNumberFormat="1" applyFont="1" applyFill="1" applyBorder="1" applyAlignment="1" applyProtection="1">
      <alignment vertical="center" wrapText="1"/>
    </xf>
    <xf numFmtId="0" fontId="159" fillId="0" borderId="0" xfId="2" applyFont="1">
      <alignment vertical="center"/>
    </xf>
    <xf numFmtId="183" fontId="108" fillId="5" borderId="0" xfId="0" applyNumberFormat="1" applyFont="1" applyFill="1" applyAlignment="1">
      <alignment horizontal="left" vertical="center"/>
    </xf>
    <xf numFmtId="14" fontId="23" fillId="19" borderId="135" xfId="17" applyNumberFormat="1" applyFont="1" applyFill="1" applyBorder="1" applyAlignment="1">
      <alignment horizontal="center" vertical="center"/>
    </xf>
    <xf numFmtId="14" fontId="6" fillId="19" borderId="180" xfId="2" applyNumberFormat="1" applyFill="1" applyBorder="1" applyAlignment="1">
      <alignment horizontal="center" vertical="center"/>
    </xf>
    <xf numFmtId="0" fontId="37" fillId="21" borderId="134" xfId="17" applyFont="1" applyFill="1" applyBorder="1" applyAlignment="1">
      <alignment horizontal="center" vertical="center" wrapText="1"/>
    </xf>
    <xf numFmtId="0" fontId="102" fillId="21" borderId="0" xfId="0" applyFont="1" applyFill="1" applyAlignment="1">
      <alignment horizontal="center" vertical="center" wrapText="1"/>
    </xf>
    <xf numFmtId="14" fontId="13" fillId="21" borderId="135" xfId="17" applyNumberFormat="1" applyFont="1" applyFill="1" applyBorder="1" applyAlignment="1">
      <alignment horizontal="center" vertical="center" wrapText="1"/>
    </xf>
    <xf numFmtId="0" fontId="13" fillId="21" borderId="134" xfId="17" applyFont="1" applyFill="1" applyBorder="1" applyAlignment="1">
      <alignment horizontal="center" vertical="center" wrapText="1"/>
    </xf>
    <xf numFmtId="14" fontId="13" fillId="21" borderId="135" xfId="17" applyNumberFormat="1" applyFont="1" applyFill="1" applyBorder="1" applyAlignment="1">
      <alignment horizontal="center" vertical="center"/>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8" fillId="5" borderId="0" xfId="0" applyFont="1" applyFill="1" applyAlignment="1">
      <alignment horizontal="left" vertical="center" wrapText="1"/>
    </xf>
    <xf numFmtId="0" fontId="108" fillId="5" borderId="70" xfId="0" applyFont="1" applyFill="1" applyBorder="1" applyAlignment="1">
      <alignment horizontal="left" vertical="center" wrapText="1"/>
    </xf>
    <xf numFmtId="0" fontId="108" fillId="5" borderId="0" xfId="0" applyFont="1" applyFill="1" applyAlignment="1">
      <alignment horizontal="left" vertical="center"/>
    </xf>
    <xf numFmtId="0" fontId="108" fillId="5" borderId="0" xfId="0" applyFont="1" applyFill="1" applyAlignment="1">
      <alignment horizontal="left" vertical="top" wrapText="1"/>
    </xf>
    <xf numFmtId="0" fontId="8" fillId="0" borderId="0" xfId="1" applyAlignment="1" applyProtection="1">
      <alignment horizontal="center" vertical="center" wrapText="1"/>
    </xf>
    <xf numFmtId="0" fontId="79" fillId="0" borderId="0" xfId="0" applyFont="1" applyAlignment="1">
      <alignment horizontal="left" vertical="center" wrapText="1"/>
    </xf>
    <xf numFmtId="0" fontId="75" fillId="0" borderId="0" xfId="0" applyFont="1" applyAlignment="1">
      <alignment horizontal="left" vertical="center" wrapText="1"/>
    </xf>
    <xf numFmtId="0" fontId="78" fillId="0" borderId="0" xfId="0" applyFont="1" applyAlignment="1">
      <alignment horizontal="left" vertical="center" wrapText="1"/>
    </xf>
    <xf numFmtId="0" fontId="76" fillId="0" borderId="0" xfId="0" applyFont="1" applyAlignment="1">
      <alignment horizontal="left" vertical="center" wrapText="1"/>
    </xf>
    <xf numFmtId="0" fontId="79" fillId="0" borderId="0" xfId="0" applyFont="1" applyAlignment="1">
      <alignment horizontal="left" vertical="top" wrapText="1"/>
    </xf>
    <xf numFmtId="0" fontId="75" fillId="0" borderId="0" xfId="0" applyFont="1" applyAlignment="1">
      <alignment horizontal="left" vertical="top" wrapText="1"/>
    </xf>
    <xf numFmtId="0" fontId="111" fillId="32" borderId="0" xfId="0" applyFont="1" applyFill="1" applyAlignment="1">
      <alignment horizontal="left" vertical="top" wrapText="1"/>
    </xf>
    <xf numFmtId="0" fontId="10" fillId="6" borderId="211" xfId="17" applyFont="1" applyFill="1" applyBorder="1" applyAlignment="1">
      <alignment horizontal="left" vertical="center" wrapText="1"/>
    </xf>
    <xf numFmtId="0" fontId="10" fillId="6" borderId="212" xfId="17" applyFont="1" applyFill="1" applyBorder="1" applyAlignment="1">
      <alignment horizontal="left" vertical="center" wrapText="1"/>
    </xf>
    <xf numFmtId="0" fontId="10" fillId="6" borderId="213" xfId="17" applyFont="1" applyFill="1" applyBorder="1" applyAlignment="1">
      <alignment horizontal="left" vertical="center" wrapText="1"/>
    </xf>
    <xf numFmtId="0" fontId="37" fillId="19" borderId="166" xfId="17" applyFont="1" applyFill="1" applyBorder="1" applyAlignment="1">
      <alignment horizontal="left" vertical="top" wrapText="1"/>
    </xf>
    <xf numFmtId="0" fontId="37" fillId="19" borderId="167" xfId="17" applyFont="1" applyFill="1" applyBorder="1" applyAlignment="1">
      <alignment horizontal="left" vertical="top" wrapText="1"/>
    </xf>
    <xf numFmtId="0" fontId="37" fillId="19" borderId="168" xfId="17" applyFont="1" applyFill="1" applyBorder="1" applyAlignment="1">
      <alignment horizontal="left" vertical="top" wrapText="1"/>
    </xf>
    <xf numFmtId="0" fontId="13" fillId="19" borderId="166" xfId="2" applyFont="1" applyFill="1" applyBorder="1" applyAlignment="1">
      <alignment horizontal="left" vertical="top" wrapText="1"/>
    </xf>
    <xf numFmtId="0" fontId="13" fillId="19" borderId="167" xfId="2" applyFont="1" applyFill="1" applyBorder="1" applyAlignment="1">
      <alignment horizontal="left" vertical="top" wrapText="1"/>
    </xf>
    <xf numFmtId="0" fontId="13" fillId="19" borderId="168" xfId="2" applyFont="1" applyFill="1" applyBorder="1" applyAlignment="1">
      <alignment horizontal="left" vertical="top" wrapText="1"/>
    </xf>
    <xf numFmtId="0" fontId="97" fillId="19" borderId="166" xfId="2" applyFont="1" applyFill="1" applyBorder="1" applyAlignment="1">
      <alignment horizontal="left" vertical="top" wrapText="1"/>
    </xf>
    <xf numFmtId="0" fontId="97" fillId="19" borderId="167" xfId="2" applyFont="1" applyFill="1" applyBorder="1" applyAlignment="1">
      <alignment horizontal="left" vertical="top" wrapText="1"/>
    </xf>
    <xf numFmtId="0" fontId="97" fillId="19" borderId="168"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10" fillId="6" borderId="229" xfId="17" applyFont="1" applyFill="1" applyBorder="1" applyAlignment="1">
      <alignment horizontal="left" vertical="center" wrapText="1"/>
    </xf>
    <xf numFmtId="0" fontId="10" fillId="6" borderId="230" xfId="17" applyFont="1" applyFill="1" applyBorder="1" applyAlignment="1">
      <alignment horizontal="left" vertical="center" wrapText="1"/>
    </xf>
    <xf numFmtId="0" fontId="10" fillId="6" borderId="231" xfId="17"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10"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94" fillId="19" borderId="166" xfId="17" applyFont="1" applyFill="1" applyBorder="1" applyAlignment="1">
      <alignment horizontal="left" vertical="top" wrapText="1"/>
    </xf>
    <xf numFmtId="0" fontId="94" fillId="19" borderId="167" xfId="17" applyFont="1" applyFill="1" applyBorder="1" applyAlignment="1">
      <alignment horizontal="left" vertical="top" wrapText="1"/>
    </xf>
    <xf numFmtId="0" fontId="94" fillId="19" borderId="168" xfId="17" applyFont="1" applyFill="1" applyBorder="1" applyAlignment="1">
      <alignment horizontal="left" vertical="top" wrapText="1"/>
    </xf>
    <xf numFmtId="0" fontId="37" fillId="21" borderId="166" xfId="17" applyFont="1" applyFill="1" applyBorder="1" applyAlignment="1">
      <alignment horizontal="left" vertical="top" wrapText="1"/>
    </xf>
    <xf numFmtId="0" fontId="37" fillId="21" borderId="167" xfId="17" applyFont="1" applyFill="1" applyBorder="1" applyAlignment="1">
      <alignment horizontal="left" vertical="top" wrapText="1"/>
    </xf>
    <xf numFmtId="0" fontId="37" fillId="21" borderId="168" xfId="17" applyFont="1" applyFill="1" applyBorder="1" applyAlignment="1">
      <alignment horizontal="left" vertical="top" wrapText="1"/>
    </xf>
    <xf numFmtId="0" fontId="13" fillId="21" borderId="166" xfId="17" applyFont="1" applyFill="1" applyBorder="1" applyAlignment="1">
      <alignment horizontal="left" vertical="top" wrapText="1"/>
    </xf>
    <xf numFmtId="0" fontId="13" fillId="21" borderId="167" xfId="17" applyFont="1" applyFill="1" applyBorder="1" applyAlignment="1">
      <alignment horizontal="left" vertical="top" wrapText="1"/>
    </xf>
    <xf numFmtId="0" fontId="13" fillId="21" borderId="168" xfId="17" applyFont="1" applyFill="1" applyBorder="1" applyAlignment="1">
      <alignment horizontal="left" vertical="top" wrapText="1"/>
    </xf>
    <xf numFmtId="0" fontId="37" fillId="19" borderId="207" xfId="17" applyFont="1" applyFill="1" applyBorder="1" applyAlignment="1">
      <alignment horizontal="left" vertical="top" wrapText="1"/>
    </xf>
    <xf numFmtId="0" fontId="37" fillId="19" borderId="134" xfId="17" applyFont="1" applyFill="1" applyBorder="1" applyAlignment="1">
      <alignment horizontal="left" vertical="top" wrapText="1"/>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4" fillId="19" borderId="166" xfId="17" applyFont="1" applyFill="1" applyBorder="1" applyAlignment="1">
      <alignment horizontal="left" vertical="top" wrapText="1"/>
    </xf>
    <xf numFmtId="0" fontId="114" fillId="19" borderId="167" xfId="17" applyFont="1" applyFill="1" applyBorder="1" applyAlignment="1">
      <alignment horizontal="left" vertical="top" wrapText="1"/>
    </xf>
    <xf numFmtId="0" fontId="114" fillId="19" borderId="168" xfId="17" applyFont="1" applyFill="1" applyBorder="1" applyAlignment="1">
      <alignment horizontal="left" vertical="top" wrapText="1"/>
    </xf>
    <xf numFmtId="0" fontId="142" fillId="38" borderId="0" xfId="2" applyFont="1" applyFill="1" applyAlignment="1">
      <alignment horizontal="center" vertical="center"/>
    </xf>
    <xf numFmtId="14" fontId="88" fillId="21" borderId="142" xfId="1" applyNumberFormat="1" applyFont="1" applyFill="1" applyBorder="1" applyAlignment="1" applyProtection="1">
      <alignment horizontal="center" vertical="center" wrapText="1" shrinkToFit="1"/>
    </xf>
    <xf numFmtId="14" fontId="88" fillId="21" borderId="144" xfId="1" applyNumberFormat="1" applyFont="1" applyFill="1" applyBorder="1" applyAlignment="1" applyProtection="1">
      <alignment horizontal="center" vertical="center" wrapText="1" shrinkToFit="1"/>
    </xf>
    <xf numFmtId="14" fontId="88" fillId="21" borderId="143" xfId="1" applyNumberFormat="1" applyFont="1" applyFill="1" applyBorder="1" applyAlignment="1" applyProtection="1">
      <alignment horizontal="center" vertical="center" wrapText="1" shrinkToFit="1"/>
    </xf>
    <xf numFmtId="14" fontId="88" fillId="21" borderId="193" xfId="2" applyNumberFormat="1" applyFont="1" applyFill="1" applyBorder="1" applyAlignment="1">
      <alignment horizontal="center" vertical="center" wrapText="1" shrinkToFit="1"/>
    </xf>
    <xf numFmtId="14" fontId="88" fillId="21" borderId="1" xfId="2" applyNumberFormat="1" applyFont="1" applyFill="1" applyBorder="1" applyAlignment="1">
      <alignment horizontal="center" vertical="center" shrinkToFit="1"/>
    </xf>
    <xf numFmtId="14" fontId="88" fillId="21" borderId="138" xfId="2" applyNumberFormat="1" applyFont="1" applyFill="1" applyBorder="1" applyAlignment="1">
      <alignment horizontal="center" vertical="center" shrinkToFit="1"/>
    </xf>
    <xf numFmtId="14" fontId="88" fillId="21" borderId="141" xfId="2" applyNumberFormat="1" applyFont="1" applyFill="1" applyBorder="1" applyAlignment="1">
      <alignment horizontal="center" vertical="center" wrapText="1" shrinkToFit="1"/>
    </xf>
    <xf numFmtId="14" fontId="88" fillId="21" borderId="139" xfId="2" applyNumberFormat="1" applyFont="1" applyFill="1" applyBorder="1" applyAlignment="1">
      <alignment horizontal="center" vertical="center" wrapText="1" shrinkToFit="1"/>
    </xf>
    <xf numFmtId="14" fontId="88" fillId="21" borderId="140" xfId="2" applyNumberFormat="1" applyFont="1" applyFill="1" applyBorder="1" applyAlignment="1">
      <alignment horizontal="center" vertical="center" wrapText="1" shrinkToFit="1"/>
    </xf>
    <xf numFmtId="56" fontId="88" fillId="21" borderId="40" xfId="2" applyNumberFormat="1" applyFont="1" applyFill="1" applyBorder="1" applyAlignment="1">
      <alignment horizontal="center" vertical="center" wrapText="1"/>
    </xf>
    <xf numFmtId="56" fontId="88" fillId="21" borderId="1" xfId="2" applyNumberFormat="1" applyFont="1" applyFill="1" applyBorder="1" applyAlignment="1">
      <alignment horizontal="center" vertical="center" wrapText="1"/>
    </xf>
    <xf numFmtId="56" fontId="88" fillId="21" borderId="138" xfId="2" applyNumberFormat="1" applyFont="1" applyFill="1" applyBorder="1" applyAlignment="1">
      <alignment horizontal="center" vertical="center" wrapText="1"/>
    </xf>
    <xf numFmtId="14" fontId="88" fillId="21" borderId="193" xfId="2" applyNumberFormat="1" applyFont="1" applyFill="1" applyBorder="1" applyAlignment="1">
      <alignment horizontal="center" vertical="center" shrinkToFit="1"/>
    </xf>
    <xf numFmtId="14" fontId="88" fillId="21" borderId="1" xfId="2" applyNumberFormat="1" applyFont="1" applyFill="1" applyBorder="1" applyAlignment="1">
      <alignment horizontal="center" vertical="center" wrapText="1" shrinkToFit="1"/>
    </xf>
    <xf numFmtId="14" fontId="88" fillId="21" borderId="157" xfId="1" applyNumberFormat="1" applyFont="1" applyFill="1" applyBorder="1" applyAlignment="1" applyProtection="1">
      <alignment horizontal="center" vertical="center" wrapText="1"/>
    </xf>
    <xf numFmtId="0" fontId="88" fillId="21" borderId="157" xfId="2" applyFont="1" applyFill="1" applyBorder="1" applyAlignment="1">
      <alignment horizontal="center" vertical="center"/>
    </xf>
    <xf numFmtId="0" fontId="88" fillId="21" borderId="161" xfId="2" applyFont="1" applyFill="1" applyBorder="1" applyAlignment="1">
      <alignment horizontal="center" vertical="center"/>
    </xf>
    <xf numFmtId="0" fontId="92" fillId="21" borderId="40" xfId="2" applyFont="1" applyFill="1" applyBorder="1" applyAlignment="1">
      <alignment horizontal="center" vertical="center" wrapText="1"/>
    </xf>
    <xf numFmtId="0" fontId="92" fillId="21" borderId="1" xfId="2" applyFont="1" applyFill="1" applyBorder="1" applyAlignment="1">
      <alignment horizontal="center" vertical="center" wrapText="1"/>
    </xf>
    <xf numFmtId="0" fontId="92" fillId="21" borderId="2" xfId="2" applyFont="1" applyFill="1" applyBorder="1" applyAlignment="1">
      <alignment horizontal="center" vertical="center" wrapText="1"/>
    </xf>
    <xf numFmtId="14" fontId="88" fillId="21" borderId="183" xfId="2" applyNumberFormat="1" applyFont="1" applyFill="1" applyBorder="1" applyAlignment="1">
      <alignment horizontal="center" vertical="center"/>
    </xf>
    <xf numFmtId="14" fontId="88" fillId="21" borderId="184" xfId="2" applyNumberFormat="1" applyFont="1" applyFill="1" applyBorder="1" applyAlignment="1">
      <alignment horizontal="center" vertical="center"/>
    </xf>
    <xf numFmtId="14" fontId="88" fillId="21" borderId="185" xfId="2" applyNumberFormat="1" applyFont="1" applyFill="1" applyBorder="1" applyAlignment="1">
      <alignment horizontal="center" vertical="center"/>
    </xf>
    <xf numFmtId="56" fontId="88" fillId="21" borderId="40" xfId="1" applyNumberFormat="1" applyFont="1" applyFill="1" applyBorder="1" applyAlignment="1" applyProtection="1">
      <alignment horizontal="center" vertical="center" wrapText="1"/>
    </xf>
    <xf numFmtId="56" fontId="88" fillId="21" borderId="1" xfId="1" applyNumberFormat="1" applyFont="1" applyFill="1" applyBorder="1" applyAlignment="1" applyProtection="1">
      <alignment horizontal="center" vertical="center" wrapText="1"/>
    </xf>
    <xf numFmtId="56" fontId="88" fillId="21" borderId="2" xfId="1" applyNumberFormat="1" applyFont="1" applyFill="1" applyBorder="1" applyAlignment="1" applyProtection="1">
      <alignment horizontal="center" vertical="center" wrapText="1"/>
    </xf>
    <xf numFmtId="14" fontId="88" fillId="21" borderId="186" xfId="1" applyNumberFormat="1" applyFont="1" applyFill="1" applyBorder="1" applyAlignment="1" applyProtection="1">
      <alignment horizontal="center" vertical="center" wrapText="1"/>
    </xf>
    <xf numFmtId="14" fontId="88" fillId="21" borderId="187" xfId="1" applyNumberFormat="1" applyFont="1" applyFill="1" applyBorder="1" applyAlignment="1" applyProtection="1">
      <alignment horizontal="center" vertical="center" wrapText="1"/>
    </xf>
    <xf numFmtId="14" fontId="88" fillId="21" borderId="188" xfId="1" applyNumberFormat="1" applyFont="1" applyFill="1" applyBorder="1" applyAlignment="1" applyProtection="1">
      <alignment horizontal="center" vertical="center" wrapText="1"/>
    </xf>
    <xf numFmtId="14" fontId="35" fillId="21" borderId="193"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14" fontId="88" fillId="21" borderId="2" xfId="2" applyNumberFormat="1" applyFont="1" applyFill="1" applyBorder="1" applyAlignment="1">
      <alignment horizontal="center" vertical="center" wrapText="1" shrinkToFit="1"/>
    </xf>
    <xf numFmtId="0" fontId="10" fillId="0" borderId="154" xfId="2" applyFont="1" applyBorder="1">
      <alignment vertical="center"/>
    </xf>
    <xf numFmtId="0" fontId="10" fillId="0" borderId="0" xfId="2" applyFont="1" applyAlignment="1">
      <alignment vertical="center" wrapText="1"/>
    </xf>
    <xf numFmtId="0" fontId="14" fillId="5" borderId="224" xfId="2" applyFont="1" applyFill="1" applyBorder="1" applyAlignment="1">
      <alignment horizontal="center" vertical="center"/>
    </xf>
    <xf numFmtId="0" fontId="14" fillId="5" borderId="225" xfId="2" applyFont="1" applyFill="1" applyBorder="1" applyAlignment="1">
      <alignment horizontal="center" vertical="center"/>
    </xf>
    <xf numFmtId="0" fontId="14" fillId="5" borderId="226" xfId="2" applyFont="1" applyFill="1" applyBorder="1" applyAlignment="1">
      <alignment horizontal="center" vertical="center"/>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6" xfId="2" applyFill="1" applyBorder="1" applyAlignment="1">
      <alignment horizontal="left" vertical="top" wrapText="1"/>
    </xf>
    <xf numFmtId="0" fontId="1" fillId="29" borderId="54" xfId="2" applyFont="1" applyFill="1" applyBorder="1" applyAlignment="1">
      <alignment horizontal="left" vertical="top" wrapText="1"/>
    </xf>
    <xf numFmtId="0" fontId="1" fillId="29" borderId="65" xfId="2" applyFont="1" applyFill="1" applyBorder="1" applyAlignment="1">
      <alignment horizontal="left" vertical="top" wrapText="1"/>
    </xf>
    <xf numFmtId="0" fontId="8" fillId="29" borderId="126" xfId="1" applyFill="1" applyBorder="1" applyAlignment="1" applyProtection="1">
      <alignment horizontal="left" vertical="top"/>
    </xf>
    <xf numFmtId="0" fontId="6" fillId="29" borderId="145"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26" fillId="19" borderId="0" xfId="19" applyFont="1" applyFill="1" applyAlignment="1">
      <alignment vertical="center" wrapText="1"/>
    </xf>
    <xf numFmtId="0" fontId="89" fillId="19" borderId="148" xfId="1" applyFont="1" applyFill="1" applyBorder="1" applyAlignment="1" applyProtection="1">
      <alignment horizontal="center" vertical="center" wrapText="1" shrinkToFit="1"/>
    </xf>
    <xf numFmtId="0" fontId="28" fillId="19" borderId="149" xfId="2" applyFont="1" applyFill="1" applyBorder="1" applyAlignment="1">
      <alignment horizontal="center" vertical="center" wrapText="1" shrinkToFit="1"/>
    </xf>
    <xf numFmtId="0" fontId="28" fillId="19" borderId="150" xfId="2" applyFont="1" applyFill="1" applyBorder="1" applyAlignment="1">
      <alignment horizontal="center" vertical="center" wrapText="1" shrinkToFit="1"/>
    </xf>
    <xf numFmtId="0" fontId="148"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lignment vertical="center"/>
    </xf>
    <xf numFmtId="0" fontId="10" fillId="0" borderId="56" xfId="2" applyFont="1" applyBorder="1">
      <alignment vertical="center"/>
    </xf>
    <xf numFmtId="0" fontId="28" fillId="30" borderId="148" xfId="2" applyFont="1" applyFill="1" applyBorder="1" applyAlignment="1">
      <alignment horizontal="center" vertical="center" wrapText="1" shrinkToFit="1"/>
    </xf>
    <xf numFmtId="0" fontId="28" fillId="30" borderId="149" xfId="2" applyFont="1" applyFill="1" applyBorder="1" applyAlignment="1">
      <alignment horizontal="center" vertical="center" wrapText="1" shrinkToFit="1"/>
    </xf>
    <xf numFmtId="0" fontId="28" fillId="30" borderId="150" xfId="2" applyFont="1" applyFill="1" applyBorder="1" applyAlignment="1">
      <alignment horizontal="center" vertical="center" wrapText="1" shrinkToFit="1"/>
    </xf>
    <xf numFmtId="0" fontId="20" fillId="30" borderId="55" xfId="2" applyFont="1" applyFill="1" applyBorder="1" applyAlignment="1">
      <alignment horizontal="left" vertical="top" wrapText="1" shrinkToFit="1"/>
    </xf>
    <xf numFmtId="0" fontId="20" fillId="30" borderId="56" xfId="2" applyFont="1" applyFill="1" applyBorder="1" applyAlignment="1">
      <alignment horizontal="left" vertical="top" wrapText="1" shrinkToFit="1"/>
    </xf>
    <xf numFmtId="0" fontId="20" fillId="30" borderId="57" xfId="2" applyFont="1" applyFill="1" applyBorder="1" applyAlignment="1">
      <alignment horizontal="left" vertical="top" wrapText="1" shrinkToFit="1"/>
    </xf>
    <xf numFmtId="0" fontId="89" fillId="19" borderId="97" xfId="1" applyFont="1" applyFill="1" applyBorder="1" applyAlignment="1" applyProtection="1">
      <alignment horizontal="center" vertical="center" wrapText="1"/>
    </xf>
    <xf numFmtId="0" fontId="89" fillId="19" borderId="28" xfId="1" applyFont="1" applyFill="1" applyBorder="1" applyAlignment="1" applyProtection="1">
      <alignment horizontal="center" vertical="center" wrapText="1"/>
    </xf>
    <xf numFmtId="0" fontId="89" fillId="19" borderId="98" xfId="1" applyFont="1" applyFill="1" applyBorder="1" applyAlignment="1" applyProtection="1">
      <alignment horizontal="center" vertical="center" wrapText="1"/>
    </xf>
    <xf numFmtId="0" fontId="21" fillId="19" borderId="94" xfId="1" applyFont="1" applyFill="1" applyBorder="1" applyAlignment="1" applyProtection="1">
      <alignment horizontal="left" vertical="top" wrapText="1"/>
    </xf>
    <xf numFmtId="0" fontId="21" fillId="19" borderId="163" xfId="1" applyFont="1" applyFill="1" applyBorder="1" applyAlignment="1" applyProtection="1">
      <alignment horizontal="left" vertical="top" wrapText="1"/>
    </xf>
    <xf numFmtId="0" fontId="21" fillId="19" borderId="164" xfId="1" applyFont="1" applyFill="1" applyBorder="1" applyAlignment="1" applyProtection="1">
      <alignment horizontal="left" vertical="top"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25"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46"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46" fillId="30" borderId="94" xfId="1" applyFont="1" applyFill="1" applyBorder="1" applyAlignment="1" applyProtection="1">
      <alignment vertical="top" wrapText="1"/>
    </xf>
    <xf numFmtId="0" fontId="21" fillId="30" borderId="95" xfId="2" applyFont="1" applyFill="1" applyBorder="1" applyAlignment="1">
      <alignment vertical="top" wrapText="1"/>
    </xf>
    <xf numFmtId="0" fontId="21" fillId="30" borderId="96" xfId="2" applyFont="1" applyFill="1" applyBorder="1" applyAlignment="1">
      <alignment vertical="top" wrapText="1"/>
    </xf>
    <xf numFmtId="0" fontId="101" fillId="30" borderId="97" xfId="2" applyFont="1" applyFill="1" applyBorder="1" applyAlignment="1">
      <alignment horizontal="center" vertical="center" wrapText="1" shrinkToFit="1"/>
    </xf>
    <xf numFmtId="0" fontId="32" fillId="30" borderId="28" xfId="2" applyFont="1" applyFill="1" applyBorder="1" applyAlignment="1">
      <alignment horizontal="center" vertical="center" shrinkToFit="1"/>
    </xf>
    <xf numFmtId="0" fontId="32" fillId="30" borderId="98"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122" fillId="21" borderId="180" xfId="0" applyFont="1" applyFill="1" applyBorder="1" applyAlignment="1">
      <alignment horizontal="left" vertical="center"/>
    </xf>
    <xf numFmtId="0" fontId="122" fillId="39" borderId="180" xfId="0" applyFont="1" applyFill="1" applyBorder="1" applyAlignment="1">
      <alignment horizontal="left" vertical="center"/>
    </xf>
    <xf numFmtId="14" fontId="122" fillId="39" borderId="180" xfId="0" applyNumberFormat="1" applyFont="1" applyFill="1" applyBorder="1" applyAlignment="1">
      <alignment horizontal="left" vertical="center"/>
    </xf>
    <xf numFmtId="0" fontId="122" fillId="40" borderId="180" xfId="0" applyFont="1" applyFill="1" applyBorder="1" applyAlignment="1">
      <alignment horizontal="left" vertical="center"/>
    </xf>
    <xf numFmtId="0" fontId="122" fillId="41" borderId="180" xfId="0" applyFont="1" applyFill="1" applyBorder="1" applyAlignment="1">
      <alignment horizontal="left" vertical="center"/>
    </xf>
    <xf numFmtId="0" fontId="6" fillId="0" borderId="0" xfId="2" applyAlignment="1">
      <alignment horizontal="center" vertical="center"/>
    </xf>
    <xf numFmtId="0" fontId="88" fillId="5" borderId="0" xfId="2" applyFont="1" applyFill="1" applyAlignment="1">
      <alignment horizontal="center" vertical="center"/>
    </xf>
    <xf numFmtId="0" fontId="21" fillId="5" borderId="0" xfId="2" applyFont="1" applyFill="1" applyAlignment="1">
      <alignment horizontal="center" vertical="center"/>
    </xf>
    <xf numFmtId="0" fontId="159" fillId="0" borderId="0" xfId="25" applyFont="1">
      <alignment vertical="center"/>
    </xf>
    <xf numFmtId="0" fontId="161" fillId="5" borderId="0" xfId="2" applyFont="1" applyFill="1" applyAlignment="1">
      <alignment horizontal="center" vertical="center"/>
    </xf>
    <xf numFmtId="0" fontId="6" fillId="5" borderId="0" xfId="2" applyFill="1" applyAlignment="1">
      <alignment horizontal="center" vertical="center"/>
    </xf>
    <xf numFmtId="0" fontId="7" fillId="3" borderId="0" xfId="4" applyFont="1" applyFill="1" applyAlignment="1">
      <alignment vertical="top"/>
    </xf>
    <xf numFmtId="0" fontId="7" fillId="3" borderId="0" xfId="2" applyFont="1" applyFill="1" applyAlignment="1">
      <alignment vertical="top"/>
    </xf>
    <xf numFmtId="0" fontId="167" fillId="2" borderId="0" xfId="2" applyFont="1" applyFill="1" applyAlignment="1">
      <alignment vertical="top" wrapText="1"/>
    </xf>
    <xf numFmtId="0" fontId="168" fillId="2" borderId="0" xfId="2" applyFont="1" applyFill="1" applyAlignment="1">
      <alignment vertical="top" wrapText="1"/>
    </xf>
    <xf numFmtId="0" fontId="51" fillId="42" borderId="0" xfId="2" applyFont="1" applyFill="1" applyAlignment="1">
      <alignment horizontal="left" vertical="center" wrapText="1" indent="1"/>
    </xf>
    <xf numFmtId="0" fontId="169" fillId="0" borderId="0" xfId="2" applyFont="1" applyAlignment="1">
      <alignment horizontal="left" vertical="center" wrapText="1" indent="1"/>
    </xf>
    <xf numFmtId="0" fontId="168" fillId="0" borderId="0" xfId="2" applyFont="1" applyAlignment="1">
      <alignment vertical="top" wrapText="1"/>
    </xf>
    <xf numFmtId="0" fontId="165" fillId="3" borderId="0" xfId="2" applyFont="1" applyFill="1" applyAlignment="1">
      <alignment vertical="top"/>
    </xf>
    <xf numFmtId="0" fontId="34" fillId="3" borderId="0" xfId="2" applyFont="1" applyFill="1" applyAlignment="1">
      <alignment vertical="top"/>
    </xf>
    <xf numFmtId="0" fontId="6" fillId="0" borderId="0" xfId="2" applyAlignment="1">
      <alignment vertical="top" wrapText="1"/>
    </xf>
    <xf numFmtId="0" fontId="170" fillId="0" borderId="0" xfId="2" applyFont="1">
      <alignment vertical="center"/>
    </xf>
    <xf numFmtId="0" fontId="35" fillId="7" borderId="0" xfId="4" applyFont="1" applyFill="1"/>
    <xf numFmtId="0" fontId="6" fillId="7" borderId="0" xfId="4" applyFill="1"/>
    <xf numFmtId="0" fontId="13" fillId="7" borderId="232" xfId="4" applyFont="1" applyFill="1" applyBorder="1" applyAlignment="1">
      <alignment horizontal="left" vertical="center" wrapText="1" indent="1"/>
    </xf>
    <xf numFmtId="0" fontId="13" fillId="7" borderId="233" xfId="4" applyFont="1" applyFill="1" applyBorder="1" applyAlignment="1">
      <alignment horizontal="left" vertical="center" wrapText="1" indent="1"/>
    </xf>
    <xf numFmtId="0" fontId="13" fillId="7" borderId="234" xfId="4" applyFont="1" applyFill="1" applyBorder="1" applyAlignment="1">
      <alignment horizontal="left" vertical="center" wrapText="1" indent="1"/>
    </xf>
    <xf numFmtId="0" fontId="13" fillId="7" borderId="235" xfId="4" applyFont="1" applyFill="1" applyBorder="1" applyAlignment="1">
      <alignment horizontal="left" vertical="center" wrapText="1" indent="1"/>
    </xf>
    <xf numFmtId="0" fontId="13" fillId="7" borderId="0" xfId="4" applyFont="1" applyFill="1" applyAlignment="1">
      <alignment horizontal="left" vertical="center" wrapText="1" indent="1"/>
    </xf>
    <xf numFmtId="0" fontId="13" fillId="7" borderId="236" xfId="4" applyFont="1" applyFill="1" applyBorder="1" applyAlignment="1">
      <alignment horizontal="left" vertical="center" wrapText="1" indent="1"/>
    </xf>
    <xf numFmtId="0" fontId="13" fillId="7" borderId="237" xfId="4" applyFont="1" applyFill="1" applyBorder="1" applyAlignment="1">
      <alignment horizontal="left" vertical="center" wrapText="1" indent="1"/>
    </xf>
    <xf numFmtId="0" fontId="13" fillId="7" borderId="238" xfId="4" applyFont="1" applyFill="1" applyBorder="1" applyAlignment="1">
      <alignment horizontal="left" vertical="center" wrapText="1" indent="1"/>
    </xf>
    <xf numFmtId="0" fontId="13" fillId="7" borderId="239" xfId="4" applyFont="1" applyFill="1" applyBorder="1" applyAlignment="1">
      <alignment horizontal="left" vertical="center" wrapText="1" indent="1"/>
    </xf>
    <xf numFmtId="0" fontId="23" fillId="5" borderId="0" xfId="4" applyFont="1" applyFill="1" applyAlignment="1">
      <alignment horizontal="left" vertical="center" wrapText="1"/>
    </xf>
    <xf numFmtId="0" fontId="171" fillId="5" borderId="240" xfId="2" applyFont="1" applyFill="1" applyBorder="1" applyAlignment="1">
      <alignment horizontal="left" vertical="center" wrapText="1" indent="1"/>
    </xf>
    <xf numFmtId="0" fontId="174" fillId="0" borderId="241" xfId="0" applyFont="1" applyBorder="1" applyAlignment="1">
      <alignment horizontal="left" vertical="center" wrapText="1" indent="1"/>
    </xf>
    <xf numFmtId="0" fontId="174" fillId="0" borderId="242" xfId="0" applyFont="1" applyBorder="1" applyAlignment="1">
      <alignment horizontal="left" vertical="center" wrapText="1" indent="1"/>
    </xf>
    <xf numFmtId="0" fontId="23" fillId="5" borderId="0" xfId="2" applyFont="1" applyFill="1" applyAlignment="1">
      <alignment horizontal="left" vertical="center" wrapText="1"/>
    </xf>
    <xf numFmtId="0" fontId="174" fillId="0" borderId="46" xfId="0" applyFont="1" applyBorder="1" applyAlignment="1">
      <alignment horizontal="left" vertical="center" wrapText="1" indent="1"/>
    </xf>
    <xf numFmtId="0" fontId="174" fillId="0" borderId="0" xfId="0" applyFont="1" applyAlignment="1">
      <alignment horizontal="left" vertical="center" wrapText="1" indent="1"/>
    </xf>
    <xf numFmtId="0" fontId="174" fillId="0" borderId="47" xfId="0" applyFont="1" applyBorder="1" applyAlignment="1">
      <alignment horizontal="left" vertical="center" wrapText="1" indent="1"/>
    </xf>
    <xf numFmtId="0" fontId="174" fillId="0" borderId="243" xfId="0" applyFont="1" applyBorder="1" applyAlignment="1">
      <alignment horizontal="left" vertical="center" wrapText="1" indent="1"/>
    </xf>
    <xf numFmtId="0" fontId="174" fillId="0" borderId="244" xfId="0" applyFont="1" applyBorder="1" applyAlignment="1">
      <alignment horizontal="left" vertical="center" wrapText="1" indent="1"/>
    </xf>
    <xf numFmtId="0" fontId="174" fillId="0" borderId="245" xfId="0" applyFont="1" applyBorder="1" applyAlignment="1">
      <alignment horizontal="left" vertical="center" wrapText="1" indent="1"/>
    </xf>
  </cellXfs>
  <cellStyles count="26">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 name="標準_H26-20" xfId="25" xr:uid="{31FADA41-CAEA-42F7-A649-5382EE5CBDC4}"/>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FAFEC2"/>
      <color rgb="FF66CCFF"/>
      <color rgb="FFFF99FF"/>
      <color rgb="FF3399FF"/>
      <color rgb="FF00CC00"/>
      <color rgb="FF6EF729"/>
      <color rgb="FFFF0066"/>
      <color rgb="FFFFCC00"/>
      <color rgb="FF7BB2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'19(18)　感染症統計'!$A$7</c:f>
              <c:strCache>
                <c:ptCount val="1"/>
                <c:pt idx="0">
                  <c:v>2023年</c:v>
                </c:pt>
              </c:strCache>
            </c:strRef>
          </c:tx>
          <c:spPr>
            <a:ln w="63500" cap="rnd">
              <a:solidFill>
                <a:srgbClr val="FF0000"/>
              </a:solidFill>
              <a:round/>
            </a:ln>
            <a:effectLst/>
          </c:spPr>
          <c:marker>
            <c:symbol val="none"/>
          </c:marker>
          <c:val>
            <c:numRef>
              <c:f>'19(18)　感染症統計'!$B$7:$M$7</c:f>
              <c:numCache>
                <c:formatCode>#,##0_ </c:formatCode>
                <c:ptCount val="12"/>
                <c:pt idx="0" formatCode="General">
                  <c:v>82</c:v>
                </c:pt>
                <c:pt idx="1">
                  <c:v>62</c:v>
                </c:pt>
                <c:pt idx="2">
                  <c:v>100</c:v>
                </c:pt>
                <c:pt idx="3">
                  <c:v>111</c:v>
                </c:pt>
                <c:pt idx="4">
                  <c:v>52</c:v>
                </c:pt>
              </c:numCache>
            </c:numRef>
          </c:val>
          <c:smooth val="0"/>
          <c:extLst>
            <c:ext xmlns:c16="http://schemas.microsoft.com/office/drawing/2014/chart" uri="{C3380CC4-5D6E-409C-BE32-E72D297353CC}">
              <c16:uniqueId val="{00000000-EF25-4824-8530-875CCEE0B185}"/>
            </c:ext>
          </c:extLst>
        </c:ser>
        <c:ser>
          <c:idx val="7"/>
          <c:order val="1"/>
          <c:tx>
            <c:strRef>
              <c:f>'19(18)　感染症統計'!$A$8</c:f>
              <c:strCache>
                <c:ptCount val="1"/>
                <c:pt idx="0">
                  <c:v>2022年</c:v>
                </c:pt>
              </c:strCache>
            </c:strRef>
          </c:tx>
          <c:spPr>
            <a:ln w="25400" cap="rnd">
              <a:solidFill>
                <a:schemeClr val="accent6">
                  <a:lumMod val="75000"/>
                </a:schemeClr>
              </a:solidFill>
              <a:round/>
            </a:ln>
            <a:effectLst/>
          </c:spPr>
          <c:marker>
            <c:symbol val="none"/>
          </c:marker>
          <c:val>
            <c:numRef>
              <c:f>'19(18)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'19(18)　感染症統計'!$A$9</c:f>
              <c:strCache>
                <c:ptCount val="1"/>
                <c:pt idx="0">
                  <c:v>2021年</c:v>
                </c:pt>
              </c:strCache>
            </c:strRef>
          </c:tx>
          <c:spPr>
            <a:ln w="28575" cap="rnd">
              <a:solidFill>
                <a:schemeClr val="accent6"/>
              </a:solidFill>
              <a:round/>
            </a:ln>
            <a:effectLst/>
          </c:spPr>
          <c:marker>
            <c:symbol val="none"/>
          </c:marker>
          <c:val>
            <c:numRef>
              <c:f>'19(18)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'19(18)　感染症統計'!$A$10</c:f>
              <c:strCache>
                <c:ptCount val="1"/>
                <c:pt idx="0">
                  <c:v>2020年</c:v>
                </c:pt>
              </c:strCache>
            </c:strRef>
          </c:tx>
          <c:spPr>
            <a:ln w="12700" cap="rnd">
              <a:solidFill>
                <a:srgbClr val="FF0066"/>
              </a:solidFill>
              <a:round/>
            </a:ln>
            <a:effectLst/>
          </c:spPr>
          <c:marker>
            <c:symbol val="none"/>
          </c:marker>
          <c:val>
            <c:numRef>
              <c:f>'19(18)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'19(18)　感染症統計'!$A$11</c:f>
              <c:strCache>
                <c:ptCount val="1"/>
                <c:pt idx="0">
                  <c:v>2019年</c:v>
                </c:pt>
              </c:strCache>
            </c:strRef>
          </c:tx>
          <c:spPr>
            <a:ln w="19050" cap="rnd">
              <a:solidFill>
                <a:srgbClr val="0070C0"/>
              </a:solidFill>
              <a:round/>
            </a:ln>
            <a:effectLst/>
          </c:spPr>
          <c:marker>
            <c:symbol val="none"/>
          </c:marker>
          <c:val>
            <c:numRef>
              <c:f>'19(18)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'19(18)　感染症統計'!$A$12</c:f>
              <c:strCache>
                <c:ptCount val="1"/>
                <c:pt idx="0">
                  <c:v>2018年</c:v>
                </c:pt>
              </c:strCache>
            </c:strRef>
          </c:tx>
          <c:spPr>
            <a:ln w="12700" cap="rnd">
              <a:solidFill>
                <a:schemeClr val="accent4"/>
              </a:solidFill>
              <a:round/>
            </a:ln>
            <a:effectLst/>
          </c:spPr>
          <c:marker>
            <c:symbol val="none"/>
          </c:marker>
          <c:val>
            <c:numRef>
              <c:f>'19(18)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'19(18)　感染症統計'!$A$13</c:f>
              <c:strCache>
                <c:ptCount val="1"/>
                <c:pt idx="0">
                  <c:v>2017年</c:v>
                </c:pt>
              </c:strCache>
            </c:strRef>
          </c:tx>
          <c:spPr>
            <a:ln w="12700" cap="rnd">
              <a:solidFill>
                <a:schemeClr val="accent5"/>
              </a:solidFill>
              <a:round/>
            </a:ln>
            <a:effectLst/>
          </c:spPr>
          <c:marker>
            <c:symbol val="none"/>
          </c:marker>
          <c:val>
            <c:numRef>
              <c:f>'19(18)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'19(18)　感染症統計'!$A$14</c:f>
              <c:strCache>
                <c:ptCount val="1"/>
                <c:pt idx="0">
                  <c:v>2016年</c:v>
                </c:pt>
              </c:strCache>
            </c:strRef>
          </c:tx>
          <c:spPr>
            <a:ln w="12700" cap="rnd">
              <a:solidFill>
                <a:schemeClr val="tx2"/>
              </a:solidFill>
              <a:round/>
            </a:ln>
            <a:effectLst/>
          </c:spPr>
          <c:marker>
            <c:symbol val="none"/>
          </c:marker>
          <c:val>
            <c:numRef>
              <c:f>'19(18)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'19(18)　感染症統計'!$A$15</c:f>
              <c:strCache>
                <c:ptCount val="1"/>
                <c:pt idx="0">
                  <c:v>2015年</c:v>
                </c:pt>
              </c:strCache>
            </c:strRef>
          </c:tx>
          <c:spPr>
            <a:ln w="28575" cap="rnd">
              <a:solidFill>
                <a:schemeClr val="accent3">
                  <a:lumMod val="60000"/>
                </a:schemeClr>
              </a:solidFill>
              <a:round/>
            </a:ln>
            <a:effectLst/>
          </c:spPr>
          <c:marker>
            <c:symbol val="none"/>
          </c:marker>
          <c:val>
            <c:numRef>
              <c:f>'19(18)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'19(18)　感染症統計'!$P$7</c:f>
              <c:strCache>
                <c:ptCount val="1"/>
                <c:pt idx="0">
                  <c:v>2023年</c:v>
                </c:pt>
              </c:strCache>
            </c:strRef>
          </c:tx>
          <c:spPr>
            <a:ln w="63500" cap="rnd">
              <a:solidFill>
                <a:srgbClr val="FF0000"/>
              </a:solidFill>
              <a:round/>
            </a:ln>
            <a:effectLst/>
          </c:spPr>
          <c:marker>
            <c:symbol val="none"/>
          </c:marker>
          <c:val>
            <c:numRef>
              <c:f>'19(18)　感染症統計'!$Q$7:$AB$7</c:f>
              <c:numCache>
                <c:formatCode>#,##0_ </c:formatCode>
                <c:ptCount val="12"/>
                <c:pt idx="0" formatCode="General">
                  <c:v>1</c:v>
                </c:pt>
                <c:pt idx="1">
                  <c:v>1</c:v>
                </c:pt>
                <c:pt idx="2">
                  <c:v>5</c:v>
                </c:pt>
                <c:pt idx="3">
                  <c:v>2</c:v>
                </c:pt>
                <c:pt idx="4">
                  <c:v>0</c:v>
                </c:pt>
              </c:numCache>
            </c:numRef>
          </c:val>
          <c:smooth val="0"/>
          <c:extLst>
            <c:ext xmlns:c16="http://schemas.microsoft.com/office/drawing/2014/chart" uri="{C3380CC4-5D6E-409C-BE32-E72D297353CC}">
              <c16:uniqueId val="{00000000-691A-4A61-BF12-3A5977548A2F}"/>
            </c:ext>
          </c:extLst>
        </c:ser>
        <c:ser>
          <c:idx val="7"/>
          <c:order val="1"/>
          <c:tx>
            <c:strRef>
              <c:f>'19(18)　感染症統計'!$P$8</c:f>
              <c:strCache>
                <c:ptCount val="1"/>
                <c:pt idx="0">
                  <c:v>2022年</c:v>
                </c:pt>
              </c:strCache>
            </c:strRef>
          </c:tx>
          <c:spPr>
            <a:ln w="25400" cap="rnd">
              <a:solidFill>
                <a:schemeClr val="accent6">
                  <a:lumMod val="75000"/>
                </a:schemeClr>
              </a:solidFill>
              <a:round/>
            </a:ln>
            <a:effectLst/>
          </c:spPr>
          <c:marker>
            <c:symbol val="none"/>
          </c:marker>
          <c:val>
            <c:numRef>
              <c:f>'19(18)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'19(18)　感染症統計'!$P$9</c:f>
              <c:strCache>
                <c:ptCount val="1"/>
                <c:pt idx="0">
                  <c:v>2021年</c:v>
                </c:pt>
              </c:strCache>
            </c:strRef>
          </c:tx>
          <c:spPr>
            <a:ln w="28575" cap="rnd">
              <a:solidFill>
                <a:srgbClr val="FF0066"/>
              </a:solidFill>
              <a:round/>
            </a:ln>
            <a:effectLst/>
          </c:spPr>
          <c:marker>
            <c:symbol val="none"/>
          </c:marker>
          <c:val>
            <c:numRef>
              <c:f>'19(18)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'19(18)　感染症統計'!$P$10</c:f>
              <c:strCache>
                <c:ptCount val="1"/>
                <c:pt idx="0">
                  <c:v>2020年</c:v>
                </c:pt>
              </c:strCache>
            </c:strRef>
          </c:tx>
          <c:spPr>
            <a:ln w="28575" cap="rnd">
              <a:solidFill>
                <a:schemeClr val="accent2"/>
              </a:solidFill>
              <a:round/>
            </a:ln>
            <a:effectLst/>
          </c:spPr>
          <c:marker>
            <c:symbol val="none"/>
          </c:marker>
          <c:val>
            <c:numRef>
              <c:f>'19(18)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'19(18)　感染症統計'!$P$11</c:f>
              <c:strCache>
                <c:ptCount val="1"/>
                <c:pt idx="0">
                  <c:v>2019年</c:v>
                </c:pt>
              </c:strCache>
            </c:strRef>
          </c:tx>
          <c:spPr>
            <a:ln w="28575" cap="rnd">
              <a:solidFill>
                <a:schemeClr val="accent3">
                  <a:lumMod val="50000"/>
                </a:schemeClr>
              </a:solidFill>
              <a:round/>
            </a:ln>
            <a:effectLst/>
          </c:spPr>
          <c:marker>
            <c:symbol val="none"/>
          </c:marker>
          <c:val>
            <c:numRef>
              <c:f>'19(18)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'19(18)　感染症統計'!$P$12</c:f>
              <c:strCache>
                <c:ptCount val="1"/>
                <c:pt idx="0">
                  <c:v>2018年</c:v>
                </c:pt>
              </c:strCache>
            </c:strRef>
          </c:tx>
          <c:spPr>
            <a:ln w="28575" cap="rnd">
              <a:solidFill>
                <a:schemeClr val="accent4">
                  <a:lumMod val="75000"/>
                </a:schemeClr>
              </a:solidFill>
              <a:round/>
            </a:ln>
            <a:effectLst/>
          </c:spPr>
          <c:marker>
            <c:symbol val="none"/>
          </c:marker>
          <c:val>
            <c:numRef>
              <c:f>'19(18)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'19(18)　感染症統計'!$P$13</c:f>
              <c:strCache>
                <c:ptCount val="1"/>
                <c:pt idx="0">
                  <c:v>2017年</c:v>
                </c:pt>
              </c:strCache>
            </c:strRef>
          </c:tx>
          <c:spPr>
            <a:ln w="28575" cap="rnd">
              <a:solidFill>
                <a:schemeClr val="accent5"/>
              </a:solidFill>
              <a:round/>
            </a:ln>
            <a:effectLst/>
          </c:spPr>
          <c:marker>
            <c:symbol val="none"/>
          </c:marker>
          <c:val>
            <c:numRef>
              <c:f>'19(18)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'19(18)　感染症統計'!$P$14</c:f>
              <c:strCache>
                <c:ptCount val="1"/>
                <c:pt idx="0">
                  <c:v>2016年</c:v>
                </c:pt>
              </c:strCache>
            </c:strRef>
          </c:tx>
          <c:spPr>
            <a:ln w="28575" cap="rnd">
              <a:solidFill>
                <a:srgbClr val="3399FF"/>
              </a:solidFill>
              <a:round/>
            </a:ln>
            <a:effectLst/>
          </c:spPr>
          <c:marker>
            <c:symbol val="none"/>
          </c:marker>
          <c:val>
            <c:numRef>
              <c:f>'19(18)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gi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9.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47625</xdr:colOff>
      <xdr:row>41</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47625</xdr:colOff>
      <xdr:row>41</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603670</xdr:colOff>
      <xdr:row>36</xdr:row>
      <xdr:rowOff>160020</xdr:rowOff>
    </xdr:to>
    <xdr:grpSp>
      <xdr:nvGrpSpPr>
        <xdr:cNvPr id="6" name="グループ化 5">
          <a:extLst>
            <a:ext uri="{FF2B5EF4-FFF2-40B4-BE49-F238E27FC236}">
              <a16:creationId xmlns:a16="http://schemas.microsoft.com/office/drawing/2014/main" id="{E3BB6F7D-377E-7607-155B-B35E7F0EEC23}"/>
            </a:ext>
          </a:extLst>
        </xdr:cNvPr>
        <xdr:cNvGrpSpPr/>
      </xdr:nvGrpSpPr>
      <xdr:grpSpPr>
        <a:xfrm>
          <a:off x="0" y="0"/>
          <a:ext cx="9191410" cy="6835140"/>
          <a:chOff x="0" y="0"/>
          <a:chExt cx="9191410" cy="6835140"/>
        </a:xfrm>
      </xdr:grpSpPr>
      <xdr:pic>
        <xdr:nvPicPr>
          <xdr:cNvPr id="4" name="図 3">
            <a:extLst>
              <a:ext uri="{FF2B5EF4-FFF2-40B4-BE49-F238E27FC236}">
                <a16:creationId xmlns:a16="http://schemas.microsoft.com/office/drawing/2014/main" id="{25B8EBEF-8E47-6CD2-662E-7F43E5293D82}"/>
              </a:ext>
            </a:extLst>
          </xdr:cNvPr>
          <xdr:cNvPicPr>
            <a:picLocks noChangeAspect="1"/>
          </xdr:cNvPicPr>
        </xdr:nvPicPr>
        <xdr:blipFill>
          <a:blip xmlns:r="http://schemas.openxmlformats.org/officeDocument/2006/relationships" r:embed="rId1"/>
          <a:stretch>
            <a:fillRect/>
          </a:stretch>
        </xdr:blipFill>
        <xdr:spPr>
          <a:xfrm>
            <a:off x="0" y="0"/>
            <a:ext cx="9160034" cy="6439458"/>
          </a:xfrm>
          <a:prstGeom prst="rect">
            <a:avLst/>
          </a:prstGeom>
        </xdr:spPr>
      </xdr:pic>
      <xdr:pic>
        <xdr:nvPicPr>
          <xdr:cNvPr id="5" name="図 4">
            <a:extLst>
              <a:ext uri="{FF2B5EF4-FFF2-40B4-BE49-F238E27FC236}">
                <a16:creationId xmlns:a16="http://schemas.microsoft.com/office/drawing/2014/main" id="{670729B6-4DD3-A339-4601-9BC839009967}"/>
              </a:ext>
            </a:extLst>
          </xdr:cNvPr>
          <xdr:cNvPicPr>
            <a:picLocks noChangeAspect="1"/>
          </xdr:cNvPicPr>
        </xdr:nvPicPr>
        <xdr:blipFill>
          <a:blip xmlns:r="http://schemas.openxmlformats.org/officeDocument/2006/relationships" r:embed="rId2"/>
          <a:stretch>
            <a:fillRect/>
          </a:stretch>
        </xdr:blipFill>
        <xdr:spPr>
          <a:xfrm>
            <a:off x="5059680" y="5928360"/>
            <a:ext cx="4131730" cy="906780"/>
          </a:xfrm>
          <a:prstGeom prst="rect">
            <a:avLst/>
          </a:prstGeom>
        </xdr:spPr>
      </xdr:pic>
    </xdr:grpSp>
    <xdr:clientData/>
  </xdr:twoCellAnchor>
  <xdr:twoCellAnchor editAs="oneCell">
    <xdr:from>
      <xdr:col>0</xdr:col>
      <xdr:colOff>68580</xdr:colOff>
      <xdr:row>11</xdr:row>
      <xdr:rowOff>144780</xdr:rowOff>
    </xdr:from>
    <xdr:to>
      <xdr:col>14</xdr:col>
      <xdr:colOff>229144</xdr:colOff>
      <xdr:row>23</xdr:row>
      <xdr:rowOff>121920</xdr:rowOff>
    </xdr:to>
    <xdr:pic>
      <xdr:nvPicPr>
        <xdr:cNvPr id="2" name="図 1">
          <a:extLst>
            <a:ext uri="{FF2B5EF4-FFF2-40B4-BE49-F238E27FC236}">
              <a16:creationId xmlns:a16="http://schemas.microsoft.com/office/drawing/2014/main" id="{6CE18B7E-C21B-4059-F7DD-17E80C797E7F}"/>
            </a:ext>
          </a:extLst>
        </xdr:cNvPr>
        <xdr:cNvPicPr>
          <a:picLocks noChangeAspect="1"/>
        </xdr:cNvPicPr>
      </xdr:nvPicPr>
      <xdr:blipFill>
        <a:blip xmlns:r="http://schemas.openxmlformats.org/officeDocument/2006/relationships" r:embed="rId3"/>
        <a:stretch>
          <a:fillRect/>
        </a:stretch>
      </xdr:blipFill>
      <xdr:spPr>
        <a:xfrm>
          <a:off x="68580" y="2590800"/>
          <a:ext cx="7529104" cy="1988820"/>
        </a:xfrm>
        <a:prstGeom prst="rect">
          <a:avLst/>
        </a:prstGeom>
        <a:ln w="41275" cmpd="sng">
          <a:solidFill>
            <a:srgbClr val="FF0000"/>
          </a:solidFill>
        </a:ln>
        <a:effectLst>
          <a:outerShdw blurRad="50800" dist="50800" dir="840000" algn="ctr" rotWithShape="0">
            <a:srgbClr val="FF0000"/>
          </a:outerShdw>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22860</xdr:rowOff>
    </xdr:from>
    <xdr:to>
      <xdr:col>13</xdr:col>
      <xdr:colOff>381000</xdr:colOff>
      <xdr:row>18</xdr:row>
      <xdr:rowOff>7620</xdr:rowOff>
    </xdr:to>
    <xdr:pic>
      <xdr:nvPicPr>
        <xdr:cNvPr id="16" name="図 15" descr="感染性胃腸炎患者報告数　直近5シーズン">
          <a:extLst>
            <a:ext uri="{FF2B5EF4-FFF2-40B4-BE49-F238E27FC236}">
              <a16:creationId xmlns:a16="http://schemas.microsoft.com/office/drawing/2014/main" id="{4A550E1C-0C68-29B2-1411-5A3FC9C8DD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49140" y="1013460"/>
          <a:ext cx="7574280" cy="2796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350704</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71545"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2</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5.28</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594989" cy="594172"/>
        </a:xfrm>
        <a:prstGeom prst="borderCallout2">
          <a:avLst>
            <a:gd name="adj1" fmla="val 101279"/>
            <a:gd name="adj2" fmla="val 51060"/>
            <a:gd name="adj3" fmla="val 210486"/>
            <a:gd name="adj4" fmla="val 51057"/>
            <a:gd name="adj5" fmla="val 310890"/>
            <a:gd name="adj6" fmla="val 22766"/>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散発事故事例の報告例年より増加している。</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11</xdr:col>
      <xdr:colOff>275044</xdr:colOff>
      <xdr:row>14</xdr:row>
      <xdr:rowOff>16367</xdr:rowOff>
    </xdr:from>
    <xdr:to>
      <xdr:col>11</xdr:col>
      <xdr:colOff>597862</xdr:colOff>
      <xdr:row>15</xdr:row>
      <xdr:rowOff>148126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9556204" y="2736707"/>
          <a:ext cx="322818" cy="299399"/>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7620</xdr:colOff>
      <xdr:row>1</xdr:row>
      <xdr:rowOff>213361</xdr:rowOff>
    </xdr:from>
    <xdr:to>
      <xdr:col>6</xdr:col>
      <xdr:colOff>754380</xdr:colOff>
      <xdr:row>16</xdr:row>
      <xdr:rowOff>22861</xdr:rowOff>
    </xdr:to>
    <xdr:pic>
      <xdr:nvPicPr>
        <xdr:cNvPr id="29" name="図 28">
          <a:extLst>
            <a:ext uri="{FF2B5EF4-FFF2-40B4-BE49-F238E27FC236}">
              <a16:creationId xmlns:a16="http://schemas.microsoft.com/office/drawing/2014/main" id="{C716356D-725E-DC33-9148-880CDE780EF2}"/>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65120" y="541021"/>
          <a:ext cx="1645920" cy="2537460"/>
        </a:xfrm>
        <a:prstGeom prst="rect">
          <a:avLst/>
        </a:prstGeom>
      </xdr:spPr>
    </xdr:pic>
    <xdr:clientData/>
  </xdr:twoCellAnchor>
  <xdr:twoCellAnchor editAs="oneCell">
    <xdr:from>
      <xdr:col>0</xdr:col>
      <xdr:colOff>0</xdr:colOff>
      <xdr:row>2</xdr:row>
      <xdr:rowOff>0</xdr:rowOff>
    </xdr:from>
    <xdr:to>
      <xdr:col>3</xdr:col>
      <xdr:colOff>160020</xdr:colOff>
      <xdr:row>16</xdr:row>
      <xdr:rowOff>30480</xdr:rowOff>
    </xdr:to>
    <xdr:pic>
      <xdr:nvPicPr>
        <xdr:cNvPr id="13" name="図 12">
          <a:extLst>
            <a:ext uri="{FF2B5EF4-FFF2-40B4-BE49-F238E27FC236}">
              <a16:creationId xmlns:a16="http://schemas.microsoft.com/office/drawing/2014/main" id="{AE1F792F-B0E2-435B-BBD7-88F4893DE689}"/>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374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4299"/>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96F467B5-279B-4068-9DCA-285F5B4FC3F9}"/>
            </a:ext>
          </a:extLst>
        </xdr:cNvPr>
        <xdr:cNvSpPr>
          <a:spLocks noChangeAspect="1" noChangeArrowheads="1"/>
        </xdr:cNvSpPr>
      </xdr:nvSpPr>
      <xdr:spPr bwMode="auto">
        <a:xfrm>
          <a:off x="5097780" y="3406140"/>
          <a:ext cx="304800" cy="304299"/>
        </a:xfrm>
        <a:prstGeom prst="rect">
          <a:avLst/>
        </a:prstGeom>
        <a:noFill/>
        <a:ln w="9525">
          <a:noFill/>
          <a:miter lim="800000"/>
          <a:headEnd/>
          <a:tailEnd/>
        </a:ln>
      </xdr:spPr>
    </xdr:sp>
    <xdr:clientData/>
  </xdr:oneCellAnchor>
  <xdr:twoCellAnchor>
    <xdr:from>
      <xdr:col>5</xdr:col>
      <xdr:colOff>295275</xdr:colOff>
      <xdr:row>7</xdr:row>
      <xdr:rowOff>38100</xdr:rowOff>
    </xdr:from>
    <xdr:to>
      <xdr:col>6</xdr:col>
      <xdr:colOff>523875</xdr:colOff>
      <xdr:row>10</xdr:row>
      <xdr:rowOff>114300</xdr:rowOff>
    </xdr:to>
    <xdr:sp macro="" textlink="">
      <xdr:nvSpPr>
        <xdr:cNvPr id="3" name="右矢印 2">
          <a:extLst>
            <a:ext uri="{FF2B5EF4-FFF2-40B4-BE49-F238E27FC236}">
              <a16:creationId xmlns:a16="http://schemas.microsoft.com/office/drawing/2014/main" id="{B29D8C99-081F-470A-B786-AA79F691965A}"/>
            </a:ext>
          </a:extLst>
        </xdr:cNvPr>
        <xdr:cNvSpPr/>
      </xdr:nvSpPr>
      <xdr:spPr>
        <a:xfrm>
          <a:off x="3099435" y="1676400"/>
          <a:ext cx="845820" cy="708660"/>
        </a:xfrm>
        <a:prstGeom prst="rightArrow">
          <a:avLst/>
        </a:prstGeom>
        <a:solidFill>
          <a:schemeClr val="accent1">
            <a:lumMod val="60000"/>
            <a:lumOff val="40000"/>
          </a:schemeClr>
        </a:solidFill>
        <a:ln>
          <a:solidFill>
            <a:schemeClr val="bg1">
              <a:lumMod val="75000"/>
            </a:schemeClr>
          </a:solidFill>
        </a:ln>
        <a:effectLst>
          <a:outerShdw blurRad="50800" dist="50800" dir="5400000" algn="ctr" rotWithShape="0">
            <a:schemeClr val="bg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291766</xdr:colOff>
      <xdr:row>5</xdr:row>
      <xdr:rowOff>0</xdr:rowOff>
    </xdr:from>
    <xdr:ext cx="2702593" cy="2015289"/>
    <xdr:pic>
      <xdr:nvPicPr>
        <xdr:cNvPr id="4" name="図 1">
          <a:extLst>
            <a:ext uri="{FF2B5EF4-FFF2-40B4-BE49-F238E27FC236}">
              <a16:creationId xmlns:a16="http://schemas.microsoft.com/office/drawing/2014/main" id="{37030BDA-2FD4-4FAF-88AA-16F9377FF8E3}"/>
            </a:ext>
          </a:extLst>
        </xdr:cNvPr>
        <xdr:cNvPicPr>
          <a:picLocks noChangeAspect="1"/>
        </xdr:cNvPicPr>
      </xdr:nvPicPr>
      <xdr:blipFill>
        <a:blip xmlns:r="http://schemas.openxmlformats.org/officeDocument/2006/relationships" r:embed="rId2" cstate="print"/>
        <a:srcRect/>
        <a:stretch>
          <a:fillRect/>
        </a:stretch>
      </xdr:blipFill>
      <xdr:spPr bwMode="auto">
        <a:xfrm>
          <a:off x="291766" y="1211580"/>
          <a:ext cx="2702593" cy="2015289"/>
        </a:xfrm>
        <a:prstGeom prst="rect">
          <a:avLst/>
        </a:prstGeom>
        <a:noFill/>
        <a:ln w="9525">
          <a:noFill/>
          <a:miter lim="800000"/>
          <a:headEnd/>
          <a:tailEnd/>
        </a:ln>
      </xdr:spPr>
    </xdr:pic>
    <xdr:clientData/>
  </xdr:oneCellAnchor>
  <xdr:twoCellAnchor>
    <xdr:from>
      <xdr:col>7</xdr:col>
      <xdr:colOff>136357</xdr:colOff>
      <xdr:row>12</xdr:row>
      <xdr:rowOff>80210</xdr:rowOff>
    </xdr:from>
    <xdr:to>
      <xdr:col>11</xdr:col>
      <xdr:colOff>834190</xdr:colOff>
      <xdr:row>13</xdr:row>
      <xdr:rowOff>160421</xdr:rowOff>
    </xdr:to>
    <xdr:sp macro="" textlink="">
      <xdr:nvSpPr>
        <xdr:cNvPr id="5" name="テキスト ボックス 4">
          <a:extLst>
            <a:ext uri="{FF2B5EF4-FFF2-40B4-BE49-F238E27FC236}">
              <a16:creationId xmlns:a16="http://schemas.microsoft.com/office/drawing/2014/main" id="{F29CE44C-5D62-6B79-3529-6614C2FEAB55}"/>
            </a:ext>
          </a:extLst>
        </xdr:cNvPr>
        <xdr:cNvSpPr txBox="1"/>
      </xdr:nvSpPr>
      <xdr:spPr>
        <a:xfrm>
          <a:off x="4178968" y="2783305"/>
          <a:ext cx="4932948" cy="304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記録は証拠ですが、意識を高めるアイテムです。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07215" y="2501265"/>
          <a:ext cx="348805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5280" y="2849881"/>
          <a:ext cx="2383155" cy="1028700"/>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77540"/>
          <a:ext cx="1775460" cy="701040"/>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83820</xdr:colOff>
      <xdr:row>26</xdr:row>
      <xdr:rowOff>144780</xdr:rowOff>
    </xdr:from>
    <xdr:to>
      <xdr:col>13</xdr:col>
      <xdr:colOff>510540</xdr:colOff>
      <xdr:row>54</xdr:row>
      <xdr:rowOff>22860</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25</xdr:row>
      <xdr:rowOff>45720</xdr:rowOff>
    </xdr:from>
    <xdr:to>
      <xdr:col>29</xdr:col>
      <xdr:colOff>7620</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381487</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344870" y="7934691"/>
          <a:ext cx="4553463" cy="261674"/>
        </a:xfrm>
        <a:prstGeom prst="rect">
          <a:avLst/>
        </a:prstGeom>
      </xdr:spPr>
    </xdr:pic>
    <xdr:clientData/>
  </xdr:oneCellAnchor>
  <xdr:twoCellAnchor>
    <xdr:from>
      <xdr:col>18</xdr:col>
      <xdr:colOff>18887</xdr:colOff>
      <xdr:row>23</xdr:row>
      <xdr:rowOff>24319</xdr:rowOff>
    </xdr:from>
    <xdr:to>
      <xdr:col>19</xdr:col>
      <xdr:colOff>205740</xdr:colOff>
      <xdr:row>46</xdr:row>
      <xdr:rowOff>38100</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53287" y="3925759"/>
          <a:ext cx="651673" cy="3953321"/>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5</xdr:col>
      <xdr:colOff>38100</xdr:colOff>
      <xdr:row>45</xdr:row>
      <xdr:rowOff>106680</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3459" y="3921707"/>
          <a:ext cx="496841" cy="385831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443641</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japan.focustaiwan.tw/society/202305160008" TargetMode="External"/><Relationship Id="rId2" Type="http://schemas.openxmlformats.org/officeDocument/2006/relationships/hyperlink" Target="https://www.eic.or.jp/news/?act=view&amp;serial=49222&amp;oversea=1" TargetMode="External"/><Relationship Id="rId1" Type="http://schemas.openxmlformats.org/officeDocument/2006/relationships/hyperlink" Target="https://www.city.matsuyama.ehime.jp/kurashi/kurashi/shohisha/toukei/zannryuunouyaku.files/R5.4zanryu.pdf" TargetMode="External"/><Relationship Id="rId5" Type="http://schemas.openxmlformats.org/officeDocument/2006/relationships/printerSettings" Target="../printerSettings/printerSettings11.bin"/><Relationship Id="rId4" Type="http://schemas.openxmlformats.org/officeDocument/2006/relationships/hyperlink" Target="https://www.junglecity.com/news/ewg-dirty-dozen-202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hokukanken.com/news/safety/230516-1036.html" TargetMode="External"/><Relationship Id="rId3" Type="http://schemas.openxmlformats.org/officeDocument/2006/relationships/hyperlink" Target="https://news.yahoo.co.jp/articles/92a33a03d8b549abab7308666ac017a676250b86" TargetMode="External"/><Relationship Id="rId7" Type="http://schemas.openxmlformats.org/officeDocument/2006/relationships/hyperlink" Target="https://nordot.app/1031096796181316453" TargetMode="External"/><Relationship Id="rId2" Type="http://schemas.openxmlformats.org/officeDocument/2006/relationships/hyperlink" Target="https://news.yahoo.co.jp/articles/b10de0e019563ed6774b59f4c7c64802732c8578" TargetMode="External"/><Relationship Id="rId1" Type="http://schemas.openxmlformats.org/officeDocument/2006/relationships/hyperlink" Target="https://news.yahoo.co.jp/articles/c57fb596e3c50bd86471b7098a005e3d9b3edb64" TargetMode="External"/><Relationship Id="rId6" Type="http://schemas.openxmlformats.org/officeDocument/2006/relationships/hyperlink" Target="https://www.pref.fukuoka.lg.jp/press-release/syokuchudoku20230516.html" TargetMode="External"/><Relationship Id="rId11" Type="http://schemas.openxmlformats.org/officeDocument/2006/relationships/printerSettings" Target="../printerSettings/printerSettings5.bin"/><Relationship Id="rId5" Type="http://schemas.openxmlformats.org/officeDocument/2006/relationships/hyperlink" Target="https://article.auone.jp/detail/1/5/9/100_9_r_20230518_1684359641998374" TargetMode="External"/><Relationship Id="rId10" Type="http://schemas.openxmlformats.org/officeDocument/2006/relationships/hyperlink" Target="https://www.oricon.co.jp/article/2222456/" TargetMode="External"/><Relationship Id="rId4" Type="http://schemas.openxmlformats.org/officeDocument/2006/relationships/hyperlink" Target="https://news.yahoo.co.jp/articles/fe727e63271bffb26fb7695fe502f437d773a08c" TargetMode="External"/><Relationship Id="rId9" Type="http://schemas.openxmlformats.org/officeDocument/2006/relationships/hyperlink" Target="https://www.gizmodo.jp/2023/05/gold-medal.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na.jp/news/2519831?utm_source=newsletter&amp;utm_medium=email&amp;utm_campaign=club_bn&amp;country=twd&amp;type=5&amp;free=1" TargetMode="External"/><Relationship Id="rId3" Type="http://schemas.openxmlformats.org/officeDocument/2006/relationships/hyperlink" Target="https://japanese.joins.com/JArticle/304374" TargetMode="External"/><Relationship Id="rId7" Type="http://schemas.openxmlformats.org/officeDocument/2006/relationships/hyperlink" Target="https://news.nissyoku.co.jp/news/ozawa20230515105127457" TargetMode="External"/><Relationship Id="rId2" Type="http://schemas.openxmlformats.org/officeDocument/2006/relationships/hyperlink" Target="https://b.kyodo.co.jp/politics-international/2023-05-15_7994567/" TargetMode="External"/><Relationship Id="rId1" Type="http://schemas.openxmlformats.org/officeDocument/2006/relationships/hyperlink" Target="https://news.nissyoku.co.jp/news/muraoka20230510074635857" TargetMode="External"/><Relationship Id="rId6" Type="http://schemas.openxmlformats.org/officeDocument/2006/relationships/hyperlink" Target="https://news.livedoor.com/article/detail/24247202/" TargetMode="External"/><Relationship Id="rId11" Type="http://schemas.openxmlformats.org/officeDocument/2006/relationships/printerSettings" Target="../printerSettings/printerSettings6.bin"/><Relationship Id="rId5" Type="http://schemas.openxmlformats.org/officeDocument/2006/relationships/hyperlink" Target="https://www.afpbb.com/articles/biz/3464141?ctm_campaign=biz_news" TargetMode="External"/><Relationship Id="rId10" Type="http://schemas.openxmlformats.org/officeDocument/2006/relationships/hyperlink" Target="https://news.nissyoku.co.jp/news/kubo20230515030953365" TargetMode="External"/><Relationship Id="rId4" Type="http://schemas.openxmlformats.org/officeDocument/2006/relationships/hyperlink" Target="https://www.gizmodo.jp/2023/05/gold-medal.html" TargetMode="External"/><Relationship Id="rId9" Type="http://schemas.openxmlformats.org/officeDocument/2006/relationships/hyperlink" Target="https://www.nna.jp/news/2515823?utm_source=newsletter&amp;utm_medium=email&amp;utm_campaign=club_bn&amp;country=thb&amp;type=3&amp;free=1"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Q65"/>
  <sheetViews>
    <sheetView zoomScaleNormal="100" workbookViewId="0">
      <selection activeCell="F23" sqref="A13:H23"/>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7" ht="13.8" thickTop="1">
      <c r="A1" s="144" t="s">
        <v>176</v>
      </c>
      <c r="B1" s="145"/>
      <c r="C1" s="145" t="s">
        <v>173</v>
      </c>
      <c r="D1" s="145"/>
      <c r="E1" s="145"/>
      <c r="F1" s="145"/>
      <c r="G1" s="145"/>
      <c r="H1" s="145"/>
      <c r="I1" s="103"/>
    </row>
    <row r="2" spans="1:17">
      <c r="A2" s="146" t="s">
        <v>119</v>
      </c>
      <c r="B2" s="147"/>
      <c r="C2" s="147"/>
      <c r="D2" s="147"/>
      <c r="E2" s="147"/>
      <c r="F2" s="147"/>
      <c r="G2" s="147"/>
      <c r="H2" s="147"/>
      <c r="I2" s="103"/>
    </row>
    <row r="3" spans="1:17" ht="15.75" customHeight="1">
      <c r="A3" s="479" t="s">
        <v>28</v>
      </c>
      <c r="B3" s="480"/>
      <c r="C3" s="480"/>
      <c r="D3" s="480"/>
      <c r="E3" s="480"/>
      <c r="F3" s="480"/>
      <c r="G3" s="480"/>
      <c r="H3" s="481"/>
      <c r="I3" s="103"/>
    </row>
    <row r="4" spans="1:17">
      <c r="A4" s="146" t="s">
        <v>151</v>
      </c>
      <c r="B4" s="147"/>
      <c r="C4" s="147"/>
      <c r="D4" s="147"/>
      <c r="E4" s="147"/>
      <c r="F4" s="147"/>
      <c r="G4" s="147"/>
      <c r="H4" s="147"/>
      <c r="I4" s="103"/>
    </row>
    <row r="5" spans="1:17">
      <c r="A5" s="146" t="s">
        <v>120</v>
      </c>
      <c r="B5" s="147"/>
      <c r="C5" s="147"/>
      <c r="D5" s="147"/>
      <c r="E5" s="147"/>
      <c r="F5" s="147"/>
      <c r="G5" s="147"/>
      <c r="H5" s="147"/>
      <c r="I5" s="103"/>
    </row>
    <row r="6" spans="1:17">
      <c r="A6" s="148" t="s">
        <v>119</v>
      </c>
      <c r="B6" s="149"/>
      <c r="C6" s="149"/>
      <c r="D6" s="149"/>
      <c r="E6" s="149"/>
      <c r="F6" s="149"/>
      <c r="G6" s="149"/>
      <c r="H6" s="149"/>
      <c r="I6" s="103"/>
    </row>
    <row r="7" spans="1:17">
      <c r="A7" s="148" t="s">
        <v>121</v>
      </c>
      <c r="B7" s="149"/>
      <c r="C7" s="149"/>
      <c r="D7" s="149"/>
      <c r="E7" s="149"/>
      <c r="F7" s="149"/>
      <c r="G7" s="149"/>
      <c r="H7" s="149"/>
      <c r="I7" s="103"/>
    </row>
    <row r="8" spans="1:17">
      <c r="A8" s="150" t="s">
        <v>122</v>
      </c>
      <c r="B8" s="151"/>
      <c r="C8" s="151"/>
      <c r="D8" s="151"/>
      <c r="E8" s="151"/>
      <c r="F8" s="151"/>
      <c r="G8" s="151"/>
      <c r="H8" s="151"/>
      <c r="I8" s="103"/>
    </row>
    <row r="9" spans="1:17" ht="15" customHeight="1">
      <c r="A9" s="408" t="s">
        <v>197</v>
      </c>
      <c r="C9" s="176"/>
      <c r="D9" s="176"/>
      <c r="E9" s="176"/>
      <c r="F9" s="176"/>
      <c r="G9" s="176"/>
      <c r="H9" s="176"/>
      <c r="I9" s="103"/>
    </row>
    <row r="10" spans="1:17" ht="15" customHeight="1">
      <c r="A10" s="408" t="s">
        <v>203</v>
      </c>
      <c r="B10" s="175"/>
      <c r="C10" s="176"/>
      <c r="D10" s="176"/>
      <c r="E10" s="176"/>
      <c r="F10" s="176"/>
      <c r="G10" s="176"/>
      <c r="H10" s="176"/>
      <c r="I10" s="103"/>
    </row>
    <row r="11" spans="1:17" ht="15" customHeight="1">
      <c r="A11" s="408" t="s">
        <v>204</v>
      </c>
      <c r="B11" s="175"/>
      <c r="C11" s="176"/>
      <c r="D11" s="176"/>
      <c r="E11" s="176"/>
      <c r="F11" s="176"/>
      <c r="G11" s="176"/>
      <c r="H11" s="176"/>
      <c r="I11" s="103"/>
    </row>
    <row r="12" spans="1:17" ht="15" customHeight="1">
      <c r="A12" s="408" t="s">
        <v>205</v>
      </c>
      <c r="G12" s="176" t="s">
        <v>28</v>
      </c>
      <c r="H12" s="176"/>
      <c r="I12" s="103"/>
      <c r="L12" t="s">
        <v>179</v>
      </c>
      <c r="M12" t="s">
        <v>185</v>
      </c>
      <c r="N12">
        <v>7.26</v>
      </c>
      <c r="O12" t="s">
        <v>186</v>
      </c>
      <c r="P12">
        <v>-0.65000000000000036</v>
      </c>
      <c r="Q12" t="s">
        <v>187</v>
      </c>
    </row>
    <row r="13" spans="1:17" ht="15" customHeight="1">
      <c r="A13" s="408"/>
      <c r="G13" s="176"/>
      <c r="H13" s="176"/>
      <c r="I13" s="103"/>
    </row>
    <row r="14" spans="1:17" ht="15" customHeight="1">
      <c r="A14" s="408" t="s">
        <v>206</v>
      </c>
      <c r="B14" s="175" t="str">
        <f>+'19(18)　食中毒記事等 '!A2</f>
        <v>大阪の病院で集団食中毒　原因のウエルシュ菌が持つ“盲点”　以前は富山でも…　で７２人集団食中毒</v>
      </c>
      <c r="C14" s="175"/>
      <c r="D14" s="177"/>
      <c r="E14" s="175"/>
      <c r="F14" s="178"/>
      <c r="G14" s="176"/>
      <c r="H14" s="176"/>
      <c r="I14" s="103"/>
    </row>
    <row r="15" spans="1:17" ht="15" customHeight="1">
      <c r="A15" s="408" t="s">
        <v>207</v>
      </c>
      <c r="B15" s="175" t="s">
        <v>208</v>
      </c>
      <c r="C15" s="175"/>
      <c r="D15" s="175" t="s">
        <v>209</v>
      </c>
      <c r="E15" s="175"/>
      <c r="F15" s="177">
        <f>+'19(18)　ノロウイルス関連情報 '!G73</f>
        <v>5.28</v>
      </c>
      <c r="G15" s="175" t="str">
        <f>+'19(18)　ノロウイルス関連情報 '!H73</f>
        <v>　：先週より</v>
      </c>
      <c r="H15" s="471">
        <f>+'19(18)　ノロウイルス関連情報 '!I73</f>
        <v>1.8000000000000003</v>
      </c>
      <c r="I15" s="103"/>
    </row>
    <row r="16" spans="1:17" s="115" customFormat="1" ht="15" customHeight="1">
      <c r="A16" s="179" t="s">
        <v>123</v>
      </c>
      <c r="B16" s="485" t="str">
        <f>+'19(18)　 残留農薬　等 '!A2</f>
        <v>令和５年度 第１回残留農薬委託検査の結果について</v>
      </c>
      <c r="C16" s="485"/>
      <c r="D16" s="485"/>
      <c r="E16" s="485"/>
      <c r="F16" s="485"/>
      <c r="G16" s="485"/>
      <c r="H16" s="180"/>
      <c r="I16" s="114"/>
      <c r="J16" s="115" t="s">
        <v>124</v>
      </c>
      <c r="L16" s="115" t="s">
        <v>184</v>
      </c>
    </row>
    <row r="17" spans="1:16" ht="15" customHeight="1">
      <c r="A17" s="174" t="s">
        <v>125</v>
      </c>
      <c r="B17" s="175" t="str">
        <f>+'19(18)　食品表示'!A2</f>
        <v xml:space="preserve">	「食品表示基準Ｑ＆Ａ」が改正されました。（新たな遺伝子組換え表示制度の施行）（2023.3.31） </v>
      </c>
      <c r="C17" s="176"/>
      <c r="D17" s="176"/>
      <c r="E17" s="176"/>
      <c r="F17" s="176"/>
      <c r="G17" s="176"/>
      <c r="H17" s="176"/>
      <c r="I17" s="103"/>
      <c r="L17" t="s">
        <v>189</v>
      </c>
    </row>
    <row r="18" spans="1:16" ht="15" customHeight="1">
      <c r="A18" s="174" t="s">
        <v>126</v>
      </c>
      <c r="B18" s="181" t="str">
        <f>+'19(18)　海外情報'!A2</f>
        <v>台湾 ・４月の訪日台湾人29万人、前年同月の103倍（無料公開）</v>
      </c>
      <c r="C18" s="176"/>
      <c r="D18" s="176"/>
      <c r="E18" s="176"/>
      <c r="F18" s="176"/>
      <c r="G18" s="176"/>
      <c r="H18" s="176"/>
      <c r="I18" s="103"/>
      <c r="L18" t="s">
        <v>190</v>
      </c>
    </row>
    <row r="19" spans="1:16" ht="15" customHeight="1">
      <c r="A19" s="181" t="s">
        <v>127</v>
      </c>
      <c r="B19" s="182" t="str">
        <f>+'19(18)　海外情報'!A5</f>
        <v>タイ・タイのツナ缶業界、輸出好調（無料公開）</v>
      </c>
      <c r="C19" s="482"/>
      <c r="D19" s="482"/>
      <c r="E19" s="482"/>
      <c r="F19" s="482"/>
      <c r="G19" s="482"/>
      <c r="H19" s="483"/>
      <c r="I19" s="103"/>
      <c r="L19" t="s">
        <v>191</v>
      </c>
    </row>
    <row r="20" spans="1:16" ht="15" customHeight="1">
      <c r="A20" s="174" t="s">
        <v>128</v>
      </c>
      <c r="B20" s="175" t="str">
        <f>+'19(18)　感染症統計'!A21</f>
        <v>※2023年 第19週（5/8～5/14） 現在</v>
      </c>
      <c r="C20" s="176"/>
      <c r="D20" s="175" t="s">
        <v>21</v>
      </c>
      <c r="E20" s="176"/>
      <c r="F20" s="176"/>
      <c r="G20" s="176"/>
      <c r="H20" s="176"/>
      <c r="I20" s="103"/>
      <c r="N20" t="s">
        <v>188</v>
      </c>
    </row>
    <row r="21" spans="1:16" ht="15" customHeight="1">
      <c r="A21" s="174" t="s">
        <v>129</v>
      </c>
      <c r="B21" s="484" t="str">
        <f>+'18(17)　感染症情報'!B2</f>
        <v>2023年第17週（4月24日〜 4月30日）、2023年第18週（5月1日〜 5月7日）</v>
      </c>
      <c r="C21" s="484"/>
      <c r="D21" s="484"/>
      <c r="E21" s="484"/>
      <c r="F21" s="484"/>
      <c r="G21" s="484"/>
      <c r="H21" s="176"/>
      <c r="I21" s="103"/>
    </row>
    <row r="22" spans="1:16" ht="15" customHeight="1">
      <c r="A22" s="174" t="s">
        <v>168</v>
      </c>
      <c r="B22" s="289" t="str">
        <f>+'19(18)  衛生訓話'!A2</f>
        <v>　今週のお題　(点検表は正確に記録しましょう)</v>
      </c>
      <c r="C22" s="176"/>
      <c r="D22" s="176"/>
      <c r="E22" s="176"/>
      <c r="F22" s="183"/>
      <c r="G22" s="176"/>
      <c r="H22" s="176"/>
      <c r="I22" s="103"/>
    </row>
    <row r="23" spans="1:16" ht="15" customHeight="1">
      <c r="A23" s="174" t="s">
        <v>133</v>
      </c>
      <c r="B23" s="329" t="s">
        <v>219</v>
      </c>
      <c r="C23" s="176"/>
      <c r="D23" s="176"/>
      <c r="E23" s="176"/>
      <c r="F23" s="176" t="s">
        <v>21</v>
      </c>
      <c r="G23" s="176"/>
      <c r="H23" s="176"/>
      <c r="I23" s="103"/>
      <c r="P23" t="s">
        <v>188</v>
      </c>
    </row>
    <row r="24" spans="1:16" ht="15" customHeight="1">
      <c r="A24" s="174" t="s">
        <v>21</v>
      </c>
      <c r="C24" s="176"/>
      <c r="D24" s="176"/>
      <c r="E24" s="176"/>
      <c r="F24" s="176"/>
      <c r="G24" s="176"/>
      <c r="H24" s="176"/>
      <c r="I24" s="103"/>
      <c r="L24" t="s">
        <v>192</v>
      </c>
    </row>
    <row r="25" spans="1:16">
      <c r="A25" s="150" t="s">
        <v>122</v>
      </c>
      <c r="B25" s="151"/>
      <c r="C25" s="151"/>
      <c r="D25" s="151"/>
      <c r="E25" s="151"/>
      <c r="F25" s="151"/>
      <c r="G25" s="151"/>
      <c r="H25" s="151"/>
      <c r="I25" s="103"/>
    </row>
    <row r="26" spans="1:16">
      <c r="A26" s="148" t="s">
        <v>21</v>
      </c>
      <c r="B26" s="149"/>
      <c r="C26" s="149"/>
      <c r="D26" s="149"/>
      <c r="E26" s="149"/>
      <c r="F26" s="149"/>
      <c r="G26" s="149"/>
      <c r="H26" s="149"/>
      <c r="I26" s="103"/>
    </row>
    <row r="27" spans="1:16">
      <c r="A27" s="104" t="s">
        <v>130</v>
      </c>
      <c r="I27" s="103"/>
    </row>
    <row r="28" spans="1:16">
      <c r="A28" s="103"/>
      <c r="I28" s="103"/>
    </row>
    <row r="29" spans="1:16">
      <c r="A29" s="103"/>
      <c r="I29" s="103"/>
    </row>
    <row r="30" spans="1:16">
      <c r="A30" s="103"/>
      <c r="I30" s="103"/>
    </row>
    <row r="31" spans="1:16">
      <c r="A31" s="103"/>
      <c r="I31" s="103"/>
    </row>
    <row r="32" spans="1:16">
      <c r="A32" s="103"/>
      <c r="I32" s="103"/>
    </row>
    <row r="33" spans="1:9">
      <c r="A33" s="103"/>
      <c r="I33" s="103"/>
    </row>
    <row r="34" spans="1:9">
      <c r="A34" s="103"/>
      <c r="H34" t="s">
        <v>194</v>
      </c>
      <c r="I34" s="103"/>
    </row>
    <row r="35" spans="1:9">
      <c r="A35" s="103"/>
      <c r="I35" s="103"/>
    </row>
    <row r="36" spans="1:9">
      <c r="A36" s="103"/>
      <c r="I36" s="103"/>
    </row>
    <row r="37" spans="1:9">
      <c r="A37" s="103"/>
      <c r="I37" s="103"/>
    </row>
    <row r="38" spans="1:9" ht="13.8" thickBot="1">
      <c r="A38" s="105"/>
      <c r="B38" s="106"/>
      <c r="C38" s="106"/>
      <c r="D38" s="106"/>
      <c r="E38" s="106"/>
      <c r="F38" s="106"/>
      <c r="G38" s="106"/>
      <c r="H38" s="106"/>
      <c r="I38" s="103"/>
    </row>
    <row r="39" spans="1:9" ht="13.8" thickTop="1"/>
    <row r="42" spans="1:9" ht="24.6">
      <c r="A42" s="119" t="s">
        <v>134</v>
      </c>
    </row>
    <row r="43" spans="1:9" ht="40.5" customHeight="1">
      <c r="A43" s="486" t="s">
        <v>135</v>
      </c>
      <c r="B43" s="486"/>
      <c r="C43" s="486"/>
      <c r="D43" s="486"/>
      <c r="E43" s="486"/>
      <c r="F43" s="486"/>
      <c r="G43" s="486"/>
    </row>
    <row r="44" spans="1:9" ht="30.75" customHeight="1">
      <c r="A44" s="490" t="s">
        <v>136</v>
      </c>
      <c r="B44" s="490"/>
      <c r="C44" s="490"/>
      <c r="D44" s="490"/>
      <c r="E44" s="490"/>
      <c r="F44" s="490"/>
      <c r="G44" s="490"/>
    </row>
    <row r="45" spans="1:9" ht="15">
      <c r="A45" s="120"/>
    </row>
    <row r="46" spans="1:9" ht="69.75" customHeight="1">
      <c r="A46" s="488" t="s">
        <v>144</v>
      </c>
      <c r="B46" s="488"/>
      <c r="C46" s="488"/>
      <c r="D46" s="488"/>
      <c r="E46" s="488"/>
      <c r="F46" s="488"/>
      <c r="G46" s="488"/>
    </row>
    <row r="47" spans="1:9" ht="35.25" customHeight="1">
      <c r="A47" s="490" t="s">
        <v>137</v>
      </c>
      <c r="B47" s="490"/>
      <c r="C47" s="490"/>
      <c r="D47" s="490"/>
      <c r="E47" s="490"/>
      <c r="F47" s="490"/>
      <c r="G47" s="490"/>
    </row>
    <row r="48" spans="1:9" ht="59.25" customHeight="1">
      <c r="A48" s="488" t="s">
        <v>138</v>
      </c>
      <c r="B48" s="488"/>
      <c r="C48" s="488"/>
      <c r="D48" s="488"/>
      <c r="E48" s="488"/>
      <c r="F48" s="488"/>
      <c r="G48" s="488"/>
    </row>
    <row r="49" spans="1:7" ht="15">
      <c r="A49" s="121"/>
    </row>
    <row r="50" spans="1:7" ht="27.75" customHeight="1">
      <c r="A50" s="489" t="s">
        <v>139</v>
      </c>
      <c r="B50" s="489"/>
      <c r="C50" s="489"/>
      <c r="D50" s="489"/>
      <c r="E50" s="489"/>
      <c r="F50" s="489"/>
      <c r="G50" s="489"/>
    </row>
    <row r="51" spans="1:7" ht="53.25" customHeight="1">
      <c r="A51" s="487" t="s">
        <v>145</v>
      </c>
      <c r="B51" s="488"/>
      <c r="C51" s="488"/>
      <c r="D51" s="488"/>
      <c r="E51" s="488"/>
      <c r="F51" s="488"/>
      <c r="G51" s="488"/>
    </row>
    <row r="52" spans="1:7" ht="15">
      <c r="A52" s="121"/>
    </row>
    <row r="53" spans="1:7" ht="32.25" customHeight="1">
      <c r="A53" s="489" t="s">
        <v>140</v>
      </c>
      <c r="B53" s="489"/>
      <c r="C53" s="489"/>
      <c r="D53" s="489"/>
      <c r="E53" s="489"/>
      <c r="F53" s="489"/>
      <c r="G53" s="489"/>
    </row>
    <row r="54" spans="1:7" ht="15">
      <c r="A54" s="120"/>
    </row>
    <row r="55" spans="1:7" ht="87" customHeight="1">
      <c r="A55" s="487" t="s">
        <v>146</v>
      </c>
      <c r="B55" s="488"/>
      <c r="C55" s="488"/>
      <c r="D55" s="488"/>
      <c r="E55" s="488"/>
      <c r="F55" s="488"/>
      <c r="G55" s="488"/>
    </row>
    <row r="56" spans="1:7" ht="15">
      <c r="A56" s="121"/>
    </row>
    <row r="57" spans="1:7" ht="32.25" customHeight="1">
      <c r="A57" s="489" t="s">
        <v>141</v>
      </c>
      <c r="B57" s="489"/>
      <c r="C57" s="489"/>
      <c r="D57" s="489"/>
      <c r="E57" s="489"/>
      <c r="F57" s="489"/>
      <c r="G57" s="489"/>
    </row>
    <row r="58" spans="1:7" ht="29.25" customHeight="1">
      <c r="A58" s="488" t="s">
        <v>142</v>
      </c>
      <c r="B58" s="488"/>
      <c r="C58" s="488"/>
      <c r="D58" s="488"/>
      <c r="E58" s="488"/>
      <c r="F58" s="488"/>
      <c r="G58" s="488"/>
    </row>
    <row r="59" spans="1:7" ht="15">
      <c r="A59" s="121"/>
    </row>
    <row r="60" spans="1:7" s="115" customFormat="1" ht="110.25" customHeight="1">
      <c r="A60" s="491" t="s">
        <v>147</v>
      </c>
      <c r="B60" s="492"/>
      <c r="C60" s="492"/>
      <c r="D60" s="492"/>
      <c r="E60" s="492"/>
      <c r="F60" s="492"/>
      <c r="G60" s="492"/>
    </row>
    <row r="61" spans="1:7" ht="34.5" customHeight="1">
      <c r="A61" s="490" t="s">
        <v>143</v>
      </c>
      <c r="B61" s="490"/>
      <c r="C61" s="490"/>
      <c r="D61" s="490"/>
      <c r="E61" s="490"/>
      <c r="F61" s="490"/>
      <c r="G61" s="490"/>
    </row>
    <row r="62" spans="1:7" ht="114" customHeight="1">
      <c r="A62" s="487" t="s">
        <v>148</v>
      </c>
      <c r="B62" s="488"/>
      <c r="C62" s="488"/>
      <c r="D62" s="488"/>
      <c r="E62" s="488"/>
      <c r="F62" s="488"/>
      <c r="G62" s="488"/>
    </row>
    <row r="63" spans="1:7" ht="109.5" customHeight="1">
      <c r="A63" s="488"/>
      <c r="B63" s="488"/>
      <c r="C63" s="488"/>
      <c r="D63" s="488"/>
      <c r="E63" s="488"/>
      <c r="F63" s="488"/>
      <c r="G63" s="488"/>
    </row>
    <row r="64" spans="1:7" ht="15">
      <c r="A64" s="121"/>
    </row>
    <row r="65" spans="1:7" s="118" customFormat="1" ht="57.75" customHeight="1">
      <c r="A65" s="488"/>
      <c r="B65" s="488"/>
      <c r="C65" s="488"/>
      <c r="D65" s="488"/>
      <c r="E65" s="488"/>
      <c r="F65" s="488"/>
      <c r="G65" s="488"/>
    </row>
  </sheetData>
  <mergeCells count="20">
    <mergeCell ref="A63:G63"/>
    <mergeCell ref="A62:G62"/>
    <mergeCell ref="A65:G65"/>
    <mergeCell ref="A55:G55"/>
    <mergeCell ref="A53:G53"/>
    <mergeCell ref="A60:G60"/>
    <mergeCell ref="A58:G58"/>
    <mergeCell ref="A61:G61"/>
    <mergeCell ref="A51:G51"/>
    <mergeCell ref="A50:G50"/>
    <mergeCell ref="A57:G57"/>
    <mergeCell ref="A44:G44"/>
    <mergeCell ref="A46:G46"/>
    <mergeCell ref="A48:G48"/>
    <mergeCell ref="A47:G47"/>
    <mergeCell ref="A3:H3"/>
    <mergeCell ref="C19:H19"/>
    <mergeCell ref="B21:G21"/>
    <mergeCell ref="B16:G16"/>
    <mergeCell ref="A43:G43"/>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726"/>
  <sheetViews>
    <sheetView zoomScale="91" zoomScaleNormal="91" zoomScaleSheetLayoutView="100" workbookViewId="0">
      <selection activeCell="H23" sqref="H23"/>
    </sheetView>
  </sheetViews>
  <sheetFormatPr defaultColWidth="9" defaultRowHeight="16.8" customHeight="1"/>
  <cols>
    <col min="1" max="13" width="9" style="1"/>
    <col min="14" max="14" width="108.6640625" style="1" customWidth="1"/>
    <col min="15" max="15" width="26.88671875" style="10" customWidth="1"/>
    <col min="16" max="16384" width="9" style="1"/>
  </cols>
  <sheetData>
    <row r="1" spans="1:16" ht="43.8" customHeight="1" thickBot="1">
      <c r="A1" s="672" t="s">
        <v>227</v>
      </c>
      <c r="B1" s="673"/>
      <c r="C1" s="673"/>
      <c r="D1" s="673"/>
      <c r="E1" s="673"/>
      <c r="F1" s="673"/>
      <c r="G1" s="673"/>
      <c r="H1" s="673"/>
      <c r="I1" s="673"/>
      <c r="J1" s="673"/>
      <c r="K1" s="673"/>
      <c r="L1" s="673"/>
      <c r="M1" s="673"/>
      <c r="N1" s="674"/>
    </row>
    <row r="2" spans="1:16" ht="47.4" customHeight="1">
      <c r="A2" s="675" t="s">
        <v>400</v>
      </c>
      <c r="B2" s="676"/>
      <c r="C2" s="676"/>
      <c r="D2" s="676"/>
      <c r="E2" s="676"/>
      <c r="F2" s="676"/>
      <c r="G2" s="676"/>
      <c r="H2" s="676"/>
      <c r="I2" s="676"/>
      <c r="J2" s="676"/>
      <c r="K2" s="676"/>
      <c r="L2" s="676"/>
      <c r="M2" s="676"/>
      <c r="N2" s="677"/>
    </row>
    <row r="3" spans="1:16" ht="145.80000000000001" customHeight="1" thickBot="1">
      <c r="A3" s="678" t="s">
        <v>401</v>
      </c>
      <c r="B3" s="679"/>
      <c r="C3" s="679"/>
      <c r="D3" s="679"/>
      <c r="E3" s="679"/>
      <c r="F3" s="679"/>
      <c r="G3" s="679"/>
      <c r="H3" s="679"/>
      <c r="I3" s="679"/>
      <c r="J3" s="679"/>
      <c r="K3" s="679"/>
      <c r="L3" s="679"/>
      <c r="M3" s="679"/>
      <c r="N3" s="680"/>
      <c r="P3" s="307"/>
    </row>
    <row r="4" spans="1:16" ht="54.6" customHeight="1">
      <c r="A4" s="684" t="s">
        <v>402</v>
      </c>
      <c r="B4" s="685"/>
      <c r="C4" s="685"/>
      <c r="D4" s="685"/>
      <c r="E4" s="685"/>
      <c r="F4" s="685"/>
      <c r="G4" s="685"/>
      <c r="H4" s="685"/>
      <c r="I4" s="685"/>
      <c r="J4" s="685"/>
      <c r="K4" s="685"/>
      <c r="L4" s="685"/>
      <c r="M4" s="685"/>
      <c r="N4" s="686"/>
    </row>
    <row r="5" spans="1:16" ht="231.6" customHeight="1" thickBot="1">
      <c r="A5" s="681" t="s">
        <v>403</v>
      </c>
      <c r="B5" s="682"/>
      <c r="C5" s="682"/>
      <c r="D5" s="682"/>
      <c r="E5" s="682"/>
      <c r="F5" s="682"/>
      <c r="G5" s="682"/>
      <c r="H5" s="682"/>
      <c r="I5" s="682"/>
      <c r="J5" s="682"/>
      <c r="K5" s="682"/>
      <c r="L5" s="682"/>
      <c r="M5" s="682"/>
      <c r="N5" s="683"/>
    </row>
    <row r="6" spans="1:16" ht="54.6" customHeight="1" thickBot="1">
      <c r="A6" s="652" t="s">
        <v>404</v>
      </c>
      <c r="B6" s="653"/>
      <c r="C6" s="653"/>
      <c r="D6" s="653"/>
      <c r="E6" s="653"/>
      <c r="F6" s="653"/>
      <c r="G6" s="653"/>
      <c r="H6" s="653"/>
      <c r="I6" s="653"/>
      <c r="J6" s="653"/>
      <c r="K6" s="653"/>
      <c r="L6" s="653"/>
      <c r="M6" s="653"/>
      <c r="N6" s="654"/>
    </row>
    <row r="7" spans="1:16" ht="94.2" customHeight="1" thickBot="1">
      <c r="A7" s="655" t="s">
        <v>405</v>
      </c>
      <c r="B7" s="656"/>
      <c r="C7" s="656"/>
      <c r="D7" s="656"/>
      <c r="E7" s="656"/>
      <c r="F7" s="656"/>
      <c r="G7" s="656"/>
      <c r="H7" s="656"/>
      <c r="I7" s="656"/>
      <c r="J7" s="656"/>
      <c r="K7" s="656"/>
      <c r="L7" s="656"/>
      <c r="M7" s="656"/>
      <c r="N7" s="657"/>
      <c r="O7" s="44"/>
    </row>
    <row r="8" spans="1:16" ht="50.4" hidden="1" customHeight="1" thickBot="1">
      <c r="A8" s="660"/>
      <c r="B8" s="661"/>
      <c r="C8" s="661"/>
      <c r="D8" s="661"/>
      <c r="E8" s="661"/>
      <c r="F8" s="661"/>
      <c r="G8" s="661"/>
      <c r="H8" s="661"/>
      <c r="I8" s="661"/>
      <c r="J8" s="661"/>
      <c r="K8" s="661"/>
      <c r="L8" s="661"/>
      <c r="M8" s="661"/>
      <c r="N8" s="662"/>
      <c r="O8" s="47"/>
    </row>
    <row r="9" spans="1:16" ht="276" hidden="1" customHeight="1" thickBot="1">
      <c r="A9" s="663"/>
      <c r="B9" s="664"/>
      <c r="C9" s="664"/>
      <c r="D9" s="664"/>
      <c r="E9" s="664"/>
      <c r="F9" s="664"/>
      <c r="G9" s="664"/>
      <c r="H9" s="664"/>
      <c r="I9" s="664"/>
      <c r="J9" s="664"/>
      <c r="K9" s="664"/>
      <c r="L9" s="664"/>
      <c r="M9" s="664"/>
      <c r="N9" s="665"/>
      <c r="O9" s="47"/>
    </row>
    <row r="10" spans="1:16" s="108" customFormat="1" ht="49.2" hidden="1" customHeight="1">
      <c r="A10" s="666"/>
      <c r="B10" s="667"/>
      <c r="C10" s="667"/>
      <c r="D10" s="667"/>
      <c r="E10" s="667"/>
      <c r="F10" s="667"/>
      <c r="G10" s="667"/>
      <c r="H10" s="667"/>
      <c r="I10" s="667"/>
      <c r="J10" s="667"/>
      <c r="K10" s="667"/>
      <c r="L10" s="667"/>
      <c r="M10" s="667"/>
      <c r="N10" s="668"/>
      <c r="O10" s="283"/>
    </row>
    <row r="11" spans="1:16" s="108" customFormat="1" ht="361.8" hidden="1" customHeight="1" thickBot="1">
      <c r="A11" s="669"/>
      <c r="B11" s="670"/>
      <c r="C11" s="670"/>
      <c r="D11" s="670"/>
      <c r="E11" s="670"/>
      <c r="F11" s="670"/>
      <c r="G11" s="670"/>
      <c r="H11" s="670"/>
      <c r="I11" s="670"/>
      <c r="J11" s="670"/>
      <c r="K11" s="670"/>
      <c r="L11" s="670"/>
      <c r="M11" s="670"/>
      <c r="N11" s="671"/>
      <c r="O11" s="283"/>
    </row>
    <row r="12" spans="1:16" ht="39.6" customHeight="1">
      <c r="A12" s="659" t="s">
        <v>28</v>
      </c>
      <c r="B12" s="659"/>
      <c r="C12" s="659"/>
      <c r="D12" s="659"/>
      <c r="E12" s="659"/>
      <c r="F12" s="659"/>
      <c r="G12" s="659"/>
      <c r="H12" s="659"/>
      <c r="I12" s="659"/>
      <c r="J12" s="659"/>
      <c r="K12" s="659"/>
      <c r="L12" s="659"/>
      <c r="M12" s="659"/>
      <c r="N12" s="659"/>
    </row>
    <row r="13" spans="1:16" ht="34.799999999999997" customHeight="1">
      <c r="A13" s="618" t="s">
        <v>27</v>
      </c>
      <c r="B13" s="658"/>
      <c r="C13" s="658"/>
      <c r="D13" s="658"/>
      <c r="E13" s="658"/>
      <c r="F13" s="658"/>
      <c r="G13" s="658"/>
      <c r="H13" s="658"/>
      <c r="I13" s="658"/>
      <c r="J13" s="658"/>
      <c r="K13" s="658"/>
      <c r="L13" s="658"/>
      <c r="M13" s="658"/>
      <c r="N13" s="658"/>
    </row>
    <row r="14" spans="1:16" ht="18.600000000000001" customHeight="1"/>
    <row r="15" spans="1:16" ht="18.600000000000001" customHeight="1"/>
    <row r="16" spans="1:16" ht="18.600000000000001" customHeight="1"/>
    <row r="17" ht="18.600000000000001" customHeight="1"/>
    <row r="18" ht="18.600000000000001" customHeight="1"/>
    <row r="19" ht="18.600000000000001" customHeight="1"/>
    <row r="20" ht="18.600000000000001" customHeight="1"/>
    <row r="21" ht="18.600000000000001" customHeight="1"/>
    <row r="22" ht="18.600000000000001" customHeight="1"/>
    <row r="23" ht="18.600000000000001" customHeight="1"/>
    <row r="24" ht="18.600000000000001" customHeight="1"/>
    <row r="25" ht="18.600000000000001" customHeight="1"/>
    <row r="26" ht="18.600000000000001" customHeight="1"/>
    <row r="27" ht="18.600000000000001" customHeight="1"/>
    <row r="28" ht="18.600000000000001" customHeight="1"/>
    <row r="29" ht="18.600000000000001" customHeight="1"/>
    <row r="30" ht="18.600000000000001" customHeight="1"/>
    <row r="31" ht="18.600000000000001" customHeight="1"/>
    <row r="32" ht="18.600000000000001" customHeight="1"/>
    <row r="33" ht="18.600000000000001" customHeight="1"/>
    <row r="34" ht="18.600000000000001" customHeight="1"/>
    <row r="35" ht="18.600000000000001" customHeight="1"/>
    <row r="36" ht="18.600000000000001" customHeight="1"/>
    <row r="37" ht="18.600000000000001" customHeight="1"/>
    <row r="38" ht="18.600000000000001" customHeight="1"/>
    <row r="39" ht="18.600000000000001" customHeight="1"/>
    <row r="40" ht="18.600000000000001" customHeight="1"/>
    <row r="41" ht="18.600000000000001" customHeight="1"/>
    <row r="42" ht="18.600000000000001" customHeight="1"/>
    <row r="43" ht="18.600000000000001" customHeight="1"/>
    <row r="44" ht="18.600000000000001" customHeight="1"/>
    <row r="45" ht="18.600000000000001" customHeight="1"/>
    <row r="46" ht="18.600000000000001" customHeight="1"/>
    <row r="47" ht="18.600000000000001" customHeight="1"/>
    <row r="48"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sheetData>
  <mergeCells count="13">
    <mergeCell ref="A1:N1"/>
    <mergeCell ref="A2:N2"/>
    <mergeCell ref="A3:N3"/>
    <mergeCell ref="A5:N5"/>
    <mergeCell ref="A4:N4"/>
    <mergeCell ref="A6:N6"/>
    <mergeCell ref="A7:N7"/>
    <mergeCell ref="A13:N13"/>
    <mergeCell ref="A12:N12"/>
    <mergeCell ref="A8:N8"/>
    <mergeCell ref="A9:N9"/>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43"/>
  <sheetViews>
    <sheetView view="pageBreakPreview" zoomScale="95" zoomScaleNormal="75" zoomScaleSheetLayoutView="95" workbookViewId="0">
      <selection activeCell="A21" sqref="A21"/>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31" t="s">
        <v>228</v>
      </c>
      <c r="B1" s="45" t="s">
        <v>0</v>
      </c>
      <c r="C1" s="46" t="s">
        <v>2</v>
      </c>
    </row>
    <row r="2" spans="1:3" ht="40.799999999999997" customHeight="1">
      <c r="A2" s="316" t="s">
        <v>388</v>
      </c>
      <c r="B2" s="2"/>
      <c r="C2" s="687"/>
    </row>
    <row r="3" spans="1:3" ht="363.6" customHeight="1">
      <c r="A3" s="380" t="s">
        <v>389</v>
      </c>
      <c r="B3" s="48"/>
      <c r="C3" s="688"/>
    </row>
    <row r="4" spans="1:3" ht="34.799999999999997" customHeight="1" thickBot="1">
      <c r="A4" s="122" t="s">
        <v>390</v>
      </c>
      <c r="B4" s="1"/>
      <c r="C4" s="1"/>
    </row>
    <row r="5" spans="1:3" ht="41.4" customHeight="1" thickBot="1">
      <c r="A5" s="365" t="s">
        <v>391</v>
      </c>
      <c r="B5" s="2"/>
      <c r="C5" s="687"/>
    </row>
    <row r="6" spans="1:3" ht="184.2" customHeight="1">
      <c r="A6" s="448" t="s">
        <v>392</v>
      </c>
      <c r="B6" s="48"/>
      <c r="C6" s="688"/>
    </row>
    <row r="7" spans="1:3" ht="34.799999999999997" customHeight="1">
      <c r="A7" s="307" t="s">
        <v>393</v>
      </c>
      <c r="B7" s="1"/>
      <c r="C7" s="1"/>
    </row>
    <row r="8" spans="1:3" ht="43.2" customHeight="1">
      <c r="A8" s="449" t="s">
        <v>394</v>
      </c>
      <c r="B8" s="159"/>
      <c r="C8" s="687"/>
    </row>
    <row r="9" spans="1:3" ht="99" customHeight="1" thickBot="1">
      <c r="A9" s="381" t="s">
        <v>395</v>
      </c>
      <c r="B9" s="160"/>
      <c r="C9" s="688"/>
    </row>
    <row r="10" spans="1:3" ht="39" customHeight="1">
      <c r="A10" s="388" t="s">
        <v>396</v>
      </c>
      <c r="B10" s="1"/>
      <c r="C10" s="1"/>
    </row>
    <row r="11" spans="1:3" s="391" customFormat="1" ht="42.6" customHeight="1">
      <c r="A11" s="389" t="s">
        <v>397</v>
      </c>
      <c r="B11" s="390"/>
      <c r="C11" s="390"/>
    </row>
    <row r="12" spans="1:3" ht="316.2" customHeight="1" thickBot="1">
      <c r="A12" s="450" t="s">
        <v>398</v>
      </c>
      <c r="B12" s="393"/>
      <c r="C12" s="393"/>
    </row>
    <row r="13" spans="1:3" s="395" customFormat="1" ht="34.200000000000003" customHeight="1">
      <c r="A13" s="394" t="s">
        <v>399</v>
      </c>
    </row>
    <row r="14" spans="1:3" s="391" customFormat="1" ht="42.6" hidden="1" customHeight="1">
      <c r="A14" s="389"/>
      <c r="B14" s="390"/>
      <c r="C14" s="390"/>
    </row>
    <row r="15" spans="1:3" ht="93.6" hidden="1" customHeight="1" thickBot="1">
      <c r="A15" s="392"/>
      <c r="B15" s="393"/>
      <c r="C15" s="393"/>
    </row>
    <row r="16" spans="1:3" ht="33.6" hidden="1" customHeight="1">
      <c r="A16" s="397"/>
      <c r="B16" s="396"/>
      <c r="C16" s="396"/>
    </row>
    <row r="17" spans="1:3" ht="33.6" hidden="1" customHeight="1">
      <c r="A17" s="451"/>
      <c r="B17" s="396"/>
      <c r="C17" s="396"/>
    </row>
    <row r="18" spans="1:3" s="395" customFormat="1" ht="126.6" hidden="1" customHeight="1">
      <c r="A18" s="453"/>
    </row>
    <row r="19" spans="1:3" ht="29.4" hidden="1" customHeight="1">
      <c r="A19" s="452"/>
      <c r="B19" s="1"/>
      <c r="C19" s="1"/>
    </row>
    <row r="20" spans="1:3" ht="29.4" customHeight="1">
      <c r="A20" s="452"/>
      <c r="B20" s="1"/>
      <c r="C20" s="1"/>
    </row>
    <row r="21" spans="1:3" ht="39" customHeight="1">
      <c r="A21" s="1" t="s">
        <v>160</v>
      </c>
      <c r="B21" s="1"/>
      <c r="C21" s="1"/>
    </row>
    <row r="22" spans="1:3" ht="32.25" customHeight="1">
      <c r="A22" s="1" t="s">
        <v>161</v>
      </c>
      <c r="B22" s="1"/>
      <c r="C22" s="1"/>
    </row>
    <row r="23" spans="1:3" ht="36.75" customHeight="1"/>
    <row r="24" spans="1:3" ht="33" customHeight="1"/>
    <row r="25" spans="1:3" ht="36.75" customHeight="1"/>
    <row r="26" spans="1:3" ht="36.75" customHeight="1"/>
    <row r="27" spans="1:3" ht="25.5" customHeight="1"/>
    <row r="28" spans="1:3" ht="32.25" customHeight="1"/>
    <row r="29" spans="1:3" ht="30.75" customHeight="1"/>
    <row r="30" spans="1:3" ht="42.75" customHeight="1"/>
    <row r="31" spans="1:3" ht="43.5" customHeight="1"/>
    <row r="32" spans="1:3" ht="27.75" customHeight="1"/>
    <row r="33" ht="30.75" customHeight="1"/>
    <row r="34" ht="29.25" customHeight="1"/>
    <row r="35" ht="27" customHeight="1"/>
    <row r="36" ht="27" customHeight="1"/>
    <row r="37" ht="27" customHeight="1"/>
    <row r="38" ht="27" customHeight="1"/>
    <row r="39" ht="27" customHeight="1"/>
    <row r="40" ht="27" customHeight="1"/>
    <row r="41" ht="27" customHeight="1"/>
    <row r="42" ht="27" customHeight="1"/>
    <row r="43" ht="27" customHeight="1"/>
  </sheetData>
  <mergeCells count="3">
    <mergeCell ref="C2:C3"/>
    <mergeCell ref="C5:C6"/>
    <mergeCell ref="C8:C9"/>
  </mergeCells>
  <phoneticPr fontId="16"/>
  <hyperlinks>
    <hyperlink ref="A4" r:id="rId1" xr:uid="{C6A221D3-65A6-4285-AAB7-01C0B833C8FD}"/>
    <hyperlink ref="A7" r:id="rId2" xr:uid="{A4D6CAD6-4D2D-4C2F-8389-B429AC39F45A}"/>
    <hyperlink ref="A10" r:id="rId3" xr:uid="{D56F0481-48CC-4E63-82AA-21982AF52037}"/>
    <hyperlink ref="A13" r:id="rId4" xr:uid="{85FED6B9-67A1-4B10-A979-BECF26BD4584}"/>
  </hyperlinks>
  <pageMargins left="0" right="0" top="0.19685039370078741" bottom="0.39370078740157483" header="0" footer="0.19685039370078741"/>
  <pageSetup paperSize="9" scale="66"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sheetPr codeName="Sheet2"/>
  <dimension ref="A1:S58"/>
  <sheetViews>
    <sheetView view="pageBreakPreview" zoomScaleNormal="100" zoomScaleSheetLayoutView="100" workbookViewId="0">
      <selection activeCell="S10" sqref="S10"/>
    </sheetView>
  </sheetViews>
  <sheetFormatPr defaultRowHeight="13.2"/>
  <cols>
    <col min="7" max="7" width="8.88671875" customWidth="1"/>
    <col min="8" max="8" width="8.88671875" hidden="1" customWidth="1"/>
    <col min="9" max="9" width="0.77734375" customWidth="1"/>
  </cols>
  <sheetData>
    <row r="1" spans="1:17" ht="24.6" customHeight="1">
      <c r="A1" s="331"/>
      <c r="B1" s="331"/>
      <c r="C1" s="331"/>
      <c r="D1" s="331"/>
      <c r="E1" s="331"/>
      <c r="F1" s="331"/>
      <c r="G1" s="331"/>
      <c r="H1" s="331"/>
      <c r="I1" s="331"/>
      <c r="J1" s="331"/>
      <c r="K1" s="331"/>
      <c r="L1" s="331"/>
      <c r="M1" s="331"/>
      <c r="N1" s="331"/>
      <c r="O1" s="331"/>
      <c r="P1" s="331"/>
      <c r="Q1" s="306"/>
    </row>
    <row r="2" spans="1:17" ht="24.6" customHeight="1">
      <c r="A2" s="332"/>
      <c r="B2" s="402"/>
      <c r="C2" s="403"/>
      <c r="D2" s="403"/>
      <c r="E2" s="403"/>
      <c r="F2" s="403"/>
      <c r="G2" s="403"/>
      <c r="H2" s="403"/>
      <c r="I2" s="403"/>
      <c r="J2" s="403"/>
      <c r="K2" s="403"/>
      <c r="L2" s="403"/>
      <c r="M2" s="403"/>
      <c r="N2" s="403"/>
      <c r="O2" s="398"/>
      <c r="P2" s="331"/>
    </row>
    <row r="3" spans="1:17" ht="24.6" customHeight="1">
      <c r="A3" s="331"/>
      <c r="B3" s="400"/>
      <c r="C3" s="399"/>
      <c r="D3" s="399"/>
      <c r="E3" s="399"/>
      <c r="F3" s="399"/>
      <c r="G3" s="399"/>
      <c r="H3" s="399"/>
      <c r="I3" s="399"/>
      <c r="J3" s="399"/>
      <c r="K3" s="399"/>
      <c r="L3" s="406"/>
      <c r="M3" s="406"/>
      <c r="N3" s="406"/>
      <c r="O3" s="406"/>
      <c r="P3" s="407"/>
    </row>
    <row r="4" spans="1:17" ht="7.2" customHeight="1">
      <c r="A4" s="331"/>
      <c r="B4" s="400"/>
      <c r="C4" s="331"/>
      <c r="D4" s="331"/>
      <c r="E4" s="331"/>
      <c r="F4" s="331"/>
      <c r="G4" s="401"/>
      <c r="H4" s="401"/>
      <c r="I4" s="401"/>
      <c r="J4" s="401"/>
      <c r="K4" s="401"/>
      <c r="L4" s="401"/>
      <c r="M4" s="401"/>
      <c r="N4" s="401"/>
      <c r="O4" s="401"/>
      <c r="P4" s="401"/>
    </row>
    <row r="5" spans="1:17" ht="24.6" customHeight="1">
      <c r="A5" s="331"/>
      <c r="B5" s="404"/>
      <c r="C5" s="405"/>
      <c r="D5" s="405"/>
      <c r="E5" s="405"/>
      <c r="F5" s="405"/>
      <c r="G5" s="405"/>
      <c r="H5" s="405"/>
      <c r="I5" s="405"/>
      <c r="J5" s="405"/>
      <c r="K5" s="405"/>
      <c r="L5" s="405"/>
      <c r="M5" s="405"/>
      <c r="N5" s="405"/>
      <c r="O5" s="405"/>
      <c r="P5" s="401"/>
    </row>
    <row r="6" spans="1:17" ht="13.2" customHeight="1">
      <c r="A6" s="331"/>
      <c r="B6" s="331"/>
      <c r="C6" s="331"/>
      <c r="D6" s="331"/>
      <c r="E6" s="331"/>
      <c r="F6" s="331"/>
      <c r="G6" s="401"/>
      <c r="H6" s="401"/>
      <c r="I6" s="401"/>
      <c r="J6" s="401"/>
      <c r="K6" s="401"/>
      <c r="L6" s="401"/>
      <c r="M6" s="401"/>
      <c r="N6" s="401"/>
      <c r="O6" s="401"/>
      <c r="P6" s="401"/>
    </row>
    <row r="7" spans="1:17" ht="13.2" customHeight="1">
      <c r="A7" s="331"/>
      <c r="B7" s="331"/>
      <c r="C7" s="331"/>
      <c r="D7" s="331"/>
      <c r="E7" s="331"/>
      <c r="F7" s="331"/>
      <c r="G7" s="401"/>
      <c r="H7" s="401"/>
      <c r="I7" s="401"/>
      <c r="J7" s="401"/>
      <c r="K7" s="401"/>
      <c r="L7" s="401"/>
      <c r="M7" s="401"/>
      <c r="N7" s="401"/>
      <c r="O7" s="401"/>
      <c r="P7" s="401"/>
    </row>
    <row r="8" spans="1:17" ht="13.2" customHeight="1">
      <c r="A8" s="331"/>
      <c r="B8" s="331"/>
      <c r="C8" s="331"/>
      <c r="D8" s="331"/>
      <c r="E8" s="331"/>
      <c r="F8" s="331"/>
      <c r="G8" s="401"/>
      <c r="H8" s="401"/>
      <c r="I8" s="401"/>
      <c r="J8" s="401"/>
      <c r="K8" s="401"/>
      <c r="L8" s="401"/>
      <c r="M8" s="401"/>
      <c r="N8" s="401"/>
      <c r="O8" s="401"/>
      <c r="P8" s="401"/>
    </row>
    <row r="9" spans="1:17" ht="13.2" customHeight="1">
      <c r="A9" s="331"/>
      <c r="B9" s="331"/>
      <c r="C9" s="331"/>
      <c r="D9" s="331"/>
      <c r="E9" s="331"/>
      <c r="F9" s="331"/>
      <c r="G9" s="401"/>
      <c r="H9" s="401"/>
      <c r="I9" s="401"/>
      <c r="J9" s="401"/>
      <c r="K9" s="401"/>
      <c r="L9" s="401"/>
      <c r="M9" s="401"/>
      <c r="N9" s="401"/>
      <c r="O9" s="401"/>
      <c r="P9" s="401"/>
    </row>
    <row r="10" spans="1:17">
      <c r="A10" s="331"/>
      <c r="B10" s="331"/>
      <c r="C10" s="331"/>
      <c r="D10" s="331"/>
      <c r="E10" s="331"/>
      <c r="F10" s="331"/>
      <c r="G10" s="331"/>
      <c r="H10" s="331"/>
      <c r="I10" s="331"/>
      <c r="J10" s="331"/>
      <c r="K10" s="331"/>
      <c r="L10" s="331"/>
      <c r="M10" s="331"/>
      <c r="N10" s="331"/>
      <c r="O10" s="331"/>
      <c r="P10" s="331"/>
    </row>
    <row r="11" spans="1:17" ht="21" customHeight="1">
      <c r="A11" s="331"/>
      <c r="B11" s="331"/>
      <c r="C11" s="331"/>
      <c r="D11" s="331"/>
      <c r="E11" s="331"/>
      <c r="F11" s="331"/>
      <c r="G11" s="331"/>
      <c r="H11" s="331"/>
      <c r="I11" s="331"/>
      <c r="J11" s="331"/>
      <c r="K11" s="331"/>
      <c r="L11" s="331"/>
      <c r="M11" s="331"/>
      <c r="N11" s="331"/>
      <c r="O11" s="331"/>
      <c r="P11" s="331"/>
    </row>
    <row r="12" spans="1:17" ht="13.2" customHeight="1">
      <c r="A12" s="331"/>
      <c r="B12" s="331"/>
      <c r="C12" s="331"/>
      <c r="D12" s="331"/>
      <c r="E12" s="331"/>
      <c r="F12" s="331"/>
      <c r="G12" s="331"/>
      <c r="H12" s="331"/>
      <c r="I12" s="331"/>
      <c r="J12" s="331"/>
      <c r="K12" s="331"/>
      <c r="L12" s="331"/>
      <c r="M12" s="331"/>
      <c r="N12" s="331"/>
      <c r="O12" s="331"/>
      <c r="P12" s="331"/>
    </row>
    <row r="13" spans="1:17" ht="13.2" customHeight="1">
      <c r="A13" s="331"/>
      <c r="B13" s="331"/>
      <c r="C13" s="331"/>
      <c r="D13" s="331"/>
      <c r="E13" s="331"/>
      <c r="F13" s="331"/>
      <c r="G13" s="331"/>
      <c r="H13" s="331"/>
      <c r="I13" s="331"/>
      <c r="J13" s="331"/>
      <c r="K13" s="331"/>
      <c r="L13" s="331"/>
      <c r="M13" s="331"/>
      <c r="N13" s="331"/>
      <c r="O13" s="331"/>
      <c r="P13" s="331"/>
    </row>
    <row r="14" spans="1:17">
      <c r="A14" s="331"/>
      <c r="B14" s="331"/>
      <c r="C14" s="331"/>
      <c r="D14" s="331"/>
      <c r="E14" s="331"/>
      <c r="F14" s="331"/>
      <c r="G14" s="331"/>
      <c r="H14" s="331"/>
      <c r="I14" s="331"/>
      <c r="J14" s="331"/>
      <c r="K14" s="331"/>
      <c r="L14" s="331"/>
      <c r="M14" s="331"/>
      <c r="N14" s="331"/>
      <c r="O14" s="331"/>
      <c r="P14" s="331"/>
    </row>
    <row r="15" spans="1:17">
      <c r="A15" s="331"/>
      <c r="B15" s="331"/>
      <c r="C15" s="331"/>
      <c r="D15" s="331"/>
      <c r="E15" s="331"/>
      <c r="F15" s="331"/>
      <c r="G15" s="331"/>
      <c r="H15" s="331"/>
      <c r="I15" s="331"/>
      <c r="J15" s="331"/>
      <c r="K15" s="331"/>
      <c r="L15" s="331"/>
      <c r="M15" s="331"/>
      <c r="N15" s="331"/>
      <c r="O15" s="331"/>
      <c r="P15" s="331"/>
    </row>
    <row r="16" spans="1:17">
      <c r="A16" s="331"/>
      <c r="B16" s="331"/>
      <c r="C16" s="331"/>
      <c r="D16" s="331"/>
      <c r="E16" s="331"/>
      <c r="F16" s="331"/>
      <c r="G16" s="331"/>
      <c r="H16" s="331"/>
      <c r="I16" s="331"/>
      <c r="J16" s="331"/>
      <c r="K16" s="331"/>
      <c r="L16" s="331"/>
      <c r="M16" s="331"/>
      <c r="N16" s="331"/>
      <c r="O16" s="331"/>
      <c r="P16" s="331"/>
    </row>
    <row r="17" spans="1:19">
      <c r="A17" s="493"/>
      <c r="B17" s="493"/>
      <c r="C17" s="493"/>
      <c r="D17" s="493"/>
      <c r="E17" s="493"/>
      <c r="F17" s="493"/>
      <c r="G17" s="331"/>
      <c r="H17" s="331"/>
      <c r="I17" s="331"/>
      <c r="J17" s="331"/>
      <c r="K17" s="331"/>
      <c r="L17" s="331"/>
      <c r="M17" s="331"/>
      <c r="N17" s="331"/>
      <c r="O17" s="331"/>
      <c r="P17" s="331"/>
      <c r="S17" s="307"/>
    </row>
    <row r="18" spans="1:19">
      <c r="A18" s="493"/>
      <c r="B18" s="493"/>
      <c r="C18" s="493"/>
      <c r="D18" s="493"/>
      <c r="E18" s="493"/>
      <c r="F18" s="493"/>
      <c r="G18" s="331"/>
      <c r="H18" s="331"/>
      <c r="I18" s="331"/>
      <c r="J18" s="331"/>
      <c r="K18" s="331"/>
      <c r="L18" s="331"/>
      <c r="M18" s="331"/>
      <c r="N18" s="331"/>
      <c r="O18" s="331"/>
      <c r="P18" s="331"/>
    </row>
    <row r="19" spans="1:19">
      <c r="A19" s="493"/>
      <c r="B19" s="493"/>
      <c r="C19" s="493"/>
      <c r="D19" s="493"/>
      <c r="E19" s="493"/>
      <c r="F19" s="493"/>
      <c r="G19" s="331"/>
      <c r="H19" s="331"/>
      <c r="I19" s="331"/>
      <c r="J19" s="331"/>
      <c r="K19" s="331"/>
      <c r="L19" s="331"/>
      <c r="M19" s="331"/>
      <c r="N19" s="331"/>
      <c r="O19" s="331"/>
      <c r="P19" s="331"/>
    </row>
    <row r="20" spans="1:19">
      <c r="A20" s="493"/>
      <c r="B20" s="493"/>
      <c r="C20" s="493"/>
      <c r="D20" s="493"/>
      <c r="E20" s="493"/>
      <c r="F20" s="493"/>
      <c r="G20" s="331"/>
      <c r="H20" s="331"/>
      <c r="I20" s="331"/>
      <c r="J20" s="331"/>
      <c r="K20" s="331"/>
      <c r="L20" s="331"/>
      <c r="M20" s="331"/>
      <c r="N20" s="331"/>
      <c r="O20" s="331"/>
      <c r="P20" s="331"/>
    </row>
    <row r="21" spans="1:19">
      <c r="A21" s="493"/>
      <c r="B21" s="493"/>
      <c r="C21" s="493"/>
      <c r="D21" s="493"/>
      <c r="E21" s="493"/>
      <c r="F21" s="493"/>
      <c r="G21" s="331"/>
      <c r="H21" s="331"/>
      <c r="I21" s="331"/>
      <c r="J21" s="331"/>
      <c r="K21" s="331"/>
      <c r="L21" s="331"/>
      <c r="M21" s="331"/>
      <c r="N21" s="331"/>
      <c r="O21" s="331"/>
      <c r="P21" s="331"/>
    </row>
    <row r="22" spans="1:19">
      <c r="A22" s="493"/>
      <c r="B22" s="493"/>
      <c r="C22" s="493"/>
      <c r="D22" s="493"/>
      <c r="E22" s="493"/>
      <c r="F22" s="493"/>
      <c r="G22" s="331"/>
      <c r="H22" s="331"/>
      <c r="I22" s="331"/>
      <c r="J22" s="331"/>
      <c r="K22" s="331"/>
      <c r="L22" s="331"/>
      <c r="M22" s="331"/>
      <c r="N22" s="331"/>
      <c r="O22" s="331"/>
      <c r="P22" s="331"/>
    </row>
    <row r="23" spans="1:19">
      <c r="A23" s="493"/>
      <c r="B23" s="493"/>
      <c r="C23" s="493"/>
      <c r="D23" s="493"/>
      <c r="E23" s="493"/>
      <c r="F23" s="493"/>
      <c r="G23" s="331"/>
      <c r="H23" s="331"/>
      <c r="I23" s="331"/>
      <c r="J23" s="331"/>
      <c r="K23" s="331"/>
      <c r="L23" s="331"/>
      <c r="M23" s="331"/>
      <c r="N23" s="331"/>
      <c r="O23" s="331"/>
      <c r="P23" s="331"/>
    </row>
    <row r="24" spans="1:19">
      <c r="A24" s="493"/>
      <c r="B24" s="493"/>
      <c r="C24" s="493"/>
      <c r="D24" s="493"/>
      <c r="E24" s="493"/>
      <c r="F24" s="493"/>
      <c r="G24" s="331"/>
      <c r="H24" s="331"/>
      <c r="I24" s="331"/>
      <c r="J24" s="331"/>
      <c r="K24" s="331"/>
      <c r="L24" s="331"/>
      <c r="M24" s="331"/>
      <c r="N24" s="331"/>
      <c r="O24" s="331"/>
      <c r="P24" s="331"/>
    </row>
    <row r="25" spans="1:19">
      <c r="A25" s="493"/>
      <c r="B25" s="493"/>
      <c r="C25" s="493"/>
      <c r="D25" s="493"/>
      <c r="E25" s="493"/>
      <c r="F25" s="493"/>
      <c r="G25" s="331"/>
      <c r="H25" s="331"/>
      <c r="I25" s="331"/>
      <c r="J25" s="331"/>
      <c r="K25" s="331"/>
      <c r="L25" s="331"/>
      <c r="M25" s="331"/>
      <c r="N25" s="331"/>
      <c r="O25" s="331"/>
      <c r="P25" s="331"/>
    </row>
    <row r="26" spans="1:19">
      <c r="A26" s="493"/>
      <c r="B26" s="493"/>
      <c r="C26" s="493"/>
      <c r="D26" s="493"/>
      <c r="E26" s="493"/>
      <c r="F26" s="493"/>
      <c r="G26" s="331"/>
      <c r="H26" s="331"/>
      <c r="I26" s="331"/>
      <c r="J26" s="331"/>
      <c r="K26" s="331"/>
      <c r="L26" s="331"/>
      <c r="M26" s="331"/>
      <c r="N26" s="331"/>
      <c r="O26" s="331"/>
      <c r="P26" s="331"/>
    </row>
    <row r="27" spans="1:19">
      <c r="A27" s="493"/>
      <c r="B27" s="493"/>
      <c r="C27" s="493"/>
      <c r="D27" s="493"/>
      <c r="E27" s="493"/>
      <c r="F27" s="493"/>
      <c r="G27" s="331"/>
      <c r="H27" s="331"/>
      <c r="I27" s="331"/>
      <c r="J27" s="331"/>
      <c r="K27" s="331"/>
      <c r="L27" s="331"/>
      <c r="M27" s="331"/>
      <c r="N27" s="331"/>
      <c r="O27" s="331"/>
      <c r="P27" s="331"/>
    </row>
    <row r="28" spans="1:19">
      <c r="A28" s="331"/>
      <c r="B28" s="331"/>
      <c r="C28" s="331"/>
      <c r="D28" s="331"/>
      <c r="E28" s="331"/>
      <c r="F28" s="331"/>
      <c r="G28" s="331"/>
      <c r="H28" s="331"/>
      <c r="I28" s="331"/>
      <c r="J28" s="331"/>
      <c r="K28" s="331"/>
      <c r="L28" s="331"/>
      <c r="M28" s="331"/>
      <c r="N28" s="331"/>
      <c r="O28" s="331"/>
      <c r="P28" s="331"/>
    </row>
    <row r="29" spans="1:19" ht="16.2">
      <c r="A29" s="334"/>
      <c r="B29" s="333"/>
      <c r="C29" s="333"/>
      <c r="D29" s="333"/>
      <c r="E29" s="333"/>
      <c r="F29" s="333"/>
      <c r="G29" s="333"/>
      <c r="H29" s="331"/>
      <c r="I29" s="331"/>
      <c r="J29" s="331"/>
      <c r="K29" s="331"/>
      <c r="L29" s="331"/>
      <c r="M29" s="331"/>
      <c r="N29" s="331"/>
      <c r="O29" s="331"/>
      <c r="P29" s="331"/>
    </row>
    <row r="30" spans="1:19">
      <c r="A30" s="331"/>
      <c r="B30" s="331"/>
      <c r="C30" s="331"/>
      <c r="D30" s="331"/>
      <c r="E30" s="331"/>
      <c r="F30" s="331"/>
      <c r="G30" s="331"/>
      <c r="H30" s="331"/>
      <c r="I30" s="331"/>
      <c r="J30" s="331"/>
      <c r="K30" s="331"/>
      <c r="L30" s="331"/>
      <c r="M30" s="331"/>
      <c r="N30" s="331"/>
      <c r="O30" s="331"/>
      <c r="P30" s="331"/>
    </row>
    <row r="31" spans="1:19">
      <c r="A31" s="331"/>
      <c r="B31" s="331"/>
      <c r="C31" s="331"/>
      <c r="D31" s="331"/>
      <c r="E31" s="331"/>
      <c r="F31" s="331"/>
      <c r="G31" s="331"/>
      <c r="H31" s="331"/>
      <c r="I31" s="331"/>
      <c r="J31" s="331"/>
      <c r="K31" s="331"/>
      <c r="L31" s="331"/>
      <c r="M31" s="331"/>
      <c r="N31" s="331"/>
      <c r="O31" s="331"/>
      <c r="P31" s="331"/>
    </row>
    <row r="32" spans="1:19">
      <c r="A32" s="331"/>
      <c r="B32" s="331"/>
      <c r="C32" s="331"/>
      <c r="D32" s="331"/>
      <c r="E32" s="331"/>
      <c r="F32" s="331"/>
      <c r="G32" s="331"/>
      <c r="H32" s="331"/>
      <c r="I32" s="331"/>
      <c r="J32" s="331"/>
      <c r="K32" s="331"/>
      <c r="L32" s="331"/>
      <c r="M32" s="331"/>
      <c r="N32" s="331"/>
      <c r="O32" s="331"/>
      <c r="P32" s="331"/>
    </row>
    <row r="33" spans="1:16">
      <c r="A33" s="331"/>
      <c r="B33" s="331"/>
      <c r="C33" s="331"/>
      <c r="D33" s="331"/>
      <c r="E33" s="331"/>
      <c r="F33" s="331"/>
      <c r="G33" s="331"/>
      <c r="H33" s="331"/>
      <c r="I33" s="331"/>
      <c r="J33" s="331"/>
      <c r="K33" s="331"/>
      <c r="L33" s="331"/>
      <c r="M33" s="331"/>
      <c r="N33" s="331"/>
      <c r="O33" s="331"/>
      <c r="P33" s="331"/>
    </row>
    <row r="34" spans="1:16">
      <c r="A34" s="331"/>
      <c r="B34" s="331"/>
      <c r="C34" s="331"/>
      <c r="D34" s="331"/>
      <c r="E34" s="331"/>
      <c r="F34" s="331"/>
      <c r="G34" s="331"/>
      <c r="H34" s="331"/>
      <c r="I34" s="331"/>
      <c r="J34" s="331"/>
      <c r="K34" s="331"/>
      <c r="L34" s="331"/>
      <c r="M34" s="331"/>
      <c r="N34" s="331"/>
      <c r="O34" s="331"/>
      <c r="P34" s="331"/>
    </row>
    <row r="35" spans="1:16">
      <c r="A35" s="109"/>
      <c r="B35" s="109"/>
      <c r="C35" s="109"/>
      <c r="D35" s="109"/>
      <c r="E35" s="109"/>
      <c r="F35" s="109"/>
      <c r="G35" s="109"/>
      <c r="H35" s="109"/>
      <c r="I35" s="109"/>
      <c r="J35" s="109"/>
      <c r="K35" s="109"/>
      <c r="L35" s="331"/>
      <c r="M35" s="331"/>
      <c r="N35" s="331"/>
      <c r="O35" s="331"/>
      <c r="P35" s="331"/>
    </row>
    <row r="36" spans="1:16">
      <c r="A36" s="109"/>
      <c r="B36" s="109"/>
      <c r="C36" s="109"/>
      <c r="D36" s="109"/>
      <c r="E36" s="109"/>
      <c r="F36" s="109"/>
      <c r="G36" s="109"/>
      <c r="H36" s="109"/>
      <c r="I36" s="109"/>
      <c r="J36" s="109"/>
      <c r="K36" s="109"/>
      <c r="L36" s="331"/>
      <c r="M36" s="331"/>
      <c r="N36" s="331"/>
      <c r="O36" s="331"/>
      <c r="P36" s="331"/>
    </row>
    <row r="37" spans="1:16">
      <c r="A37" s="109"/>
      <c r="B37" s="109"/>
      <c r="C37" s="109"/>
      <c r="D37" s="109"/>
      <c r="E37" s="109"/>
      <c r="F37" s="109"/>
      <c r="G37" s="109"/>
      <c r="H37" s="109"/>
      <c r="I37" s="109"/>
      <c r="J37" s="109"/>
      <c r="K37" s="109"/>
      <c r="L37" s="331"/>
      <c r="M37" s="331"/>
      <c r="N37" s="331"/>
      <c r="O37" s="331"/>
      <c r="P37" s="331"/>
    </row>
    <row r="38" spans="1:16">
      <c r="A38" s="331"/>
      <c r="B38" s="331"/>
      <c r="C38" s="331"/>
      <c r="D38" s="331"/>
      <c r="E38" s="331"/>
      <c r="F38" s="331"/>
      <c r="G38" s="331"/>
      <c r="H38" s="331"/>
      <c r="I38" s="331"/>
      <c r="J38" s="331"/>
      <c r="K38" s="331"/>
      <c r="L38" s="331"/>
      <c r="M38" s="331"/>
      <c r="N38" s="331"/>
      <c r="O38" s="331"/>
      <c r="P38" s="331"/>
    </row>
    <row r="39" spans="1:16">
      <c r="A39" s="331"/>
      <c r="B39" s="331"/>
      <c r="C39" s="331"/>
      <c r="D39" s="331"/>
      <c r="E39" s="331"/>
      <c r="F39" s="331"/>
      <c r="G39" s="331"/>
      <c r="H39" s="331"/>
      <c r="I39" s="331"/>
      <c r="J39" s="331"/>
      <c r="K39" s="331"/>
      <c r="L39" s="331"/>
      <c r="M39" s="331"/>
      <c r="N39" s="331"/>
      <c r="O39" s="331"/>
      <c r="P39" s="331"/>
    </row>
    <row r="40" spans="1:16">
      <c r="A40" s="331"/>
      <c r="B40" s="331"/>
      <c r="C40" s="331"/>
      <c r="D40" s="331"/>
      <c r="E40" s="331"/>
      <c r="F40" s="331"/>
      <c r="G40" s="331"/>
      <c r="H40" s="331"/>
      <c r="I40" s="331"/>
      <c r="J40" s="331"/>
      <c r="K40" s="331"/>
      <c r="L40" s="331"/>
      <c r="M40" s="331"/>
      <c r="N40" s="331"/>
      <c r="O40" s="331"/>
      <c r="P40" s="331"/>
    </row>
    <row r="41" spans="1:16">
      <c r="A41" s="368"/>
      <c r="B41" s="368"/>
      <c r="C41" s="368"/>
      <c r="D41" s="368"/>
      <c r="E41" s="368"/>
      <c r="F41" s="368"/>
      <c r="G41" s="368"/>
      <c r="H41" s="368"/>
      <c r="I41" s="368"/>
      <c r="J41" s="368"/>
      <c r="K41" s="368"/>
      <c r="L41" s="368"/>
      <c r="M41" s="368"/>
      <c r="N41" s="368"/>
      <c r="O41" s="368"/>
      <c r="P41" s="368"/>
    </row>
    <row r="42" spans="1:16">
      <c r="A42" s="368"/>
      <c r="B42" s="368"/>
      <c r="C42" s="368"/>
      <c r="D42" s="368"/>
      <c r="E42" s="368"/>
      <c r="F42" s="368"/>
      <c r="G42" s="368"/>
      <c r="H42" s="368"/>
      <c r="I42" s="368"/>
      <c r="J42" s="368"/>
      <c r="K42" s="368"/>
      <c r="L42" s="368"/>
      <c r="M42" s="368"/>
      <c r="N42" s="368"/>
      <c r="O42" s="368"/>
      <c r="P42" s="368"/>
    </row>
    <row r="43" spans="1:16">
      <c r="A43" s="368"/>
      <c r="B43" s="368"/>
      <c r="C43" s="368"/>
      <c r="D43" s="368"/>
      <c r="E43" s="368"/>
      <c r="F43" s="368"/>
      <c r="G43" s="368"/>
      <c r="H43" s="368"/>
      <c r="I43" s="368"/>
      <c r="J43" s="368"/>
      <c r="K43" s="368"/>
      <c r="L43" s="368"/>
      <c r="M43" s="368"/>
      <c r="N43" s="368"/>
      <c r="O43" s="368"/>
      <c r="P43" s="368"/>
    </row>
    <row r="44" spans="1:16">
      <c r="A44" s="368"/>
      <c r="B44" s="368"/>
      <c r="C44" s="368"/>
      <c r="D44" s="368"/>
      <c r="E44" s="368"/>
      <c r="F44" s="368"/>
      <c r="G44" s="368"/>
      <c r="H44" s="368"/>
      <c r="I44" s="368"/>
      <c r="J44" s="368"/>
      <c r="K44" s="368"/>
      <c r="L44" s="368"/>
      <c r="M44" s="368"/>
      <c r="N44" s="368"/>
      <c r="O44" s="368"/>
      <c r="P44" s="368"/>
    </row>
    <row r="45" spans="1:16">
      <c r="A45" s="368"/>
      <c r="B45" s="368"/>
      <c r="C45" s="368"/>
      <c r="D45" s="368"/>
      <c r="E45" s="368"/>
      <c r="F45" s="368"/>
      <c r="G45" s="368"/>
      <c r="H45" s="368"/>
      <c r="I45" s="368"/>
      <c r="J45" s="368"/>
      <c r="K45" s="368"/>
      <c r="L45" s="368"/>
      <c r="M45" s="368"/>
      <c r="N45" s="368"/>
      <c r="O45" s="368"/>
      <c r="P45" s="368"/>
    </row>
    <row r="46" spans="1:16">
      <c r="A46" s="368"/>
      <c r="B46" s="368"/>
      <c r="C46" s="368"/>
      <c r="D46" s="368"/>
      <c r="E46" s="368"/>
      <c r="F46" s="368"/>
      <c r="G46" s="368"/>
      <c r="H46" s="368"/>
      <c r="I46" s="368"/>
      <c r="J46" s="368"/>
      <c r="K46" s="368"/>
      <c r="L46" s="368"/>
      <c r="M46" s="368"/>
      <c r="N46" s="368"/>
      <c r="O46" s="368"/>
      <c r="P46" s="368"/>
    </row>
    <row r="47" spans="1:16">
      <c r="A47" s="368"/>
      <c r="B47" s="368"/>
      <c r="C47" s="368"/>
      <c r="D47" s="368"/>
      <c r="E47" s="368"/>
      <c r="F47" s="368"/>
      <c r="G47" s="368"/>
      <c r="H47" s="368"/>
      <c r="I47" s="368"/>
      <c r="J47" s="368"/>
      <c r="K47" s="368"/>
      <c r="L47" s="368"/>
      <c r="M47" s="368"/>
      <c r="N47" s="368"/>
      <c r="O47" s="368"/>
      <c r="P47" s="368"/>
    </row>
    <row r="48" spans="1:16">
      <c r="A48" s="368"/>
      <c r="B48" s="368"/>
      <c r="C48" s="368"/>
      <c r="D48" s="368"/>
      <c r="E48" s="368"/>
      <c r="F48" s="368"/>
      <c r="G48" s="368"/>
      <c r="H48" s="368"/>
      <c r="I48" s="368"/>
      <c r="J48" s="368"/>
      <c r="K48" s="368"/>
      <c r="L48" s="368"/>
      <c r="M48" s="368"/>
      <c r="N48" s="368"/>
      <c r="O48" s="368"/>
      <c r="P48" s="368"/>
    </row>
    <row r="49" spans="1:16">
      <c r="A49" s="368"/>
      <c r="B49" s="368"/>
      <c r="C49" s="368"/>
      <c r="D49" s="368"/>
      <c r="E49" s="368"/>
      <c r="F49" s="368"/>
      <c r="G49" s="368"/>
      <c r="H49" s="368"/>
      <c r="I49" s="368"/>
      <c r="J49" s="368"/>
      <c r="K49" s="368"/>
      <c r="L49" s="368"/>
      <c r="M49" s="368"/>
      <c r="N49" s="368"/>
      <c r="O49" s="368"/>
      <c r="P49" s="368"/>
    </row>
    <row r="50" spans="1:16">
      <c r="A50" s="368"/>
      <c r="B50" s="368"/>
      <c r="C50" s="368"/>
      <c r="D50" s="368"/>
      <c r="E50" s="368"/>
      <c r="F50" s="368"/>
      <c r="G50" s="368"/>
      <c r="H50" s="368"/>
      <c r="I50" s="368"/>
      <c r="J50" s="368"/>
      <c r="K50" s="368"/>
      <c r="L50" s="368"/>
      <c r="M50" s="368"/>
      <c r="N50" s="368"/>
      <c r="O50" s="368"/>
      <c r="P50" s="368"/>
    </row>
    <row r="51" spans="1:16">
      <c r="A51" s="368"/>
      <c r="B51" s="368"/>
      <c r="C51" s="368"/>
      <c r="D51" s="368"/>
      <c r="E51" s="368"/>
      <c r="F51" s="368"/>
      <c r="G51" s="368"/>
      <c r="H51" s="368"/>
      <c r="I51" s="368"/>
      <c r="J51" s="368"/>
      <c r="K51" s="368"/>
      <c r="L51" s="368"/>
      <c r="M51" s="368"/>
      <c r="N51" s="368"/>
      <c r="O51" s="368"/>
      <c r="P51" s="368"/>
    </row>
    <row r="52" spans="1:16">
      <c r="A52" s="368"/>
      <c r="B52" s="368"/>
      <c r="C52" s="368"/>
      <c r="D52" s="368"/>
      <c r="E52" s="368"/>
      <c r="F52" s="368"/>
      <c r="G52" s="368"/>
      <c r="H52" s="368"/>
      <c r="I52" s="368"/>
      <c r="J52" s="368"/>
      <c r="K52" s="368"/>
      <c r="L52" s="368"/>
      <c r="M52" s="368"/>
      <c r="N52" s="368"/>
      <c r="O52" s="368"/>
      <c r="P52" s="368"/>
    </row>
    <row r="53" spans="1:16">
      <c r="A53" s="368"/>
      <c r="B53" s="368"/>
      <c r="C53" s="368"/>
      <c r="D53" s="368"/>
      <c r="E53" s="368"/>
      <c r="F53" s="368"/>
      <c r="G53" s="368"/>
      <c r="H53" s="368"/>
      <c r="I53" s="368"/>
      <c r="J53" s="368"/>
      <c r="K53" s="368"/>
      <c r="L53" s="368"/>
      <c r="M53" s="368"/>
      <c r="N53" s="368"/>
      <c r="O53" s="368"/>
      <c r="P53" s="368"/>
    </row>
    <row r="54" spans="1:16">
      <c r="A54" s="368"/>
      <c r="B54" s="368"/>
      <c r="C54" s="368"/>
      <c r="D54" s="368"/>
      <c r="E54" s="368"/>
      <c r="F54" s="368"/>
      <c r="G54" s="368"/>
      <c r="H54" s="368"/>
      <c r="I54" s="368"/>
      <c r="J54" s="368"/>
      <c r="K54" s="368"/>
      <c r="L54" s="368"/>
      <c r="M54" s="368"/>
      <c r="N54" s="368"/>
      <c r="O54" s="368"/>
      <c r="P54" s="368"/>
    </row>
    <row r="55" spans="1:16">
      <c r="A55" s="368"/>
      <c r="B55" s="368"/>
      <c r="C55" s="368"/>
      <c r="D55" s="368"/>
      <c r="E55" s="368"/>
      <c r="F55" s="368"/>
      <c r="G55" s="368"/>
      <c r="H55" s="368"/>
      <c r="I55" s="368"/>
      <c r="J55" s="368"/>
      <c r="K55" s="368"/>
      <c r="L55" s="368"/>
      <c r="M55" s="368"/>
      <c r="N55" s="368"/>
      <c r="O55" s="368"/>
      <c r="P55" s="368"/>
    </row>
    <row r="56" spans="1:16">
      <c r="A56" s="368"/>
      <c r="B56" s="368"/>
      <c r="C56" s="368"/>
      <c r="D56" s="368"/>
      <c r="E56" s="368"/>
      <c r="F56" s="368"/>
      <c r="G56" s="368"/>
      <c r="H56" s="368"/>
      <c r="I56" s="368"/>
      <c r="J56" s="368"/>
      <c r="K56" s="368"/>
      <c r="L56" s="368"/>
      <c r="M56" s="368"/>
      <c r="N56" s="368"/>
      <c r="O56" s="368"/>
      <c r="P56" s="368"/>
    </row>
    <row r="57" spans="1:16">
      <c r="A57" s="368"/>
      <c r="B57" s="368"/>
      <c r="C57" s="368"/>
      <c r="D57" s="368"/>
      <c r="E57" s="368"/>
      <c r="F57" s="368"/>
      <c r="G57" s="368"/>
      <c r="H57" s="368"/>
      <c r="I57" s="368"/>
      <c r="J57" s="368"/>
      <c r="K57" s="368"/>
      <c r="L57" s="368"/>
      <c r="M57" s="368"/>
      <c r="N57" s="368"/>
      <c r="O57" s="368"/>
      <c r="P57" s="368"/>
    </row>
    <row r="58" spans="1:16">
      <c r="A58" s="368"/>
      <c r="B58" s="368"/>
      <c r="C58" s="368"/>
      <c r="D58" s="368"/>
      <c r="E58" s="368"/>
      <c r="F58" s="368"/>
      <c r="G58" s="368"/>
      <c r="H58" s="368"/>
      <c r="I58" s="368"/>
      <c r="J58" s="368"/>
      <c r="K58" s="368"/>
      <c r="L58" s="368"/>
      <c r="M58" s="368"/>
      <c r="N58" s="368"/>
      <c r="O58" s="368"/>
      <c r="P58" s="368"/>
    </row>
  </sheetData>
  <sheetProtection formatCells="0" formatColumns="0" formatRows="0" insertColumns="0" insertRows="0" insertHyperlinks="0" deleteColumns="0" deleteRows="0" sort="0" autoFilter="0" pivotTables="0"/>
  <mergeCells count="1">
    <mergeCell ref="A17:F27"/>
  </mergeCells>
  <phoneticPr fontId="87"/>
  <pageMargins left="0.7" right="0.7" top="0.75" bottom="0.75" header="0.3" footer="0.3"/>
  <pageSetup paperSize="9" scale="4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O8" sqref="O8"/>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182</v>
      </c>
      <c r="B1" s="50"/>
      <c r="C1" s="50"/>
      <c r="D1" s="51"/>
      <c r="E1" s="51"/>
      <c r="F1" s="52"/>
      <c r="G1" s="53"/>
      <c r="H1" s="409"/>
      <c r="I1" s="410" t="s">
        <v>37</v>
      </c>
      <c r="J1" s="411"/>
      <c r="K1" s="412"/>
      <c r="L1" s="413"/>
      <c r="M1" s="414"/>
    </row>
    <row r="2" spans="1:16" ht="17.399999999999999">
      <c r="A2" s="56"/>
      <c r="B2" s="187"/>
      <c r="C2" s="187"/>
      <c r="D2" s="187"/>
      <c r="E2" s="187"/>
      <c r="F2" s="187"/>
      <c r="G2" s="57"/>
      <c r="H2" s="415"/>
      <c r="I2" s="416" t="s">
        <v>38</v>
      </c>
      <c r="J2" s="417"/>
      <c r="K2" s="418" t="s">
        <v>21</v>
      </c>
      <c r="L2" s="419"/>
      <c r="M2" s="414"/>
      <c r="N2" s="161"/>
      <c r="P2" s="123"/>
    </row>
    <row r="3" spans="1:16" ht="17.399999999999999">
      <c r="A3" s="188" t="s">
        <v>28</v>
      </c>
      <c r="B3" s="189"/>
      <c r="D3" s="190"/>
      <c r="E3" s="190"/>
      <c r="F3" s="190"/>
      <c r="G3" s="58"/>
      <c r="H3" s="109"/>
      <c r="I3" s="420"/>
      <c r="J3" s="421"/>
      <c r="K3" s="422"/>
      <c r="L3" s="412"/>
      <c r="M3" s="423"/>
    </row>
    <row r="4" spans="1:16" ht="17.399999999999999">
      <c r="A4" s="60"/>
      <c r="B4" s="189"/>
      <c r="C4" s="89"/>
      <c r="D4" s="190"/>
      <c r="E4" s="190"/>
      <c r="F4" s="191"/>
      <c r="G4" s="61"/>
      <c r="H4" s="424"/>
      <c r="I4" s="424"/>
      <c r="J4" s="411"/>
      <c r="K4" s="422"/>
      <c r="L4" s="412"/>
      <c r="M4" s="423"/>
      <c r="N4" s="251"/>
    </row>
    <row r="5" spans="1:16">
      <c r="A5" s="192"/>
      <c r="D5" s="190"/>
      <c r="E5" s="62"/>
      <c r="F5" s="193"/>
      <c r="G5" s="63"/>
      <c r="H5"/>
      <c r="I5" s="425"/>
      <c r="J5" s="411"/>
      <c r="K5" s="422"/>
      <c r="L5" s="422"/>
      <c r="M5" s="423"/>
    </row>
    <row r="6" spans="1:16" ht="17.399999999999999">
      <c r="A6" s="192"/>
      <c r="D6" s="190"/>
      <c r="E6" s="193"/>
      <c r="F6" s="193"/>
      <c r="G6" s="63"/>
      <c r="H6" s="415"/>
      <c r="I6" s="426"/>
      <c r="J6" s="411"/>
      <c r="K6" s="422"/>
      <c r="L6" s="422"/>
      <c r="M6" s="423"/>
    </row>
    <row r="7" spans="1:16">
      <c r="A7" s="192"/>
      <c r="D7" s="190"/>
      <c r="E7" s="193"/>
      <c r="F7" s="193"/>
      <c r="G7" s="63"/>
      <c r="H7" s="427"/>
      <c r="I7" s="425"/>
      <c r="J7" s="411"/>
      <c r="K7" s="422"/>
      <c r="L7" s="422"/>
      <c r="M7" s="423"/>
    </row>
    <row r="8" spans="1:16">
      <c r="A8" s="192"/>
      <c r="D8" s="190"/>
      <c r="E8" s="193"/>
      <c r="F8" s="193"/>
      <c r="G8" s="63"/>
      <c r="H8" s="417"/>
      <c r="I8" s="428"/>
      <c r="J8" s="428"/>
      <c r="K8" s="428"/>
      <c r="L8" s="422"/>
      <c r="M8" s="429"/>
    </row>
    <row r="9" spans="1:16">
      <c r="A9" s="192"/>
      <c r="D9" s="190"/>
      <c r="E9" s="193"/>
      <c r="F9" s="193"/>
      <c r="G9" s="63"/>
      <c r="H9" s="428"/>
      <c r="I9" s="428"/>
      <c r="J9" s="428"/>
      <c r="K9" s="428"/>
      <c r="L9" s="422"/>
      <c r="M9" s="429"/>
      <c r="N9" s="65"/>
    </row>
    <row r="10" spans="1:16">
      <c r="A10" s="192"/>
      <c r="D10" s="190"/>
      <c r="E10" s="193"/>
      <c r="F10" s="193"/>
      <c r="G10" s="63"/>
      <c r="H10" s="428"/>
      <c r="I10" s="428"/>
      <c r="J10" s="428"/>
      <c r="K10" s="428"/>
      <c r="L10" s="422"/>
      <c r="M10" s="429"/>
      <c r="N10" s="65" t="s">
        <v>39</v>
      </c>
    </row>
    <row r="11" spans="1:16">
      <c r="A11" s="192"/>
      <c r="D11" s="190"/>
      <c r="E11" s="193"/>
      <c r="F11" s="193"/>
      <c r="G11" s="63"/>
      <c r="H11" s="428"/>
      <c r="I11" s="428"/>
      <c r="J11" s="428"/>
      <c r="K11" s="428"/>
      <c r="L11" s="422"/>
      <c r="M11" s="429"/>
    </row>
    <row r="12" spans="1:16">
      <c r="A12" s="192"/>
      <c r="D12" s="190"/>
      <c r="E12" s="193"/>
      <c r="F12" s="193"/>
      <c r="G12" s="63"/>
      <c r="H12" s="428"/>
      <c r="I12" s="428"/>
      <c r="J12" s="428"/>
      <c r="K12" s="428"/>
      <c r="L12" s="422"/>
      <c r="M12" s="429"/>
      <c r="N12" s="65" t="s">
        <v>40</v>
      </c>
      <c r="O12" s="288"/>
    </row>
    <row r="13" spans="1:16">
      <c r="A13" s="192"/>
      <c r="D13" s="190"/>
      <c r="E13" s="193"/>
      <c r="F13" s="193"/>
      <c r="G13" s="63"/>
      <c r="H13" s="428"/>
      <c r="I13" s="428"/>
      <c r="J13" s="428"/>
      <c r="K13" s="428"/>
      <c r="L13" s="422"/>
      <c r="M13" s="429"/>
    </row>
    <row r="14" spans="1:16">
      <c r="A14" s="192"/>
      <c r="D14" s="190"/>
      <c r="E14" s="193"/>
      <c r="F14" s="193"/>
      <c r="G14" s="63"/>
      <c r="H14" s="428"/>
      <c r="I14" s="428"/>
      <c r="J14" s="428"/>
      <c r="K14" s="428"/>
      <c r="L14" s="422"/>
      <c r="M14" s="429"/>
      <c r="N14" s="330" t="s">
        <v>41</v>
      </c>
    </row>
    <row r="15" spans="1:16">
      <c r="A15" s="192"/>
      <c r="D15" s="190"/>
      <c r="E15" s="190" t="s">
        <v>21</v>
      </c>
      <c r="F15" s="191"/>
      <c r="G15" s="58"/>
      <c r="H15" s="427"/>
      <c r="I15" s="425"/>
      <c r="J15" s="417"/>
      <c r="K15" s="422"/>
      <c r="L15" s="422"/>
      <c r="M15" s="429"/>
    </row>
    <row r="16" spans="1:16">
      <c r="A16" s="192"/>
      <c r="D16" s="190"/>
      <c r="E16" s="190"/>
      <c r="F16" s="191"/>
      <c r="G16" s="58"/>
      <c r="H16" s="411"/>
      <c r="I16" s="425"/>
      <c r="J16" s="411"/>
      <c r="K16" s="422"/>
      <c r="L16" s="422"/>
      <c r="M16" s="429"/>
      <c r="N16" s="252" t="s">
        <v>178</v>
      </c>
    </row>
    <row r="17" spans="1:19" ht="20.25" customHeight="1" thickBot="1">
      <c r="A17" s="559" t="s">
        <v>412</v>
      </c>
      <c r="B17" s="560"/>
      <c r="C17" s="560"/>
      <c r="D17" s="195"/>
      <c r="E17" s="196"/>
      <c r="F17" s="560" t="s">
        <v>220</v>
      </c>
      <c r="G17" s="561"/>
      <c r="H17" s="427"/>
      <c r="I17" s="425"/>
      <c r="J17" s="417"/>
      <c r="K17" s="422"/>
      <c r="L17" s="419"/>
      <c r="M17" s="423"/>
      <c r="N17" s="194" t="s">
        <v>131</v>
      </c>
    </row>
    <row r="18" spans="1:19" ht="39" customHeight="1" thickTop="1">
      <c r="A18" s="562" t="s">
        <v>42</v>
      </c>
      <c r="B18" s="563"/>
      <c r="C18" s="564"/>
      <c r="D18" s="197" t="s">
        <v>43</v>
      </c>
      <c r="E18" s="198"/>
      <c r="F18" s="565" t="s">
        <v>44</v>
      </c>
      <c r="G18" s="566"/>
      <c r="H18" s="411"/>
      <c r="I18" s="425"/>
      <c r="J18" s="411"/>
      <c r="K18" s="422"/>
      <c r="L18" s="422"/>
      <c r="M18" s="423"/>
      <c r="Q18" s="54" t="s">
        <v>28</v>
      </c>
      <c r="S18" s="54" t="s">
        <v>21</v>
      </c>
    </row>
    <row r="19" spans="1:19" ht="30" customHeight="1">
      <c r="A19" s="567" t="s">
        <v>181</v>
      </c>
      <c r="B19" s="567"/>
      <c r="C19" s="567"/>
      <c r="D19" s="567"/>
      <c r="E19" s="567"/>
      <c r="F19" s="567"/>
      <c r="G19" s="567"/>
      <c r="H19" s="430"/>
      <c r="I19" s="431" t="s">
        <v>45</v>
      </c>
      <c r="J19" s="431"/>
      <c r="K19" s="431"/>
      <c r="L19" s="419"/>
      <c r="M19" s="423"/>
    </row>
    <row r="20" spans="1:19" ht="17.399999999999999">
      <c r="E20" s="199" t="s">
        <v>46</v>
      </c>
      <c r="F20" s="200" t="s">
        <v>47</v>
      </c>
      <c r="H20" s="291" t="s">
        <v>154</v>
      </c>
      <c r="I20" s="425"/>
      <c r="J20" s="411" t="s">
        <v>21</v>
      </c>
      <c r="K20" s="432" t="s">
        <v>21</v>
      </c>
      <c r="L20" s="422"/>
      <c r="M20" s="423"/>
    </row>
    <row r="21" spans="1:19" ht="16.8" thickBot="1">
      <c r="A21" s="201"/>
      <c r="B21" s="568">
        <v>45067</v>
      </c>
      <c r="C21" s="569"/>
      <c r="D21" s="202" t="s">
        <v>48</v>
      </c>
      <c r="E21" s="570" t="s">
        <v>49</v>
      </c>
      <c r="F21" s="571"/>
      <c r="G21" s="59" t="s">
        <v>50</v>
      </c>
      <c r="H21" s="572" t="s">
        <v>223</v>
      </c>
      <c r="I21" s="573"/>
      <c r="J21" s="573"/>
      <c r="K21" s="573"/>
      <c r="L21" s="573"/>
      <c r="M21" s="433" t="s">
        <v>154</v>
      </c>
      <c r="N21" s="436"/>
    </row>
    <row r="22" spans="1:19" ht="36" customHeight="1" thickTop="1" thickBot="1">
      <c r="A22" s="203" t="s">
        <v>51</v>
      </c>
      <c r="B22" s="574" t="s">
        <v>52</v>
      </c>
      <c r="C22" s="575"/>
      <c r="D22" s="576"/>
      <c r="E22" s="67" t="s">
        <v>221</v>
      </c>
      <c r="F22" s="67" t="s">
        <v>222</v>
      </c>
      <c r="G22" s="204" t="s">
        <v>53</v>
      </c>
      <c r="H22" s="577" t="s">
        <v>54</v>
      </c>
      <c r="I22" s="578"/>
      <c r="J22" s="578"/>
      <c r="K22" s="578"/>
      <c r="L22" s="579"/>
      <c r="M22" s="434" t="s">
        <v>55</v>
      </c>
      <c r="N22" s="437" t="s">
        <v>56</v>
      </c>
      <c r="R22" s="54" t="s">
        <v>28</v>
      </c>
    </row>
    <row r="23" spans="1:19" ht="79.2" customHeight="1" thickBot="1">
      <c r="A23" s="374" t="s">
        <v>57</v>
      </c>
      <c r="B23" s="494" t="str">
        <f t="shared" ref="B23" si="0">IF(G23&gt;5,"☆☆☆☆",IF(AND(G23&gt;=2.39,G23&lt;5),"☆☆☆",IF(AND(G23&gt;=1.39,G23&lt;2.4),"☆☆",IF(AND(G23&gt;0,G23&lt;1.4),"☆",IF(AND(G23&gt;=-1.39,G23&lt;0),"★",IF(AND(G23&gt;=-2.39,G23&lt;-1.4),"★★",IF(AND(G23&gt;=-3.39,G23&lt;-2.4),"★★★")))))))</f>
        <v>☆</v>
      </c>
      <c r="C23" s="495"/>
      <c r="D23" s="496"/>
      <c r="E23" s="376">
        <v>1.66</v>
      </c>
      <c r="F23" s="376">
        <v>2.66</v>
      </c>
      <c r="G23" s="375">
        <f>F23-E23</f>
        <v>1.0000000000000002</v>
      </c>
      <c r="H23" s="498"/>
      <c r="I23" s="498"/>
      <c r="J23" s="498"/>
      <c r="K23" s="498"/>
      <c r="L23" s="499"/>
      <c r="M23" s="463"/>
      <c r="N23" s="464"/>
      <c r="O23" s="264" t="s">
        <v>167</v>
      </c>
    </row>
    <row r="24" spans="1:19" ht="66" customHeight="1" thickBot="1">
      <c r="A24" s="205" t="s">
        <v>58</v>
      </c>
      <c r="B24" s="494" t="str">
        <f t="shared" ref="B24" si="1">IF(G24&gt;5,"☆☆☆☆",IF(AND(G24&gt;=2.39,G24&lt;5),"☆☆☆",IF(AND(G24&gt;=1.39,G24&lt;2.4),"☆☆",IF(AND(G24&gt;0,G24&lt;1.4),"☆",IF(AND(G24&gt;=-1.39,G24&lt;0),"★",IF(AND(G24&gt;=-2.39,G24&lt;-1.4),"★★",IF(AND(G24&gt;=-3.39,G24&lt;-2.4),"★★★")))))))</f>
        <v>☆☆</v>
      </c>
      <c r="C24" s="495"/>
      <c r="D24" s="496"/>
      <c r="E24" s="376">
        <v>1.43</v>
      </c>
      <c r="F24" s="376">
        <v>2.92</v>
      </c>
      <c r="G24" s="295">
        <f t="shared" ref="G24:G70" si="2">F24-E24</f>
        <v>1.49</v>
      </c>
      <c r="H24" s="580"/>
      <c r="I24" s="581"/>
      <c r="J24" s="581"/>
      <c r="K24" s="581"/>
      <c r="L24" s="582"/>
      <c r="M24" s="154"/>
      <c r="N24" s="155"/>
      <c r="O24" s="264" t="s">
        <v>58</v>
      </c>
      <c r="Q24" s="54" t="s">
        <v>28</v>
      </c>
    </row>
    <row r="25" spans="1:19" ht="81" customHeight="1" thickBot="1">
      <c r="A25" s="270" t="s">
        <v>59</v>
      </c>
      <c r="B25" s="494" t="str">
        <f t="shared" ref="B25:B26" si="3">IF(G25&gt;5,"☆☆☆☆",IF(AND(G25&gt;=2.39,G25&lt;5),"☆☆☆",IF(AND(G25&gt;=1.39,G25&lt;2.4),"☆☆",IF(AND(G25&gt;0,G25&lt;1.4),"☆",IF(AND(G25&gt;=-1.39,G25&lt;0),"★",IF(AND(G25&gt;=-2.39,G25&lt;-1.4),"★★",IF(AND(G25&gt;=-3.39,G25&lt;-2.4),"★★★")))))))</f>
        <v>☆</v>
      </c>
      <c r="C25" s="495"/>
      <c r="D25" s="496"/>
      <c r="E25" s="376">
        <v>2.33</v>
      </c>
      <c r="F25" s="125">
        <v>3.68</v>
      </c>
      <c r="G25" s="295">
        <f t="shared" si="2"/>
        <v>1.35</v>
      </c>
      <c r="H25" s="497"/>
      <c r="I25" s="498"/>
      <c r="J25" s="498"/>
      <c r="K25" s="498"/>
      <c r="L25" s="499"/>
      <c r="M25" s="463"/>
      <c r="N25" s="155"/>
      <c r="O25" s="264" t="s">
        <v>59</v>
      </c>
    </row>
    <row r="26" spans="1:19" ht="83.25" customHeight="1" thickBot="1">
      <c r="A26" s="270" t="s">
        <v>60</v>
      </c>
      <c r="B26" s="494" t="str">
        <f t="shared" si="3"/>
        <v>☆</v>
      </c>
      <c r="C26" s="495"/>
      <c r="D26" s="496"/>
      <c r="E26" s="125">
        <v>3.4</v>
      </c>
      <c r="F26" s="125">
        <v>4.6100000000000003</v>
      </c>
      <c r="G26" s="295">
        <f t="shared" si="2"/>
        <v>1.2100000000000004</v>
      </c>
      <c r="H26" s="497"/>
      <c r="I26" s="498"/>
      <c r="J26" s="498"/>
      <c r="K26" s="498"/>
      <c r="L26" s="499"/>
      <c r="M26" s="154"/>
      <c r="N26" s="155"/>
      <c r="O26" s="264" t="s">
        <v>60</v>
      </c>
    </row>
    <row r="27" spans="1:19" ht="78.599999999999994" customHeight="1" thickBot="1">
      <c r="A27" s="270" t="s">
        <v>61</v>
      </c>
      <c r="B27" s="494" t="str">
        <f t="shared" ref="B27:B70" si="4">IF(G27&gt;5,"☆☆☆☆",IF(AND(G27&gt;=2.39,G27&lt;5),"☆☆☆",IF(AND(G27&gt;=1.39,G27&lt;2.4),"☆☆",IF(AND(G27&gt;0,G27&lt;1.4),"☆",IF(AND(G27&gt;=-1.39,G27&lt;0),"★",IF(AND(G27&gt;=-2.39,G27&lt;-1.4),"★★",IF(AND(G27&gt;=-3.39,G27&lt;-2.4),"★★★")))))))</f>
        <v>☆</v>
      </c>
      <c r="C27" s="495"/>
      <c r="D27" s="496"/>
      <c r="E27" s="376">
        <v>1.82</v>
      </c>
      <c r="F27" s="376">
        <v>2.5299999999999998</v>
      </c>
      <c r="G27" s="295">
        <f t="shared" si="2"/>
        <v>0.70999999999999974</v>
      </c>
      <c r="H27" s="497"/>
      <c r="I27" s="498"/>
      <c r="J27" s="498"/>
      <c r="K27" s="498"/>
      <c r="L27" s="499"/>
      <c r="M27" s="154"/>
      <c r="N27" s="155"/>
      <c r="O27" s="264" t="s">
        <v>61</v>
      </c>
    </row>
    <row r="28" spans="1:19" ht="87" customHeight="1" thickBot="1">
      <c r="A28" s="270" t="s">
        <v>62</v>
      </c>
      <c r="B28" s="494" t="str">
        <f t="shared" si="4"/>
        <v>☆☆</v>
      </c>
      <c r="C28" s="495"/>
      <c r="D28" s="496"/>
      <c r="E28" s="376">
        <v>1.82</v>
      </c>
      <c r="F28" s="125">
        <v>3.61</v>
      </c>
      <c r="G28" s="295">
        <f t="shared" si="2"/>
        <v>1.7899999999999998</v>
      </c>
      <c r="H28" s="497"/>
      <c r="I28" s="498"/>
      <c r="J28" s="498"/>
      <c r="K28" s="498"/>
      <c r="L28" s="499"/>
      <c r="M28" s="154"/>
      <c r="N28" s="155"/>
      <c r="O28" s="264" t="s">
        <v>62</v>
      </c>
    </row>
    <row r="29" spans="1:19" ht="71.25" customHeight="1" thickBot="1">
      <c r="A29" s="270" t="s">
        <v>63</v>
      </c>
      <c r="B29" s="494" t="str">
        <f t="shared" si="4"/>
        <v>☆</v>
      </c>
      <c r="C29" s="495"/>
      <c r="D29" s="496"/>
      <c r="E29" s="376">
        <v>2.06</v>
      </c>
      <c r="F29" s="376">
        <v>2.31</v>
      </c>
      <c r="G29" s="295">
        <f t="shared" si="2"/>
        <v>0.25</v>
      </c>
      <c r="H29" s="497"/>
      <c r="I29" s="498"/>
      <c r="J29" s="498"/>
      <c r="K29" s="498"/>
      <c r="L29" s="499"/>
      <c r="M29" s="154"/>
      <c r="N29" s="155"/>
      <c r="O29" s="264" t="s">
        <v>63</v>
      </c>
    </row>
    <row r="30" spans="1:19" ht="73.5" customHeight="1" thickBot="1">
      <c r="A30" s="270" t="s">
        <v>64</v>
      </c>
      <c r="B30" s="494" t="str">
        <f t="shared" si="4"/>
        <v>☆</v>
      </c>
      <c r="C30" s="495"/>
      <c r="D30" s="496"/>
      <c r="E30" s="125">
        <v>3.16</v>
      </c>
      <c r="F30" s="125">
        <v>3.55</v>
      </c>
      <c r="G30" s="295">
        <f t="shared" si="2"/>
        <v>0.38999999999999968</v>
      </c>
      <c r="H30" s="551" t="s">
        <v>231</v>
      </c>
      <c r="I30" s="552"/>
      <c r="J30" s="552"/>
      <c r="K30" s="552"/>
      <c r="L30" s="553"/>
      <c r="M30" s="377" t="s">
        <v>232</v>
      </c>
      <c r="N30" s="378">
        <v>45064</v>
      </c>
      <c r="O30" s="264" t="s">
        <v>64</v>
      </c>
    </row>
    <row r="31" spans="1:19" ht="75.75" customHeight="1" thickBot="1">
      <c r="A31" s="270" t="s">
        <v>65</v>
      </c>
      <c r="B31" s="494" t="str">
        <f t="shared" si="4"/>
        <v>☆</v>
      </c>
      <c r="C31" s="495"/>
      <c r="D31" s="496"/>
      <c r="E31" s="376">
        <v>1.42</v>
      </c>
      <c r="F31" s="376">
        <v>1.46</v>
      </c>
      <c r="G31" s="295">
        <f t="shared" si="2"/>
        <v>4.0000000000000036E-2</v>
      </c>
      <c r="H31" s="497" t="s">
        <v>214</v>
      </c>
      <c r="I31" s="498"/>
      <c r="J31" s="498"/>
      <c r="K31" s="498"/>
      <c r="L31" s="499"/>
      <c r="M31" s="154" t="s">
        <v>215</v>
      </c>
      <c r="N31" s="155">
        <v>45047</v>
      </c>
      <c r="O31" s="264" t="s">
        <v>65</v>
      </c>
    </row>
    <row r="32" spans="1:19" ht="90" customHeight="1" thickBot="1">
      <c r="A32" s="271" t="s">
        <v>66</v>
      </c>
      <c r="B32" s="494" t="str">
        <f t="shared" si="4"/>
        <v>☆</v>
      </c>
      <c r="C32" s="495"/>
      <c r="D32" s="496"/>
      <c r="E32" s="376">
        <v>2.5099999999999998</v>
      </c>
      <c r="F32" s="125">
        <v>3.63</v>
      </c>
      <c r="G32" s="295">
        <f t="shared" si="2"/>
        <v>1.1200000000000001</v>
      </c>
      <c r="H32" s="497"/>
      <c r="I32" s="498"/>
      <c r="J32" s="498"/>
      <c r="K32" s="498"/>
      <c r="L32" s="499"/>
      <c r="M32" s="154"/>
      <c r="N32" s="155"/>
      <c r="O32" s="264" t="s">
        <v>66</v>
      </c>
    </row>
    <row r="33" spans="1:16" ht="94.95" customHeight="1" thickBot="1">
      <c r="A33" s="272" t="s">
        <v>67</v>
      </c>
      <c r="B33" s="494" t="str">
        <f t="shared" si="4"/>
        <v>☆☆☆</v>
      </c>
      <c r="C33" s="495"/>
      <c r="D33" s="496"/>
      <c r="E33" s="125">
        <v>4.07</v>
      </c>
      <c r="F33" s="315">
        <v>6.93</v>
      </c>
      <c r="G33" s="295">
        <f t="shared" si="2"/>
        <v>2.8599999999999994</v>
      </c>
      <c r="H33" s="497"/>
      <c r="I33" s="498"/>
      <c r="J33" s="498"/>
      <c r="K33" s="498"/>
      <c r="L33" s="499"/>
      <c r="M33" s="154"/>
      <c r="N33" s="155"/>
      <c r="O33" s="264" t="s">
        <v>67</v>
      </c>
    </row>
    <row r="34" spans="1:16" ht="81" customHeight="1" thickBot="1">
      <c r="A34" s="205" t="s">
        <v>68</v>
      </c>
      <c r="B34" s="494" t="str">
        <f t="shared" si="4"/>
        <v>☆☆☆</v>
      </c>
      <c r="C34" s="495"/>
      <c r="D34" s="496"/>
      <c r="E34" s="125">
        <v>3.11</v>
      </c>
      <c r="F34" s="125">
        <v>5.63</v>
      </c>
      <c r="G34" s="295">
        <f t="shared" si="2"/>
        <v>2.52</v>
      </c>
      <c r="H34" s="554" t="s">
        <v>235</v>
      </c>
      <c r="I34" s="555"/>
      <c r="J34" s="555"/>
      <c r="K34" s="555"/>
      <c r="L34" s="556"/>
      <c r="M34" s="475" t="s">
        <v>236</v>
      </c>
      <c r="N34" s="476">
        <v>45062</v>
      </c>
      <c r="O34" s="264" t="s">
        <v>68</v>
      </c>
    </row>
    <row r="35" spans="1:16" ht="94.5" customHeight="1" thickBot="1">
      <c r="A35" s="271" t="s">
        <v>69</v>
      </c>
      <c r="B35" s="494" t="str">
        <f t="shared" si="4"/>
        <v>☆☆</v>
      </c>
      <c r="C35" s="495"/>
      <c r="D35" s="496"/>
      <c r="E35" s="125">
        <v>3.98</v>
      </c>
      <c r="F35" s="125">
        <v>5.87</v>
      </c>
      <c r="G35" s="295">
        <f t="shared" si="2"/>
        <v>1.8900000000000001</v>
      </c>
      <c r="H35" s="554" t="s">
        <v>237</v>
      </c>
      <c r="I35" s="555"/>
      <c r="J35" s="555"/>
      <c r="K35" s="555"/>
      <c r="L35" s="556"/>
      <c r="M35" s="477" t="s">
        <v>238</v>
      </c>
      <c r="N35" s="478">
        <v>45063</v>
      </c>
      <c r="O35" s="264" t="s">
        <v>69</v>
      </c>
    </row>
    <row r="36" spans="1:16" ht="92.4" customHeight="1" thickBot="1">
      <c r="A36" s="273" t="s">
        <v>70</v>
      </c>
      <c r="B36" s="494" t="str">
        <f t="shared" si="4"/>
        <v>☆☆</v>
      </c>
      <c r="C36" s="495"/>
      <c r="D36" s="496"/>
      <c r="E36" s="376">
        <v>2.72</v>
      </c>
      <c r="F36" s="125">
        <v>4.38</v>
      </c>
      <c r="G36" s="295">
        <f t="shared" si="2"/>
        <v>1.6599999999999997</v>
      </c>
      <c r="H36" s="497"/>
      <c r="I36" s="498"/>
      <c r="J36" s="498"/>
      <c r="K36" s="498"/>
      <c r="L36" s="499"/>
      <c r="M36" s="325"/>
      <c r="N36" s="326"/>
      <c r="O36" s="264" t="s">
        <v>70</v>
      </c>
    </row>
    <row r="37" spans="1:16" ht="87.75" customHeight="1" thickBot="1">
      <c r="A37" s="270" t="s">
        <v>71</v>
      </c>
      <c r="B37" s="494" t="str">
        <f t="shared" si="4"/>
        <v>☆☆☆</v>
      </c>
      <c r="C37" s="495"/>
      <c r="D37" s="496"/>
      <c r="E37" s="376">
        <v>2.31</v>
      </c>
      <c r="F37" s="125">
        <v>5.15</v>
      </c>
      <c r="G37" s="295">
        <f t="shared" si="2"/>
        <v>2.8400000000000003</v>
      </c>
      <c r="H37" s="497"/>
      <c r="I37" s="498"/>
      <c r="J37" s="498"/>
      <c r="K37" s="498"/>
      <c r="L37" s="499"/>
      <c r="M37" s="154"/>
      <c r="N37" s="155"/>
      <c r="O37" s="264" t="s">
        <v>71</v>
      </c>
    </row>
    <row r="38" spans="1:16" ht="75.75" customHeight="1" thickBot="1">
      <c r="A38" s="270" t="s">
        <v>72</v>
      </c>
      <c r="B38" s="494" t="str">
        <f t="shared" si="4"/>
        <v>☆</v>
      </c>
      <c r="C38" s="495"/>
      <c r="D38" s="496"/>
      <c r="E38" s="315">
        <v>7.38</v>
      </c>
      <c r="F38" s="315">
        <v>8.4499999999999993</v>
      </c>
      <c r="G38" s="295">
        <f t="shared" si="2"/>
        <v>1.0699999999999994</v>
      </c>
      <c r="H38" s="497"/>
      <c r="I38" s="498"/>
      <c r="J38" s="498"/>
      <c r="K38" s="498"/>
      <c r="L38" s="499"/>
      <c r="M38" s="154"/>
      <c r="N38" s="155"/>
      <c r="O38" s="264" t="s">
        <v>72</v>
      </c>
    </row>
    <row r="39" spans="1:16" ht="70.2" customHeight="1" thickBot="1">
      <c r="A39" s="270" t="s">
        <v>73</v>
      </c>
      <c r="B39" s="494" t="str">
        <f t="shared" si="4"/>
        <v>☆</v>
      </c>
      <c r="C39" s="495"/>
      <c r="D39" s="496"/>
      <c r="E39" s="315">
        <v>7.45</v>
      </c>
      <c r="F39" s="315">
        <v>8.17</v>
      </c>
      <c r="G39" s="295">
        <f t="shared" si="2"/>
        <v>0.71999999999999975</v>
      </c>
      <c r="H39" s="497"/>
      <c r="I39" s="498"/>
      <c r="J39" s="498"/>
      <c r="K39" s="498"/>
      <c r="L39" s="499"/>
      <c r="M39" s="325"/>
      <c r="N39" s="326"/>
      <c r="O39" s="264" t="s">
        <v>73</v>
      </c>
    </row>
    <row r="40" spans="1:16" ht="78.75" customHeight="1" thickBot="1">
      <c r="A40" s="270" t="s">
        <v>74</v>
      </c>
      <c r="B40" s="494" t="str">
        <f t="shared" si="4"/>
        <v>☆☆</v>
      </c>
      <c r="C40" s="495"/>
      <c r="D40" s="496"/>
      <c r="E40" s="125">
        <v>3.4</v>
      </c>
      <c r="F40" s="125">
        <v>4.92</v>
      </c>
      <c r="G40" s="295">
        <f t="shared" si="2"/>
        <v>1.52</v>
      </c>
      <c r="H40" s="497"/>
      <c r="I40" s="498"/>
      <c r="J40" s="498"/>
      <c r="K40" s="498"/>
      <c r="L40" s="499"/>
      <c r="M40" s="154"/>
      <c r="N40" s="155"/>
      <c r="O40" s="264" t="s">
        <v>74</v>
      </c>
    </row>
    <row r="41" spans="1:16" ht="66" customHeight="1" thickBot="1">
      <c r="A41" s="270" t="s">
        <v>75</v>
      </c>
      <c r="B41" s="494" t="str">
        <f t="shared" si="4"/>
        <v>☆☆</v>
      </c>
      <c r="C41" s="495"/>
      <c r="D41" s="496"/>
      <c r="E41" s="376">
        <v>2.25</v>
      </c>
      <c r="F41" s="125">
        <v>3.88</v>
      </c>
      <c r="G41" s="295">
        <f t="shared" si="2"/>
        <v>1.63</v>
      </c>
      <c r="H41" s="497"/>
      <c r="I41" s="498"/>
      <c r="J41" s="498"/>
      <c r="K41" s="498"/>
      <c r="L41" s="499"/>
      <c r="M41" s="154"/>
      <c r="N41" s="155"/>
      <c r="O41" s="264" t="s">
        <v>75</v>
      </c>
    </row>
    <row r="42" spans="1:16" ht="77.25" customHeight="1" thickBot="1">
      <c r="A42" s="270" t="s">
        <v>76</v>
      </c>
      <c r="B42" s="494" t="str">
        <f t="shared" si="4"/>
        <v>☆☆☆</v>
      </c>
      <c r="C42" s="495"/>
      <c r="D42" s="496"/>
      <c r="E42" s="125">
        <v>3.75</v>
      </c>
      <c r="F42" s="315">
        <v>6.63</v>
      </c>
      <c r="G42" s="295">
        <f t="shared" si="2"/>
        <v>2.88</v>
      </c>
      <c r="H42" s="551" t="s">
        <v>233</v>
      </c>
      <c r="I42" s="552"/>
      <c r="J42" s="552"/>
      <c r="K42" s="552"/>
      <c r="L42" s="553"/>
      <c r="M42" s="474" t="s">
        <v>234</v>
      </c>
      <c r="N42" s="378">
        <v>45064</v>
      </c>
      <c r="O42" s="264" t="s">
        <v>76</v>
      </c>
      <c r="P42" s="54" t="s">
        <v>154</v>
      </c>
    </row>
    <row r="43" spans="1:16" ht="69.75" customHeight="1" thickBot="1">
      <c r="A43" s="270" t="s">
        <v>77</v>
      </c>
      <c r="B43" s="494" t="str">
        <f t="shared" si="4"/>
        <v>☆</v>
      </c>
      <c r="C43" s="495"/>
      <c r="D43" s="496"/>
      <c r="E43" s="125">
        <v>4.51</v>
      </c>
      <c r="F43" s="125">
        <v>5.87</v>
      </c>
      <c r="G43" s="295">
        <f t="shared" si="2"/>
        <v>1.3600000000000003</v>
      </c>
      <c r="H43" s="497"/>
      <c r="I43" s="498"/>
      <c r="J43" s="498"/>
      <c r="K43" s="498"/>
      <c r="L43" s="499"/>
      <c r="M43" s="154"/>
      <c r="N43" s="155"/>
      <c r="O43" s="264" t="s">
        <v>77</v>
      </c>
    </row>
    <row r="44" spans="1:16" ht="77.25" customHeight="1" thickBot="1">
      <c r="A44" s="274" t="s">
        <v>78</v>
      </c>
      <c r="B44" s="494" t="str">
        <f t="shared" si="4"/>
        <v>☆☆</v>
      </c>
      <c r="C44" s="495"/>
      <c r="D44" s="496"/>
      <c r="E44" s="376">
        <v>2.8</v>
      </c>
      <c r="F44" s="125">
        <v>4.58</v>
      </c>
      <c r="G44" s="295">
        <f t="shared" si="2"/>
        <v>1.7800000000000002</v>
      </c>
      <c r="H44" s="557"/>
      <c r="I44" s="558"/>
      <c r="J44" s="558"/>
      <c r="K44" s="558"/>
      <c r="L44" s="558"/>
      <c r="M44" s="154"/>
      <c r="N44" s="372"/>
      <c r="O44" s="264" t="s">
        <v>78</v>
      </c>
    </row>
    <row r="45" spans="1:16" ht="81.75" customHeight="1" thickBot="1">
      <c r="A45" s="270" t="s">
        <v>79</v>
      </c>
      <c r="B45" s="494" t="str">
        <f t="shared" si="4"/>
        <v>☆☆</v>
      </c>
      <c r="C45" s="495"/>
      <c r="D45" s="496"/>
      <c r="E45" s="125">
        <v>3.68</v>
      </c>
      <c r="F45" s="125">
        <v>5.96</v>
      </c>
      <c r="G45" s="295">
        <f t="shared" si="2"/>
        <v>2.2799999999999998</v>
      </c>
      <c r="H45" s="548"/>
      <c r="I45" s="549"/>
      <c r="J45" s="549"/>
      <c r="K45" s="549"/>
      <c r="L45" s="550"/>
      <c r="M45" s="154"/>
      <c r="N45" s="369"/>
      <c r="O45" s="264" t="s">
        <v>79</v>
      </c>
    </row>
    <row r="46" spans="1:16" ht="72.75" customHeight="1" thickBot="1">
      <c r="A46" s="270" t="s">
        <v>80</v>
      </c>
      <c r="B46" s="494" t="str">
        <f t="shared" si="4"/>
        <v>☆☆☆</v>
      </c>
      <c r="C46" s="495"/>
      <c r="D46" s="496"/>
      <c r="E46" s="125">
        <v>4.1100000000000003</v>
      </c>
      <c r="F46" s="315">
        <v>7.07</v>
      </c>
      <c r="G46" s="295">
        <f t="shared" si="2"/>
        <v>2.96</v>
      </c>
      <c r="H46" s="497"/>
      <c r="I46" s="498"/>
      <c r="J46" s="498"/>
      <c r="K46" s="498"/>
      <c r="L46" s="499"/>
      <c r="M46" s="154"/>
      <c r="N46" s="155"/>
      <c r="O46" s="264" t="s">
        <v>80</v>
      </c>
    </row>
    <row r="47" spans="1:16" ht="91.2" customHeight="1" thickBot="1">
      <c r="A47" s="270" t="s">
        <v>81</v>
      </c>
      <c r="B47" s="494" t="str">
        <f t="shared" si="4"/>
        <v>☆☆</v>
      </c>
      <c r="C47" s="495"/>
      <c r="D47" s="496"/>
      <c r="E47" s="376">
        <v>2.68</v>
      </c>
      <c r="F47" s="125">
        <v>4.25</v>
      </c>
      <c r="G47" s="295">
        <f t="shared" si="2"/>
        <v>1.5699999999999998</v>
      </c>
      <c r="H47" s="497"/>
      <c r="I47" s="498"/>
      <c r="J47" s="498"/>
      <c r="K47" s="498"/>
      <c r="L47" s="499"/>
      <c r="M47" s="442"/>
      <c r="N47" s="155"/>
      <c r="O47" s="264" t="s">
        <v>81</v>
      </c>
    </row>
    <row r="48" spans="1:16" ht="78.75" customHeight="1" thickBot="1">
      <c r="A48" s="270" t="s">
        <v>82</v>
      </c>
      <c r="B48" s="494" t="str">
        <f t="shared" si="4"/>
        <v>☆☆</v>
      </c>
      <c r="C48" s="495"/>
      <c r="D48" s="496"/>
      <c r="E48" s="376">
        <v>2.59</v>
      </c>
      <c r="F48" s="125">
        <v>4.54</v>
      </c>
      <c r="G48" s="295">
        <f t="shared" si="2"/>
        <v>1.9500000000000002</v>
      </c>
      <c r="H48" s="500"/>
      <c r="I48" s="501"/>
      <c r="J48" s="501"/>
      <c r="K48" s="501"/>
      <c r="L48" s="502"/>
      <c r="M48" s="154"/>
      <c r="N48" s="155"/>
      <c r="O48" s="264" t="s">
        <v>82</v>
      </c>
    </row>
    <row r="49" spans="1:15" ht="74.25" customHeight="1" thickBot="1">
      <c r="A49" s="270" t="s">
        <v>83</v>
      </c>
      <c r="B49" s="494" t="str">
        <f t="shared" si="4"/>
        <v>☆☆</v>
      </c>
      <c r="C49" s="495"/>
      <c r="D49" s="496"/>
      <c r="E49" s="125">
        <v>3.88</v>
      </c>
      <c r="F49" s="125">
        <v>5.77</v>
      </c>
      <c r="G49" s="295">
        <f t="shared" si="2"/>
        <v>1.8899999999999997</v>
      </c>
      <c r="H49" s="497"/>
      <c r="I49" s="498"/>
      <c r="J49" s="498"/>
      <c r="K49" s="498"/>
      <c r="L49" s="499"/>
      <c r="M49" s="154"/>
      <c r="N49" s="155"/>
      <c r="O49" s="264" t="s">
        <v>83</v>
      </c>
    </row>
    <row r="50" spans="1:15" ht="73.2" customHeight="1" thickBot="1">
      <c r="A50" s="270" t="s">
        <v>84</v>
      </c>
      <c r="B50" s="494" t="str">
        <f t="shared" si="4"/>
        <v>☆☆</v>
      </c>
      <c r="C50" s="495"/>
      <c r="D50" s="496"/>
      <c r="E50" s="125">
        <v>4.88</v>
      </c>
      <c r="F50" s="315">
        <v>7.18</v>
      </c>
      <c r="G50" s="295">
        <f t="shared" si="2"/>
        <v>2.2999999999999998</v>
      </c>
      <c r="H50" s="500" t="s">
        <v>212</v>
      </c>
      <c r="I50" s="501"/>
      <c r="J50" s="501"/>
      <c r="K50" s="501"/>
      <c r="L50" s="502"/>
      <c r="M50" s="154" t="s">
        <v>213</v>
      </c>
      <c r="N50" s="472">
        <v>45055</v>
      </c>
      <c r="O50" s="264" t="s">
        <v>84</v>
      </c>
    </row>
    <row r="51" spans="1:15" ht="73.5" customHeight="1" thickBot="1">
      <c r="A51" s="270" t="s">
        <v>85</v>
      </c>
      <c r="B51" s="494" t="str">
        <f t="shared" si="4"/>
        <v>☆☆☆</v>
      </c>
      <c r="C51" s="495"/>
      <c r="D51" s="496"/>
      <c r="E51" s="125">
        <v>3.53</v>
      </c>
      <c r="F51" s="315">
        <v>7.06</v>
      </c>
      <c r="G51" s="295">
        <f t="shared" si="2"/>
        <v>3.53</v>
      </c>
      <c r="H51" s="497"/>
      <c r="I51" s="498"/>
      <c r="J51" s="498"/>
      <c r="K51" s="498"/>
      <c r="L51" s="499"/>
      <c r="M51" s="327"/>
      <c r="N51" s="328"/>
      <c r="O51" s="264" t="s">
        <v>85</v>
      </c>
    </row>
    <row r="52" spans="1:15" ht="75" customHeight="1" thickBot="1">
      <c r="A52" s="270" t="s">
        <v>86</v>
      </c>
      <c r="B52" s="494" t="str">
        <f t="shared" si="4"/>
        <v>☆☆</v>
      </c>
      <c r="C52" s="495"/>
      <c r="D52" s="496"/>
      <c r="E52" s="376">
        <v>2.73</v>
      </c>
      <c r="F52" s="125">
        <v>4.63</v>
      </c>
      <c r="G52" s="295">
        <f t="shared" si="2"/>
        <v>1.9</v>
      </c>
      <c r="H52" s="497" t="s">
        <v>216</v>
      </c>
      <c r="I52" s="498"/>
      <c r="J52" s="498"/>
      <c r="K52" s="498"/>
      <c r="L52" s="499"/>
      <c r="M52" s="154" t="s">
        <v>211</v>
      </c>
      <c r="N52" s="155">
        <v>45058</v>
      </c>
      <c r="O52" s="264" t="s">
        <v>86</v>
      </c>
    </row>
    <row r="53" spans="1:15" ht="77.25" customHeight="1" thickBot="1">
      <c r="A53" s="270" t="s">
        <v>87</v>
      </c>
      <c r="B53" s="494" t="str">
        <f t="shared" si="4"/>
        <v>☆☆</v>
      </c>
      <c r="C53" s="495"/>
      <c r="D53" s="496"/>
      <c r="E53" s="315">
        <v>6.47</v>
      </c>
      <c r="F53" s="315">
        <v>8.6300000000000008</v>
      </c>
      <c r="G53" s="295">
        <f t="shared" si="2"/>
        <v>2.160000000000001</v>
      </c>
      <c r="H53" s="497"/>
      <c r="I53" s="498"/>
      <c r="J53" s="498"/>
      <c r="K53" s="498"/>
      <c r="L53" s="499"/>
      <c r="M53" s="154"/>
      <c r="N53" s="155"/>
      <c r="O53" s="264" t="s">
        <v>87</v>
      </c>
    </row>
    <row r="54" spans="1:15" ht="63.75" customHeight="1" thickBot="1">
      <c r="A54" s="270" t="s">
        <v>88</v>
      </c>
      <c r="B54" s="494" t="str">
        <f t="shared" si="4"/>
        <v>☆</v>
      </c>
      <c r="C54" s="495"/>
      <c r="D54" s="496"/>
      <c r="E54" s="125">
        <v>4.09</v>
      </c>
      <c r="F54" s="125">
        <v>5.22</v>
      </c>
      <c r="G54" s="295">
        <f t="shared" si="2"/>
        <v>1.1299999999999999</v>
      </c>
      <c r="H54" s="497"/>
      <c r="I54" s="498"/>
      <c r="J54" s="498"/>
      <c r="K54" s="498"/>
      <c r="L54" s="499"/>
      <c r="M54" s="154"/>
      <c r="N54" s="155"/>
      <c r="O54" s="264" t="s">
        <v>88</v>
      </c>
    </row>
    <row r="55" spans="1:15" ht="93.6" customHeight="1" thickBot="1">
      <c r="A55" s="270" t="s">
        <v>89</v>
      </c>
      <c r="B55" s="494" t="str">
        <f t="shared" si="4"/>
        <v>☆</v>
      </c>
      <c r="C55" s="495"/>
      <c r="D55" s="496"/>
      <c r="E55" s="125">
        <v>4.5599999999999996</v>
      </c>
      <c r="F55" s="125">
        <v>4.8899999999999997</v>
      </c>
      <c r="G55" s="295">
        <f t="shared" si="2"/>
        <v>0.33000000000000007</v>
      </c>
      <c r="H55" s="497"/>
      <c r="I55" s="498"/>
      <c r="J55" s="498"/>
      <c r="K55" s="498"/>
      <c r="L55" s="499"/>
      <c r="M55" s="154"/>
      <c r="N55" s="155"/>
      <c r="O55" s="264" t="s">
        <v>89</v>
      </c>
    </row>
    <row r="56" spans="1:15" ht="80.25" customHeight="1" thickBot="1">
      <c r="A56" s="270" t="s">
        <v>90</v>
      </c>
      <c r="B56" s="494" t="str">
        <f t="shared" si="4"/>
        <v>☆</v>
      </c>
      <c r="C56" s="495"/>
      <c r="D56" s="496"/>
      <c r="E56" s="125">
        <v>3.06</v>
      </c>
      <c r="F56" s="125">
        <v>4.21</v>
      </c>
      <c r="G56" s="295">
        <f t="shared" si="2"/>
        <v>1.1499999999999999</v>
      </c>
      <c r="H56" s="497"/>
      <c r="I56" s="498"/>
      <c r="J56" s="498"/>
      <c r="K56" s="498"/>
      <c r="L56" s="499"/>
      <c r="M56" s="154"/>
      <c r="N56" s="155"/>
      <c r="O56" s="264" t="s">
        <v>90</v>
      </c>
    </row>
    <row r="57" spans="1:15" ht="63.75" customHeight="1" thickBot="1">
      <c r="A57" s="270" t="s">
        <v>91</v>
      </c>
      <c r="B57" s="494" t="str">
        <f t="shared" si="4"/>
        <v>☆☆</v>
      </c>
      <c r="C57" s="495"/>
      <c r="D57" s="496"/>
      <c r="E57" s="125">
        <v>3.26</v>
      </c>
      <c r="F57" s="125">
        <v>4.6500000000000004</v>
      </c>
      <c r="G57" s="295">
        <f t="shared" si="2"/>
        <v>1.3900000000000006</v>
      </c>
      <c r="H57" s="500"/>
      <c r="I57" s="501"/>
      <c r="J57" s="501"/>
      <c r="K57" s="501"/>
      <c r="L57" s="502"/>
      <c r="M57" s="154"/>
      <c r="N57" s="155"/>
      <c r="O57" s="264" t="s">
        <v>91</v>
      </c>
    </row>
    <row r="58" spans="1:15" ht="69.75" customHeight="1" thickBot="1">
      <c r="A58" s="270" t="s">
        <v>92</v>
      </c>
      <c r="B58" s="494" t="str">
        <f t="shared" si="4"/>
        <v>☆☆</v>
      </c>
      <c r="C58" s="495"/>
      <c r="D58" s="496"/>
      <c r="E58" s="125">
        <v>3.17</v>
      </c>
      <c r="F58" s="125">
        <v>5</v>
      </c>
      <c r="G58" s="295">
        <f t="shared" si="2"/>
        <v>1.83</v>
      </c>
      <c r="H58" s="497"/>
      <c r="I58" s="498"/>
      <c r="J58" s="498"/>
      <c r="K58" s="498"/>
      <c r="L58" s="499"/>
      <c r="M58" s="154"/>
      <c r="N58" s="155"/>
      <c r="O58" s="264" t="s">
        <v>92</v>
      </c>
    </row>
    <row r="59" spans="1:15" ht="76.2" customHeight="1" thickBot="1">
      <c r="A59" s="270" t="s">
        <v>93</v>
      </c>
      <c r="B59" s="494" t="str">
        <f t="shared" si="4"/>
        <v>☆☆</v>
      </c>
      <c r="C59" s="495"/>
      <c r="D59" s="496"/>
      <c r="E59" s="125">
        <v>5.46</v>
      </c>
      <c r="F59" s="315">
        <v>6.86</v>
      </c>
      <c r="G59" s="295">
        <f t="shared" si="2"/>
        <v>1.4000000000000004</v>
      </c>
      <c r="H59" s="497"/>
      <c r="I59" s="498"/>
      <c r="J59" s="498"/>
      <c r="K59" s="498"/>
      <c r="L59" s="499"/>
      <c r="M59" s="327"/>
      <c r="N59" s="328"/>
      <c r="O59" s="264" t="s">
        <v>93</v>
      </c>
    </row>
    <row r="60" spans="1:15" ht="91.95" customHeight="1" thickBot="1">
      <c r="A60" s="270" t="s">
        <v>94</v>
      </c>
      <c r="B60" s="494" t="str">
        <f t="shared" si="4"/>
        <v>☆☆☆</v>
      </c>
      <c r="C60" s="495"/>
      <c r="D60" s="496"/>
      <c r="E60" s="125">
        <v>4.08</v>
      </c>
      <c r="F60" s="315">
        <v>7.43</v>
      </c>
      <c r="G60" s="295">
        <f t="shared" si="2"/>
        <v>3.3499999999999996</v>
      </c>
      <c r="H60" s="497"/>
      <c r="I60" s="498"/>
      <c r="J60" s="498"/>
      <c r="K60" s="498"/>
      <c r="L60" s="499"/>
      <c r="M60" s="154"/>
      <c r="N60" s="155"/>
      <c r="O60" s="264" t="s">
        <v>94</v>
      </c>
    </row>
    <row r="61" spans="1:15" ht="81" customHeight="1" thickBot="1">
      <c r="A61" s="270" t="s">
        <v>95</v>
      </c>
      <c r="B61" s="494" t="b">
        <f t="shared" si="4"/>
        <v>0</v>
      </c>
      <c r="C61" s="495"/>
      <c r="D61" s="496"/>
      <c r="E61" s="376">
        <v>2</v>
      </c>
      <c r="F61" s="376">
        <v>2</v>
      </c>
      <c r="G61" s="295">
        <f t="shared" si="2"/>
        <v>0</v>
      </c>
      <c r="H61" s="497"/>
      <c r="I61" s="498"/>
      <c r="J61" s="498"/>
      <c r="K61" s="498"/>
      <c r="L61" s="499"/>
      <c r="M61" s="154"/>
      <c r="N61" s="155"/>
      <c r="O61" s="264" t="s">
        <v>95</v>
      </c>
    </row>
    <row r="62" spans="1:15" ht="75.599999999999994" customHeight="1" thickBot="1">
      <c r="A62" s="270" t="s">
        <v>96</v>
      </c>
      <c r="B62" s="494" t="str">
        <f t="shared" si="4"/>
        <v>☆☆☆</v>
      </c>
      <c r="C62" s="495"/>
      <c r="D62" s="496"/>
      <c r="E62" s="125">
        <v>3.6</v>
      </c>
      <c r="F62" s="315">
        <v>6.37</v>
      </c>
      <c r="G62" s="295">
        <f t="shared" si="2"/>
        <v>2.77</v>
      </c>
      <c r="H62" s="497"/>
      <c r="I62" s="498"/>
      <c r="J62" s="498"/>
      <c r="K62" s="498"/>
      <c r="L62" s="499"/>
      <c r="M62" s="435"/>
      <c r="N62" s="155"/>
      <c r="O62" s="264" t="s">
        <v>96</v>
      </c>
    </row>
    <row r="63" spans="1:15" ht="87" customHeight="1" thickBot="1">
      <c r="A63" s="270" t="s">
        <v>97</v>
      </c>
      <c r="B63" s="494" t="str">
        <f t="shared" si="4"/>
        <v>☆☆☆</v>
      </c>
      <c r="C63" s="495"/>
      <c r="D63" s="496"/>
      <c r="E63" s="376">
        <v>1.35</v>
      </c>
      <c r="F63" s="125">
        <v>4</v>
      </c>
      <c r="G63" s="295">
        <f t="shared" si="2"/>
        <v>2.65</v>
      </c>
      <c r="H63" s="497"/>
      <c r="I63" s="498"/>
      <c r="J63" s="498"/>
      <c r="K63" s="498"/>
      <c r="L63" s="499"/>
      <c r="M63" s="361"/>
      <c r="N63" s="155"/>
      <c r="O63" s="264" t="s">
        <v>97</v>
      </c>
    </row>
    <row r="64" spans="1:15" ht="73.2" customHeight="1" thickBot="1">
      <c r="A64" s="270" t="s">
        <v>98</v>
      </c>
      <c r="B64" s="494" t="str">
        <f t="shared" si="4"/>
        <v>☆</v>
      </c>
      <c r="C64" s="495"/>
      <c r="D64" s="496"/>
      <c r="E64" s="376">
        <v>2.02</v>
      </c>
      <c r="F64" s="376">
        <v>2.64</v>
      </c>
      <c r="G64" s="295">
        <f t="shared" si="2"/>
        <v>0.62000000000000011</v>
      </c>
      <c r="H64" s="503"/>
      <c r="I64" s="504"/>
      <c r="J64" s="504"/>
      <c r="K64" s="504"/>
      <c r="L64" s="505"/>
      <c r="M64" s="154"/>
      <c r="N64" s="155"/>
      <c r="O64" s="264" t="s">
        <v>98</v>
      </c>
    </row>
    <row r="65" spans="1:18" ht="80.25" customHeight="1" thickBot="1">
      <c r="A65" s="270" t="s">
        <v>99</v>
      </c>
      <c r="B65" s="494" t="str">
        <f t="shared" si="4"/>
        <v>☆☆☆</v>
      </c>
      <c r="C65" s="495"/>
      <c r="D65" s="496"/>
      <c r="E65" s="125">
        <v>3.34</v>
      </c>
      <c r="F65" s="125">
        <v>5.76</v>
      </c>
      <c r="G65" s="295">
        <f t="shared" si="2"/>
        <v>2.42</v>
      </c>
      <c r="H65" s="500"/>
      <c r="I65" s="501"/>
      <c r="J65" s="501"/>
      <c r="K65" s="501"/>
      <c r="L65" s="502"/>
      <c r="M65" s="454"/>
      <c r="N65" s="155"/>
      <c r="O65" s="264" t="s">
        <v>99</v>
      </c>
    </row>
    <row r="66" spans="1:18" ht="88.5" customHeight="1" thickBot="1">
      <c r="A66" s="270" t="s">
        <v>100</v>
      </c>
      <c r="B66" s="494" t="str">
        <f t="shared" si="4"/>
        <v>☆☆</v>
      </c>
      <c r="C66" s="495"/>
      <c r="D66" s="496"/>
      <c r="E66" s="315">
        <v>9.94</v>
      </c>
      <c r="F66" s="315">
        <v>11.56</v>
      </c>
      <c r="G66" s="295">
        <f t="shared" si="2"/>
        <v>1.620000000000001</v>
      </c>
      <c r="H66" s="500"/>
      <c r="I66" s="501"/>
      <c r="J66" s="501"/>
      <c r="K66" s="501"/>
      <c r="L66" s="502"/>
      <c r="M66" s="154"/>
      <c r="N66" s="155"/>
      <c r="O66" s="264" t="s">
        <v>100</v>
      </c>
    </row>
    <row r="67" spans="1:18" ht="78.75" customHeight="1" thickBot="1">
      <c r="A67" s="270" t="s">
        <v>101</v>
      </c>
      <c r="B67" s="494" t="str">
        <f t="shared" si="4"/>
        <v>☆☆</v>
      </c>
      <c r="C67" s="495"/>
      <c r="D67" s="496"/>
      <c r="E67" s="315">
        <v>6.06</v>
      </c>
      <c r="F67" s="315">
        <v>7.69</v>
      </c>
      <c r="G67" s="295">
        <f t="shared" si="2"/>
        <v>1.6300000000000008</v>
      </c>
      <c r="H67" s="497"/>
      <c r="I67" s="498"/>
      <c r="J67" s="498"/>
      <c r="K67" s="498"/>
      <c r="L67" s="499"/>
      <c r="M67" s="154"/>
      <c r="N67" s="155"/>
      <c r="O67" s="264" t="s">
        <v>101</v>
      </c>
    </row>
    <row r="68" spans="1:18" ht="63" customHeight="1" thickBot="1">
      <c r="A68" s="273" t="s">
        <v>102</v>
      </c>
      <c r="B68" s="494" t="str">
        <f t="shared" si="4"/>
        <v>☆☆☆</v>
      </c>
      <c r="C68" s="495"/>
      <c r="D68" s="496"/>
      <c r="E68" s="125">
        <v>4.49</v>
      </c>
      <c r="F68" s="315">
        <v>6.94</v>
      </c>
      <c r="G68" s="295">
        <f t="shared" si="2"/>
        <v>2.4500000000000002</v>
      </c>
      <c r="H68" s="497"/>
      <c r="I68" s="498"/>
      <c r="J68" s="498"/>
      <c r="K68" s="498"/>
      <c r="L68" s="499"/>
      <c r="M68" s="327"/>
      <c r="N68" s="155"/>
      <c r="O68" s="264" t="s">
        <v>102</v>
      </c>
    </row>
    <row r="69" spans="1:18" ht="72.75" customHeight="1" thickBot="1">
      <c r="A69" s="271" t="s">
        <v>103</v>
      </c>
      <c r="B69" s="494" t="str">
        <f t="shared" ref="B69" si="5">IF(G69&gt;5,"☆☆☆☆",IF(AND(G69&gt;=2.39,G69&lt;5),"☆☆☆",IF(AND(G69&gt;=1.39,G69&lt;2.4),"☆☆",IF(AND(G69&gt;0,G69&lt;1.4),"☆",IF(AND(G69&gt;=-1.39,G69&lt;0),"★",IF(AND(G69&gt;=-2.39,G69&lt;-1.4),"★★",IF(AND(G69&gt;=-3.39,G69&lt;-2.4),"★★★")))))))</f>
        <v>★</v>
      </c>
      <c r="C69" s="495"/>
      <c r="D69" s="496"/>
      <c r="E69" s="458">
        <v>3.48</v>
      </c>
      <c r="F69" s="458">
        <v>3.13</v>
      </c>
      <c r="G69" s="295">
        <f t="shared" si="2"/>
        <v>-0.35000000000000009</v>
      </c>
      <c r="H69" s="500"/>
      <c r="I69" s="501"/>
      <c r="J69" s="501"/>
      <c r="K69" s="501"/>
      <c r="L69" s="502"/>
      <c r="M69" s="154"/>
      <c r="N69" s="155"/>
      <c r="O69" s="264" t="s">
        <v>103</v>
      </c>
    </row>
    <row r="70" spans="1:18" ht="58.5" customHeight="1" thickBot="1">
      <c r="A70" s="206" t="s">
        <v>104</v>
      </c>
      <c r="B70" s="536" t="str">
        <f t="shared" si="4"/>
        <v>☆☆</v>
      </c>
      <c r="C70" s="537"/>
      <c r="D70" s="538"/>
      <c r="E70" s="125">
        <v>3.48</v>
      </c>
      <c r="F70" s="125">
        <v>5.28</v>
      </c>
      <c r="G70" s="440">
        <f t="shared" si="2"/>
        <v>1.8000000000000003</v>
      </c>
      <c r="H70" s="497"/>
      <c r="I70" s="498"/>
      <c r="J70" s="498"/>
      <c r="K70" s="498"/>
      <c r="L70" s="499"/>
      <c r="M70" s="207"/>
      <c r="N70" s="155"/>
      <c r="O70" s="264"/>
    </row>
    <row r="71" spans="1:18" ht="42.75" customHeight="1" thickBot="1">
      <c r="A71" s="208"/>
      <c r="B71" s="208"/>
      <c r="C71" s="208"/>
      <c r="D71" s="208"/>
      <c r="E71" s="539"/>
      <c r="F71" s="539"/>
      <c r="G71" s="539"/>
      <c r="H71" s="539"/>
      <c r="I71" s="539"/>
      <c r="J71" s="539"/>
      <c r="K71" s="539"/>
      <c r="L71" s="539"/>
      <c r="M71" s="55">
        <f>COUNTIF(E24:E69,"&gt;=10")</f>
        <v>0</v>
      </c>
      <c r="N71" s="55">
        <f>COUNTIF(F24:F69,"&gt;=10")</f>
        <v>1</v>
      </c>
      <c r="O71" s="55" t="s">
        <v>28</v>
      </c>
    </row>
    <row r="72" spans="1:18" ht="36.75" customHeight="1" thickBot="1">
      <c r="A72" s="68" t="s">
        <v>21</v>
      </c>
      <c r="B72" s="69"/>
      <c r="C72" s="117"/>
      <c r="D72" s="117"/>
      <c r="E72" s="540" t="s">
        <v>20</v>
      </c>
      <c r="F72" s="540"/>
      <c r="G72" s="540"/>
      <c r="H72" s="541" t="s">
        <v>202</v>
      </c>
      <c r="I72" s="542"/>
      <c r="J72" s="69"/>
      <c r="K72" s="70"/>
      <c r="L72" s="70"/>
      <c r="M72" s="71"/>
      <c r="N72" s="72"/>
    </row>
    <row r="73" spans="1:18" ht="36.75" customHeight="1" thickBot="1">
      <c r="A73" s="73"/>
      <c r="B73" s="209"/>
      <c r="C73" s="545" t="s">
        <v>193</v>
      </c>
      <c r="D73" s="546"/>
      <c r="E73" s="546"/>
      <c r="F73" s="547"/>
      <c r="G73" s="74">
        <f>+F70</f>
        <v>5.28</v>
      </c>
      <c r="H73" s="75" t="s">
        <v>105</v>
      </c>
      <c r="I73" s="543">
        <f>+G70</f>
        <v>1.8000000000000003</v>
      </c>
      <c r="J73" s="544"/>
      <c r="K73" s="210"/>
      <c r="L73" s="210"/>
      <c r="M73" s="211"/>
      <c r="N73" s="76"/>
    </row>
    <row r="74" spans="1:18" ht="36.75" customHeight="1" thickBot="1">
      <c r="A74" s="73"/>
      <c r="B74" s="209"/>
      <c r="C74" s="506" t="s">
        <v>106</v>
      </c>
      <c r="D74" s="507"/>
      <c r="E74" s="507"/>
      <c r="F74" s="508"/>
      <c r="G74" s="77">
        <f>+F35</f>
        <v>5.87</v>
      </c>
      <c r="H74" s="78" t="s">
        <v>105</v>
      </c>
      <c r="I74" s="509">
        <f>+G35</f>
        <v>1.8900000000000001</v>
      </c>
      <c r="J74" s="510"/>
      <c r="K74" s="210"/>
      <c r="L74" s="210"/>
      <c r="M74" s="211"/>
      <c r="N74" s="76"/>
      <c r="R74" s="248" t="s">
        <v>21</v>
      </c>
    </row>
    <row r="75" spans="1:18" ht="36.75" customHeight="1" thickBot="1">
      <c r="A75" s="73"/>
      <c r="B75" s="209"/>
      <c r="C75" s="511" t="s">
        <v>107</v>
      </c>
      <c r="D75" s="512"/>
      <c r="E75" s="512"/>
      <c r="F75" s="79" t="str">
        <f>VLOOKUP(G75,F:P,10,0)</f>
        <v>大分県</v>
      </c>
      <c r="G75" s="80">
        <f>MAX(F23:F70)</f>
        <v>11.56</v>
      </c>
      <c r="H75" s="513" t="s">
        <v>108</v>
      </c>
      <c r="I75" s="514"/>
      <c r="J75" s="514"/>
      <c r="K75" s="81">
        <f>+N71</f>
        <v>1</v>
      </c>
      <c r="L75" s="82" t="s">
        <v>109</v>
      </c>
      <c r="M75" s="83">
        <f>N71-M71</f>
        <v>1</v>
      </c>
      <c r="N75" s="76"/>
      <c r="R75" s="249"/>
    </row>
    <row r="76" spans="1:18" ht="36.75" customHeight="1" thickBot="1">
      <c r="A76" s="84"/>
      <c r="B76" s="85"/>
      <c r="C76" s="85"/>
      <c r="D76" s="85"/>
      <c r="E76" s="85"/>
      <c r="F76" s="85"/>
      <c r="G76" s="85"/>
      <c r="H76" s="85"/>
      <c r="I76" s="85"/>
      <c r="J76" s="85"/>
      <c r="K76" s="86"/>
      <c r="L76" s="86"/>
      <c r="M76" s="87"/>
      <c r="N76" s="88"/>
      <c r="R76" s="249"/>
    </row>
    <row r="77" spans="1:18" ht="30.75" customHeight="1">
      <c r="A77" s="113"/>
      <c r="B77" s="113"/>
      <c r="C77" s="113"/>
      <c r="D77" s="113"/>
      <c r="E77" s="113"/>
      <c r="F77" s="113"/>
      <c r="G77" s="113"/>
      <c r="H77" s="113"/>
      <c r="I77" s="113"/>
      <c r="J77" s="113"/>
      <c r="K77" s="212"/>
      <c r="L77" s="212"/>
      <c r="M77" s="213"/>
      <c r="N77" s="214"/>
      <c r="R77" s="250"/>
    </row>
    <row r="78" spans="1:18" ht="30.75" customHeight="1" thickBot="1">
      <c r="A78" s="215"/>
      <c r="B78" s="215"/>
      <c r="C78" s="215"/>
      <c r="D78" s="215"/>
      <c r="E78" s="215"/>
      <c r="F78" s="215"/>
      <c r="G78" s="215"/>
      <c r="H78" s="215"/>
      <c r="I78" s="215"/>
      <c r="J78" s="215"/>
      <c r="K78" s="216"/>
      <c r="L78" s="216"/>
      <c r="M78" s="217"/>
      <c r="N78" s="215"/>
    </row>
    <row r="79" spans="1:18" ht="24.75" customHeight="1" thickTop="1">
      <c r="A79" s="515">
        <v>2</v>
      </c>
      <c r="B79" s="518" t="s">
        <v>198</v>
      </c>
      <c r="C79" s="519"/>
      <c r="D79" s="519"/>
      <c r="E79" s="519"/>
      <c r="F79" s="520"/>
      <c r="G79" s="527" t="s">
        <v>199</v>
      </c>
      <c r="H79" s="528"/>
      <c r="I79" s="528"/>
      <c r="J79" s="528"/>
      <c r="K79" s="528"/>
      <c r="L79" s="528"/>
      <c r="M79" s="528"/>
      <c r="N79" s="529"/>
    </row>
    <row r="80" spans="1:18" ht="24.75" customHeight="1">
      <c r="A80" s="516"/>
      <c r="B80" s="521"/>
      <c r="C80" s="522"/>
      <c r="D80" s="522"/>
      <c r="E80" s="522"/>
      <c r="F80" s="523"/>
      <c r="G80" s="530"/>
      <c r="H80" s="531"/>
      <c r="I80" s="531"/>
      <c r="J80" s="531"/>
      <c r="K80" s="531"/>
      <c r="L80" s="531"/>
      <c r="M80" s="531"/>
      <c r="N80" s="532"/>
      <c r="O80" s="218" t="s">
        <v>28</v>
      </c>
      <c r="P80" s="218"/>
    </row>
    <row r="81" spans="1:16" ht="24.75" customHeight="1">
      <c r="A81" s="516"/>
      <c r="B81" s="521"/>
      <c r="C81" s="522"/>
      <c r="D81" s="522"/>
      <c r="E81" s="522"/>
      <c r="F81" s="523"/>
      <c r="G81" s="530"/>
      <c r="H81" s="531"/>
      <c r="I81" s="531"/>
      <c r="J81" s="531"/>
      <c r="K81" s="531"/>
      <c r="L81" s="531"/>
      <c r="M81" s="531"/>
      <c r="N81" s="532"/>
      <c r="O81" s="218" t="s">
        <v>21</v>
      </c>
      <c r="P81" s="218" t="s">
        <v>110</v>
      </c>
    </row>
    <row r="82" spans="1:16" ht="24.75" customHeight="1">
      <c r="A82" s="516"/>
      <c r="B82" s="521"/>
      <c r="C82" s="522"/>
      <c r="D82" s="522"/>
      <c r="E82" s="522"/>
      <c r="F82" s="523"/>
      <c r="G82" s="530"/>
      <c r="H82" s="531"/>
      <c r="I82" s="531"/>
      <c r="J82" s="531"/>
      <c r="K82" s="531"/>
      <c r="L82" s="531"/>
      <c r="M82" s="531"/>
      <c r="N82" s="532"/>
      <c r="O82" s="219"/>
      <c r="P82" s="218"/>
    </row>
    <row r="83" spans="1:16" ht="46.2" customHeight="1" thickBot="1">
      <c r="A83" s="517"/>
      <c r="B83" s="524"/>
      <c r="C83" s="525"/>
      <c r="D83" s="525"/>
      <c r="E83" s="525"/>
      <c r="F83" s="526"/>
      <c r="G83" s="533"/>
      <c r="H83" s="534"/>
      <c r="I83" s="534"/>
      <c r="J83" s="534"/>
      <c r="K83" s="534"/>
      <c r="L83" s="534"/>
      <c r="M83" s="534"/>
      <c r="N83" s="535"/>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B67:D67"/>
    <mergeCell ref="H67:L67"/>
    <mergeCell ref="B68:D68"/>
    <mergeCell ref="H68:L68"/>
    <mergeCell ref="B69:D69"/>
    <mergeCell ref="H69:L69"/>
    <mergeCell ref="B64:D64"/>
    <mergeCell ref="H64:L64"/>
    <mergeCell ref="B65:D65"/>
    <mergeCell ref="B66:D66"/>
    <mergeCell ref="H66:L66"/>
    <mergeCell ref="H65:L65"/>
  </mergeCells>
  <phoneticPr fontId="87"/>
  <conditionalFormatting sqref="N77">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G23:G70">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8B051-3443-465C-A6A1-15FAB3615E8C}">
  <sheetPr>
    <pageSetUpPr fitToPage="1"/>
  </sheetPr>
  <dimension ref="A1:O29"/>
  <sheetViews>
    <sheetView view="pageBreakPreview" zoomScale="95" zoomScaleNormal="75" zoomScaleSheetLayoutView="95" workbookViewId="0">
      <selection activeCell="S5" sqref="S5:S6"/>
    </sheetView>
  </sheetViews>
  <sheetFormatPr defaultColWidth="9" defaultRowHeight="13.2"/>
  <cols>
    <col min="1" max="1" width="4.88671875" style="438" customWidth="1"/>
    <col min="2" max="7" width="9" style="438"/>
    <col min="8" max="12" width="15.44140625" style="438" customWidth="1"/>
    <col min="13" max="13" width="4.21875" style="438" customWidth="1"/>
    <col min="14" max="16384" width="9" style="438"/>
  </cols>
  <sheetData>
    <row r="1" spans="1:15" ht="23.4">
      <c r="A1" s="583" t="s">
        <v>196</v>
      </c>
      <c r="B1" s="583"/>
      <c r="C1" s="583"/>
      <c r="D1" s="583"/>
      <c r="E1" s="583"/>
      <c r="F1" s="583"/>
      <c r="G1" s="583"/>
      <c r="H1" s="583"/>
      <c r="I1" s="583"/>
      <c r="J1" s="694"/>
      <c r="K1" s="694"/>
      <c r="L1" s="694"/>
      <c r="M1" s="694"/>
    </row>
    <row r="2" spans="1:15" ht="19.2">
      <c r="A2" s="695" t="s">
        <v>406</v>
      </c>
      <c r="B2" s="695"/>
      <c r="C2" s="695"/>
      <c r="D2" s="695"/>
      <c r="E2" s="695"/>
      <c r="F2" s="695"/>
      <c r="G2" s="695"/>
      <c r="H2" s="695"/>
      <c r="I2" s="695"/>
      <c r="J2" s="696"/>
      <c r="K2" s="696"/>
      <c r="L2" s="696"/>
      <c r="M2" s="696"/>
      <c r="O2" s="697"/>
    </row>
    <row r="3" spans="1:15" ht="19.2">
      <c r="A3" s="695" t="s">
        <v>407</v>
      </c>
      <c r="B3" s="695"/>
      <c r="C3" s="695"/>
      <c r="D3" s="695"/>
      <c r="E3" s="695"/>
      <c r="F3" s="695"/>
      <c r="G3" s="695"/>
      <c r="H3" s="695"/>
      <c r="I3" s="695"/>
      <c r="J3" s="696"/>
      <c r="K3" s="696"/>
      <c r="L3" s="696"/>
      <c r="M3" s="696"/>
      <c r="O3" s="307"/>
    </row>
    <row r="4" spans="1:15" ht="17.399999999999999">
      <c r="A4" s="698" t="s">
        <v>408</v>
      </c>
      <c r="B4" s="698"/>
      <c r="C4" s="698"/>
      <c r="D4" s="698"/>
      <c r="E4" s="698"/>
      <c r="F4" s="698"/>
      <c r="G4" s="698"/>
      <c r="H4" s="698"/>
      <c r="I4" s="698"/>
      <c r="J4" s="699"/>
      <c r="K4" s="699"/>
      <c r="L4" s="699"/>
      <c r="M4" s="699"/>
      <c r="O4" s="697"/>
    </row>
    <row r="5" spans="1:15" ht="16.2">
      <c r="A5" s="700"/>
      <c r="B5" s="701"/>
      <c r="C5" s="701"/>
      <c r="D5" s="701"/>
      <c r="E5" s="701"/>
      <c r="F5" s="701"/>
      <c r="G5" s="701"/>
      <c r="H5" s="701"/>
      <c r="I5" s="701"/>
      <c r="J5" s="701"/>
      <c r="K5" s="701"/>
      <c r="L5" s="701"/>
      <c r="M5" s="701"/>
    </row>
    <row r="6" spans="1:15" ht="17.399999999999999">
      <c r="A6" s="701"/>
      <c r="B6" s="702" t="s">
        <v>28</v>
      </c>
      <c r="C6" s="703"/>
      <c r="D6" s="703"/>
      <c r="E6" s="703"/>
      <c r="F6" s="701"/>
      <c r="G6" s="701"/>
      <c r="H6" s="704" t="s">
        <v>409</v>
      </c>
      <c r="I6" s="705"/>
      <c r="J6" s="705"/>
      <c r="K6" s="705"/>
      <c r="L6" s="705"/>
      <c r="M6" s="701"/>
      <c r="N6" s="470"/>
      <c r="O6" s="697"/>
    </row>
    <row r="7" spans="1:15" ht="16.2">
      <c r="A7" s="701"/>
      <c r="B7" s="706"/>
      <c r="C7" s="706"/>
      <c r="D7" s="706"/>
      <c r="E7" s="706"/>
      <c r="F7" s="701"/>
      <c r="G7" s="701"/>
      <c r="H7" s="705"/>
      <c r="I7" s="705"/>
      <c r="J7" s="705"/>
      <c r="K7" s="705"/>
      <c r="L7" s="705"/>
      <c r="M7" s="701"/>
      <c r="N7" s="438" t="s">
        <v>21</v>
      </c>
      <c r="O7" s="307"/>
    </row>
    <row r="8" spans="1:15" ht="17.399999999999999">
      <c r="A8" s="701"/>
      <c r="B8" s="706"/>
      <c r="C8" s="706"/>
      <c r="D8" s="706"/>
      <c r="E8" s="706"/>
      <c r="F8" s="701"/>
      <c r="G8" s="701"/>
      <c r="H8" s="705"/>
      <c r="I8" s="705"/>
      <c r="J8" s="705"/>
      <c r="K8" s="705"/>
      <c r="L8" s="705"/>
      <c r="M8" s="701"/>
      <c r="O8" s="697"/>
    </row>
    <row r="9" spans="1:15" ht="16.2">
      <c r="A9" s="701"/>
      <c r="B9" s="706"/>
      <c r="C9" s="706"/>
      <c r="D9" s="706"/>
      <c r="E9" s="706"/>
      <c r="F9" s="701"/>
      <c r="G9" s="701"/>
      <c r="H9" s="705"/>
      <c r="I9" s="705"/>
      <c r="J9" s="705"/>
      <c r="K9" s="705"/>
      <c r="L9" s="705"/>
      <c r="M9" s="701"/>
    </row>
    <row r="10" spans="1:15" ht="16.2">
      <c r="A10" s="701"/>
      <c r="B10" s="706"/>
      <c r="C10" s="706"/>
      <c r="D10" s="706"/>
      <c r="E10" s="706"/>
      <c r="F10" s="701"/>
      <c r="G10" s="701"/>
      <c r="H10" s="705"/>
      <c r="I10" s="705"/>
      <c r="J10" s="705"/>
      <c r="K10" s="705"/>
      <c r="L10" s="705"/>
      <c r="M10" s="701"/>
    </row>
    <row r="11" spans="1:15" ht="16.2">
      <c r="A11" s="701"/>
      <c r="B11" s="706"/>
      <c r="C11" s="706"/>
      <c r="D11" s="706"/>
      <c r="E11" s="706"/>
      <c r="F11" s="707"/>
      <c r="G11" s="707"/>
      <c r="H11" s="705"/>
      <c r="I11" s="705"/>
      <c r="J11" s="705"/>
      <c r="K11" s="705"/>
      <c r="L11" s="705"/>
      <c r="M11" s="701"/>
    </row>
    <row r="12" spans="1:15" ht="16.2">
      <c r="A12" s="701"/>
      <c r="B12" s="706"/>
      <c r="C12" s="706"/>
      <c r="D12" s="706"/>
      <c r="E12" s="706"/>
      <c r="F12" s="708"/>
      <c r="G12" s="708"/>
      <c r="H12" s="705"/>
      <c r="I12" s="705"/>
      <c r="J12" s="705"/>
      <c r="K12" s="705"/>
      <c r="L12" s="705"/>
      <c r="M12" s="701"/>
    </row>
    <row r="13" spans="1:15" ht="17.399999999999999">
      <c r="A13" s="701"/>
      <c r="B13" s="709"/>
      <c r="C13" s="709"/>
      <c r="D13" s="709"/>
      <c r="E13" s="709"/>
      <c r="F13" s="708"/>
      <c r="G13" s="708"/>
      <c r="H13" s="705"/>
      <c r="I13" s="705"/>
      <c r="J13" s="705"/>
      <c r="K13" s="705"/>
      <c r="L13" s="705"/>
      <c r="M13" s="701"/>
      <c r="O13" s="470"/>
    </row>
    <row r="14" spans="1:15" ht="16.2">
      <c r="A14" s="701"/>
      <c r="B14" s="709"/>
      <c r="C14" s="709"/>
      <c r="D14" s="709"/>
      <c r="E14" s="709"/>
      <c r="F14" s="707"/>
      <c r="G14" s="707"/>
      <c r="H14" s="705"/>
      <c r="I14" s="705"/>
      <c r="J14" s="705"/>
      <c r="K14" s="705"/>
      <c r="L14" s="705"/>
      <c r="M14" s="701"/>
      <c r="O14" s="710" t="s">
        <v>21</v>
      </c>
    </row>
    <row r="15" spans="1:15" ht="16.2">
      <c r="A15" s="701"/>
      <c r="B15" s="701"/>
      <c r="C15" s="701"/>
      <c r="D15" s="701"/>
      <c r="E15" s="701"/>
      <c r="F15" s="701"/>
      <c r="G15" s="701"/>
      <c r="H15" s="701" t="s">
        <v>21</v>
      </c>
      <c r="I15" s="701"/>
      <c r="J15" s="701"/>
      <c r="K15" s="701"/>
      <c r="L15" s="701"/>
      <c r="M15" s="701"/>
    </row>
    <row r="16" spans="1:15" ht="7.2" customHeight="1" thickBot="1">
      <c r="A16" s="711"/>
      <c r="B16" s="712"/>
      <c r="C16" s="712"/>
      <c r="D16" s="712"/>
      <c r="E16" s="712"/>
      <c r="F16" s="712"/>
      <c r="G16" s="712"/>
      <c r="H16" s="712"/>
      <c r="I16" s="712"/>
      <c r="J16" s="712"/>
      <c r="K16" s="712"/>
      <c r="L16" s="712"/>
      <c r="M16" s="712"/>
    </row>
    <row r="17" spans="1:13" ht="13.8" thickTop="1">
      <c r="A17" s="712"/>
      <c r="B17" s="713" t="s">
        <v>411</v>
      </c>
      <c r="C17" s="714"/>
      <c r="D17" s="714"/>
      <c r="E17" s="714"/>
      <c r="F17" s="714"/>
      <c r="G17" s="714"/>
      <c r="H17" s="714"/>
      <c r="I17" s="714"/>
      <c r="J17" s="714"/>
      <c r="K17" s="714"/>
      <c r="L17" s="715"/>
      <c r="M17" s="712"/>
    </row>
    <row r="18" spans="1:13">
      <c r="A18" s="712"/>
      <c r="B18" s="716"/>
      <c r="C18" s="717"/>
      <c r="D18" s="717"/>
      <c r="E18" s="717"/>
      <c r="F18" s="717"/>
      <c r="G18" s="717"/>
      <c r="H18" s="717"/>
      <c r="I18" s="717"/>
      <c r="J18" s="717"/>
      <c r="K18" s="717"/>
      <c r="L18" s="718"/>
      <c r="M18" s="712"/>
    </row>
    <row r="19" spans="1:13">
      <c r="A19" s="712"/>
      <c r="B19" s="716"/>
      <c r="C19" s="717"/>
      <c r="D19" s="717"/>
      <c r="E19" s="717"/>
      <c r="F19" s="717"/>
      <c r="G19" s="717"/>
      <c r="H19" s="717"/>
      <c r="I19" s="717"/>
      <c r="J19" s="717"/>
      <c r="K19" s="717"/>
      <c r="L19" s="718"/>
      <c r="M19" s="712"/>
    </row>
    <row r="20" spans="1:13">
      <c r="A20" s="712"/>
      <c r="B20" s="716"/>
      <c r="C20" s="717"/>
      <c r="D20" s="717"/>
      <c r="E20" s="717"/>
      <c r="F20" s="717"/>
      <c r="G20" s="717"/>
      <c r="H20" s="717"/>
      <c r="I20" s="717"/>
      <c r="J20" s="717"/>
      <c r="K20" s="717"/>
      <c r="L20" s="718"/>
      <c r="M20" s="712"/>
    </row>
    <row r="21" spans="1:13">
      <c r="A21" s="712"/>
      <c r="B21" s="716"/>
      <c r="C21" s="717"/>
      <c r="D21" s="717"/>
      <c r="E21" s="717"/>
      <c r="F21" s="717"/>
      <c r="G21" s="717"/>
      <c r="H21" s="717"/>
      <c r="I21" s="717"/>
      <c r="J21" s="717"/>
      <c r="K21" s="717"/>
      <c r="L21" s="718"/>
      <c r="M21" s="712"/>
    </row>
    <row r="22" spans="1:13">
      <c r="A22" s="712"/>
      <c r="B22" s="716"/>
      <c r="C22" s="717"/>
      <c r="D22" s="717"/>
      <c r="E22" s="717"/>
      <c r="F22" s="717"/>
      <c r="G22" s="717"/>
      <c r="H22" s="717"/>
      <c r="I22" s="717"/>
      <c r="J22" s="717"/>
      <c r="K22" s="717"/>
      <c r="L22" s="718"/>
      <c r="M22" s="712"/>
    </row>
    <row r="23" spans="1:13" ht="13.8" thickBot="1">
      <c r="A23" s="712"/>
      <c r="B23" s="719"/>
      <c r="C23" s="720"/>
      <c r="D23" s="720"/>
      <c r="E23" s="720"/>
      <c r="F23" s="720"/>
      <c r="G23" s="720"/>
      <c r="H23" s="720"/>
      <c r="I23" s="720"/>
      <c r="J23" s="720"/>
      <c r="K23" s="720"/>
      <c r="L23" s="721"/>
      <c r="M23" s="712"/>
    </row>
    <row r="24" spans="1:13" ht="7.2" customHeight="1" thickTop="1" thickBot="1">
      <c r="A24" s="712"/>
      <c r="B24" s="712"/>
      <c r="C24" s="712"/>
      <c r="D24" s="712"/>
      <c r="E24" s="712"/>
      <c r="F24" s="712"/>
      <c r="G24" s="712"/>
      <c r="H24" s="712"/>
      <c r="I24" s="712"/>
      <c r="J24" s="712"/>
      <c r="K24" s="712"/>
      <c r="L24" s="712"/>
      <c r="M24" s="712"/>
    </row>
    <row r="25" spans="1:13" ht="13.2" customHeight="1">
      <c r="A25" s="722"/>
      <c r="B25" s="723" t="s">
        <v>410</v>
      </c>
      <c r="C25" s="724"/>
      <c r="D25" s="724"/>
      <c r="E25" s="724"/>
      <c r="F25" s="724"/>
      <c r="G25" s="724"/>
      <c r="H25" s="724"/>
      <c r="I25" s="724"/>
      <c r="J25" s="724"/>
      <c r="K25" s="724"/>
      <c r="L25" s="725"/>
      <c r="M25" s="726"/>
    </row>
    <row r="26" spans="1:13" ht="28.5" customHeight="1">
      <c r="A26" s="726"/>
      <c r="B26" s="727"/>
      <c r="C26" s="728"/>
      <c r="D26" s="728"/>
      <c r="E26" s="728"/>
      <c r="F26" s="728"/>
      <c r="G26" s="728"/>
      <c r="H26" s="728"/>
      <c r="I26" s="728"/>
      <c r="J26" s="728"/>
      <c r="K26" s="728"/>
      <c r="L26" s="729"/>
      <c r="M26" s="726"/>
    </row>
    <row r="27" spans="1:13" ht="28.5" customHeight="1">
      <c r="A27" s="726"/>
      <c r="B27" s="727"/>
      <c r="C27" s="728"/>
      <c r="D27" s="728"/>
      <c r="E27" s="728"/>
      <c r="F27" s="728"/>
      <c r="G27" s="728"/>
      <c r="H27" s="728"/>
      <c r="I27" s="728"/>
      <c r="J27" s="728"/>
      <c r="K27" s="728"/>
      <c r="L27" s="729"/>
      <c r="M27" s="726"/>
    </row>
    <row r="28" spans="1:13" ht="28.5" customHeight="1" thickBot="1">
      <c r="A28" s="726"/>
      <c r="B28" s="730"/>
      <c r="C28" s="731"/>
      <c r="D28" s="731"/>
      <c r="E28" s="731"/>
      <c r="F28" s="731"/>
      <c r="G28" s="731"/>
      <c r="H28" s="731"/>
      <c r="I28" s="731"/>
      <c r="J28" s="731"/>
      <c r="K28" s="731"/>
      <c r="L28" s="732"/>
      <c r="M28" s="726"/>
    </row>
    <row r="29" spans="1:13" ht="6.6" customHeight="1">
      <c r="A29" s="726"/>
      <c r="B29" s="726"/>
      <c r="C29" s="726"/>
      <c r="D29" s="726"/>
      <c r="E29" s="726"/>
      <c r="F29" s="726"/>
      <c r="G29" s="726"/>
      <c r="H29" s="726"/>
      <c r="I29" s="726"/>
      <c r="J29" s="726"/>
      <c r="K29" s="726"/>
      <c r="L29" s="726"/>
      <c r="M29" s="726"/>
    </row>
  </sheetData>
  <mergeCells count="8">
    <mergeCell ref="B17:L23"/>
    <mergeCell ref="B25:L28"/>
    <mergeCell ref="A1:M1"/>
    <mergeCell ref="A2:M2"/>
    <mergeCell ref="A3:M3"/>
    <mergeCell ref="A4:M4"/>
    <mergeCell ref="B6:E14"/>
    <mergeCell ref="H6:L14"/>
  </mergeCells>
  <phoneticPr fontId="87"/>
  <pageMargins left="0.75" right="0.75" top="1" bottom="1" header="0.51200000000000001" footer="0.51200000000000001"/>
  <pageSetup paperSize="9" scale="94"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8"/>
  <sheetViews>
    <sheetView showGridLines="0" zoomScale="80" zoomScaleNormal="80" zoomScaleSheetLayoutView="79" workbookViewId="0">
      <selection activeCell="A47" sqref="A47:XFD58"/>
    </sheetView>
  </sheetViews>
  <sheetFormatPr defaultColWidth="9" defaultRowHeight="19.2"/>
  <cols>
    <col min="1" max="1" width="200.5546875" style="287" customWidth="1"/>
    <col min="2" max="2" width="11.21875" style="285" customWidth="1"/>
    <col min="3" max="3" width="27.44140625" style="285" customWidth="1"/>
    <col min="4" max="4" width="17.88671875" style="286" customWidth="1"/>
    <col min="5" max="16384" width="9" style="1"/>
  </cols>
  <sheetData>
    <row r="1" spans="1:4" s="42" customFormat="1" ht="44.25" customHeight="1" thickBot="1">
      <c r="A1" s="168" t="s">
        <v>224</v>
      </c>
      <c r="B1" s="169" t="s">
        <v>0</v>
      </c>
      <c r="C1" s="170" t="s">
        <v>1</v>
      </c>
      <c r="D1" s="284" t="s">
        <v>2</v>
      </c>
    </row>
    <row r="2" spans="1:4" s="42" customFormat="1" ht="44.25" customHeight="1" thickTop="1">
      <c r="A2" s="165" t="s">
        <v>239</v>
      </c>
      <c r="B2" s="301"/>
      <c r="C2" s="596" t="s">
        <v>247</v>
      </c>
      <c r="D2" s="302"/>
    </row>
    <row r="3" spans="1:4" s="42" customFormat="1" ht="93" customHeight="1">
      <c r="A3" s="383" t="s">
        <v>240</v>
      </c>
      <c r="B3" s="317" t="s">
        <v>245</v>
      </c>
      <c r="C3" s="588"/>
      <c r="D3" s="303">
        <v>45062</v>
      </c>
    </row>
    <row r="4" spans="1:4" s="42" customFormat="1" ht="36.6" customHeight="1" thickBot="1">
      <c r="A4" s="166" t="s">
        <v>241</v>
      </c>
      <c r="B4" s="298"/>
      <c r="C4" s="589"/>
      <c r="D4" s="304"/>
    </row>
    <row r="5" spans="1:4" s="42" customFormat="1" ht="44.25" customHeight="1" thickTop="1">
      <c r="A5" s="387" t="s">
        <v>242</v>
      </c>
      <c r="B5" s="301"/>
      <c r="C5" s="596" t="s">
        <v>248</v>
      </c>
      <c r="D5" s="305"/>
    </row>
    <row r="6" spans="1:4" s="42" customFormat="1" ht="148.80000000000001" customHeight="1" thickBot="1">
      <c r="A6" s="382" t="s">
        <v>243</v>
      </c>
      <c r="B6" s="308" t="s">
        <v>246</v>
      </c>
      <c r="C6" s="588"/>
      <c r="D6" s="303">
        <v>45066</v>
      </c>
    </row>
    <row r="7" spans="1:4" s="42" customFormat="1" ht="36.6" customHeight="1" thickTop="1" thickBot="1">
      <c r="A7" s="456" t="s">
        <v>244</v>
      </c>
      <c r="B7" s="298"/>
      <c r="C7" s="589"/>
      <c r="D7" s="304"/>
    </row>
    <row r="8" spans="1:4" s="42" customFormat="1" ht="43.8" customHeight="1" thickTop="1">
      <c r="A8" s="309" t="s">
        <v>250</v>
      </c>
      <c r="B8" s="370"/>
      <c r="C8" s="613" t="s">
        <v>252</v>
      </c>
      <c r="D8" s="610">
        <v>45063</v>
      </c>
    </row>
    <row r="9" spans="1:4" s="42" customFormat="1" ht="153.6" customHeight="1">
      <c r="A9" s="383" t="s">
        <v>251</v>
      </c>
      <c r="B9" s="163" t="s">
        <v>249</v>
      </c>
      <c r="C9" s="614"/>
      <c r="D9" s="611"/>
    </row>
    <row r="10" spans="1:4" s="42" customFormat="1" ht="44.4" customHeight="1" thickBot="1">
      <c r="A10" s="166" t="s">
        <v>253</v>
      </c>
      <c r="B10" s="164"/>
      <c r="C10" s="615"/>
      <c r="D10" s="612"/>
    </row>
    <row r="11" spans="1:4" s="42" customFormat="1" ht="44.25" customHeight="1" thickTop="1">
      <c r="A11" s="443" t="s">
        <v>254</v>
      </c>
      <c r="B11" s="301"/>
      <c r="C11" s="596" t="s">
        <v>258</v>
      </c>
      <c r="D11" s="302"/>
    </row>
    <row r="12" spans="1:4" s="42" customFormat="1" ht="246.6" customHeight="1">
      <c r="A12" s="383" t="s">
        <v>255</v>
      </c>
      <c r="B12" s="317" t="s">
        <v>257</v>
      </c>
      <c r="C12" s="588"/>
      <c r="D12" s="303">
        <v>45063</v>
      </c>
    </row>
    <row r="13" spans="1:4" s="42" customFormat="1" ht="36.6" customHeight="1" thickBot="1">
      <c r="A13" s="166" t="s">
        <v>256</v>
      </c>
      <c r="B13" s="298"/>
      <c r="C13" s="589"/>
      <c r="D13" s="304"/>
    </row>
    <row r="14" spans="1:4" s="42" customFormat="1" ht="44.25" customHeight="1" thickTop="1">
      <c r="A14" s="443" t="s">
        <v>273</v>
      </c>
      <c r="B14" s="301"/>
      <c r="C14" s="596" t="s">
        <v>276</v>
      </c>
      <c r="D14" s="305"/>
    </row>
    <row r="15" spans="1:4" s="42" customFormat="1" ht="164.4" customHeight="1">
      <c r="A15" s="383" t="s">
        <v>274</v>
      </c>
      <c r="B15" s="317" t="s">
        <v>259</v>
      </c>
      <c r="C15" s="588"/>
      <c r="D15" s="303">
        <v>45062</v>
      </c>
    </row>
    <row r="16" spans="1:4" s="42" customFormat="1" ht="44.4" customHeight="1" thickBot="1">
      <c r="A16" s="166" t="s">
        <v>275</v>
      </c>
      <c r="B16" s="298"/>
      <c r="C16" s="589"/>
      <c r="D16" s="304"/>
    </row>
    <row r="17" spans="1:4" s="42" customFormat="1" ht="44.25" customHeight="1" thickTop="1">
      <c r="A17" s="443" t="s">
        <v>260</v>
      </c>
      <c r="B17" s="301"/>
      <c r="C17" s="596" t="s">
        <v>264</v>
      </c>
      <c r="D17" s="305"/>
    </row>
    <row r="18" spans="1:4" s="42" customFormat="1" ht="353.4" customHeight="1">
      <c r="A18" s="383" t="s">
        <v>262</v>
      </c>
      <c r="B18" s="317" t="s">
        <v>263</v>
      </c>
      <c r="C18" s="588"/>
      <c r="D18" s="303">
        <v>45064</v>
      </c>
    </row>
    <row r="19" spans="1:4" s="42" customFormat="1" ht="44.4" customHeight="1" thickBot="1">
      <c r="A19" s="166" t="s">
        <v>261</v>
      </c>
      <c r="B19" s="298"/>
      <c r="C19" s="589"/>
      <c r="D19" s="304"/>
    </row>
    <row r="20" spans="1:4" s="42" customFormat="1" ht="48.6" hidden="1" customHeight="1" thickBot="1">
      <c r="A20" s="290"/>
      <c r="B20" s="601"/>
      <c r="C20" s="607"/>
      <c r="D20" s="604"/>
    </row>
    <row r="21" spans="1:4" s="42" customFormat="1" ht="91.2" hidden="1" customHeight="1" thickTop="1">
      <c r="A21" s="311"/>
      <c r="B21" s="602"/>
      <c r="C21" s="608"/>
      <c r="D21" s="605"/>
    </row>
    <row r="22" spans="1:4" s="42" customFormat="1" ht="43.2" hidden="1" customHeight="1" thickTop="1">
      <c r="A22" s="362"/>
      <c r="B22" s="603"/>
      <c r="C22" s="609"/>
      <c r="D22" s="606"/>
    </row>
    <row r="23" spans="1:4" s="42" customFormat="1" ht="51" hidden="1" customHeight="1" thickTop="1">
      <c r="A23" s="363"/>
      <c r="B23" s="584"/>
      <c r="C23" s="584"/>
      <c r="D23" s="598"/>
    </row>
    <row r="24" spans="1:4" s="42" customFormat="1" ht="168" hidden="1" customHeight="1" thickTop="1">
      <c r="A24" s="299"/>
      <c r="B24" s="585"/>
      <c r="C24" s="585"/>
      <c r="D24" s="599"/>
    </row>
    <row r="25" spans="1:4" s="42" customFormat="1" ht="43.2" hidden="1" customHeight="1" thickTop="1">
      <c r="A25" s="296"/>
      <c r="B25" s="586"/>
      <c r="C25" s="586"/>
      <c r="D25" s="599"/>
    </row>
    <row r="26" spans="1:4" s="42" customFormat="1" ht="48.6" hidden="1" customHeight="1" thickTop="1">
      <c r="A26" s="167"/>
      <c r="B26" s="590"/>
      <c r="C26" s="593"/>
      <c r="D26" s="598"/>
    </row>
    <row r="27" spans="1:4" s="42" customFormat="1" ht="247.8" hidden="1" customHeight="1" thickTop="1">
      <c r="A27" s="360"/>
      <c r="B27" s="591"/>
      <c r="C27" s="594"/>
      <c r="D27" s="599"/>
    </row>
    <row r="28" spans="1:4" s="42" customFormat="1" ht="40.950000000000003" hidden="1" customHeight="1" thickTop="1">
      <c r="A28" s="293"/>
      <c r="B28" s="592"/>
      <c r="C28" s="595"/>
      <c r="D28" s="600"/>
    </row>
    <row r="29" spans="1:4" s="42" customFormat="1" ht="48.6" hidden="1" customHeight="1" thickTop="1">
      <c r="A29" s="167"/>
      <c r="B29" s="590"/>
      <c r="C29" s="593"/>
      <c r="D29" s="598"/>
    </row>
    <row r="30" spans="1:4" s="42" customFormat="1" ht="383.4" hidden="1" customHeight="1" thickTop="1">
      <c r="A30" s="360"/>
      <c r="B30" s="591"/>
      <c r="C30" s="594"/>
      <c r="D30" s="599"/>
    </row>
    <row r="31" spans="1:4" s="42" customFormat="1" ht="40.950000000000003" hidden="1" customHeight="1" thickTop="1">
      <c r="A31" s="293"/>
      <c r="B31" s="592"/>
      <c r="C31" s="595"/>
      <c r="D31" s="600"/>
    </row>
    <row r="32" spans="1:4" s="42" customFormat="1" ht="40.950000000000003" hidden="1" customHeight="1" thickTop="1">
      <c r="A32" s="167"/>
      <c r="B32" s="590"/>
      <c r="C32" s="593"/>
      <c r="D32" s="598"/>
    </row>
    <row r="33" spans="1:5" s="42" customFormat="1" ht="177" hidden="1" customHeight="1" thickTop="1">
      <c r="A33" s="360"/>
      <c r="B33" s="591"/>
      <c r="C33" s="594"/>
      <c r="D33" s="599"/>
    </row>
    <row r="34" spans="1:5" s="42" customFormat="1" ht="40.950000000000003" hidden="1" customHeight="1" thickTop="1">
      <c r="A34" s="293"/>
      <c r="B34" s="592"/>
      <c r="C34" s="595"/>
      <c r="D34" s="600"/>
    </row>
    <row r="35" spans="1:5" s="42" customFormat="1" ht="47.4" customHeight="1" thickTop="1">
      <c r="A35" s="443" t="s">
        <v>265</v>
      </c>
      <c r="B35" s="301"/>
      <c r="C35" s="596" t="s">
        <v>267</v>
      </c>
      <c r="D35" s="305"/>
    </row>
    <row r="36" spans="1:5" s="42" customFormat="1" ht="269.39999999999998" customHeight="1">
      <c r="A36" s="383" t="s">
        <v>266</v>
      </c>
      <c r="B36" s="317" t="s">
        <v>259</v>
      </c>
      <c r="C36" s="588"/>
      <c r="D36" s="303">
        <v>45063</v>
      </c>
      <c r="E36" s="42" t="s">
        <v>217</v>
      </c>
    </row>
    <row r="37" spans="1:5" s="42" customFormat="1" ht="37.200000000000003" customHeight="1" thickBot="1">
      <c r="A37" s="166" t="s">
        <v>286</v>
      </c>
      <c r="B37" s="298"/>
      <c r="C37" s="589"/>
      <c r="D37" s="304"/>
    </row>
    <row r="38" spans="1:5" s="42" customFormat="1" ht="47.4" customHeight="1" thickTop="1">
      <c r="A38" s="300" t="s">
        <v>272</v>
      </c>
      <c r="B38" s="301"/>
      <c r="C38" s="587" t="s">
        <v>271</v>
      </c>
      <c r="D38" s="305"/>
    </row>
    <row r="39" spans="1:5" s="42" customFormat="1" ht="337.2" customHeight="1">
      <c r="A39" s="384" t="s">
        <v>268</v>
      </c>
      <c r="B39" s="308" t="s">
        <v>270</v>
      </c>
      <c r="C39" s="588"/>
      <c r="D39" s="303">
        <v>45062</v>
      </c>
    </row>
    <row r="40" spans="1:5" s="42" customFormat="1" ht="37.200000000000003" customHeight="1" thickBot="1">
      <c r="A40" s="373" t="s">
        <v>269</v>
      </c>
      <c r="B40" s="298"/>
      <c r="C40" s="589"/>
      <c r="D40" s="304"/>
    </row>
    <row r="41" spans="1:5" ht="44.4" customHeight="1" thickTop="1">
      <c r="A41" s="300" t="s">
        <v>277</v>
      </c>
      <c r="B41" s="301"/>
      <c r="C41" s="587"/>
      <c r="D41" s="305"/>
    </row>
    <row r="42" spans="1:5" ht="93" customHeight="1">
      <c r="A42" s="457" t="s">
        <v>278</v>
      </c>
      <c r="B42" s="308"/>
      <c r="C42" s="597"/>
      <c r="D42" s="303">
        <v>45062</v>
      </c>
    </row>
    <row r="43" spans="1:5" ht="37.200000000000003" customHeight="1" thickBot="1">
      <c r="A43" s="465" t="s">
        <v>279</v>
      </c>
      <c r="B43" s="468"/>
      <c r="C43" s="616"/>
      <c r="D43" s="469"/>
    </row>
    <row r="44" spans="1:5" ht="56.4" customHeight="1" thickTop="1">
      <c r="A44" s="300" t="s">
        <v>281</v>
      </c>
      <c r="B44" s="466"/>
      <c r="C44" s="597" t="s">
        <v>284</v>
      </c>
      <c r="D44" s="467"/>
    </row>
    <row r="45" spans="1:5" ht="374.4" customHeight="1">
      <c r="A45" s="384" t="s">
        <v>282</v>
      </c>
      <c r="B45" s="308" t="s">
        <v>285</v>
      </c>
      <c r="C45" s="588"/>
      <c r="D45" s="303">
        <v>45060</v>
      </c>
    </row>
    <row r="46" spans="1:5" ht="40.200000000000003" customHeight="1" thickBot="1">
      <c r="A46" s="373" t="s">
        <v>283</v>
      </c>
      <c r="B46" s="298"/>
      <c r="C46" s="589"/>
      <c r="D46" s="304"/>
    </row>
    <row r="47" spans="1:5" ht="46.8" hidden="1" customHeight="1" thickTop="1">
      <c r="A47" s="300"/>
      <c r="B47" s="301"/>
      <c r="C47" s="587"/>
      <c r="D47" s="305"/>
    </row>
    <row r="48" spans="1:5" ht="195" hidden="1" customHeight="1">
      <c r="A48" s="384"/>
      <c r="B48" s="308"/>
      <c r="C48" s="588"/>
      <c r="D48" s="303"/>
    </row>
    <row r="49" spans="1:4" ht="43.8" hidden="1" customHeight="1" thickBot="1">
      <c r="A49" s="373"/>
      <c r="B49" s="298"/>
      <c r="C49" s="589"/>
      <c r="D49" s="304"/>
    </row>
    <row r="50" spans="1:4" ht="46.8" hidden="1" customHeight="1" thickTop="1">
      <c r="A50" s="300"/>
      <c r="B50" s="301"/>
      <c r="C50" s="587"/>
      <c r="D50" s="305"/>
    </row>
    <row r="51" spans="1:4" ht="93" hidden="1" customHeight="1">
      <c r="A51" s="384"/>
      <c r="B51" s="308"/>
      <c r="C51" s="588"/>
      <c r="D51" s="303"/>
    </row>
    <row r="52" spans="1:4" ht="43.8" hidden="1" customHeight="1" thickBot="1">
      <c r="A52" s="373"/>
      <c r="B52" s="298"/>
      <c r="C52" s="589"/>
      <c r="D52" s="304"/>
    </row>
    <row r="53" spans="1:4" ht="46.8" hidden="1" customHeight="1" thickTop="1">
      <c r="A53" s="300"/>
      <c r="B53" s="301"/>
      <c r="C53" s="587"/>
      <c r="D53" s="305"/>
    </row>
    <row r="54" spans="1:4" ht="199.2" hidden="1" customHeight="1">
      <c r="A54" s="384"/>
      <c r="B54" s="308"/>
      <c r="C54" s="588"/>
      <c r="D54" s="303"/>
    </row>
    <row r="55" spans="1:4" ht="43.8" hidden="1" customHeight="1" thickBot="1">
      <c r="A55" s="373"/>
      <c r="B55" s="298"/>
      <c r="C55" s="589"/>
      <c r="D55" s="304"/>
    </row>
    <row r="56" spans="1:4" ht="46.8" hidden="1" customHeight="1" thickTop="1">
      <c r="A56" s="300"/>
      <c r="B56" s="301"/>
      <c r="C56" s="587"/>
      <c r="D56" s="305"/>
    </row>
    <row r="57" spans="1:4" ht="103.2" hidden="1" customHeight="1">
      <c r="A57" s="384"/>
      <c r="B57" s="308"/>
      <c r="C57" s="588"/>
      <c r="D57" s="303"/>
    </row>
    <row r="58" spans="1:4" ht="43.8" hidden="1" customHeight="1" thickBot="1">
      <c r="A58" s="373"/>
      <c r="B58" s="298"/>
      <c r="C58" s="589"/>
      <c r="D58" s="304"/>
    </row>
  </sheetData>
  <mergeCells count="30">
    <mergeCell ref="C56:C58"/>
    <mergeCell ref="C14:C16"/>
    <mergeCell ref="C41:C43"/>
    <mergeCell ref="C50:C52"/>
    <mergeCell ref="C53:C55"/>
    <mergeCell ref="C47:C49"/>
    <mergeCell ref="C2:C4"/>
    <mergeCell ref="C32:C34"/>
    <mergeCell ref="D26:D28"/>
    <mergeCell ref="C26:C28"/>
    <mergeCell ref="D20:D22"/>
    <mergeCell ref="C20:C22"/>
    <mergeCell ref="D32:D34"/>
    <mergeCell ref="D23:D25"/>
    <mergeCell ref="D8:D10"/>
    <mergeCell ref="C5:C7"/>
    <mergeCell ref="C8:C10"/>
    <mergeCell ref="C11:C13"/>
    <mergeCell ref="C17:C19"/>
    <mergeCell ref="C44:C46"/>
    <mergeCell ref="B32:B34"/>
    <mergeCell ref="D29:D31"/>
    <mergeCell ref="B20:B22"/>
    <mergeCell ref="B26:B28"/>
    <mergeCell ref="B23:B25"/>
    <mergeCell ref="C38:C40"/>
    <mergeCell ref="C23:C25"/>
    <mergeCell ref="B29:B31"/>
    <mergeCell ref="C29:C31"/>
    <mergeCell ref="C35:C37"/>
  </mergeCells>
  <phoneticPr fontId="16"/>
  <hyperlinks>
    <hyperlink ref="A4" r:id="rId1" xr:uid="{CC60AE7B-2B91-442D-B536-00A24D1FDC78}"/>
    <hyperlink ref="A7" r:id="rId2" xr:uid="{E6F290B1-0168-4C6B-B08D-569A9A733575}"/>
    <hyperlink ref="A10" r:id="rId3" xr:uid="{7C28935A-A841-4A2F-9B90-E2D6CE069426}"/>
    <hyperlink ref="A13" r:id="rId4" xr:uid="{F887F044-8B8A-407D-9CAC-FE6F81BDD9B7}"/>
    <hyperlink ref="A19" r:id="rId5" xr:uid="{07C04D5B-7C1D-43CF-98F0-B1248CA5290A}"/>
    <hyperlink ref="A40" r:id="rId6" xr:uid="{EB1AE5CF-BA93-4CA6-AA4F-98B965A23950}"/>
    <hyperlink ref="A16" r:id="rId7" xr:uid="{13D2E53A-1AA6-4206-BA85-0C3FCCD2B9B1}"/>
    <hyperlink ref="A43" r:id="rId8" xr:uid="{3491478B-F738-4D2F-865D-2EABF465A425}"/>
    <hyperlink ref="A46" r:id="rId9" xr:uid="{8420651F-BD4A-4839-B917-B609A06B748A}"/>
    <hyperlink ref="A37" r:id="rId10" xr:uid="{4CCDBFA8-E76F-437E-8B5F-86447848A422}"/>
  </hyperlinks>
  <pageMargins left="0" right="0" top="0.19685039370078741" bottom="0.39370078740157483" header="0" footer="0.19685039370078741"/>
  <pageSetup paperSize="8" scale="28" orientation="portrait" horizontalDpi="300" verticalDpi="300" r:id="rId1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42"/>
  <sheetViews>
    <sheetView defaultGridColor="0" view="pageBreakPreview" colorId="56" zoomScale="91" zoomScaleNormal="66" zoomScaleSheetLayoutView="91" workbookViewId="0">
      <selection activeCell="C38" sqref="C38"/>
    </sheetView>
  </sheetViews>
  <sheetFormatPr defaultColWidth="9" defaultRowHeight="19.2"/>
  <cols>
    <col min="1" max="1" width="193.5546875" style="292" customWidth="1"/>
    <col min="2" max="2" width="18" style="137" customWidth="1"/>
    <col min="3" max="3" width="20.109375" style="138" customWidth="1"/>
    <col min="4" max="16384" width="9" style="38"/>
  </cols>
  <sheetData>
    <row r="1" spans="1:3" ht="58.95" customHeight="1" thickBot="1">
      <c r="A1" s="37" t="s">
        <v>225</v>
      </c>
      <c r="B1" s="281" t="s">
        <v>24</v>
      </c>
      <c r="C1" s="282" t="s">
        <v>2</v>
      </c>
    </row>
    <row r="2" spans="1:3" ht="48.6" customHeight="1">
      <c r="A2" s="127" t="s">
        <v>299</v>
      </c>
      <c r="B2" s="132"/>
      <c r="C2" s="133"/>
    </row>
    <row r="3" spans="1:3" ht="144.6" customHeight="1">
      <c r="A3" s="367" t="s">
        <v>298</v>
      </c>
      <c r="B3" s="364" t="s">
        <v>318</v>
      </c>
      <c r="C3" s="134">
        <v>45058</v>
      </c>
    </row>
    <row r="4" spans="1:3" ht="35.4" customHeight="1" thickBot="1">
      <c r="A4" s="294" t="s">
        <v>295</v>
      </c>
      <c r="B4" s="135"/>
      <c r="C4" s="136"/>
    </row>
    <row r="5" spans="1:3" ht="48.6" customHeight="1">
      <c r="A5" s="127" t="s">
        <v>300</v>
      </c>
      <c r="B5" s="132"/>
      <c r="C5" s="133"/>
    </row>
    <row r="6" spans="1:3" ht="342.6" customHeight="1">
      <c r="A6" s="367" t="s">
        <v>309</v>
      </c>
      <c r="B6" s="297" t="s">
        <v>319</v>
      </c>
      <c r="C6" s="134">
        <v>45058</v>
      </c>
    </row>
    <row r="7" spans="1:3" ht="35.4" customHeight="1" thickBot="1">
      <c r="A7" s="294" t="s">
        <v>296</v>
      </c>
      <c r="B7" s="135"/>
      <c r="C7" s="136"/>
    </row>
    <row r="8" spans="1:3" ht="48.6" hidden="1" customHeight="1">
      <c r="A8" s="127" t="s">
        <v>301</v>
      </c>
      <c r="B8" s="132"/>
      <c r="C8" s="133"/>
    </row>
    <row r="9" spans="1:3" ht="96.6" hidden="1" customHeight="1">
      <c r="A9" s="367" t="s">
        <v>287</v>
      </c>
      <c r="B9" s="371"/>
      <c r="C9" s="134"/>
    </row>
    <row r="10" spans="1:3" ht="39.6" hidden="1" customHeight="1" thickBot="1">
      <c r="A10" s="294"/>
      <c r="B10" s="135"/>
      <c r="C10" s="136"/>
    </row>
    <row r="11" spans="1:3" ht="48.6" customHeight="1">
      <c r="A11" s="127" t="s">
        <v>302</v>
      </c>
      <c r="B11" s="132"/>
      <c r="C11" s="133"/>
    </row>
    <row r="12" spans="1:3" ht="85.2" customHeight="1">
      <c r="A12" s="367" t="s">
        <v>310</v>
      </c>
      <c r="B12" s="364" t="s">
        <v>320</v>
      </c>
      <c r="C12" s="134">
        <v>45058</v>
      </c>
    </row>
    <row r="13" spans="1:3" ht="35.4" customHeight="1" thickBot="1">
      <c r="A13" s="294" t="s">
        <v>294</v>
      </c>
      <c r="B13" s="135"/>
      <c r="C13" s="136"/>
    </row>
    <row r="14" spans="1:3" ht="48.6" customHeight="1">
      <c r="A14" s="127" t="s">
        <v>303</v>
      </c>
      <c r="B14" s="132"/>
      <c r="C14" s="133"/>
    </row>
    <row r="15" spans="1:3" ht="109.2" customHeight="1">
      <c r="A15" s="367" t="s">
        <v>311</v>
      </c>
      <c r="B15" s="297" t="s">
        <v>321</v>
      </c>
      <c r="C15" s="134">
        <v>45057</v>
      </c>
    </row>
    <row r="16" spans="1:3" ht="33.6" customHeight="1" thickBot="1">
      <c r="A16" s="294" t="s">
        <v>297</v>
      </c>
      <c r="B16" s="135"/>
      <c r="C16" s="136"/>
    </row>
    <row r="17" spans="1:3" ht="48.6" customHeight="1">
      <c r="A17" s="127" t="s">
        <v>304</v>
      </c>
      <c r="B17" s="132"/>
      <c r="C17" s="133"/>
    </row>
    <row r="18" spans="1:3" ht="122.4" customHeight="1">
      <c r="A18" s="367" t="s">
        <v>312</v>
      </c>
      <c r="B18" s="297" t="s">
        <v>318</v>
      </c>
      <c r="C18" s="134">
        <v>45057</v>
      </c>
    </row>
    <row r="19" spans="1:3" ht="35.4" customHeight="1" thickBot="1">
      <c r="A19" s="294" t="s">
        <v>293</v>
      </c>
      <c r="B19" s="135"/>
      <c r="C19" s="136"/>
    </row>
    <row r="20" spans="1:3" ht="48.6" hidden="1" customHeight="1">
      <c r="A20" s="127"/>
      <c r="B20" s="132"/>
      <c r="C20" s="133"/>
    </row>
    <row r="21" spans="1:3" ht="242.4" hidden="1" customHeight="1">
      <c r="A21" s="379"/>
      <c r="B21" s="364"/>
      <c r="C21" s="134"/>
    </row>
    <row r="22" spans="1:3" ht="35.4" hidden="1" customHeight="1" thickBot="1">
      <c r="A22" s="294"/>
      <c r="B22" s="135"/>
      <c r="C22" s="136"/>
    </row>
    <row r="23" spans="1:3" ht="48.6" customHeight="1">
      <c r="A23" s="127" t="s">
        <v>305</v>
      </c>
      <c r="B23" s="132"/>
      <c r="C23" s="133"/>
    </row>
    <row r="24" spans="1:3" ht="232.2" customHeight="1">
      <c r="A24" s="367" t="s">
        <v>313</v>
      </c>
      <c r="B24" s="297" t="s">
        <v>322</v>
      </c>
      <c r="C24" s="134">
        <v>45057</v>
      </c>
    </row>
    <row r="25" spans="1:3" ht="35.4" customHeight="1" thickBot="1">
      <c r="A25" s="294" t="s">
        <v>292</v>
      </c>
      <c r="B25" s="135"/>
      <c r="C25" s="136"/>
    </row>
    <row r="26" spans="1:3" ht="48.6" customHeight="1">
      <c r="A26" s="127" t="s">
        <v>280</v>
      </c>
      <c r="B26" s="132"/>
      <c r="C26" s="133"/>
    </row>
    <row r="27" spans="1:3" ht="301.2" customHeight="1">
      <c r="A27" s="367" t="s">
        <v>314</v>
      </c>
      <c r="B27" s="297" t="s">
        <v>321</v>
      </c>
      <c r="C27" s="134">
        <v>45056</v>
      </c>
    </row>
    <row r="28" spans="1:3" ht="35.4" customHeight="1" thickBot="1">
      <c r="A28" s="294" t="s">
        <v>291</v>
      </c>
      <c r="B28" s="135"/>
      <c r="C28" s="136"/>
    </row>
    <row r="29" spans="1:3" ht="48.6" customHeight="1">
      <c r="A29" s="127" t="s">
        <v>306</v>
      </c>
      <c r="B29" s="132"/>
      <c r="C29" s="133"/>
    </row>
    <row r="30" spans="1:3" ht="295.2" customHeight="1">
      <c r="A30" s="367" t="s">
        <v>315</v>
      </c>
      <c r="B30" s="297" t="s">
        <v>322</v>
      </c>
      <c r="C30" s="134">
        <v>45056</v>
      </c>
    </row>
    <row r="31" spans="1:3" ht="35.4" customHeight="1" thickBot="1">
      <c r="A31" s="294" t="s">
        <v>290</v>
      </c>
      <c r="B31" s="135"/>
      <c r="C31" s="136"/>
    </row>
    <row r="32" spans="1:3" ht="48.6" customHeight="1">
      <c r="A32" s="127" t="s">
        <v>307</v>
      </c>
      <c r="B32" s="132"/>
      <c r="C32" s="133"/>
    </row>
    <row r="33" spans="1:3" ht="234" customHeight="1">
      <c r="A33" s="367" t="s">
        <v>316</v>
      </c>
      <c r="B33" s="297" t="s">
        <v>323</v>
      </c>
      <c r="C33" s="134">
        <v>45055</v>
      </c>
    </row>
    <row r="34" spans="1:3" ht="35.4" customHeight="1" thickBot="1">
      <c r="A34" s="294" t="s">
        <v>289</v>
      </c>
      <c r="B34" s="135"/>
      <c r="C34" s="136"/>
    </row>
    <row r="35" spans="1:3" ht="48.6" customHeight="1">
      <c r="A35" s="127" t="s">
        <v>308</v>
      </c>
      <c r="B35" s="132"/>
      <c r="C35" s="133"/>
    </row>
    <row r="36" spans="1:3" ht="111.6" customHeight="1">
      <c r="A36" s="367" t="s">
        <v>317</v>
      </c>
      <c r="B36" s="297" t="s">
        <v>318</v>
      </c>
      <c r="C36" s="134">
        <v>45055</v>
      </c>
    </row>
    <row r="37" spans="1:3" ht="35.4" customHeight="1" thickBot="1">
      <c r="A37" s="294" t="s">
        <v>288</v>
      </c>
      <c r="B37" s="135"/>
      <c r="C37" s="136"/>
    </row>
    <row r="38" spans="1:3" s="447" customFormat="1" ht="25.2" customHeight="1">
      <c r="A38" s="444"/>
      <c r="B38" s="445"/>
      <c r="C38" s="446"/>
    </row>
    <row r="39" spans="1:3" s="447" customFormat="1" ht="25.2" customHeight="1" thickBot="1">
      <c r="A39" s="444"/>
      <c r="B39" s="445"/>
      <c r="C39" s="446"/>
    </row>
    <row r="40" spans="1:3" ht="37.799999999999997" customHeight="1">
      <c r="A40" s="617"/>
      <c r="B40" s="617"/>
      <c r="C40" s="617"/>
    </row>
    <row r="41" spans="1:3" ht="46.2" customHeight="1">
      <c r="A41" s="618"/>
      <c r="B41" s="618"/>
      <c r="C41" s="618"/>
    </row>
    <row r="42" spans="1:3">
      <c r="A42" s="292" t="s">
        <v>21</v>
      </c>
    </row>
  </sheetData>
  <mergeCells count="2">
    <mergeCell ref="A40:C40"/>
    <mergeCell ref="A41:C41"/>
  </mergeCells>
  <phoneticPr fontId="87"/>
  <hyperlinks>
    <hyperlink ref="A37" r:id="rId1" xr:uid="{3015D240-C9B5-447C-94B6-94D5AEADF960}"/>
    <hyperlink ref="A34" r:id="rId2" xr:uid="{6B164F5C-4EED-4383-8C86-D3194D809DB3}"/>
    <hyperlink ref="A31" r:id="rId3" xr:uid="{FE34EC9A-4711-4866-A4EE-3C2D1E439926}"/>
    <hyperlink ref="A28" r:id="rId4" xr:uid="{0C7F9726-9CC9-44B2-9A75-C05E61FFA2EB}"/>
    <hyperlink ref="A25" r:id="rId5" xr:uid="{632FABE9-9BF0-4557-A1E8-2D0F2E203A14}"/>
    <hyperlink ref="A19" r:id="rId6" xr:uid="{4D804240-A828-40C4-9B1F-9C1E855087C3}"/>
    <hyperlink ref="A13" r:id="rId7" xr:uid="{822229A7-8946-4D1C-8D85-30F45F9A2EAD}"/>
    <hyperlink ref="A4" r:id="rId8" xr:uid="{9B73ADFF-0A07-4745-8155-6601154642A1}"/>
    <hyperlink ref="A7" r:id="rId9" xr:uid="{3F4E1BF7-A2D9-40C5-9E42-BD8B69B9C9E7}"/>
    <hyperlink ref="A16" r:id="rId10" xr:uid="{CF9CCA1B-80C8-4A21-8D38-450025D59F91}"/>
  </hyperlinks>
  <pageMargins left="0.74803149606299213" right="0.74803149606299213" top="0.98425196850393704" bottom="0.98425196850393704" header="0.51181102362204722" footer="0.51181102362204722"/>
  <pageSetup paperSize="9" scale="16" fitToHeight="3" orientation="portrait" r:id="rId1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topLeftCell="A13" zoomScaleNormal="100" zoomScaleSheetLayoutView="100" workbookViewId="0">
      <selection activeCell="D23" sqref="D23"/>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622" t="s">
        <v>3</v>
      </c>
      <c r="B1" s="623"/>
      <c r="C1" s="623"/>
      <c r="D1" s="623"/>
      <c r="E1" s="623"/>
      <c r="F1" s="623"/>
      <c r="G1" s="623"/>
      <c r="H1" s="623"/>
      <c r="I1" s="623"/>
      <c r="J1" s="623"/>
      <c r="K1" s="623"/>
      <c r="L1" s="623"/>
      <c r="M1" s="623"/>
      <c r="N1" s="624"/>
      <c r="P1" s="625" t="s">
        <v>4</v>
      </c>
      <c r="Q1" s="626"/>
      <c r="R1" s="626"/>
      <c r="S1" s="626"/>
      <c r="T1" s="626"/>
      <c r="U1" s="626"/>
      <c r="V1" s="626"/>
      <c r="W1" s="626"/>
      <c r="X1" s="626"/>
      <c r="Y1" s="626"/>
      <c r="Z1" s="626"/>
      <c r="AA1" s="626"/>
      <c r="AB1" s="626"/>
      <c r="AC1" s="627"/>
    </row>
    <row r="2" spans="1:29" ht="18" customHeight="1" thickBot="1">
      <c r="A2" s="628" t="s">
        <v>5</v>
      </c>
      <c r="B2" s="629"/>
      <c r="C2" s="629"/>
      <c r="D2" s="629"/>
      <c r="E2" s="629"/>
      <c r="F2" s="629"/>
      <c r="G2" s="629"/>
      <c r="H2" s="629"/>
      <c r="I2" s="629"/>
      <c r="J2" s="629"/>
      <c r="K2" s="629"/>
      <c r="L2" s="629"/>
      <c r="M2" s="629"/>
      <c r="N2" s="630"/>
      <c r="P2" s="631" t="s">
        <v>6</v>
      </c>
      <c r="Q2" s="629"/>
      <c r="R2" s="629"/>
      <c r="S2" s="629"/>
      <c r="T2" s="629"/>
      <c r="U2" s="629"/>
      <c r="V2" s="629"/>
      <c r="W2" s="629"/>
      <c r="X2" s="629"/>
      <c r="Y2" s="629"/>
      <c r="Z2" s="629"/>
      <c r="AA2" s="629"/>
      <c r="AB2" s="629"/>
      <c r="AC2" s="632"/>
    </row>
    <row r="3" spans="1:29" ht="13.8" thickBot="1">
      <c r="A3" s="6"/>
      <c r="B3" s="143" t="s">
        <v>171</v>
      </c>
      <c r="C3" s="143" t="s">
        <v>7</v>
      </c>
      <c r="D3" s="143" t="s">
        <v>8</v>
      </c>
      <c r="E3" s="143" t="s">
        <v>9</v>
      </c>
      <c r="F3" s="140" t="s">
        <v>10</v>
      </c>
      <c r="G3" s="143" t="s">
        <v>11</v>
      </c>
      <c r="H3" s="143" t="s">
        <v>12</v>
      </c>
      <c r="I3" s="143" t="s">
        <v>13</v>
      </c>
      <c r="J3" s="143" t="s">
        <v>14</v>
      </c>
      <c r="K3" s="143" t="s">
        <v>15</v>
      </c>
      <c r="L3" s="143" t="s">
        <v>16</v>
      </c>
      <c r="M3" s="143" t="s">
        <v>17</v>
      </c>
      <c r="N3" s="7" t="s">
        <v>18</v>
      </c>
      <c r="P3" s="8"/>
      <c r="Q3" s="143" t="s">
        <v>171</v>
      </c>
      <c r="R3" s="143" t="s">
        <v>7</v>
      </c>
      <c r="S3" s="143" t="s">
        <v>8</v>
      </c>
      <c r="T3" s="143" t="s">
        <v>9</v>
      </c>
      <c r="U3" s="140" t="s">
        <v>10</v>
      </c>
      <c r="V3" s="143" t="s">
        <v>11</v>
      </c>
      <c r="W3" s="143" t="s">
        <v>12</v>
      </c>
      <c r="X3" s="143" t="s">
        <v>13</v>
      </c>
      <c r="Y3" s="143" t="s">
        <v>14</v>
      </c>
      <c r="Z3" s="143" t="s">
        <v>15</v>
      </c>
      <c r="AA3" s="143" t="s">
        <v>16</v>
      </c>
      <c r="AB3" s="143" t="s">
        <v>17</v>
      </c>
      <c r="AC3" s="9" t="s">
        <v>19</v>
      </c>
    </row>
    <row r="4" spans="1:29" ht="19.8" thickBot="1">
      <c r="A4" s="357" t="s">
        <v>169</v>
      </c>
      <c r="B4" s="358">
        <f>AVERAGE(B7:B18)</f>
        <v>68.083333333333329</v>
      </c>
      <c r="C4" s="358">
        <f t="shared" ref="C4:M4" si="0">AVERAGE(C7:C18)</f>
        <v>56.083333333333336</v>
      </c>
      <c r="D4" s="358">
        <f t="shared" si="0"/>
        <v>67.416666666666671</v>
      </c>
      <c r="E4" s="358">
        <f t="shared" si="0"/>
        <v>103.16666666666667</v>
      </c>
      <c r="F4" s="358">
        <f t="shared" si="0"/>
        <v>173.75</v>
      </c>
      <c r="G4" s="358">
        <f t="shared" si="0"/>
        <v>405.27272727272725</v>
      </c>
      <c r="H4" s="358">
        <f t="shared" si="0"/>
        <v>614.90909090909088</v>
      </c>
      <c r="I4" s="358">
        <f t="shared" si="0"/>
        <v>875.18181818181813</v>
      </c>
      <c r="J4" s="358">
        <f t="shared" si="0"/>
        <v>564.72727272727275</v>
      </c>
      <c r="K4" s="358">
        <f t="shared" si="0"/>
        <v>363.72727272727275</v>
      </c>
      <c r="L4" s="358">
        <f t="shared" si="0"/>
        <v>207</v>
      </c>
      <c r="M4" s="358">
        <f t="shared" si="0"/>
        <v>134.81818181818181</v>
      </c>
      <c r="N4" s="358">
        <f>AVERAGE(N7:N18)</f>
        <v>3639.7272727272725</v>
      </c>
      <c r="O4" s="10"/>
      <c r="P4" s="359" t="str">
        <f>+A4</f>
        <v>12-21年月平均</v>
      </c>
      <c r="Q4" s="358">
        <f>AVERAGE(Q7:Q18)</f>
        <v>8.1666666666666661</v>
      </c>
      <c r="R4" s="358">
        <f t="shared" ref="R4:AC4" si="1">AVERAGE(R7:R18)</f>
        <v>8.75</v>
      </c>
      <c r="S4" s="358">
        <f t="shared" si="1"/>
        <v>13.333333333333334</v>
      </c>
      <c r="T4" s="358">
        <f t="shared" si="1"/>
        <v>6.5</v>
      </c>
      <c r="U4" s="358">
        <f t="shared" si="1"/>
        <v>9</v>
      </c>
      <c r="V4" s="358">
        <f t="shared" si="1"/>
        <v>9.0909090909090917</v>
      </c>
      <c r="W4" s="358">
        <f t="shared" si="1"/>
        <v>8.1818181818181817</v>
      </c>
      <c r="X4" s="358">
        <f t="shared" si="1"/>
        <v>11.545454545454545</v>
      </c>
      <c r="Y4" s="358">
        <f t="shared" si="1"/>
        <v>9.9090909090909083</v>
      </c>
      <c r="Z4" s="358">
        <f t="shared" si="1"/>
        <v>19.818181818181817</v>
      </c>
      <c r="AA4" s="358">
        <f t="shared" si="1"/>
        <v>11.636363636363637</v>
      </c>
      <c r="AB4" s="358">
        <f t="shared" si="1"/>
        <v>12.181818181818182</v>
      </c>
      <c r="AC4" s="358">
        <f t="shared" si="1"/>
        <v>131.45454545454547</v>
      </c>
    </row>
    <row r="5" spans="1:29" ht="19.8" customHeight="1" thickBot="1">
      <c r="A5" s="254"/>
      <c r="B5" s="254"/>
      <c r="C5" s="254"/>
      <c r="D5" s="254"/>
      <c r="E5" s="254"/>
      <c r="F5" s="11" t="s">
        <v>20</v>
      </c>
      <c r="G5" s="107"/>
      <c r="H5" s="107"/>
      <c r="I5" s="107"/>
      <c r="J5" s="107"/>
      <c r="K5" s="107"/>
      <c r="L5" s="107"/>
      <c r="M5" s="107"/>
      <c r="N5" s="221"/>
      <c r="O5" s="108"/>
      <c r="P5" s="141"/>
      <c r="Q5" s="141"/>
      <c r="R5" s="141"/>
      <c r="S5" s="254"/>
      <c r="T5" s="254"/>
      <c r="U5" s="11" t="s">
        <v>20</v>
      </c>
      <c r="V5" s="107"/>
      <c r="W5" s="107"/>
      <c r="X5" s="107"/>
      <c r="Y5" s="107"/>
      <c r="Z5" s="107"/>
      <c r="AA5" s="107"/>
      <c r="AB5" s="107"/>
      <c r="AC5" s="221"/>
    </row>
    <row r="6" spans="1:29" ht="19.8" customHeight="1" thickBot="1">
      <c r="A6" s="254"/>
      <c r="B6" s="254"/>
      <c r="C6" s="254"/>
      <c r="D6" s="254"/>
      <c r="E6" s="254"/>
      <c r="F6" s="344">
        <v>52</v>
      </c>
      <c r="G6" s="343"/>
      <c r="H6" s="343"/>
      <c r="I6" s="343"/>
      <c r="J6" s="343"/>
      <c r="K6" s="343"/>
      <c r="L6" s="343"/>
      <c r="M6" s="343"/>
      <c r="N6" s="335"/>
      <c r="O6" s="108"/>
      <c r="P6" s="141"/>
      <c r="Q6" s="141"/>
      <c r="R6" s="141"/>
      <c r="S6" s="254"/>
      <c r="T6" s="254"/>
      <c r="U6" s="344">
        <v>0</v>
      </c>
      <c r="V6" s="343"/>
      <c r="W6" s="343"/>
      <c r="X6" s="343"/>
      <c r="Y6" s="343"/>
      <c r="Z6" s="343"/>
      <c r="AA6" s="343"/>
      <c r="AB6" s="343"/>
      <c r="AC6" s="335"/>
    </row>
    <row r="7" spans="1:29" ht="18" customHeight="1" thickBot="1">
      <c r="A7" s="336" t="s">
        <v>180</v>
      </c>
      <c r="B7" s="354">
        <v>82</v>
      </c>
      <c r="C7" s="352">
        <v>62</v>
      </c>
      <c r="D7" s="439">
        <v>100</v>
      </c>
      <c r="E7" s="352">
        <v>111</v>
      </c>
      <c r="F7" s="352">
        <v>52</v>
      </c>
      <c r="G7" s="352"/>
      <c r="H7" s="352"/>
      <c r="I7" s="352"/>
      <c r="J7" s="352"/>
      <c r="K7" s="352"/>
      <c r="L7" s="352"/>
      <c r="M7" s="355"/>
      <c r="N7" s="353"/>
      <c r="O7" s="10"/>
      <c r="P7" s="342" t="s">
        <v>180</v>
      </c>
      <c r="Q7" s="354">
        <v>1</v>
      </c>
      <c r="R7" s="352">
        <v>1</v>
      </c>
      <c r="S7" s="439">
        <v>5</v>
      </c>
      <c r="T7" s="352">
        <v>2</v>
      </c>
      <c r="U7" s="352">
        <v>0</v>
      </c>
      <c r="V7" s="352"/>
      <c r="W7" s="352"/>
      <c r="X7" s="352"/>
      <c r="Y7" s="352"/>
      <c r="Z7" s="352"/>
      <c r="AA7" s="352"/>
      <c r="AB7" s="356"/>
      <c r="AC7" s="353"/>
    </row>
    <row r="8" spans="1:29" ht="18" customHeight="1" thickBot="1">
      <c r="A8" s="336" t="s">
        <v>170</v>
      </c>
      <c r="B8" s="345">
        <v>81</v>
      </c>
      <c r="C8" s="346">
        <v>39</v>
      </c>
      <c r="D8" s="346">
        <v>72</v>
      </c>
      <c r="E8" s="347">
        <v>89</v>
      </c>
      <c r="F8" s="347">
        <v>258</v>
      </c>
      <c r="G8" s="347">
        <v>416</v>
      </c>
      <c r="H8" s="347">
        <v>554</v>
      </c>
      <c r="I8" s="347">
        <v>568</v>
      </c>
      <c r="J8" s="347">
        <v>578</v>
      </c>
      <c r="K8" s="347">
        <v>337</v>
      </c>
      <c r="L8" s="347">
        <v>169</v>
      </c>
      <c r="M8" s="347">
        <v>168</v>
      </c>
      <c r="N8" s="348">
        <f t="shared" ref="N8:N19" si="2">SUM(B8:M8)</f>
        <v>3329</v>
      </c>
      <c r="O8" s="113" t="s">
        <v>21</v>
      </c>
      <c r="P8" s="337" t="s">
        <v>170</v>
      </c>
      <c r="Q8" s="349">
        <v>0</v>
      </c>
      <c r="R8" s="350">
        <v>5</v>
      </c>
      <c r="S8" s="350">
        <v>4</v>
      </c>
      <c r="T8" s="350">
        <v>1</v>
      </c>
      <c r="U8" s="350">
        <v>1</v>
      </c>
      <c r="V8" s="350">
        <v>1</v>
      </c>
      <c r="W8" s="350">
        <v>1</v>
      </c>
      <c r="X8" s="350">
        <v>1</v>
      </c>
      <c r="Y8" s="349">
        <v>0</v>
      </c>
      <c r="Z8" s="349">
        <v>0</v>
      </c>
      <c r="AA8" s="349">
        <v>0</v>
      </c>
      <c r="AB8" s="349">
        <v>2</v>
      </c>
      <c r="AC8" s="351">
        <f t="shared" ref="AC8:AC19" si="3">SUM(Q8:AB8)</f>
        <v>16</v>
      </c>
    </row>
    <row r="9" spans="1:29" ht="18" customHeight="1" thickBot="1">
      <c r="A9" s="255" t="s">
        <v>153</v>
      </c>
      <c r="B9" s="275">
        <v>81</v>
      </c>
      <c r="C9" s="275">
        <v>48</v>
      </c>
      <c r="D9" s="276">
        <v>71</v>
      </c>
      <c r="E9" s="275">
        <v>128</v>
      </c>
      <c r="F9" s="275">
        <v>171</v>
      </c>
      <c r="G9" s="275">
        <v>350</v>
      </c>
      <c r="H9" s="275">
        <v>569</v>
      </c>
      <c r="I9" s="275">
        <v>553</v>
      </c>
      <c r="J9" s="275">
        <v>458</v>
      </c>
      <c r="K9" s="275">
        <v>306</v>
      </c>
      <c r="L9" s="275">
        <v>220</v>
      </c>
      <c r="M9" s="276">
        <v>229</v>
      </c>
      <c r="N9" s="318">
        <f t="shared" si="2"/>
        <v>3184</v>
      </c>
      <c r="O9" s="253"/>
      <c r="P9" s="337" t="s">
        <v>152</v>
      </c>
      <c r="Q9" s="338">
        <v>1</v>
      </c>
      <c r="R9" s="338">
        <v>2</v>
      </c>
      <c r="S9" s="338">
        <v>1</v>
      </c>
      <c r="T9" s="338">
        <v>0</v>
      </c>
      <c r="U9" s="338">
        <v>0</v>
      </c>
      <c r="V9" s="338">
        <v>0</v>
      </c>
      <c r="W9" s="338">
        <v>1</v>
      </c>
      <c r="X9" s="338">
        <v>1</v>
      </c>
      <c r="Y9" s="338">
        <v>0</v>
      </c>
      <c r="Z9" s="338">
        <v>1</v>
      </c>
      <c r="AA9" s="338">
        <v>0</v>
      </c>
      <c r="AB9" s="338">
        <v>0</v>
      </c>
      <c r="AC9" s="339">
        <f t="shared" si="3"/>
        <v>7</v>
      </c>
    </row>
    <row r="10" spans="1:29" ht="18" customHeight="1" thickBot="1">
      <c r="A10" s="256" t="s">
        <v>132</v>
      </c>
      <c r="B10" s="171">
        <v>112</v>
      </c>
      <c r="C10" s="171">
        <v>85</v>
      </c>
      <c r="D10" s="171">
        <v>60</v>
      </c>
      <c r="E10" s="171">
        <v>97</v>
      </c>
      <c r="F10" s="171">
        <v>95</v>
      </c>
      <c r="G10" s="171">
        <v>305</v>
      </c>
      <c r="H10" s="171">
        <v>544</v>
      </c>
      <c r="I10" s="171">
        <v>449</v>
      </c>
      <c r="J10" s="171">
        <v>475</v>
      </c>
      <c r="K10" s="171">
        <v>505</v>
      </c>
      <c r="L10" s="171">
        <v>219</v>
      </c>
      <c r="M10" s="172">
        <v>98</v>
      </c>
      <c r="N10" s="269">
        <f t="shared" si="2"/>
        <v>3044</v>
      </c>
      <c r="O10" s="113"/>
      <c r="P10" s="337" t="s">
        <v>132</v>
      </c>
      <c r="Q10" s="220">
        <v>16</v>
      </c>
      <c r="R10" s="220">
        <v>1</v>
      </c>
      <c r="S10" s="220">
        <v>19</v>
      </c>
      <c r="T10" s="220">
        <v>3</v>
      </c>
      <c r="U10" s="220">
        <v>13</v>
      </c>
      <c r="V10" s="220">
        <v>1</v>
      </c>
      <c r="W10" s="220">
        <v>2</v>
      </c>
      <c r="X10" s="220">
        <v>2</v>
      </c>
      <c r="Y10" s="220">
        <v>0</v>
      </c>
      <c r="Z10" s="220">
        <v>24</v>
      </c>
      <c r="AA10" s="220">
        <v>4</v>
      </c>
      <c r="AB10" s="220">
        <v>2</v>
      </c>
      <c r="AC10" s="268">
        <f t="shared" si="3"/>
        <v>87</v>
      </c>
    </row>
    <row r="11" spans="1:29" ht="18" customHeight="1" thickBot="1">
      <c r="A11" s="257" t="s">
        <v>29</v>
      </c>
      <c r="B11" s="222">
        <v>84</v>
      </c>
      <c r="C11" s="222">
        <v>100</v>
      </c>
      <c r="D11" s="223">
        <v>77</v>
      </c>
      <c r="E11" s="223">
        <v>80</v>
      </c>
      <c r="F11" s="129">
        <v>236</v>
      </c>
      <c r="G11" s="129">
        <v>438</v>
      </c>
      <c r="H11" s="130">
        <v>631</v>
      </c>
      <c r="I11" s="129">
        <v>752</v>
      </c>
      <c r="J11" s="128">
        <v>523</v>
      </c>
      <c r="K11" s="129">
        <v>427</v>
      </c>
      <c r="L11" s="128">
        <v>253</v>
      </c>
      <c r="M11" s="224">
        <v>136</v>
      </c>
      <c r="N11" s="259">
        <f t="shared" si="2"/>
        <v>3737</v>
      </c>
      <c r="O11" s="113"/>
      <c r="P11" s="340" t="s">
        <v>22</v>
      </c>
      <c r="Q11" s="225">
        <v>7</v>
      </c>
      <c r="R11" s="225">
        <v>7</v>
      </c>
      <c r="S11" s="226">
        <v>13</v>
      </c>
      <c r="T11" s="226">
        <v>3</v>
      </c>
      <c r="U11" s="226">
        <v>8</v>
      </c>
      <c r="V11" s="226">
        <v>11</v>
      </c>
      <c r="W11" s="225">
        <v>5</v>
      </c>
      <c r="X11" s="226">
        <v>11</v>
      </c>
      <c r="Y11" s="226">
        <v>9</v>
      </c>
      <c r="Z11" s="226">
        <v>9</v>
      </c>
      <c r="AA11" s="227">
        <v>20</v>
      </c>
      <c r="AB11" s="227">
        <v>37</v>
      </c>
      <c r="AC11" s="266">
        <f t="shared" si="3"/>
        <v>140</v>
      </c>
    </row>
    <row r="12" spans="1:29" ht="18" customHeight="1" thickBot="1">
      <c r="A12" s="257" t="s">
        <v>30</v>
      </c>
      <c r="B12" s="226">
        <v>41</v>
      </c>
      <c r="C12" s="226">
        <v>44</v>
      </c>
      <c r="D12" s="226">
        <v>67</v>
      </c>
      <c r="E12" s="226">
        <v>103</v>
      </c>
      <c r="F12" s="228">
        <v>311</v>
      </c>
      <c r="G12" s="226">
        <v>415</v>
      </c>
      <c r="H12" s="226">
        <v>539</v>
      </c>
      <c r="I12" s="228">
        <v>1165</v>
      </c>
      <c r="J12" s="226">
        <v>534</v>
      </c>
      <c r="K12" s="226">
        <v>297</v>
      </c>
      <c r="L12" s="225">
        <v>205</v>
      </c>
      <c r="M12" s="229">
        <v>92</v>
      </c>
      <c r="N12" s="260">
        <f t="shared" si="2"/>
        <v>3813</v>
      </c>
      <c r="O12" s="113"/>
      <c r="P12" s="341" t="s">
        <v>30</v>
      </c>
      <c r="Q12" s="226">
        <v>9</v>
      </c>
      <c r="R12" s="226">
        <v>22</v>
      </c>
      <c r="S12" s="225">
        <v>18</v>
      </c>
      <c r="T12" s="226">
        <v>9</v>
      </c>
      <c r="U12" s="230">
        <v>21</v>
      </c>
      <c r="V12" s="226">
        <v>14</v>
      </c>
      <c r="W12" s="226">
        <v>6</v>
      </c>
      <c r="X12" s="226">
        <v>13</v>
      </c>
      <c r="Y12" s="226">
        <v>7</v>
      </c>
      <c r="Z12" s="231">
        <v>81</v>
      </c>
      <c r="AA12" s="230">
        <v>31</v>
      </c>
      <c r="AB12" s="231">
        <v>37</v>
      </c>
      <c r="AC12" s="267">
        <f t="shared" si="3"/>
        <v>268</v>
      </c>
    </row>
    <row r="13" spans="1:29" ht="18" customHeight="1" thickBot="1">
      <c r="A13" s="257" t="s">
        <v>31</v>
      </c>
      <c r="B13" s="226">
        <v>57</v>
      </c>
      <c r="C13" s="225">
        <v>35</v>
      </c>
      <c r="D13" s="226">
        <v>95</v>
      </c>
      <c r="E13" s="225">
        <v>112</v>
      </c>
      <c r="F13" s="226">
        <v>131</v>
      </c>
      <c r="G13" s="14">
        <v>340</v>
      </c>
      <c r="H13" s="14">
        <v>483</v>
      </c>
      <c r="I13" s="15">
        <v>1339</v>
      </c>
      <c r="J13" s="14">
        <v>614</v>
      </c>
      <c r="K13" s="14">
        <v>349</v>
      </c>
      <c r="L13" s="14">
        <v>236</v>
      </c>
      <c r="M13" s="232">
        <v>68</v>
      </c>
      <c r="N13" s="259">
        <f t="shared" si="2"/>
        <v>3859</v>
      </c>
      <c r="O13" s="113"/>
      <c r="P13" s="341" t="s">
        <v>31</v>
      </c>
      <c r="Q13" s="226">
        <v>19</v>
      </c>
      <c r="R13" s="226">
        <v>12</v>
      </c>
      <c r="S13" s="226">
        <v>8</v>
      </c>
      <c r="T13" s="225">
        <v>12</v>
      </c>
      <c r="U13" s="226">
        <v>7</v>
      </c>
      <c r="V13" s="226">
        <v>15</v>
      </c>
      <c r="W13" s="14">
        <v>16</v>
      </c>
      <c r="X13" s="232">
        <v>12</v>
      </c>
      <c r="Y13" s="225">
        <v>16</v>
      </c>
      <c r="Z13" s="226">
        <v>6</v>
      </c>
      <c r="AA13" s="225">
        <v>12</v>
      </c>
      <c r="AB13" s="225">
        <v>6</v>
      </c>
      <c r="AC13" s="266">
        <f t="shared" si="3"/>
        <v>141</v>
      </c>
    </row>
    <row r="14" spans="1:29" ht="18" customHeight="1" thickBot="1">
      <c r="A14" s="257" t="s">
        <v>32</v>
      </c>
      <c r="B14" s="233">
        <v>68</v>
      </c>
      <c r="C14" s="226">
        <v>42</v>
      </c>
      <c r="D14" s="226">
        <v>44</v>
      </c>
      <c r="E14" s="225">
        <v>75</v>
      </c>
      <c r="F14" s="225">
        <v>135</v>
      </c>
      <c r="G14" s="225">
        <v>448</v>
      </c>
      <c r="H14" s="226">
        <v>507</v>
      </c>
      <c r="I14" s="226">
        <v>808</v>
      </c>
      <c r="J14" s="230">
        <v>795</v>
      </c>
      <c r="K14" s="225">
        <v>313</v>
      </c>
      <c r="L14" s="225">
        <v>246</v>
      </c>
      <c r="M14" s="225">
        <v>143</v>
      </c>
      <c r="N14" s="259">
        <f t="shared" si="2"/>
        <v>3624</v>
      </c>
      <c r="O14" s="113"/>
      <c r="P14" s="341" t="s">
        <v>32</v>
      </c>
      <c r="Q14" s="235">
        <v>9</v>
      </c>
      <c r="R14" s="226">
        <v>16</v>
      </c>
      <c r="S14" s="226">
        <v>12</v>
      </c>
      <c r="T14" s="225">
        <v>6</v>
      </c>
      <c r="U14" s="236">
        <v>7</v>
      </c>
      <c r="V14" s="236">
        <v>14</v>
      </c>
      <c r="W14" s="226">
        <v>9</v>
      </c>
      <c r="X14" s="226">
        <v>14</v>
      </c>
      <c r="Y14" s="226">
        <v>9</v>
      </c>
      <c r="Z14" s="226">
        <v>9</v>
      </c>
      <c r="AA14" s="236">
        <v>8</v>
      </c>
      <c r="AB14" s="236">
        <v>7</v>
      </c>
      <c r="AC14" s="266">
        <f t="shared" si="3"/>
        <v>120</v>
      </c>
    </row>
    <row r="15" spans="1:29" ht="18" hidden="1" customHeight="1" thickBot="1">
      <c r="A15" s="13" t="s">
        <v>33</v>
      </c>
      <c r="B15" s="237">
        <v>71</v>
      </c>
      <c r="C15" s="237">
        <v>97</v>
      </c>
      <c r="D15" s="237">
        <v>61</v>
      </c>
      <c r="E15" s="238">
        <v>105</v>
      </c>
      <c r="F15" s="238">
        <v>198</v>
      </c>
      <c r="G15" s="238">
        <v>442</v>
      </c>
      <c r="H15" s="239">
        <v>790</v>
      </c>
      <c r="I15" s="16">
        <v>674</v>
      </c>
      <c r="J15" s="16">
        <v>594</v>
      </c>
      <c r="K15" s="238">
        <v>275</v>
      </c>
      <c r="L15" s="238">
        <v>133</v>
      </c>
      <c r="M15" s="238">
        <v>108</v>
      </c>
      <c r="N15" s="259">
        <f t="shared" si="2"/>
        <v>3548</v>
      </c>
      <c r="O15" s="10"/>
      <c r="P15" s="258" t="s">
        <v>33</v>
      </c>
      <c r="Q15" s="237">
        <v>7</v>
      </c>
      <c r="R15" s="237">
        <v>13</v>
      </c>
      <c r="S15" s="237">
        <v>12</v>
      </c>
      <c r="T15" s="238">
        <v>11</v>
      </c>
      <c r="U15" s="238">
        <v>12</v>
      </c>
      <c r="V15" s="238">
        <v>15</v>
      </c>
      <c r="W15" s="238">
        <v>20</v>
      </c>
      <c r="X15" s="238">
        <v>15</v>
      </c>
      <c r="Y15" s="238">
        <v>15</v>
      </c>
      <c r="Z15" s="238">
        <v>20</v>
      </c>
      <c r="AA15" s="238">
        <v>9</v>
      </c>
      <c r="AB15" s="238">
        <v>7</v>
      </c>
      <c r="AC15" s="265">
        <f t="shared" si="3"/>
        <v>156</v>
      </c>
    </row>
    <row r="16" spans="1:29" ht="13.8" hidden="1" thickBot="1">
      <c r="A16" s="18" t="s">
        <v>34</v>
      </c>
      <c r="B16" s="235">
        <v>38</v>
      </c>
      <c r="C16" s="238">
        <v>19</v>
      </c>
      <c r="D16" s="238">
        <v>38</v>
      </c>
      <c r="E16" s="238">
        <v>203</v>
      </c>
      <c r="F16" s="238">
        <v>146</v>
      </c>
      <c r="G16" s="238">
        <v>439</v>
      </c>
      <c r="H16" s="239">
        <v>964</v>
      </c>
      <c r="I16" s="239">
        <v>1154</v>
      </c>
      <c r="J16" s="238">
        <v>423</v>
      </c>
      <c r="K16" s="238">
        <v>388</v>
      </c>
      <c r="L16" s="238">
        <v>176</v>
      </c>
      <c r="M16" s="238">
        <v>143</v>
      </c>
      <c r="N16" s="240">
        <f t="shared" si="2"/>
        <v>4131</v>
      </c>
      <c r="O16" s="10"/>
      <c r="P16" s="17" t="s">
        <v>34</v>
      </c>
      <c r="Q16" s="238">
        <v>7</v>
      </c>
      <c r="R16" s="238">
        <v>7</v>
      </c>
      <c r="S16" s="238">
        <v>8</v>
      </c>
      <c r="T16" s="238">
        <v>12</v>
      </c>
      <c r="U16" s="238">
        <v>9</v>
      </c>
      <c r="V16" s="238">
        <v>6</v>
      </c>
      <c r="W16" s="238">
        <v>11</v>
      </c>
      <c r="X16" s="238">
        <v>8</v>
      </c>
      <c r="Y16" s="238">
        <v>16</v>
      </c>
      <c r="Z16" s="238">
        <v>40</v>
      </c>
      <c r="AA16" s="238">
        <v>17</v>
      </c>
      <c r="AB16" s="238">
        <v>16</v>
      </c>
      <c r="AC16" s="238">
        <f t="shared" si="3"/>
        <v>157</v>
      </c>
    </row>
    <row r="17" spans="1:31" ht="13.8" hidden="1" thickBot="1">
      <c r="A17" s="241" t="s">
        <v>35</v>
      </c>
      <c r="B17" s="16">
        <v>49</v>
      </c>
      <c r="C17" s="16">
        <v>63</v>
      </c>
      <c r="D17" s="16">
        <v>50</v>
      </c>
      <c r="E17" s="16">
        <v>71</v>
      </c>
      <c r="F17" s="16">
        <v>144</v>
      </c>
      <c r="G17" s="16">
        <v>374</v>
      </c>
      <c r="H17" s="110">
        <v>729</v>
      </c>
      <c r="I17" s="110">
        <v>1097</v>
      </c>
      <c r="J17" s="110">
        <v>650</v>
      </c>
      <c r="K17" s="16">
        <v>397</v>
      </c>
      <c r="L17" s="16">
        <v>192</v>
      </c>
      <c r="M17" s="16">
        <v>217</v>
      </c>
      <c r="N17" s="240">
        <f t="shared" si="2"/>
        <v>4033</v>
      </c>
      <c r="O17" s="10"/>
      <c r="P17" s="19" t="s">
        <v>35</v>
      </c>
      <c r="Q17" s="16">
        <v>10</v>
      </c>
      <c r="R17" s="16">
        <v>6</v>
      </c>
      <c r="S17" s="16">
        <v>14</v>
      </c>
      <c r="T17" s="16">
        <v>10</v>
      </c>
      <c r="U17" s="16">
        <v>10</v>
      </c>
      <c r="V17" s="16">
        <v>19</v>
      </c>
      <c r="W17" s="16">
        <v>11</v>
      </c>
      <c r="X17" s="16">
        <v>20</v>
      </c>
      <c r="Y17" s="16">
        <v>15</v>
      </c>
      <c r="Z17" s="16">
        <v>8</v>
      </c>
      <c r="AA17" s="16">
        <v>11</v>
      </c>
      <c r="AB17" s="16">
        <v>8</v>
      </c>
      <c r="AC17" s="238">
        <f t="shared" si="3"/>
        <v>142</v>
      </c>
    </row>
    <row r="18" spans="1:31" ht="13.8" hidden="1" thickBot="1">
      <c r="A18" s="18" t="s">
        <v>36</v>
      </c>
      <c r="B18" s="16">
        <v>53</v>
      </c>
      <c r="C18" s="16">
        <v>39</v>
      </c>
      <c r="D18" s="16">
        <v>74</v>
      </c>
      <c r="E18" s="16">
        <v>64</v>
      </c>
      <c r="F18" s="16">
        <v>208</v>
      </c>
      <c r="G18" s="16">
        <v>491</v>
      </c>
      <c r="H18" s="16">
        <v>454</v>
      </c>
      <c r="I18" s="110">
        <v>1068</v>
      </c>
      <c r="J18" s="16">
        <v>568</v>
      </c>
      <c r="K18" s="16">
        <v>407</v>
      </c>
      <c r="L18" s="16">
        <v>228</v>
      </c>
      <c r="M18" s="16">
        <v>81</v>
      </c>
      <c r="N18" s="234">
        <f t="shared" si="2"/>
        <v>3735</v>
      </c>
      <c r="O18" s="10"/>
      <c r="P18" s="17" t="s">
        <v>36</v>
      </c>
      <c r="Q18" s="16">
        <v>12</v>
      </c>
      <c r="R18" s="16">
        <v>13</v>
      </c>
      <c r="S18" s="16">
        <v>46</v>
      </c>
      <c r="T18" s="16">
        <v>9</v>
      </c>
      <c r="U18" s="16">
        <v>20</v>
      </c>
      <c r="V18" s="16">
        <v>4</v>
      </c>
      <c r="W18" s="16">
        <v>8</v>
      </c>
      <c r="X18" s="16">
        <v>30</v>
      </c>
      <c r="Y18" s="16">
        <v>22</v>
      </c>
      <c r="Z18" s="16">
        <v>20</v>
      </c>
      <c r="AA18" s="16">
        <v>16</v>
      </c>
      <c r="AB18" s="16">
        <v>12</v>
      </c>
      <c r="AC18" s="242">
        <f t="shared" si="3"/>
        <v>212</v>
      </c>
    </row>
    <row r="19" spans="1:31" ht="13.8" hidden="1" thickBot="1">
      <c r="A19" s="18" t="s">
        <v>23</v>
      </c>
      <c r="B19" s="111">
        <v>67</v>
      </c>
      <c r="C19" s="111">
        <v>62</v>
      </c>
      <c r="D19" s="111">
        <v>57</v>
      </c>
      <c r="E19" s="111">
        <v>77</v>
      </c>
      <c r="F19" s="111">
        <v>473</v>
      </c>
      <c r="G19" s="111">
        <v>468</v>
      </c>
      <c r="H19" s="112">
        <v>659</v>
      </c>
      <c r="I19" s="111">
        <v>851</v>
      </c>
      <c r="J19" s="111">
        <v>542</v>
      </c>
      <c r="K19" s="111">
        <v>270</v>
      </c>
      <c r="L19" s="111">
        <v>208</v>
      </c>
      <c r="M19" s="111">
        <v>174</v>
      </c>
      <c r="N19" s="243">
        <f t="shared" si="2"/>
        <v>3908</v>
      </c>
      <c r="O19" s="10" t="s">
        <v>28</v>
      </c>
      <c r="P19" s="19" t="s">
        <v>23</v>
      </c>
      <c r="Q19" s="16">
        <v>6</v>
      </c>
      <c r="R19" s="16">
        <v>25</v>
      </c>
      <c r="S19" s="16">
        <v>29</v>
      </c>
      <c r="T19" s="16">
        <v>4</v>
      </c>
      <c r="U19" s="16">
        <v>17</v>
      </c>
      <c r="V19" s="16">
        <v>19</v>
      </c>
      <c r="W19" s="16">
        <v>14</v>
      </c>
      <c r="X19" s="16">
        <v>37</v>
      </c>
      <c r="Y19" s="20">
        <v>76</v>
      </c>
      <c r="Z19" s="16">
        <v>34</v>
      </c>
      <c r="AA19" s="16">
        <v>17</v>
      </c>
      <c r="AB19" s="16">
        <v>18</v>
      </c>
      <c r="AC19" s="242">
        <f t="shared" si="3"/>
        <v>296</v>
      </c>
    </row>
    <row r="20" spans="1:31">
      <c r="A20" s="21"/>
      <c r="B20" s="244"/>
      <c r="C20" s="244"/>
      <c r="D20" s="244"/>
      <c r="E20" s="244"/>
      <c r="F20" s="244"/>
      <c r="G20" s="244"/>
      <c r="H20" s="244"/>
      <c r="I20" s="244"/>
      <c r="J20" s="244"/>
      <c r="K20" s="244"/>
      <c r="L20" s="244"/>
      <c r="M20" s="244"/>
      <c r="N20" s="22"/>
      <c r="O20" s="10"/>
      <c r="P20" s="23"/>
      <c r="Q20" s="245"/>
      <c r="R20" s="245"/>
      <c r="S20" s="245"/>
      <c r="T20" s="245"/>
      <c r="U20" s="245"/>
      <c r="V20" s="245"/>
      <c r="W20" s="245"/>
      <c r="X20" s="245"/>
      <c r="Y20" s="245"/>
      <c r="Z20" s="245"/>
      <c r="AA20" s="245"/>
      <c r="AB20" s="245"/>
      <c r="AC20" s="244"/>
    </row>
    <row r="21" spans="1:31" ht="13.5" customHeight="1">
      <c r="A21" s="633" t="s">
        <v>229</v>
      </c>
      <c r="B21" s="634"/>
      <c r="C21" s="634"/>
      <c r="D21" s="634"/>
      <c r="E21" s="634"/>
      <c r="F21" s="634"/>
      <c r="G21" s="634"/>
      <c r="H21" s="634"/>
      <c r="I21" s="634"/>
      <c r="J21" s="634"/>
      <c r="K21" s="634"/>
      <c r="L21" s="634"/>
      <c r="M21" s="634"/>
      <c r="N21" s="635"/>
      <c r="O21" s="10"/>
      <c r="P21" s="633" t="str">
        <f>+A21</f>
        <v>※2023年 第19週（5/8～5/14） 現在</v>
      </c>
      <c r="Q21" s="634"/>
      <c r="R21" s="634"/>
      <c r="S21" s="634"/>
      <c r="T21" s="634"/>
      <c r="U21" s="634"/>
      <c r="V21" s="634"/>
      <c r="W21" s="634"/>
      <c r="X21" s="634"/>
      <c r="Y21" s="634"/>
      <c r="Z21" s="634"/>
      <c r="AA21" s="634"/>
      <c r="AB21" s="634"/>
      <c r="AC21" s="635"/>
    </row>
    <row r="22" spans="1:31" ht="13.8" thickBot="1">
      <c r="A22" s="313" t="s">
        <v>175</v>
      </c>
      <c r="B22" s="10"/>
      <c r="C22" s="10"/>
      <c r="D22" s="10"/>
      <c r="E22" s="10"/>
      <c r="F22" s="10"/>
      <c r="G22" s="10" t="s">
        <v>21</v>
      </c>
      <c r="H22" s="10"/>
      <c r="I22" s="10"/>
      <c r="J22" s="10"/>
      <c r="K22" s="10"/>
      <c r="L22" s="10"/>
      <c r="M22" s="10"/>
      <c r="N22" s="25"/>
      <c r="O22" s="10"/>
      <c r="P22" s="314" t="s">
        <v>174</v>
      </c>
      <c r="Q22" s="10"/>
      <c r="R22" s="10"/>
      <c r="S22" s="10"/>
      <c r="T22" s="10"/>
      <c r="U22" s="10"/>
      <c r="V22" s="10"/>
      <c r="W22" s="10"/>
      <c r="X22" s="10"/>
      <c r="Y22" s="10"/>
      <c r="Z22" s="10"/>
      <c r="AA22" s="10"/>
      <c r="AB22" s="10"/>
      <c r="AC22" s="27"/>
    </row>
    <row r="23" spans="1:31" ht="17.25" customHeight="1" thickBot="1">
      <c r="A23" s="24"/>
      <c r="B23" s="246" t="s">
        <v>163</v>
      </c>
      <c r="C23" s="10"/>
      <c r="D23" s="310" t="s">
        <v>230</v>
      </c>
      <c r="E23" s="28"/>
      <c r="F23" s="10"/>
      <c r="G23" s="10" t="s">
        <v>21</v>
      </c>
      <c r="H23" s="10"/>
      <c r="I23" s="10"/>
      <c r="J23" s="10"/>
      <c r="K23" s="10"/>
      <c r="L23" s="10"/>
      <c r="M23" s="10"/>
      <c r="N23" s="25"/>
      <c r="O23" s="113" t="s">
        <v>21</v>
      </c>
      <c r="P23" s="153"/>
      <c r="Q23" s="455" t="s">
        <v>164</v>
      </c>
      <c r="R23" s="619" t="s">
        <v>210</v>
      </c>
      <c r="S23" s="620"/>
      <c r="T23" s="621"/>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3" t="s">
        <v>21</v>
      </c>
      <c r="P24" s="152"/>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3" t="s">
        <v>21</v>
      </c>
      <c r="P25" s="26"/>
      <c r="Q25" s="10"/>
      <c r="R25" s="10"/>
      <c r="S25" s="10"/>
      <c r="T25" s="10"/>
      <c r="U25" s="10"/>
      <c r="V25" s="10"/>
      <c r="W25" s="10"/>
      <c r="X25" s="10"/>
      <c r="Y25" s="10"/>
      <c r="Z25" s="10"/>
      <c r="AA25" s="10"/>
      <c r="AB25" s="10"/>
      <c r="AC25" s="27"/>
      <c r="AE25" s="1" t="s">
        <v>154</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3"/>
    </row>
    <row r="29" spans="1:31">
      <c r="A29" s="24"/>
      <c r="B29" s="10"/>
      <c r="C29" s="10"/>
      <c r="D29" s="10"/>
      <c r="E29" s="10"/>
      <c r="F29" s="10"/>
      <c r="G29" s="10"/>
      <c r="H29" s="10"/>
      <c r="I29" s="10"/>
      <c r="J29" s="10"/>
      <c r="K29" s="10"/>
      <c r="L29" s="10"/>
      <c r="M29" s="10"/>
      <c r="N29" s="25"/>
      <c r="O29" s="10"/>
      <c r="P29" s="12"/>
      <c r="AC29" s="29"/>
    </row>
    <row r="30" spans="1:31" ht="21.6">
      <c r="A30" s="385" t="s">
        <v>195</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7"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4" t="s">
        <v>165</v>
      </c>
      <c r="R38" s="124"/>
      <c r="S38" s="124"/>
      <c r="T38" s="124"/>
      <c r="U38" s="124"/>
      <c r="V38" s="124"/>
      <c r="W38" s="124"/>
      <c r="X38" s="124"/>
    </row>
    <row r="39" spans="1:29">
      <c r="Q39" s="124" t="s">
        <v>166</v>
      </c>
      <c r="R39" s="124"/>
      <c r="S39" s="124"/>
      <c r="T39" s="124"/>
      <c r="U39" s="124"/>
      <c r="V39" s="124"/>
      <c r="W39" s="124"/>
      <c r="X39" s="124"/>
    </row>
  </sheetData>
  <mergeCells count="7">
    <mergeCell ref="R23:T23"/>
    <mergeCell ref="A1:N1"/>
    <mergeCell ref="P1:AC1"/>
    <mergeCell ref="A2:N2"/>
    <mergeCell ref="P2:AC2"/>
    <mergeCell ref="A21:N21"/>
    <mergeCell ref="P21:AC21"/>
  </mergeCells>
  <phoneticPr fontId="87"/>
  <pageMargins left="0.75" right="0.75" top="1" bottom="1" header="0.51200000000000001" footer="0.51200000000000001"/>
  <pageSetup paperSize="9" scale="44" orientation="portrait"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B1:G29"/>
  <sheetViews>
    <sheetView view="pageBreakPreview" zoomScale="85" zoomScaleNormal="112" zoomScaleSheetLayoutView="85" workbookViewId="0">
      <selection activeCell="D20" sqref="D20"/>
    </sheetView>
  </sheetViews>
  <sheetFormatPr defaultColWidth="9" defaultRowHeight="13.2"/>
  <cols>
    <col min="1" max="1" width="2.109375" style="1" customWidth="1"/>
    <col min="2" max="2" width="25.77734375" style="90" customWidth="1"/>
    <col min="3" max="3" width="67.6640625" style="1" customWidth="1"/>
    <col min="4" max="4" width="98.33203125" style="1" customWidth="1"/>
    <col min="5" max="5" width="3.88671875" style="1" customWidth="1"/>
    <col min="6" max="16384" width="9" style="1"/>
  </cols>
  <sheetData>
    <row r="1" spans="2:7" ht="18.75" customHeight="1">
      <c r="B1" s="90" t="s">
        <v>111</v>
      </c>
    </row>
    <row r="2" spans="2:7" ht="17.25" customHeight="1" thickBot="1">
      <c r="B2" t="s">
        <v>324</v>
      </c>
      <c r="D2" s="638"/>
      <c r="E2" s="639"/>
    </row>
    <row r="3" spans="2:7" ht="16.5" customHeight="1" thickBot="1">
      <c r="B3" s="91" t="s">
        <v>112</v>
      </c>
      <c r="C3" s="184" t="s">
        <v>113</v>
      </c>
      <c r="D3" s="142" t="s">
        <v>158</v>
      </c>
    </row>
    <row r="4" spans="2:7" ht="17.25" customHeight="1" thickBot="1">
      <c r="B4" s="92" t="s">
        <v>114</v>
      </c>
      <c r="C4" s="116" t="s">
        <v>325</v>
      </c>
      <c r="D4" s="93"/>
    </row>
    <row r="5" spans="2:7" ht="17.25" customHeight="1">
      <c r="B5" s="640" t="s">
        <v>150</v>
      </c>
      <c r="C5" s="643" t="s">
        <v>155</v>
      </c>
      <c r="D5" s="644"/>
    </row>
    <row r="6" spans="2:7" ht="19.2" customHeight="1">
      <c r="B6" s="641"/>
      <c r="C6" s="645" t="s">
        <v>156</v>
      </c>
      <c r="D6" s="646"/>
      <c r="G6" s="156"/>
    </row>
    <row r="7" spans="2:7" ht="19.95" customHeight="1">
      <c r="B7" s="641"/>
      <c r="C7" s="185" t="s">
        <v>157</v>
      </c>
      <c r="D7" s="186"/>
      <c r="G7" s="156"/>
    </row>
    <row r="8" spans="2:7" ht="25.2" customHeight="1" thickBot="1">
      <c r="B8" s="642"/>
      <c r="C8" s="158" t="s">
        <v>159</v>
      </c>
      <c r="D8" s="157"/>
      <c r="G8" s="156"/>
    </row>
    <row r="9" spans="2:7" ht="42" customHeight="1" thickBot="1">
      <c r="B9" s="94" t="s">
        <v>115</v>
      </c>
      <c r="C9" s="647" t="s">
        <v>218</v>
      </c>
      <c r="D9" s="648"/>
    </row>
    <row r="10" spans="2:7" ht="69" customHeight="1" thickBot="1">
      <c r="B10" s="95" t="s">
        <v>116</v>
      </c>
      <c r="C10" s="649" t="s">
        <v>326</v>
      </c>
      <c r="D10" s="650"/>
    </row>
    <row r="11" spans="2:7" ht="59.4" customHeight="1" thickBot="1">
      <c r="B11" s="96"/>
      <c r="C11" s="97" t="s">
        <v>328</v>
      </c>
      <c r="D11" s="162" t="s">
        <v>327</v>
      </c>
      <c r="F11" s="1" t="s">
        <v>21</v>
      </c>
    </row>
    <row r="12" spans="2:7" ht="42.6" hidden="1" customHeight="1" thickBot="1">
      <c r="B12" s="94" t="s">
        <v>201</v>
      </c>
      <c r="C12" s="99" t="s">
        <v>200</v>
      </c>
      <c r="D12" s="98"/>
    </row>
    <row r="13" spans="2:7" ht="105" customHeight="1" thickBot="1">
      <c r="B13" s="100" t="s">
        <v>117</v>
      </c>
      <c r="C13" s="101" t="s">
        <v>329</v>
      </c>
      <c r="D13" s="139" t="s">
        <v>330</v>
      </c>
      <c r="F13" t="s">
        <v>28</v>
      </c>
    </row>
    <row r="14" spans="2:7" ht="79.2" customHeight="1" thickBot="1">
      <c r="B14" s="102" t="s">
        <v>118</v>
      </c>
      <c r="C14" s="636" t="s">
        <v>331</v>
      </c>
      <c r="D14" s="637"/>
    </row>
    <row r="15" spans="2:7" ht="17.25" customHeight="1"/>
    <row r="16" spans="2:7" ht="17.25" customHeight="1">
      <c r="C16" s="312"/>
      <c r="D16" s="1" t="s">
        <v>154</v>
      </c>
    </row>
    <row r="17" spans="2:5">
      <c r="C17" s="1" t="s">
        <v>28</v>
      </c>
    </row>
    <row r="18" spans="2:5">
      <c r="E18" s="1" t="s">
        <v>21</v>
      </c>
    </row>
    <row r="21" spans="2:5">
      <c r="B21" s="90" t="s">
        <v>21</v>
      </c>
    </row>
    <row r="29" spans="2:5">
      <c r="D29" s="1" t="s">
        <v>172</v>
      </c>
    </row>
  </sheetData>
  <mergeCells count="7">
    <mergeCell ref="C14:D14"/>
    <mergeCell ref="D2:E2"/>
    <mergeCell ref="B5:B8"/>
    <mergeCell ref="C5:D5"/>
    <mergeCell ref="C6:D6"/>
    <mergeCell ref="C9:D9"/>
    <mergeCell ref="C10:D10"/>
  </mergeCells>
  <phoneticPr fontId="87"/>
  <hyperlinks>
    <hyperlink ref="C6" r:id="rId1" location="h2_1" xr:uid="{B5E764AE-5943-4A97-AD1C-025941C051BF}"/>
  </hyperlinks>
  <pageMargins left="0.7" right="0.7" top="0.75" bottom="0.75" header="0.3" footer="0.3"/>
  <pageSetup paperSize="9" scale="45"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37"/>
  <sheetViews>
    <sheetView view="pageBreakPreview" zoomScale="88" zoomScaleNormal="100" zoomScaleSheetLayoutView="88" workbookViewId="0">
      <selection activeCell="C27" sqref="C27"/>
    </sheetView>
  </sheetViews>
  <sheetFormatPr defaultColWidth="9" defaultRowHeight="13.2"/>
  <cols>
    <col min="1" max="1" width="21.33203125" style="42" customWidth="1"/>
    <col min="2" max="2" width="19.77734375" style="42" customWidth="1"/>
    <col min="3" max="3" width="80.21875" style="263"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7" t="s">
        <v>226</v>
      </c>
      <c r="B1" s="278" t="s">
        <v>162</v>
      </c>
      <c r="C1" s="366" t="s">
        <v>183</v>
      </c>
      <c r="D1" s="279" t="s">
        <v>25</v>
      </c>
      <c r="E1" s="280" t="s">
        <v>26</v>
      </c>
    </row>
    <row r="2" spans="1:5" s="108" customFormat="1" ht="22.95" customHeight="1">
      <c r="A2" s="324" t="s">
        <v>332</v>
      </c>
      <c r="B2" s="386" t="s">
        <v>333</v>
      </c>
      <c r="C2" s="691" t="s">
        <v>380</v>
      </c>
      <c r="D2" s="459">
        <v>45065</v>
      </c>
      <c r="E2" s="460">
        <v>45065</v>
      </c>
    </row>
    <row r="3" spans="1:5" s="108" customFormat="1" ht="22.95" customHeight="1">
      <c r="A3" s="324" t="s">
        <v>332</v>
      </c>
      <c r="B3" s="386" t="s">
        <v>334</v>
      </c>
      <c r="C3" s="386" t="s">
        <v>381</v>
      </c>
      <c r="D3" s="459">
        <v>45065</v>
      </c>
      <c r="E3" s="460">
        <v>45065</v>
      </c>
    </row>
    <row r="4" spans="1:5" s="108" customFormat="1" ht="22.95" customHeight="1">
      <c r="A4" s="324" t="s">
        <v>332</v>
      </c>
      <c r="B4" s="386" t="s">
        <v>335</v>
      </c>
      <c r="C4" s="690" t="s">
        <v>382</v>
      </c>
      <c r="D4" s="459">
        <v>45065</v>
      </c>
      <c r="E4" s="460">
        <v>45065</v>
      </c>
    </row>
    <row r="5" spans="1:5" s="108" customFormat="1" ht="22.95" customHeight="1">
      <c r="A5" s="441" t="s">
        <v>332</v>
      </c>
      <c r="B5" s="386" t="s">
        <v>335</v>
      </c>
      <c r="C5" s="690" t="s">
        <v>383</v>
      </c>
      <c r="D5" s="459">
        <v>45065</v>
      </c>
      <c r="E5" s="461">
        <v>45065</v>
      </c>
    </row>
    <row r="6" spans="1:5" s="108" customFormat="1" ht="22.95" customHeight="1">
      <c r="A6" s="441" t="s">
        <v>332</v>
      </c>
      <c r="B6" s="386" t="s">
        <v>334</v>
      </c>
      <c r="C6" s="386" t="s">
        <v>384</v>
      </c>
      <c r="D6" s="459">
        <v>45065</v>
      </c>
      <c r="E6" s="461">
        <v>45065</v>
      </c>
    </row>
    <row r="7" spans="1:5" s="108" customFormat="1" ht="22.95" customHeight="1">
      <c r="A7" s="441" t="s">
        <v>336</v>
      </c>
      <c r="B7" s="386" t="s">
        <v>337</v>
      </c>
      <c r="C7" s="690" t="s">
        <v>385</v>
      </c>
      <c r="D7" s="459">
        <v>45065</v>
      </c>
      <c r="E7" s="461">
        <v>45065</v>
      </c>
    </row>
    <row r="8" spans="1:5" s="108" customFormat="1" ht="22.95" customHeight="1">
      <c r="A8" s="441" t="s">
        <v>332</v>
      </c>
      <c r="B8" s="386" t="s">
        <v>338</v>
      </c>
      <c r="C8" s="693" t="s">
        <v>386</v>
      </c>
      <c r="D8" s="459">
        <v>45064</v>
      </c>
      <c r="E8" s="461">
        <v>45065</v>
      </c>
    </row>
    <row r="9" spans="1:5" s="108" customFormat="1" ht="22.95" customHeight="1">
      <c r="A9" s="441" t="s">
        <v>339</v>
      </c>
      <c r="B9" s="386" t="s">
        <v>340</v>
      </c>
      <c r="C9" s="690" t="s">
        <v>387</v>
      </c>
      <c r="D9" s="459">
        <v>45064</v>
      </c>
      <c r="E9" s="461">
        <v>45065</v>
      </c>
    </row>
    <row r="10" spans="1:5" s="108" customFormat="1" ht="22.95" customHeight="1">
      <c r="A10" s="441" t="s">
        <v>332</v>
      </c>
      <c r="B10" s="386" t="s">
        <v>341</v>
      </c>
      <c r="C10" s="693" t="s">
        <v>342</v>
      </c>
      <c r="D10" s="459">
        <v>45064</v>
      </c>
      <c r="E10" s="461">
        <v>45064</v>
      </c>
    </row>
    <row r="11" spans="1:5" s="108" customFormat="1" ht="22.95" customHeight="1">
      <c r="A11" s="441" t="s">
        <v>332</v>
      </c>
      <c r="B11" s="386" t="s">
        <v>343</v>
      </c>
      <c r="C11" s="690" t="s">
        <v>344</v>
      </c>
      <c r="D11" s="459">
        <v>45064</v>
      </c>
      <c r="E11" s="461">
        <v>45064</v>
      </c>
    </row>
    <row r="12" spans="1:5" s="108" customFormat="1" ht="22.95" customHeight="1">
      <c r="A12" s="441" t="s">
        <v>332</v>
      </c>
      <c r="B12" s="386" t="s">
        <v>345</v>
      </c>
      <c r="C12" s="386" t="s">
        <v>346</v>
      </c>
      <c r="D12" s="459">
        <v>45063</v>
      </c>
      <c r="E12" s="461">
        <v>45064</v>
      </c>
    </row>
    <row r="13" spans="1:5" s="108" customFormat="1" ht="22.95" customHeight="1">
      <c r="A13" s="441" t="s">
        <v>339</v>
      </c>
      <c r="B13" s="386" t="s">
        <v>347</v>
      </c>
      <c r="C13" s="689" t="s">
        <v>348</v>
      </c>
      <c r="D13" s="459">
        <v>45063</v>
      </c>
      <c r="E13" s="461">
        <v>45064</v>
      </c>
    </row>
    <row r="14" spans="1:5" s="108" customFormat="1" ht="22.95" customHeight="1">
      <c r="A14" s="441" t="s">
        <v>332</v>
      </c>
      <c r="B14" s="386" t="s">
        <v>349</v>
      </c>
      <c r="C14" s="689" t="s">
        <v>350</v>
      </c>
      <c r="D14" s="459">
        <v>45063</v>
      </c>
      <c r="E14" s="461">
        <v>45063</v>
      </c>
    </row>
    <row r="15" spans="1:5" s="108" customFormat="1" ht="22.95" customHeight="1">
      <c r="A15" s="441" t="s">
        <v>336</v>
      </c>
      <c r="B15" s="386" t="s">
        <v>334</v>
      </c>
      <c r="C15" s="690" t="s">
        <v>351</v>
      </c>
      <c r="D15" s="459">
        <v>45062</v>
      </c>
      <c r="E15" s="461">
        <v>45063</v>
      </c>
    </row>
    <row r="16" spans="1:5" s="108" customFormat="1" ht="22.95" customHeight="1">
      <c r="A16" s="441" t="s">
        <v>332</v>
      </c>
      <c r="B16" s="386" t="s">
        <v>352</v>
      </c>
      <c r="C16" s="693" t="s">
        <v>353</v>
      </c>
      <c r="D16" s="459">
        <v>45062</v>
      </c>
      <c r="E16" s="461">
        <v>45063</v>
      </c>
    </row>
    <row r="17" spans="1:5" s="108" customFormat="1" ht="22.95" customHeight="1">
      <c r="A17" s="441" t="s">
        <v>332</v>
      </c>
      <c r="B17" s="386" t="s">
        <v>354</v>
      </c>
      <c r="C17" s="693" t="s">
        <v>355</v>
      </c>
      <c r="D17" s="459">
        <v>45062</v>
      </c>
      <c r="E17" s="461">
        <v>45063</v>
      </c>
    </row>
    <row r="18" spans="1:5" s="108" customFormat="1" ht="22.95" customHeight="1">
      <c r="A18" s="441" t="s">
        <v>356</v>
      </c>
      <c r="B18" s="386" t="s">
        <v>357</v>
      </c>
      <c r="C18" s="689" t="s">
        <v>358</v>
      </c>
      <c r="D18" s="459">
        <v>45062</v>
      </c>
      <c r="E18" s="461">
        <v>45063</v>
      </c>
    </row>
    <row r="19" spans="1:5" s="108" customFormat="1" ht="22.95" customHeight="1">
      <c r="A19" s="441" t="s">
        <v>332</v>
      </c>
      <c r="B19" s="386" t="s">
        <v>359</v>
      </c>
      <c r="C19" s="690" t="s">
        <v>360</v>
      </c>
      <c r="D19" s="459">
        <v>45062</v>
      </c>
      <c r="E19" s="461">
        <v>45062</v>
      </c>
    </row>
    <row r="20" spans="1:5" s="108" customFormat="1" ht="22.95" customHeight="1">
      <c r="A20" s="441" t="s">
        <v>332</v>
      </c>
      <c r="B20" s="386" t="s">
        <v>361</v>
      </c>
      <c r="C20" s="689" t="s">
        <v>362</v>
      </c>
      <c r="D20" s="459">
        <v>45062</v>
      </c>
      <c r="E20" s="461">
        <v>45062</v>
      </c>
    </row>
    <row r="21" spans="1:5" s="108" customFormat="1" ht="22.95" customHeight="1">
      <c r="A21" s="441" t="s">
        <v>332</v>
      </c>
      <c r="B21" s="386" t="s">
        <v>363</v>
      </c>
      <c r="C21" s="690" t="s">
        <v>364</v>
      </c>
      <c r="D21" s="459">
        <v>45062</v>
      </c>
      <c r="E21" s="461">
        <v>45062</v>
      </c>
    </row>
    <row r="22" spans="1:5" s="108" customFormat="1" ht="22.95" customHeight="1">
      <c r="A22" s="441" t="s">
        <v>332</v>
      </c>
      <c r="B22" s="386" t="s">
        <v>335</v>
      </c>
      <c r="C22" s="693" t="s">
        <v>365</v>
      </c>
      <c r="D22" s="459">
        <v>45061</v>
      </c>
      <c r="E22" s="461">
        <v>45062</v>
      </c>
    </row>
    <row r="23" spans="1:5" s="108" customFormat="1" ht="22.95" customHeight="1">
      <c r="A23" s="441" t="s">
        <v>339</v>
      </c>
      <c r="B23" s="386" t="s">
        <v>366</v>
      </c>
      <c r="C23" s="693" t="s">
        <v>367</v>
      </c>
      <c r="D23" s="459">
        <v>45058</v>
      </c>
      <c r="E23" s="461">
        <v>45061</v>
      </c>
    </row>
    <row r="24" spans="1:5" s="108" customFormat="1" ht="22.95" customHeight="1">
      <c r="A24" s="441" t="s">
        <v>332</v>
      </c>
      <c r="B24" s="386" t="s">
        <v>368</v>
      </c>
      <c r="C24" s="690" t="s">
        <v>369</v>
      </c>
      <c r="D24" s="459">
        <v>45058</v>
      </c>
      <c r="E24" s="461">
        <v>45061</v>
      </c>
    </row>
    <row r="25" spans="1:5" s="108" customFormat="1" ht="22.95" customHeight="1">
      <c r="A25" s="324" t="s">
        <v>332</v>
      </c>
      <c r="B25" s="386" t="s">
        <v>333</v>
      </c>
      <c r="C25" s="690" t="s">
        <v>370</v>
      </c>
      <c r="D25" s="459">
        <v>45058</v>
      </c>
      <c r="E25" s="460">
        <v>45061</v>
      </c>
    </row>
    <row r="26" spans="1:5" s="108" customFormat="1" ht="22.95" customHeight="1">
      <c r="A26" s="324" t="s">
        <v>332</v>
      </c>
      <c r="B26" s="386" t="s">
        <v>361</v>
      </c>
      <c r="C26" s="689" t="s">
        <v>371</v>
      </c>
      <c r="D26" s="459">
        <v>45058</v>
      </c>
      <c r="E26" s="460">
        <v>45061</v>
      </c>
    </row>
    <row r="27" spans="1:5" s="108" customFormat="1" ht="22.95" customHeight="1">
      <c r="A27" s="324" t="s">
        <v>332</v>
      </c>
      <c r="B27" s="386" t="s">
        <v>372</v>
      </c>
      <c r="C27" s="692" t="s">
        <v>373</v>
      </c>
      <c r="D27" s="459">
        <v>45058</v>
      </c>
      <c r="E27" s="460">
        <v>45061</v>
      </c>
    </row>
    <row r="28" spans="1:5" s="108" customFormat="1" ht="22.95" customHeight="1">
      <c r="A28" s="324" t="s">
        <v>332</v>
      </c>
      <c r="B28" s="386" t="s">
        <v>374</v>
      </c>
      <c r="C28" s="692" t="s">
        <v>375</v>
      </c>
      <c r="D28" s="459">
        <v>45058</v>
      </c>
      <c r="E28" s="460">
        <v>45061</v>
      </c>
    </row>
    <row r="29" spans="1:5" s="108" customFormat="1" ht="22.95" customHeight="1">
      <c r="A29" s="324" t="s">
        <v>332</v>
      </c>
      <c r="B29" s="386" t="s">
        <v>376</v>
      </c>
      <c r="C29" s="689" t="s">
        <v>377</v>
      </c>
      <c r="D29" s="459">
        <v>45058</v>
      </c>
      <c r="E29" s="460">
        <v>45061</v>
      </c>
    </row>
    <row r="30" spans="1:5" s="108" customFormat="1" ht="22.95" customHeight="1">
      <c r="A30" s="324" t="s">
        <v>336</v>
      </c>
      <c r="B30" s="386" t="s">
        <v>378</v>
      </c>
      <c r="C30" s="692" t="s">
        <v>379</v>
      </c>
      <c r="D30" s="459">
        <v>45058</v>
      </c>
      <c r="E30" s="460">
        <v>45061</v>
      </c>
    </row>
    <row r="31" spans="1:5" s="108" customFormat="1" ht="22.95" customHeight="1">
      <c r="A31" s="324"/>
      <c r="B31" s="386"/>
      <c r="C31" s="386"/>
      <c r="D31" s="459"/>
      <c r="E31" s="460"/>
    </row>
    <row r="32" spans="1:5" ht="16.2" customHeight="1">
      <c r="A32" s="462"/>
      <c r="B32" s="462"/>
      <c r="C32" s="462"/>
      <c r="D32" s="473"/>
      <c r="E32" s="473"/>
    </row>
    <row r="33" spans="1:11" ht="20.25" customHeight="1">
      <c r="A33" s="319"/>
      <c r="B33" s="320"/>
      <c r="C33" s="261"/>
      <c r="D33" s="321"/>
      <c r="E33" s="321"/>
      <c r="J33" s="126"/>
      <c r="K33" s="126"/>
    </row>
    <row r="34" spans="1:11" ht="20.25" customHeight="1">
      <c r="A34" s="39"/>
      <c r="B34" s="40"/>
      <c r="C34" s="261" t="s">
        <v>177</v>
      </c>
      <c r="D34" s="41"/>
      <c r="E34" s="41"/>
      <c r="J34" s="126"/>
      <c r="K34" s="126"/>
    </row>
    <row r="35" spans="1:11" ht="20.25" customHeight="1">
      <c r="A35" s="319"/>
      <c r="B35" s="320"/>
      <c r="C35" s="261"/>
      <c r="D35" s="321"/>
      <c r="E35" s="321"/>
      <c r="J35" s="126"/>
      <c r="K35" s="126"/>
    </row>
    <row r="36" spans="1:11">
      <c r="A36" s="262" t="s">
        <v>149</v>
      </c>
      <c r="B36" s="262"/>
      <c r="C36" s="262"/>
      <c r="D36" s="322"/>
      <c r="E36" s="322"/>
    </row>
    <row r="37" spans="1:11">
      <c r="A37" s="651" t="s">
        <v>27</v>
      </c>
      <c r="B37" s="651"/>
      <c r="C37" s="651"/>
      <c r="D37" s="323"/>
      <c r="E37" s="323"/>
    </row>
  </sheetData>
  <mergeCells count="1">
    <mergeCell ref="A37:C37"/>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12</vt:i4>
      </vt:variant>
    </vt:vector>
  </HeadingPairs>
  <TitlesOfParts>
    <vt:vector size="23" baseType="lpstr">
      <vt:lpstr>ヘッドライン</vt:lpstr>
      <vt:lpstr>スポンサー公告</vt:lpstr>
      <vt:lpstr>19(18)　ノロウイルス関連情報 </vt:lpstr>
      <vt:lpstr>19(18)  衛生訓話</vt:lpstr>
      <vt:lpstr>19(18)　食中毒記事等 </vt:lpstr>
      <vt:lpstr>19(18)　海外情報</vt:lpstr>
      <vt:lpstr>19(18)　感染症統計</vt:lpstr>
      <vt:lpstr>18(17)　感染症情報</vt:lpstr>
      <vt:lpstr>19(18) 食品回収</vt:lpstr>
      <vt:lpstr>19(18)　食品表示</vt:lpstr>
      <vt:lpstr>19(18)　 残留農薬　等 </vt:lpstr>
      <vt:lpstr>'18(17)　感染症情報'!Print_Area</vt:lpstr>
      <vt:lpstr>'19(18)  衛生訓話'!Print_Area</vt:lpstr>
      <vt:lpstr>'19(18)　 残留農薬　等 '!Print_Area</vt:lpstr>
      <vt:lpstr>'19(18)　ノロウイルス関連情報 '!Print_Area</vt:lpstr>
      <vt:lpstr>'19(18)　海外情報'!Print_Area</vt:lpstr>
      <vt:lpstr>'19(18)　感染症統計'!Print_Area</vt:lpstr>
      <vt:lpstr>'19(18)　食中毒記事等 '!Print_Area</vt:lpstr>
      <vt:lpstr>'19(18) 食品回収'!Print_Area</vt:lpstr>
      <vt:lpstr>'19(18)　食品表示'!Print_Area</vt:lpstr>
      <vt:lpstr>スポンサー公告!Print_Area</vt:lpstr>
      <vt:lpstr>'19(18)　 残留農薬　等 '!Print_Titles</vt:lpstr>
      <vt:lpstr>'19(18)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2023-05-21T09:51:21Z</dcterms:modified>
</cp:coreProperties>
</file>