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9555E14F-2754-4FA8-BE2B-0725CA7BE3DB}"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7　ノロウイルス関連情報 " sheetId="101" r:id="rId3"/>
    <sheet name="17　 衛生訓話" sheetId="152" r:id="rId4"/>
    <sheet name="17　食中毒記事等 " sheetId="29" r:id="rId5"/>
    <sheet name="17　海外情報" sheetId="123" r:id="rId6"/>
    <sheet name="17　感染症統計" sheetId="125" r:id="rId7"/>
    <sheet name="16　感染症情報" sheetId="124" r:id="rId8"/>
    <sheet name="17 食品回収" sheetId="60" r:id="rId9"/>
    <sheet name="17　食品表示" sheetId="34" r:id="rId10"/>
    <sheet name="17　 残留農薬　等 " sheetId="35" r:id="rId11"/>
  </sheets>
  <definedNames>
    <definedName name="_xlnm._FilterDatabase" localSheetId="10" hidden="1">'17　 残留農薬　等 '!$A$1:$C$1</definedName>
    <definedName name="_xlnm._FilterDatabase" localSheetId="2" hidden="1">'17　ノロウイルス関連情報 '!$A$22:$G$75</definedName>
    <definedName name="_xlnm._FilterDatabase" localSheetId="4" hidden="1">'17　食中毒記事等 '!$A$1:$D$1</definedName>
    <definedName name="_xlnm.Print_Area" localSheetId="7">'16　感染症情報'!$A$1:$D$21</definedName>
    <definedName name="_xlnm.Print_Area" localSheetId="3">'17　 衛生訓話'!$B$1:$N$29</definedName>
    <definedName name="_xlnm.Print_Area" localSheetId="10">'17　 残留農薬　等 '!$A$1:$A$22</definedName>
    <definedName name="_xlnm.Print_Area" localSheetId="2">'17　ノロウイルス関連情報 '!$A$1:$N$84</definedName>
    <definedName name="_xlnm.Print_Area" localSheetId="5">'17　海外情報'!$A$1:$C$41</definedName>
    <definedName name="_xlnm.Print_Area" localSheetId="6">'17　感染症統計'!$A$1:$AC$37</definedName>
    <definedName name="_xlnm.Print_Area" localSheetId="4">'17　食中毒記事等 '!$A$1:$D$36</definedName>
    <definedName name="_xlnm.Print_Area" localSheetId="8">'17 食品回収'!$A$1:$E$55</definedName>
    <definedName name="_xlnm.Print_Area" localSheetId="9">'17　食品表示'!$A$1:$N$13</definedName>
    <definedName name="_xlnm.Print_Area" localSheetId="1">スポンサー公告!$A$1:$Q$37</definedName>
    <definedName name="_xlnm.Print_Titles" localSheetId="10">'17　 残留農薬　等 '!$1:$1</definedName>
    <definedName name="_xlnm.Print_Titles" localSheetId="4">'17　食中毒記事等 '!$1:$1</definedName>
  </definedNames>
  <calcPr calcId="191029"/>
</workbook>
</file>

<file path=xl/calcChain.xml><?xml version="1.0" encoding="utf-8"?>
<calcChain xmlns="http://schemas.openxmlformats.org/spreadsheetml/2006/main">
  <c r="H15" i="78" l="1"/>
  <c r="G15" i="78"/>
  <c r="B22" i="78"/>
  <c r="F4" i="125" l="1"/>
  <c r="E4" i="125"/>
  <c r="D4" i="125"/>
  <c r="B19" i="78" l="1"/>
  <c r="B14" i="78"/>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18" i="78"/>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7" i="78" l="1"/>
  <c r="G75" i="101" l="1"/>
  <c r="F75" i="101" s="1"/>
  <c r="F15" i="78"/>
  <c r="I74" i="101" l="1"/>
  <c r="I73" i="101"/>
  <c r="M75" i="101"/>
  <c r="K75" i="101"/>
</calcChain>
</file>

<file path=xl/sharedStrings.xml><?xml version="1.0" encoding="utf-8"?>
<sst xmlns="http://schemas.openxmlformats.org/spreadsheetml/2006/main" count="656" uniqueCount="477">
  <si>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</si>
  <si>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</si>
  <si>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</si>
  <si>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</si>
  <si>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</si>
  <si>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</si>
  <si>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</si>
  <si>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</si>
  <si>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</si>
  <si>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</si>
  <si>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</si>
  <si>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</si>
  <si>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</si>
  <si>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</si>
  <si>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</si>
  <si>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</si>
  <si>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</si>
  <si>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</si>
  <si>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</si>
  <si>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</si>
  <si>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</si>
  <si>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</si>
  <si>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</si>
  <si>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</si>
  <si>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</si>
  <si>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</si>
  <si>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</si>
  <si>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</si>
  <si>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</si>
  <si>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</si>
  <si>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</si>
  <si>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</si>
  <si>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</si>
  <si>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</si>
  <si>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</si>
  <si>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</si>
  <si>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</si>
  <si>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</si>
  <si>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</si>
  <si>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</si>
  <si>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</si>
  <si>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</si>
  <si>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</si>
  <si>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</si>
  <si>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</si>
  <si>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</si>
  <si>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</si>
  <si>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</si>
  <si>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</si>
  <si>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</si>
  <si>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</si>
  <si>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</si>
  <si>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</si>
  <si>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</si>
  <si>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</si>
  <si>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</si>
  <si>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</si>
  <si>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</si>
  <si>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</si>
  <si>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</si>
  <si>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</si>
  <si>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</si>
  <si>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</si>
  <si>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</si>
  <si>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</si>
  <si>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</si>
  <si>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</si>
  <si>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</si>
  <si>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</si>
  <si>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</si>
  <si>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</si>
  <si>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</si>
  <si>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</si>
  <si>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</si>
  <si>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</si>
  <si>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</si>
  <si>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</si>
  <si>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</si>
  <si>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</si>
  <si>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</si>
  <si>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</si>
  <si>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</si>
  <si>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</si>
  <si>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</si>
  <si>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</si>
  <si>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</si>
  <si>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</si>
  <si>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</si>
  <si>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</si>
  <si>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</si>
  <si>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</si>
  <si>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</si>
  <si>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</si>
  <si>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</si>
  <si>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</si>
  <si>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</si>
  <si>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</si>
  <si>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</si>
  <si>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</si>
  <si>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</si>
  <si>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</si>
  <si>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</si>
  <si>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</si>
  <si>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</si>
  <si>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</si>
  <si>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</si>
  <si>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</si>
  <si>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</si>
  <si>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</si>
  <si>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</si>
  <si>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</si>
  <si>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</si>
  <si>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</si>
  <si>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</si>
  <si>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</si>
  <si>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</si>
  <si>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</si>
  <si>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</si>
  <si>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</si>
  <si>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</si>
  <si>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</si>
  <si>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</si>
  <si>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</si>
  <si>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</si>
  <si>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</si>
  <si>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</si>
  <si>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</si>
  <si>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</si>
  <si>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</si>
  <si>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</si>
  <si>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</si>
  <si>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</si>
  <si>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</si>
  <si>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</si>
  <si>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</si>
  <si>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</si>
  <si>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</si>
  <si>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</si>
  <si>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</si>
  <si>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</si>
  <si>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</si>
  <si>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</si>
  <si>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</si>
  <si>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</si>
  <si>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</si>
  <si>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</si>
  <si>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</si>
  <si>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</si>
  <si>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</si>
  <si>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</si>
  <si>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</si>
  <si>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</si>
  <si>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</si>
  <si>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</si>
  <si>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</si>
  <si>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</si>
  <si>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</si>
  <si>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</si>
  <si>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</si>
  <si>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</si>
  <si>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</si>
  <si>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</si>
  <si>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</si>
  <si>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</si>
  <si>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</si>
  <si>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</si>
  <si>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</si>
  <si>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</si>
  <si>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</si>
  <si>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</si>
  <si>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</si>
  <si>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</si>
  <si>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</si>
  <si>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</si>
  <si>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*発行予定は2022年11月7日（月）です。</t>
  </si>
  <si>
    <t>*発行予定は2022年11月7日（月）です。</t>
    <phoneticPr fontId="87"/>
  </si>
  <si>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</si>
  <si>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</si>
  <si>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</si>
  <si>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</si>
  <si>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</si>
  <si>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</si>
  <si>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</si>
  <si>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</si>
  <si>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</si>
  <si>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</si>
  <si>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</si>
  <si>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</si>
  <si>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</si>
  <si>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</si>
  <si>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</si>
  <si>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</si>
  <si>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</si>
  <si>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</si>
  <si>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回収＆返金</t>
  </si>
  <si>
    <t>回収</t>
  </si>
  <si>
    <t>回収＆返金/交換</t>
  </si>
  <si>
    <t>カスミ</t>
  </si>
  <si>
    <t>回収＆交換</t>
  </si>
  <si>
    <t xml:space="preserve"> </t>
    <phoneticPr fontId="33"/>
  </si>
  <si>
    <t>※2023年 第11週（3/13～3/19）  現在</t>
    <phoneticPr fontId="87"/>
  </si>
  <si>
    <t>毎週　　ひとつ　　覚えていきましょう</t>
    <phoneticPr fontId="5"/>
  </si>
  <si>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</si>
  <si>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</si>
  <si>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</si>
  <si>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ヤオコー</t>
  </si>
  <si>
    <t>西友</t>
  </si>
  <si>
    <t>腸チフス1例 感染地域：国内（都道府県不明）</t>
    <phoneticPr fontId="87"/>
  </si>
  <si>
    <t xml:space="preserve">腸チフス
</t>
    <rPh sb="0" eb="1">
      <t>チョウ</t>
    </rPh>
    <phoneticPr fontId="5"/>
  </si>
  <si>
    <t>2023/16週</t>
    <phoneticPr fontId="87"/>
  </si>
  <si>
    <t>管理レベル「2」　</t>
    <phoneticPr fontId="5"/>
  </si>
  <si>
    <t>食中毒が発生したのは延岡市の飲食店、居酒屋大将です。
宮崎県によりますと、今月20日と21日にこの飲食店を利用した延岡市と門川町の合わせて140人のうち41人がおう吐や下痢などの症状を訴えたということです。
検査の結果、患者と従業員の便からノロウイルスが検出されました。</t>
    <phoneticPr fontId="87"/>
  </si>
  <si>
    <t>宮崎放送</t>
    <rPh sb="0" eb="4">
      <t>ミヤザキホウソウ</t>
    </rPh>
    <phoneticPr fontId="87"/>
  </si>
  <si>
    <t>上田保健所は上田市内の仕出し弁当屋を食中毒の原因施設と断定し、当該施設の営業者に対し令和5年4月27日から令和5年4月29日まで、3日間の営業停止を命じました。患者は、4月19日から4月20日にかけて当該施設で調理し、提供された仕出し弁当を喫食した10グループ71名中の9グループ20名で、環境保全研究所が行った検査により、患者便及び調理従事者便からノロウイルスが検出されました。</t>
    <phoneticPr fontId="87"/>
  </si>
  <si>
    <t>長野県公表</t>
    <rPh sb="0" eb="5">
      <t>ナガノケンコウヒョウ</t>
    </rPh>
    <phoneticPr fontId="87"/>
  </si>
  <si>
    <t>岩手日日新聞</t>
    <rPh sb="0" eb="2">
      <t>イワテ</t>
    </rPh>
    <rPh sb="2" eb="6">
      <t>ニチニチシンブン</t>
    </rPh>
    <phoneticPr fontId="87"/>
  </si>
  <si>
    <t>圏内の教育・保育施設で(園児85人・職員30人)で、ノロウイルスによる感染性胃腸炎が集団発生した。21日～24日に園児16人と職員1人に嘔吐や下痢などの症状があった。</t>
    <rPh sb="0" eb="2">
      <t>ケンナイ</t>
    </rPh>
    <rPh sb="3" eb="5">
      <t>キョウイク</t>
    </rPh>
    <rPh sb="6" eb="10">
      <t>ホイクシセツ</t>
    </rPh>
    <rPh sb="12" eb="14">
      <t>エンジ</t>
    </rPh>
    <rPh sb="16" eb="17">
      <t>ニン</t>
    </rPh>
    <rPh sb="18" eb="20">
      <t>ショクイン</t>
    </rPh>
    <rPh sb="22" eb="23">
      <t>ニン</t>
    </rPh>
    <rPh sb="35" eb="41">
      <t>カンセンセイイチョウエン</t>
    </rPh>
    <rPh sb="42" eb="46">
      <t>シュウダンハッセイ</t>
    </rPh>
    <rPh sb="51" eb="52">
      <t>ヒ</t>
    </rPh>
    <rPh sb="55" eb="56">
      <t>ヒ</t>
    </rPh>
    <rPh sb="57" eb="59">
      <t>エンジ</t>
    </rPh>
    <rPh sb="61" eb="62">
      <t>ニン</t>
    </rPh>
    <rPh sb="63" eb="65">
      <t>ショクイン</t>
    </rPh>
    <rPh sb="66" eb="67">
      <t>ヒト</t>
    </rPh>
    <rPh sb="68" eb="70">
      <t>オウト</t>
    </rPh>
    <rPh sb="71" eb="73">
      <t>ゲリ</t>
    </rPh>
    <rPh sb="76" eb="78">
      <t>ショウジョウ</t>
    </rPh>
    <phoneticPr fontId="87"/>
  </si>
  <si>
    <t>北海道新聞</t>
    <rPh sb="0" eb="5">
      <t>ホッカイドウシンブン</t>
    </rPh>
    <phoneticPr fontId="87"/>
  </si>
  <si>
    <t>小樽市保健所は２４日、市内の保育所に通う園児と職員１２人が嘔吐（おうと）や下痢など感染性胃腸炎とみられる症状を訴え、このうち６人からノロウイルスを検出したと発表した。１８～２４日にかけて発症し、重症者はおらず、全員が回復に向かっているという。</t>
    <phoneticPr fontId="87"/>
  </si>
  <si>
    <t>日本生活協同組合...</t>
  </si>
  <si>
    <t>神戸物産</t>
  </si>
  <si>
    <t>ライフコーポレー...</t>
  </si>
  <si>
    <t>橿原市の住民から「店舗を利用後に複数名食中毒様症状
を呈している」旨の連絡が中和保健所にありました。
中和保健所が調査したところ、４月２２日（土）に職場の元同僚ら６名で利用したグループの内５名が２４日（月）午前４時を初発として嘔吐、下痢等の症状を呈し、うち３名が医療機関を受診していることが判明しました。</t>
    <phoneticPr fontId="87"/>
  </si>
  <si>
    <t>奈良県公表</t>
    <rPh sb="0" eb="3">
      <t>ナラケン</t>
    </rPh>
    <rPh sb="3" eb="5">
      <t>コウヒョウ</t>
    </rPh>
    <phoneticPr fontId="87"/>
  </si>
  <si>
    <t>福岡県</t>
    <rPh sb="0" eb="3">
      <t>フクオカケン</t>
    </rPh>
    <phoneticPr fontId="16"/>
  </si>
  <si>
    <t>NHK</t>
    <phoneticPr fontId="16"/>
  </si>
  <si>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</si>
  <si>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</si>
  <si>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</si>
  <si>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</si>
  <si>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</si>
  <si>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</si>
  <si>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</si>
  <si>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2023/17週</t>
    <phoneticPr fontId="87"/>
  </si>
  <si>
    <t>今週のニュース（Noroｖｉｒｕｓ） (5/1-5/14)</t>
    <rPh sb="0" eb="2">
      <t>コンシュウ</t>
    </rPh>
    <phoneticPr fontId="5"/>
  </si>
  <si>
    <t xml:space="preserve"> GⅡ　16週　1例</t>
    <rPh sb="6" eb="7">
      <t>シュウ</t>
    </rPh>
    <phoneticPr fontId="5"/>
  </si>
  <si>
    <t xml:space="preserve"> GⅡ　17週　0例</t>
    <rPh sb="9" eb="10">
      <t>レイ</t>
    </rPh>
    <phoneticPr fontId="5"/>
  </si>
  <si>
    <t>食中毒情報 (5/1-5/14)</t>
    <rPh sb="0" eb="3">
      <t>ショクチュウドク</t>
    </rPh>
    <rPh sb="3" eb="5">
      <t>ジョウホウ</t>
    </rPh>
    <phoneticPr fontId="5"/>
  </si>
  <si>
    <t>海外情報  (5/1-5/14)</t>
    <rPh sb="0" eb="2">
      <t>カイガイ</t>
    </rPh>
    <rPh sb="2" eb="4">
      <t>ジョウホウ</t>
    </rPh>
    <phoneticPr fontId="5"/>
  </si>
  <si>
    <t>食品リコール・回収情報
 (5/1-5/14)</t>
    <rPh sb="0" eb="2">
      <t>ショクヒン</t>
    </rPh>
    <rPh sb="7" eb="9">
      <t>カイシュウ</t>
    </rPh>
    <rPh sb="9" eb="11">
      <t>ジョウホウ</t>
    </rPh>
    <phoneticPr fontId="5"/>
  </si>
  <si>
    <t>食品表示  (5/1-5/14)</t>
    <rPh sb="0" eb="2">
      <t>ショクヒン</t>
    </rPh>
    <rPh sb="2" eb="4">
      <t>ヒョウジ</t>
    </rPh>
    <phoneticPr fontId="5"/>
  </si>
  <si>
    <t>残留農薬 (5/1-5/14)</t>
    <phoneticPr fontId="16"/>
  </si>
  <si>
    <t>非常に少ない</t>
    <rPh sb="0" eb="2">
      <t>ヒジョウ</t>
    </rPh>
    <rPh sb="3" eb="4">
      <t>スク</t>
    </rPh>
    <phoneticPr fontId="87"/>
  </si>
  <si>
    <t>非常に少ない</t>
    <rPh sb="0" eb="2">
      <t>ヒジョウ</t>
    </rPh>
    <rPh sb="3" eb="4">
      <t>スク</t>
    </rPh>
    <phoneticPr fontId="5"/>
  </si>
  <si>
    <t>※2023年 第18週（5/1～5/7） 現在</t>
    <phoneticPr fontId="5"/>
  </si>
  <si>
    <t>イーティーズ</t>
  </si>
  <si>
    <t>むすんでひらいて...</t>
  </si>
  <si>
    <t>西野物産</t>
  </si>
  <si>
    <t>ｓｏｃｉｅｔｅＮ...</t>
  </si>
  <si>
    <t>まるさ産業</t>
  </si>
  <si>
    <t>島原本舗</t>
  </si>
  <si>
    <t>沖縄県農業協同組...</t>
  </si>
  <si>
    <t>和楽</t>
  </si>
  <si>
    <t>相鉄ローゼン</t>
  </si>
  <si>
    <t>マルキョウ</t>
  </si>
  <si>
    <t>小田急商事</t>
  </si>
  <si>
    <t>上原ミート</t>
  </si>
  <si>
    <t>フラーズ</t>
  </si>
  <si>
    <t>ボローニャ スライス 一部消費期限誤印字</t>
  </si>
  <si>
    <t>ビセラル</t>
  </si>
  <si>
    <t>牛生もつ 一部原産国誤表示</t>
  </si>
  <si>
    <t>カニ入りクリームコロッケ 一部ラベル誤貼付で表示欠落</t>
  </si>
  <si>
    <t>つる平</t>
  </si>
  <si>
    <t>やぶれ饅頭 一部賞味期限シール欠落</t>
  </si>
  <si>
    <t>マックスバリュ東...</t>
  </si>
  <si>
    <t>いかの唐揚げ 一部アレルゲン表示欠落</t>
  </si>
  <si>
    <t>ワイズマート</t>
  </si>
  <si>
    <t>炭火焼き鳥(タレ) 一部アレルゲン(卵)表示欠落</t>
  </si>
  <si>
    <t>秋田和牛ロースうす切り他 一部消費期限誤表記</t>
  </si>
  <si>
    <t>ベビーアンドーナツ 一部賞味期限誤表記</t>
  </si>
  <si>
    <t>炭火焼鳥(もも) 消費期限等誤表示</t>
  </si>
  <si>
    <t>たいようパン</t>
  </si>
  <si>
    <t>たいようコッペ(ピーナッツ) 一部(落花生)表示欠落</t>
  </si>
  <si>
    <t>とろ芋(スイートポテト) 一部消費期限誤表示</t>
  </si>
  <si>
    <t>G-７スーパーマ...</t>
  </si>
  <si>
    <t>チョリソースライス他 一部冷蔵商品を常温販売</t>
  </si>
  <si>
    <t>チキンジャンバラヤ 一部アレルゲン(えび)表示欠落</t>
  </si>
  <si>
    <t>オランダ家</t>
  </si>
  <si>
    <t>フルーツのプレミアムパウンド 一部賞味期限誤記載</t>
  </si>
  <si>
    <t>銀ヒラスミリン 他2商品 一部賞味期限誤印字</t>
  </si>
  <si>
    <t>信州ハム</t>
  </si>
  <si>
    <t>信州ハムのおたのしみ袋 一部(成分,卵,大豆)表示欠落</t>
  </si>
  <si>
    <t>伊藤忠食品</t>
  </si>
  <si>
    <t>窯焼きクッキーシューカスタード 一部消費期限誤印字</t>
  </si>
  <si>
    <t>綿半パートナーズ...</t>
  </si>
  <si>
    <t>生食用ボイルほたるいか 一部期限超過表示</t>
  </si>
  <si>
    <t>海洋食品</t>
  </si>
  <si>
    <t>骨取り白身魚 一部中身が異なり(乳)記載漏れ</t>
  </si>
  <si>
    <t>アイ・エス・シー...</t>
  </si>
  <si>
    <t>冷凍赤唐辛子 一部基準超過のテブフェンピラド検出</t>
  </si>
  <si>
    <t>イオン</t>
  </si>
  <si>
    <t>にんにく油とねぎ油 香味チャーハン 一部異物混入の恐れ</t>
  </si>
  <si>
    <t>COOPしそ入り笹かま 一部チーズ入り商品破片混入の可能性</t>
  </si>
  <si>
    <t>つじや</t>
  </si>
  <si>
    <t>いちごのフルーツサンドほか 一部消費期限印字間違い</t>
  </si>
  <si>
    <t>三幸製菓</t>
  </si>
  <si>
    <t>三幸の海老せん 一部内袋アレルゲン(えび)表示欠落</t>
  </si>
  <si>
    <t>守山店 高知県産ごまさば 一部賞味期限誤表示</t>
  </si>
  <si>
    <t>ヤギシタ</t>
  </si>
  <si>
    <t>ウインナーソーセージ(バラエティ黄色) 一部シール誤貼付で表示欠落</t>
  </si>
  <si>
    <t>シーフードミックス 一部保存方法誤表示</t>
  </si>
  <si>
    <t>星川駅前店 生食用真だこ 一部賞味期限誤表記</t>
  </si>
  <si>
    <t>焼いておいしいポークソーセージ 一部樹脂片混入の恐れ</t>
  </si>
  <si>
    <t>チョイスジャパン...</t>
  </si>
  <si>
    <t>オムニ袋麺 添加物の対象外使用</t>
  </si>
  <si>
    <t>レーク滋賀農業協...</t>
  </si>
  <si>
    <t>滋賀県産いちご 一部トルフェンピラド基準値超過</t>
  </si>
  <si>
    <t>サンクゼール</t>
  </si>
  <si>
    <t>かつお はらんぼ黒胡椒 一部殺菌不良</t>
  </si>
  <si>
    <t>豊田店 あんみつ 一部要冷蔵を常温販売</t>
  </si>
  <si>
    <t>愛知西農業協同組...</t>
  </si>
  <si>
    <t>ふき 一部残留農薬基準値超過</t>
  </si>
  <si>
    <t>中村化成産業</t>
  </si>
  <si>
    <t>NKレーズンチョコレート 一部賞味期限誤表示</t>
  </si>
  <si>
    <t>友口</t>
  </si>
  <si>
    <t>はんぶんこ梅 一部パッケージに小さな穴</t>
  </si>
  <si>
    <t>いかカツ南蛮弁当 一部ラベル誤貼付で(乳成分)表示欠落</t>
  </si>
  <si>
    <t>鉄火ネギトロ丼 一部ラベル誤貼付で(小麦,玉子)表示欠落</t>
  </si>
  <si>
    <t>わかめラーメン(ごま,しょうゆ) 異物(ゴム片)混入の恐れ</t>
  </si>
  <si>
    <t>ボンボンショコラ詰め合せ 一部アレルゲン(乳成分)表示欠落</t>
  </si>
  <si>
    <t>豆腐のパウンドケーキ 賞味期限誤表記</t>
  </si>
  <si>
    <t>業務スーパーで販売 サジージュース 一部に発泡</t>
  </si>
  <si>
    <t>小魚のじゃこ天トレー3枚 一部賞味期限誤表記</t>
  </si>
  <si>
    <t>水耕小松菜200g P/B 一部基準値超える残留農薬検出</t>
  </si>
  <si>
    <t>和楽互尊 磯辺餅 一部裏面表記誤りで(小麦)表示欠落</t>
  </si>
  <si>
    <t>フィッシュサンド 一部消費期限誤表記</t>
  </si>
  <si>
    <t>宇美店 刺身盛合せ 一部消費期限誤印字</t>
  </si>
  <si>
    <t>豚ロース肉の山賊焼き 一部特定原材料(小麦)表示欠落</t>
  </si>
  <si>
    <t>粗挽きあぐーソーセージ(バジル) 一部異物混入の恐れ</t>
  </si>
  <si>
    <t>毎日新聞</t>
    <rPh sb="0" eb="2">
      <t>マイニチ</t>
    </rPh>
    <rPh sb="2" eb="4">
      <t>シンブン</t>
    </rPh>
    <phoneticPr fontId="87"/>
  </si>
  <si>
    <t>神戸市は９日、北区鳴子３の介護付き有料老人ホーム「神戸ゆうゆうの里」の入所者２４人が、下痢や腹痛などの症状を訴えたと明らかにした。一部の患者の便から「ウェルシュ菌」が検出されるなどしたため、市は食中毒と判断し、１１日までの３日間、厨房（ちゅうぼう）での食事提供の中止を命じた。</t>
    <phoneticPr fontId="87"/>
  </si>
  <si>
    <t>神戸新聞</t>
    <rPh sb="0" eb="4">
      <t>コウベシンブン</t>
    </rPh>
    <phoneticPr fontId="87"/>
  </si>
  <si>
    <t>鹿沼市にある県西健康福祉センター管内の認定こども園で複数の園児や職員に嘔吐や下痢の症状があり、１日に１２人の検体を検査した結果、７人からノロウイルスが検出されました。</t>
    <phoneticPr fontId="87"/>
  </si>
  <si>
    <t>栃木テレビ</t>
    <rPh sb="0" eb="2">
      <t>トチギ</t>
    </rPh>
    <phoneticPr fontId="87"/>
  </si>
  <si>
    <t xml:space="preserve">県は2日、橋本市立橋本小学校（児童数約250人）で1～6年生の児童20人が4月19日から28日にかけて嘔吐（おうと）や下痢などの症状を訴え、県環境衛生研究センターの検査でこのうち3人からノロウイルスが検出されたと発表した。感染はいずれも軽症で、全員快方に向かっているという。　同校はピークとなった12人の新規発症者…
</t>
    <phoneticPr fontId="87"/>
  </si>
  <si>
    <t>京都市の女性がＯ１５７感染、腹痛の症状</t>
    <phoneticPr fontId="16"/>
  </si>
  <si>
    <t>京都市は２日、市内の女性（１６）が腸管出血性大腸菌Ｏ１５７に感染したと発表した。市によると、３月１５日に下痢と腹痛の症状があり、定期検便で４月２８日に陽性が判明した。市が感染源や経路を調べている。</t>
    <phoneticPr fontId="16"/>
  </si>
  <si>
    <t>https://www.kyoto-np.co.jp/articles/-/1018590</t>
    <phoneticPr fontId="16"/>
  </si>
  <si>
    <t>京都新聞</t>
    <rPh sb="0" eb="4">
      <t>キョウトシンブン</t>
    </rPh>
    <phoneticPr fontId="16"/>
  </si>
  <si>
    <t>京都府</t>
    <rPh sb="0" eb="3">
      <t>キョウトフ</t>
    </rPh>
    <phoneticPr fontId="16"/>
  </si>
  <si>
    <t>串焼きなど食べた5人が食中毒　カンピロバクターを検出　静岡県内で今年初</t>
    <phoneticPr fontId="16"/>
  </si>
  <si>
    <t>4月下旬、静岡県藤枝市内の飲食店で食事をした8人グループのうち5人が腹痛や下痢、発熱などの症状を訴えました。静岡県の中部保健所は、飲食店が出した食事が食中毒の原因と断定し、この店を5月12日から当分の間、営業禁止としました。
5人は4月27日、店で串焼き（白レバー、ねぎま、つくね、ぼんじり、砂肝、厚切り牛タンなど）、餃子、馬刺し、シロコロホルモン、おでん、枝豆などを食べたということです。5人が同じ食事を食べたのはこの店だけで、症状が似ていて、便からはカンピロバクターが検出され、医師からは食中毒の届け出がありました。5人の患者は、22歳から31歳の男性4人と21歳の女性1人で全員、快方に向かっているということです。</t>
    <phoneticPr fontId="16"/>
  </si>
  <si>
    <t>静岡放送</t>
    <rPh sb="0" eb="4">
      <t>シズオカホウソウ</t>
    </rPh>
    <phoneticPr fontId="16"/>
  </si>
  <si>
    <t>静岡県</t>
    <rPh sb="0" eb="3">
      <t>シズオカケン</t>
    </rPh>
    <phoneticPr fontId="16"/>
  </si>
  <si>
    <t>https://news.yahoo.co.jp/articles/086664be033c62cdba4939f63b95d05adae6b73a</t>
    <phoneticPr fontId="16"/>
  </si>
  <si>
    <t>加熱が不十分な鶏レバーが原因か　沖縄・宮古島の店で客3人が食中毒</t>
    <phoneticPr fontId="16"/>
  </si>
  <si>
    <t>沖縄県衛生薬務課は１０日、宮古島市内の飲食店で食事した３人が食中毒になり、同日からこの店を４日間の営業停止処分にしたと発表した。３人とも入院はせず、快方に向かっているという。</t>
    <phoneticPr fontId="16"/>
  </si>
  <si>
    <t>沖縄タイムス</t>
    <rPh sb="0" eb="2">
      <t>オキナワ</t>
    </rPh>
    <phoneticPr fontId="16"/>
  </si>
  <si>
    <t>沖縄県</t>
    <rPh sb="0" eb="3">
      <t>オキナワケン</t>
    </rPh>
    <phoneticPr fontId="16"/>
  </si>
  <si>
    <t>https://www.okinawatimes.co.jp/articles/-/1149823</t>
    <phoneticPr fontId="16"/>
  </si>
  <si>
    <t>久留米市の飲食店で食中毒、2日間営業停止処分</t>
    <phoneticPr fontId="16"/>
  </si>
  <si>
    <t>福岡県久留米市は10日、同市国分町の飲食店「手羽市場しゅう」がカンピロバクター菌による食中毒を発生させたとして、同日から2日間の営業停止処分にした。　市によると、4月22日夜に店を訪れた親族らのグループ9人のうち、少なくとも7人が鳥刺しやレバー刺しを食べた。...</t>
    <phoneticPr fontId="16"/>
  </si>
  <si>
    <t>西日本新聞</t>
    <rPh sb="0" eb="5">
      <t>ニシニホンシンブン</t>
    </rPh>
    <phoneticPr fontId="16"/>
  </si>
  <si>
    <t>https://www.nishinippon.co.jp/item/n/1087043/</t>
    <phoneticPr fontId="16"/>
  </si>
  <si>
    <t>神戸市は９日、北区鳴子３の介護付き有料老人ホーム「神戸ゆうゆうの里」の入所者２４人が、下痢や腹痛などの症状を訴えたと明らかにした。一部の患者の便から「ウェルシュ菌」が検出されるなどしたため、市は食中毒と判断し、１１日までの３日間、厨房（ちゅうぼう）での食事提供の中止を命じた。　市によると、入所者で調査できた８５人のうち、７６～１０３歳の男女２４人が発症した。全員が快方に向かっているが、調査が済んでいないため患者数は増える可能性がある。いずれも７日に焼き肉や温野菜、たこ酢、じゃがいもの煮物などを食べたという。</t>
    <phoneticPr fontId="16"/>
  </si>
  <si>
    <t>神戸・北区の老人ホームで食中毒　76～103歳の男女24人、全員が快方へ</t>
    <rPh sb="0" eb="2">
      <t>コウベ</t>
    </rPh>
    <phoneticPr fontId="16"/>
  </si>
  <si>
    <t>兵庫県</t>
    <rPh sb="0" eb="3">
      <t>ヒョウゴケン</t>
    </rPh>
    <phoneticPr fontId="16"/>
  </si>
  <si>
    <t>神戸新聞</t>
    <rPh sb="0" eb="4">
      <t>コウベシンブン</t>
    </rPh>
    <phoneticPr fontId="16"/>
  </si>
  <si>
    <t>スイセンの球根 タマネギなどと間違って調理 食中毒相次ぐ</t>
    <phoneticPr fontId="16"/>
  </si>
  <si>
    <t>]</t>
    <phoneticPr fontId="16"/>
  </si>
  <si>
    <t>茨城県内では有毒のスイセンの球根をタマネギなどと間違って食べたことによる食中毒が相次ぎ、県は、食用だと確実に判断できない植物は食べないよう注意を呼びかけています。県によりますと、今月１日、取手市の７０代の夫婦が、スイセンの球根をタマネギと間違えて自宅で調理して食べ、吐き気や腹痛などの症状で医療機関を受診しました。
スイセンの球根は知人からもらったもので、もらってからしばらく時間がたっていたことなどからタマネギだと思い込んでしまったということです。
また、同じ日、下妻市の５０代の女性が、家庭菜園の近くで採ったノビルに混ざっていたとみられるスイセンの球根を調理して食べ、下痢や吐き気などの症状で医療機関を受診しました。県によりますと、３人とも症状は軽く、現在は治っているということです。
スイセンは有毒で、食べるとおおむね３０分以内におう吐や下痢、頭痛などの症状が出ますが、葉はニラに、球根はノビルやタマネギに似ていることから、誤って食べたことによる食中毒が全国で発生しています。
県によりますと、県内ではことしに入ってこれまでに、スイセンによる食中毒が今回も含めて３件発生しているということです。
スイセンのほかにもイヌサフランやチョウセンアサガオなど野菜や山菜とよく似た有毒な植物があり、県は、食用だと確実に判断できない植物は、食べたり、人にあげたりしないことや、野菜と観賞用の植物を一緒に栽培しないことなどを呼びかけています。</t>
    <phoneticPr fontId="16"/>
  </si>
  <si>
    <t>https://www3.nhk.or.jp/lnews/mito/20230510/1070020800.html</t>
    <phoneticPr fontId="16"/>
  </si>
  <si>
    <t>茨城県</t>
    <rPh sb="0" eb="3">
      <t>イバラキケン</t>
    </rPh>
    <phoneticPr fontId="16"/>
  </si>
  <si>
    <t>ＴＫＭ（たまごかけめん）が人気メニュー、ラーメン店で食中毒…まぜそば食べた７人が症状訴え</t>
    <phoneticPr fontId="16"/>
  </si>
  <si>
    <t>埼玉県は８日、熊谷市のラーメン店で食事をした男性７人が下痢や発熱などの症状を訴え、うち４人からサルモネラ属菌が検出されたと発表した。県は食中毒と断定し、食品衛生法に基づいて同店を３日間の営業停止処分とした。　同店は生卵や鶏チャーシューの入ったまぜそば「ＴＫＭ（たまごかけめん）」が人気メニュー。発表によると、７人は４月２９日昼にまぜそばを食べた。全員が回復しているという。</t>
    <phoneticPr fontId="16"/>
  </si>
  <si>
    <t>https://news.yahoo.co.jp/articles/a6575c5548882dc2b37893b7863aa0524db0ffc3</t>
    <phoneticPr fontId="16"/>
  </si>
  <si>
    <t>埼玉県</t>
    <rPh sb="0" eb="3">
      <t>サイタマケン</t>
    </rPh>
    <phoneticPr fontId="16"/>
  </si>
  <si>
    <t>讀賣新聞</t>
    <rPh sb="0" eb="4">
      <t>ヨミウリシンブン</t>
    </rPh>
    <phoneticPr fontId="16"/>
  </si>
  <si>
    <t>食中毒（疑い）が発生しました(福岡県)</t>
    <rPh sb="15" eb="18">
      <t>フクオカケン</t>
    </rPh>
    <phoneticPr fontId="16"/>
  </si>
  <si>
    <t>　令和５年５月８日（月）、飯塚市の住民から、同市内の飲食店を利用したところ、食中毒様症状を呈し、医療機関を受診した旨、嘉穂・鞍手保健福祉環境事務所に連絡があった。　同事務所が調査したところ、５月１日（月）に同飲食店を利用した知人グループ５名のうち３名が発熱、腹痛、下痢等の症状を呈していることが判明した。　現在、同事務所において、食中毒疑いとして調査を進めている。
判明分：令和５年５月４日（木）１３時頃　
摂食者数　　調査中
判明分：３名　症状　判明分：発熱、腹痛、下痢等
有症者数　　調査中　判明分：３名（２０代男性）３名とも医療機関を受診しているが、入院はしておらず、重篤な症状を呈した者はいない。
原因施設、原因食品、原因物質　
　（１）原因施設：調査中　　　（２）原因食品：調査中　　（３）原因物質：調査中
検査　福岡県保健環境研究所で有症者の便等を検査予定</t>
    <phoneticPr fontId="16"/>
  </si>
  <si>
    <t>https://www.pref.fukuoka.lg.jp/press-release/syokuchudoku20230509.html</t>
    <phoneticPr fontId="16"/>
  </si>
  <si>
    <t>福岡県公表</t>
    <rPh sb="0" eb="3">
      <t>フクオカケン</t>
    </rPh>
    <rPh sb="3" eb="5">
      <t>コウヒョウ</t>
    </rPh>
    <phoneticPr fontId="16"/>
  </si>
  <si>
    <t>https://news.yahoo.co.jp/articles/e8565cff8c2cc85f8e4aa02359aa4babddabd975</t>
    <phoneticPr fontId="16"/>
  </si>
  <si>
    <t>スイセンを食べ男女3人食中毒　取手と下妻で　／茨城</t>
    <phoneticPr fontId="16"/>
  </si>
  <si>
    <t>茨城県</t>
    <rPh sb="0" eb="2">
      <t>イバラギ</t>
    </rPh>
    <rPh sb="2" eb="3">
      <t>ケン</t>
    </rPh>
    <phoneticPr fontId="16"/>
  </si>
  <si>
    <t>茨城県は9日、スイセン球根の誤食による食中毒が今月1日に2件発生し、50～70代の男女計3人が軽症になったと発表した。タマネギや野草のノビルと誤って調理したことが原因で、県生活衛生課食の安全対策室は「有毒植物と食用植物を間違えないよう注意してほしい」と呼びかけている。
1件目は取手市の70代の夫妻が、譲渡された球根をタマネギと誤って食べ、吐き気や胃痛などを発症。2件目は下妻市の50代女性で、家庭菜園近くで自生していた球根をノビルと間違ってサラダに入れ、下痢や嘔吐(おうと)などの症状が出た。3人は既に回復している。
スイセンは有毒植物の一つ。それぞれの自宅に残っていた球根から有毒成分の「リコリン」が検出され、所管の竜ケ崎保健所と筑西保健所はいずれもスイセンの食中毒と断定した。県内でスイセンの食中毒は3月、阿見町でも発生した。
同対策室は、食用と確実に判断できない植物について「採らない」「食べない」「売らない」「人にあげない」ことが重要と指摘。家庭菜園や畑などで、野菜と観賞用植物を一緒に栽培しないようにも注意喚起している。</t>
    <phoneticPr fontId="16"/>
  </si>
  <si>
    <t>茨木新聞</t>
    <rPh sb="0" eb="4">
      <t>イバラキシンブン</t>
    </rPh>
    <phoneticPr fontId="16"/>
  </si>
  <si>
    <t>https://ibarakinews.jp/news/newsdetail.php?f_jun=16836309529496</t>
    <phoneticPr fontId="16"/>
  </si>
  <si>
    <t>給食業者の料理食べた17人が下痢の症状…サービス付き高齢者向け住宅で食中毒 便から『ウェルシュ菌』</t>
    <phoneticPr fontId="16"/>
  </si>
  <si>
    <t xml:space="preserve">名古屋市中村区のサービス付き高齢者向け住宅で、委託されていた給食業者の料理を食べた入居者17人に食中毒の症状が確認されました。
食中毒が発生したのは「サルバーレ」が運営する名古屋市中村区竹橋町のサービス付き高齢者向け住宅で、4月29日、夕食を食べた70代〜100歳代の入居者・29人のうち17人が下痢の症状を訴えました。入居者が食べたのは委託されていた給食業者「あじさい食彩」が調理したもので、検査の結果、入居者の便から食中毒を引き起こすウェルシュ菌が検出されました。入院した人はおらず、全員快方へ向かっているということです。名古屋市保健所は、あじさい食彩を7日付で営業禁止処分にしています。
</t>
    <phoneticPr fontId="16"/>
  </si>
  <si>
    <t>https://news.goo.ne.jp/article/tokaitv/nation/tokaitv-20230507-1925-27361.html</t>
    <phoneticPr fontId="16"/>
  </si>
  <si>
    <t>名古屋市</t>
    <rPh sb="0" eb="4">
      <t>ナゴヤシ</t>
    </rPh>
    <phoneticPr fontId="16"/>
  </si>
  <si>
    <t>東海テレビ</t>
    <rPh sb="0" eb="2">
      <t>トウカイ</t>
    </rPh>
    <phoneticPr fontId="16"/>
  </si>
  <si>
    <t>量販店で買ったクルマダイの刺し身食べ腹痛…またアニサキス　福井県が食中毒多発注意報を発令</t>
    <phoneticPr fontId="16"/>
  </si>
  <si>
    <t>福井県</t>
    <rPh sb="0" eb="3">
      <t>フクイケン</t>
    </rPh>
    <phoneticPr fontId="16"/>
  </si>
  <si>
    <t>福井県は5月2日、鯖江市の量販店で購入した魚の刺し身を食べた70代男性が胃痛を訴え、食中毒と断定したと発表した。胃から魚介類に寄生するアニサキスが見つかった。県は同日、食中毒多発注意報を発令し、十分な対策を呼びかけている。県丹南健康福祉センターは食品衛生法に基づき、この店の魚介類販売を2日の1日間、営業停止処分にした。県医薬食品・衛生課によると、男性は4月28日午後0時半ごろにクルマダイの刺し身を購入。同5時半ごろ自宅で食べ、同11時ごろ症状が出た。入院はしておらず、回復に向かっているという。県内の今年の食中毒は12件目で、うち10件はアニサキスが原因。アニサキスによる食中毒は4月28日にも判明しており、県は多発注意報を発令した。期間は15日までの2週間。
　県は消費者の注意点として▽新鮮な魚を選び、速やかに内臓を取り除く▽魚の内臓を生で食べない▽目視で確認してアニサキス幼虫を除去する―などを挙げ、事業者には冷凍（マイナス20度で24時間以上）や十分な加熱の徹底も呼びかけている。</t>
    <phoneticPr fontId="16"/>
  </si>
  <si>
    <t>https://topics.smt.docomo.ne.jp/article/fukui/nation/fukui-20230504122016373</t>
    <phoneticPr fontId="16"/>
  </si>
  <si>
    <t>福井新聞</t>
    <phoneticPr fontId="16"/>
  </si>
  <si>
    <t>福島市の焼肉店で１８人が食中毒症状を訴える　カンピロバクターが原因か</t>
    <phoneticPr fontId="16"/>
  </si>
  <si>
    <t>株式会社福島中央テレビ</t>
    <phoneticPr fontId="16"/>
  </si>
  <si>
    <t>福島県</t>
    <rPh sb="0" eb="3">
      <t>フクシマケン</t>
    </rPh>
    <phoneticPr fontId="16"/>
  </si>
  <si>
    <t xml:space="preserve">福島市の焼き肉店で食中毒です。１８人が吐き気や下痢などの食中毒症状を訴えたのは、福島市新町にある「炭火焼肉 福わらひ」です。
４月２１日と２２日に店を訪れた２０代〜５０代の男女１８人が、吐き気や下痢などの症状を訴えました。その後の検査でカンピロバクターが検出され、肉の過熱が不十分だったことが原因と見られています。店は５月３日まで３日間の営業停止処分を受けました。
</t>
    <phoneticPr fontId="16"/>
  </si>
  <si>
    <t>https://nordot.app/1026081796666916864?c=388701204576175201</t>
    <phoneticPr fontId="16"/>
  </si>
  <si>
    <t>魚介類販売業の食品衛生違反(アニサキス)</t>
    <rPh sb="7" eb="8">
      <t>ショク</t>
    </rPh>
    <rPh sb="8" eb="13">
      <t>ヒンエイセイイハン</t>
    </rPh>
    <phoneticPr fontId="16"/>
  </si>
  <si>
    <t>営業者氏名等   株式会社サンベルクス 東京都足立区    ベルクス江北店 東京都足立区
食品衛生法等の一部を改正する法律第２条の規定による改正前の食品衛生法第６条第３号違反により、同法第５５条第１項を適用 
不利益処分等を行った理由 食中毒の発生 
不利益処分等の内容 
営業停止命令 
停止期間：令和５年５月１０日の１日間の営業停止  ただし、鮮魚介類(－２０℃で２４時間以上冷凍したものを除く)の生食用での加工、販売に限る 
備考  病因物質：アニサキス  原因食品：令和５年４月３０日に当該施設で加工、販売された「真いわし皮ひき</t>
    <phoneticPr fontId="16"/>
  </si>
  <si>
    <t>https://www.city.adachi.tokyo.jp/documents/61186/050510.pdf</t>
    <phoneticPr fontId="16"/>
  </si>
  <si>
    <t>足立区</t>
    <rPh sb="0" eb="2">
      <t>アダチ</t>
    </rPh>
    <rPh sb="2" eb="3">
      <t>ク</t>
    </rPh>
    <phoneticPr fontId="16"/>
  </si>
  <si>
    <t>足立区公表</t>
    <rPh sb="0" eb="3">
      <t>アダチク</t>
    </rPh>
    <rPh sb="3" eb="5">
      <t>コウヒョウ</t>
    </rPh>
    <phoneticPr fontId="16"/>
  </si>
  <si>
    <t>別府市の飲食店で３人食中毒　県が営業停止処分</t>
    <phoneticPr fontId="16"/>
  </si>
  <si>
    <t>大分県</t>
    <rPh sb="0" eb="3">
      <t>オオイタケン</t>
    </rPh>
    <phoneticPr fontId="16"/>
  </si>
  <si>
    <t>別府市の居酒屋「食道楽とさか」で食事をした２０代の３人が食中毒の症状を訴えていることが分かりました。
県によりますと、３人は関東から旅行に来ていて、４月２０日に店内で鳥のタタキなどを食べた２日後に腹痛や下痢などを訴えました。
県は店に対し５月１日から３日間の営業停止を命じています。すでに３人は快方に向かっているということです。</t>
    <phoneticPr fontId="16"/>
  </si>
  <si>
    <t>https://tosonline.jp/news/20230501/00000008.html</t>
    <phoneticPr fontId="16"/>
  </si>
  <si>
    <t>テレビ大分</t>
    <rPh sb="3" eb="5">
      <t>オオイタ</t>
    </rPh>
    <phoneticPr fontId="16"/>
  </si>
  <si>
    <t>https://www.chosunonline.com/m/svc/article.html?contid=2023050480099</t>
  </si>
  <si>
    <t>https://www.jetro.go.jp/biznews/2023/05/720272abbc952691.html</t>
    <phoneticPr fontId="87"/>
  </si>
  <si>
    <t>https://news.yahoo.co.jp/byline/iderumi/20230504-00348145</t>
    <phoneticPr fontId="87"/>
  </si>
  <si>
    <t>https://www.nna.jp/news/2513829</t>
    <phoneticPr fontId="87"/>
  </si>
  <si>
    <t>https://news.yahoo.co.jp/articles/fef7c493d6922b3af6a407f799087bd769d683b9</t>
    <phoneticPr fontId="87"/>
  </si>
  <si>
    <t>https://www.nikkei.com/article/DGXZQOGR041XM0U3A500C2000000/</t>
    <phoneticPr fontId="87"/>
  </si>
  <si>
    <t>https://www.wowkorea.jp/news/newsread_image.asp?imd=394557</t>
    <phoneticPr fontId="87"/>
  </si>
  <si>
    <t>https://news.yahoo.co.jp/articles/568f600846571c9c0ded3e3262e89e6f8fc8d1ce</t>
    <phoneticPr fontId="87"/>
  </si>
  <si>
    <t>https://www.recordchina.co.jp/b913715-s39-c20-d0191.html</t>
    <phoneticPr fontId="87"/>
  </si>
  <si>
    <t>韓国の外食の物価指数が2年5か月間毎月上昇し、ハンバーガー、キムパプ（韓国海苔巻き）など庶民が好む食べ物がそろって大幅に上昇したことが分かった。7日、韓国統計庁によると、先月の外食物価指数は117.15（2020年=100）で、一か月前より0.7%上がった。外食物価は前月比基準2020年12月から29か月間持続的に上昇している。外食物価上昇率は前年同月基準、昨年9月に9.0%まで上昇した後、先月7.6%に鈍化したが、外食物価に対する消費者の負担は持続している。29か月間の外食物価の累積上昇率は16.8%に達する。品目別にはハンバーガー（27.8%）、ピザ（24.3%）、キムパプ（23.2%）、カルビタン（22．5%）、ラーメン（21.2%）などの上昇率が高くなった。ジャージャー麵（21.0%）、刺身（20.4%）、トッポッキ（19.9%）などもその後に続いた。外食物価が上がったのは、これまで蓄積された原油・穀物などの原価価格上昇と人件費の引き上げなどが遅れて反映されているためだ。新型コロナウイルス防疫措置が緩和され、食料品需要が外食需要に移った影響も作用した。家族に関する行事が多い5月に外食需要が増える点を考えると、外食物価は今月にも上がる可能性がある。
外食のほか、個人サービス指数も一か月前と比較して0.8%上がった。特にホテル宿泊料（5.5%）、レンタカー料金（5.0%）、国内団体旅行費（4.4%）、運動競技観覧料（2.5%）など一部の旅行・レジャー関連品目が一か月で2%以上上昇した。これは室内マスク着用義務の解除などにより、関連需要が増えた影響とみられる。外食などサービス価格が上がり続け、根源物価も上昇傾向を続けている。
石油類の価格下落などの影響で、全体の消費者物価上昇傾向は鈍化しているが、一度価格が上がると下がらないサービス価格硬直化により、根源物価の上昇率は簡単には下がっていない。先月、経済協力開発機構（OECD）方式の根源物価指標である食料品およびエネルギー除外指数は、一年前から4.0%上がり、前月上昇率（4.0%）と同じだった。9か月間で4%以上を記録している。食料品およびエネルギー除外指数は、昨年11月に4.3%まで上がった後、5か月間0.3%ポイント下落するにとどまった。同期間、消費者物価上昇率は5.0%から3.7%と、1.3%ポイント下落した。</t>
    <phoneticPr fontId="87"/>
  </si>
  <si>
    <t>世界保健機関（WHO）は5日、新型コロナウイルスに関する緊急事態宣言を終了すると発表した。ワクチンの普及などで死者数が大幅に減ったためで、2020年1月末に始まった緊急事態は3年3カ月で終了を迎えた。今後もワクチン接種などの感染対策を通じた共存が課題となる。4日に開いた新型コロナに関する専門家の緊急委員会の議論を受けて決めた。緊急委は各地の感染状況を踏まえ、20年1月にWHOが宣言した「国際的に懸念される公衆衛生の緊急事態」の終了を勧告した。
WHOのテドロス事務局長は5日の記者会見で新型コロナについて「緊急事態から、他の感染症への対応と並行して（流行を）制御する局面に移った」と指摘した。
各国は既に新型コロナ対策を大幅に緩和している。米国は11日に国家非常事態宣言を解除する方針で、入国時のワクチン接種証明書の提示も不要になる。日本でも8日に感染症法上の位置づけが「5類」に移行し、日々の感染者数の発表は終了する。
緊急事態が終わっても、新型コロナの感染がなくなるわけではない。WHOは3月に改定したワクチン指針でも高齢者や妊婦、複数の持病を持つ人などは定期接種の対象とすべきだとした。専門家からはWHOによる緊急事態宣言終了で「各国の対策が緩む」との懸念の声もあがる。今年に入ってオミクロン型の新派生型XBB.1.16の感染者が増えるなどウイルスは常に変化している。
　東京医科大学の浜田篤郎特任教授は「現在の新型コロナウイルスは冬に流行する傾向があるため流行を予測しやすいが、別の変異株が広がれば再び流行を予測しづらくなるおそれもある」と指摘する。今後も重症化しやすい型の出現などには注意が必要だ。WHOは「国際的な公衆衛生上の脅威となり得るあらゆる事象」の報告を各国に義務付けた05年の国際保健規則の改定以降、新型コロナを含めて緊急事態を7回宣言している。長期化するケースもあり、14年に緊急事態を宣言したポリオは今も継続中だ。22年に緊急事態が宣言されたサル痘（エムポックス）も、まだ終了宣言が出ていない。WHOによると、各国から5月3日までに報告された新型コロナウイルスの死者は累計で692万人に達した。</t>
    <phoneticPr fontId="87"/>
  </si>
  <si>
    <t>（台北中央社）会員制量販店「コストコ」は3日、冷凍ベリー類全品の販売を中止したと発表した。すでに輸入も停止した。同店の冷凍ベリーからはA型肝炎ウイルスが検出されている。衛生福利部（保健省）食品薬物管理署は先月28日、同店が米国から輸入した「カークランド スリーベリーブレンド 1.81キロ」からA型肝炎ウイルスが検出されたと発表。すでに約1万7000キロが販売されており、消費者に60日間の健康観察に加え、発熱などの症状が出た場合には医療機関を受診するよう呼び掛けていた。これに加え、同じブランドの冷凍ブルーベリーからもA型肝炎ウイルスが検出されたことが3日までに分かった。米国から輸入した1万5236キロで、輸入時の検査で陽性反応を示した。市場には出回っていないという。同署は同店のベリー類について、来月2日まで輸入を停止すると説明。ブルーベリーやブラックベリー、イチゴなどが含まれる。
▽食後に感染、台中市で1人
中部・台中市では先月末、40代男性が問題の商品を食べた後、A型肝炎を発症。同じ商品を食べた家族は発症しておらず、男性に海外渡航歴もあることから、市は感染源を確認中だとしている。同部疾病管制署は2日、A型肝炎の国内感染者がこれまで31人確認されていると明らかにした。この中で問題の商品を食べたという人はいないという。</t>
    <phoneticPr fontId="87"/>
  </si>
  <si>
    <r>
      <t xml:space="preserve">消費者と食品メーカー・小売業界の意識調査からわかること
</t>
    </r>
    <r>
      <rPr>
        <b/>
        <sz val="13"/>
        <color theme="1"/>
        <rFont val="游ゴシック"/>
        <family val="3"/>
        <charset val="128"/>
      </rPr>
      <t>　コンサルティング会社のキャップジェミニが、1万人の消費者と食品メーカー・小売業界の1,000社を対象に行った調査（1）によると、消費者の食品ロスへの関心が、コロナ以前は33％だったのに対し、食料価格の高騰やロシアのウクライナ侵略による食料不安などを背景に、2022年には72％と2倍以上に高まっていることがわかった。消費者の61%は、食品メーカーや小売業者が食品ロスにもっと取り組むことを望んでいるが、57%はそうした企業がきちんと取り組んでいないと不満を感じている。たとえば、企業の60％は、「賞味期限」「消費期限」などの期限表示について消費者に啓発をおこなっていると答えているが、そうした企業の姿勢に満足している消費者はわずか39％しかおらず、企業側の努力があまり評価されていないことが浮き彫りになった。消費者の91％は食品ロスに関する情報を公開しているブランドや小売業者から購入したいと回答し、58％は食品ロス問題に積極的に取り組んでいる企業から食品を買いたいと回答している。</t>
    </r>
    <r>
      <rPr>
        <b/>
        <sz val="14"/>
        <color theme="1"/>
        <rFont val="游ゴシック"/>
        <family val="3"/>
        <charset val="128"/>
      </rPr>
      <t xml:space="preserve">
米国の食品期限表示の深い闇
</t>
    </r>
    <r>
      <rPr>
        <b/>
        <sz val="13"/>
        <color theme="1"/>
        <rFont val="游ゴシック"/>
        <family val="3"/>
        <charset val="128"/>
      </rPr>
      <t>　食品の期限表示が「賞味期限」と「消費期限」だけの日本からすると理解しにくいが、たとえば、米国の食品スーパーで商品を手に取ってみれば、「best by」「use by」「best if used before」「best if used by」「fresh until」「enjoy by」「freeze by」「born on」など、実にさまざまな期限表示があることに驚かされる。そのどれもが日本の中学生でも理解できるやさしい英語なのだが、食品ロスの観点からすると決してやさしくはないのである。米国で食品ロス問題に取り組む非営利団体ReFED（リフェッド）の常務取締役であるデイナ・ガンダーズ氏は、CNNのインタビュー（2）に「これは完全にワイルド・ウエスト（西部劇に出てくる無法地帯）です」と嘆いている。米国には、乳児用の粉ミルクを除いて、食品期限表示について国家としての基準はない。あるとすれば、州法や業界の慣習程度だ。米国の期限表示の多くは「おいしさのめやす」であり、科学的根拠なしに食品製造メーカーが任意に決められ、行政から説明を求められることもない（3）。米国で食品に消費者向けの期限表示がはじまったのは1970年代。消費者からの希望に食品企業側が応える形ではじめられた。期限表示によって購入した食品が悪くなっていたというような消費者からの苦情は半減した。ところが50年後の2020年になると、米国の食料供給量のおよそ3分の1が廃棄されるようになった。「米国人はスーパーに買い物に行って食料品を詰めた袋を3つ持って出てくると、車に乗る前に、そのうちの1袋をごみ箱に捨てている」というのは、米国の食品ロスのたとえとしてよく目にするものだ。消費者は食品の期限表示をうのみにして、期限の切れたものを、まだ十分食べられるにもかかわらず、そのままごみ箱に捨てている。その要因となっているのが「ワイルド・ウエスト」のような状態の食品期限表示にあることを、米国の食品ロス専門家の多くが指摘している。</t>
    </r>
    <phoneticPr fontId="87"/>
  </si>
  <si>
    <t>香港経済貿易代表部（ＨＫＥＴＯ）と香港政府投資促進署（インベスト香港）は４月24～27日、日本の外食・食品企業の香港視察ミッションを開催した。香港での事業展開を検討する日本企業19社が参加。新型コロナウイルス禍が落ち着いたことを機に、各企業が海外事業の再始動を計画する中、香港の飲食店運営企業とのビジネスマッチングや飲食店の視察などを通じて香港の経営環境への理解を深めた</t>
    <phoneticPr fontId="87"/>
  </si>
  <si>
    <t>　タイ保健省食品医薬品局（FDA）は4月3日、輸入食品の管理に関する方針決定のための意見交換を行ったと発表外部サイトへ、新しいウィンドウで開きますした。意見交換は2023年3月29～31日に行われ、全国の食品医薬品検査所のほか、農業協同組合省農業局、植物検疫所、財務省関税局、民間企業の代表者が参加した。
発表によれば、意見交換は、食品輸入時に、残留農薬などの検査結果が出るまでは食品を留置し、検査合格後に開放する「Hold Test Release」の実施に向けた方針決定を目的として実施された。
　FDA長官パイサーン・ダンクム氏の発言要旨は以下のとおり。
消費者が安心できるように、全国の食品医薬品検査所は、輸入された健康製品（注）の品質、標準、安全性を管理する責任がある。
FDAは、特に残留農薬の問題がある食品（野菜・果物）に対し、「Hold Test Release」の管理措置を開発している。法を順守する輸入業者に対しては迅速に通関手続きを行う。FDAはこの意見交換の結果を活用し、食品医薬品検査所で行われる輸入食品管理「Hold Test Release」の方針を決定する。青果物の輸入に関しては、現在も輸入通関時の残留農薬検査が実施されている（2021年7月7日記事参照）が、一部を除いては、検査結果が判明する前であっても商品を流通させることが可能（留置なし）となっており、仮に基準値を超える残留農薬が検出された場合には、商品を回収することで対応している。このことについて、タイ国内の消費者団体は、検査結果が判明するまでの間に既に消費されてしまっている可能性も排除できないとして見直しを求めていた。「Hold Test Release」の実施方針が決定され、青果物輸入時の残留農薬検査のオペレーションが変更されれば、残留農薬検査結果が判明するまで青果物が留置される可能性がある。タイ輸出支援プラットフォームがFDAに問い合わせたところ、「Hold Test Release」が実際に実施されるのか、また実施される場合の対象範囲などは検討中とのこと。
（注）FDAの「健康製品」には、食品のほか、医薬品、化粧品、医療機器などが含まれる。</t>
    <phoneticPr fontId="87"/>
  </si>
  <si>
    <t>2023年第16週（4月17日〜4月23日）</t>
    <phoneticPr fontId="87"/>
  </si>
  <si>
    <t>結核例　236</t>
    <phoneticPr fontId="5"/>
  </si>
  <si>
    <t xml:space="preserve">細菌性赤痢2例 菌種：S. flexneri（B群）1例＿感染地域：石川県
　　S. sonnei（D群）1例＿感染地域：千葉県
</t>
    <phoneticPr fontId="87"/>
  </si>
  <si>
    <t xml:space="preserve">腸管出血性大腸菌感染症26例感染地域：国内13例、韓国2例、インド1例、国内・国外不明10例
国内の感染地域：‌東京都2例、青森県1例、静岡県1例、京都府1例、大阪府1例、兵庫県1例、広島県1例、福岡県1例、島根県/高知県1例、国内（都道府県不明）3例
</t>
    <phoneticPr fontId="87"/>
  </si>
  <si>
    <t>血清群・毒素型：‌O157 VT2（4例）、O157 VT1・VT2（3例）、O26 VT1（2例）、O8 VT2（2例）、O146VT1（1例）、
その他・不明（14例）
累積報告数：311例（有症者172例、うちHUS 2例．死亡なし）</t>
    <phoneticPr fontId="87"/>
  </si>
  <si>
    <t xml:space="preserve">年齢群：‌10代（2例）、20代（6例）、30代（4例）、40代（2例）、50代（5例）、
60代（4例）、70代（2例）、80代（1例）
</t>
    <phoneticPr fontId="87"/>
  </si>
  <si>
    <t>E型肝炎10例 感染地域（感染源）：‌北海道2例（豚肉1例、不明1例）、
千葉県2例（不明2例）、茨城県1例（不明）、埼玉県1例（不明）、
石川県1例（肉類）、京都府1例（ジビエ料理）、佐賀県1例（不明）、国内（都道府県不明）1例（不明）
A型肝炎2例 感染地域：秋田県1例、国内（都道府県不明）1例</t>
    <phoneticPr fontId="87"/>
  </si>
  <si>
    <t>レジオネラ症28例（肺炎型24例、ポンティアック型3例、無症状病原体保有者1例）
感染地域：群馬県3例、千葉県2例、大阪府2例、愛媛県2例、福岡県2例、福島県1例、茨城県1例、
神奈川県1例、石川県1例、愛知県1例、三重県1例、滋賀県1例、兵庫県1例、奈良県1例、岡山県1例、
熊本県1例、宮崎県1例、国内（都道府県不明）2例、国内・国外不明3例
年齢群：‌40代（1例）、50代（2例）、60代（7例）、70代（8例）、80代（7例）、90代以上（3例）
累積報告数：395例</t>
    <phoneticPr fontId="87"/>
  </si>
  <si>
    <t>アメーバ赤痢9例（腸管アメーバ症9例）
感染地域：‌東京都2例、埼玉県1例、神奈川県1例、国内（都道府県不明）2例、国内・国外不明3例
感染経路：性的接触1例（異性間）、経口感染1例、不明7例</t>
    <phoneticPr fontId="87"/>
  </si>
  <si>
    <t>2023年5月9日、韓国・国民日報は「自動車から衣類、酒類まで分野を問わず日本製品の販売量が急増している」と伝えた。
記事によると、トヨタグループは1～4月の韓国市場で、前年同期比77％増の6705台を販売した。記事は「景気低迷と高金利の影響により輸入車全体の販売台数が減少した中で成し遂げた成果だ」と説明している。特にレクサスは4321台を記録し、1年前（2019台）より114％増加。10位以内の輸入車メーカーのうち3桁成長を記録したのはレクサスのみだったという。19年に始まった日本製品不買運動の影響によりコンビニや大型スーパーから消えつつあった日本産ビールも、最近は飛ぶように売れている。コンビニ「GS25」では1月1日から5月7日までの日本産ビールの売り上げが前年同期比330．4％増加した。最近は、ロッテアサヒ酒類が発売した「アサヒスーパードライ生ビール缶」が爆発的な人気を得ている。GS25関係者は「過去最大規模の50万缶を発注したが、ほぼ完売した」と話した。関税庁によると、今年1～3月期の日本産ビールの輸入額は662万6000ドル（約8億9400万円）で、前年同期比148％増加したという。
日本を代表するアパレルメーカー、ユニクロも好調に伸びている。ユニクロを運営するFRLコリアの22会計年度（21年9月～22年8月）の売上高は7043億ウォン（約719億円）で前年比20．9％増加。営業利益は1094億ウォンで116．8％増加し、新規店舗も続々とオープンしているという。この記事を見た韓国のネットユーザーからは「商品性が良いことは正直に認めよう」「日韓は互いを理解し、認め合って生きて行くべき」「日本メーカーの衣類はコスパが良いし、ビールもおいしい。資本主義で競わないと。日本を批判してばかりでは何も変わらない」「アイラブジャパン。日本製品が最高だ」などの声が上がっている。</t>
    <phoneticPr fontId="87"/>
  </si>
  <si>
    <t>韓国のコンビニ業界ビッグ3（CU・GS25・セブンイレブン）ともに「アサヒスーパードライ生ジョッキ缶」製品の発注を停止した。今月流通している同製品は数量が限定されており、初期発注量が既に消費されてしまったためだ。アサヒビールの韓国での流通を担うロッテアサヒ酒類は、同製品を7月に本発売する。このため、コンビニで再びこの製品にお目にかかるのは約2カ月後からだ。同製品は、自宅で生ビールをマグカップに注いで飲む感じがするように製作したのが特徴だ。別名「泡立つビール缶」として日本で既に発売され、旋風を巻き起こした。CUは5日に発注を停止している。CU関係者は「確保した量が全て使い果たされた。7月の正式販売以後、披露できそうだ」と説明している。GS25も1日に発注を受けた後、中断した。ロッテアサヒ酒類は今月から国内にアサヒ生ビール缶を数量限定で発売している。大人気が予想された製品で、韓国流通業界は最大量を確保するために激しく競争したという。
「アサヒスーパードライ生ジョッキ缶」は日本を旅行する人には必ず飲んでみなければならないビールといわれ、韓国での発売初日に大きな関心が集まった。SNSでは「オープン後、2時間で品切れ」「3回で購入成功」など、購買が難しかったというエピソードが相次いだ。</t>
    <phoneticPr fontId="87"/>
  </si>
  <si>
    <t xml:space="preserve">自動車から衣類、酒類まで…韓国で日本製品の販売が好調ー韓国メディア - Record China </t>
  </si>
  <si>
    <t>韓国コンビニ「アサヒ生ビール缶」の売り切れ続出…3社「発注停止」 - Yahoo!ニュース</t>
  </si>
  <si>
    <t xml:space="preserve">「コリアン・ウイスキー第1号」の味に世界が驚いた - 朝鮮日報 </t>
  </si>
  <si>
    <t xml:space="preserve">ハンバーガー28％↑、外食物価指数29か月連続上昇＝韓国－1 /wowkorea.jp 　wowKorea </t>
  </si>
  <si>
    <t>WHO、新型コロナ緊急事態宣言終了を発表　3年3カ月 - 日本経済新聞</t>
  </si>
  <si>
    <t>コストコ、冷凍ベリー全品販売中止 A型肝炎ウイルス検出で／台湾（中央社フォーカス台湾） - Yahoo!ニュース</t>
  </si>
  <si>
    <t>なぜ英国の大手スーパーは賞味期限表示を撤廃しているのか（井出留美） - 個人 - Yahoo!ニュース</t>
  </si>
  <si>
    <t>日本の外食企業が香港視察 - NNA ASIA</t>
  </si>
  <si>
    <t>タイFDA、青果物輸入時の残留農薬検査のオペレーション変更を検討(タイ) - ジェトロ</t>
  </si>
  <si>
    <t>韓国</t>
    <rPh sb="0" eb="2">
      <t>カンコク</t>
    </rPh>
    <phoneticPr fontId="87"/>
  </si>
  <si>
    <t>　韓国</t>
    <rPh sb="1" eb="3">
      <t>カンコク</t>
    </rPh>
    <phoneticPr fontId="87"/>
  </si>
  <si>
    <t>WHO</t>
    <phoneticPr fontId="87"/>
  </si>
  <si>
    <t>台湾</t>
    <rPh sb="0" eb="2">
      <t>タイワン</t>
    </rPh>
    <phoneticPr fontId="87"/>
  </si>
  <si>
    <t>英国</t>
    <rPh sb="0" eb="2">
      <t>エイコク</t>
    </rPh>
    <phoneticPr fontId="87"/>
  </si>
  <si>
    <t>香港</t>
    <rPh sb="0" eb="2">
      <t>ホンコン</t>
    </rPh>
    <phoneticPr fontId="87"/>
  </si>
  <si>
    <t>タイ</t>
    <phoneticPr fontId="87"/>
  </si>
  <si>
    <t>小麦より多い木の実アレルギー、原因１位のクルミは2025年4月から表示義務化</t>
    <phoneticPr fontId="16"/>
  </si>
  <si>
    <t>クルミはビタミン、ミネラル、食物繊維、抗酸化物質、n－3系脂肪酸などを含み、生薬としても利用されてきた歴史の長い食用木の実の1つです。おやつ代わりに健康や美容を意識して食べる方も増えているようですが、アレルギー原因物質でもあります。近年、アレルギー原因食物の中で木の実類が増えてきたことを受け、2025年4月からクルミは表示義務対象食物に加わることが決定しました。下のグラフのように、令和3年度の日本人約6000名の小児から成人を対象とした食物アレルギーの全国調査報告では、アレルギー原因食物の3位が木の実類でした。年齢別調査では、7～17歳の原因食物2位が木の実類であり、木の実類でアレルギー症状を引き起こす方が多いことがわかると思います。その報告によると、木の実類の内訳の半数以上がクルミで、アナフィラキシーを起こすことも多くあります。アナフィラキシーショックを起こした際の木の実類の内訳では、クルミが一番多い食物でした。近年、クルミは菓子やパンだけでなく、ソースや焼き肉のたれなどの調味料にも含まれていることがあります。クルミを食べてアレルギー症状が出てしまう方の食事作りには十分注意する必要があります。特に義務化前は、食品表示をよく確認しましょう。
アレルギー症状はクルミを食べてすぐに出ることもあれば、2時間以上たった後に皮膚症状、呼吸器症状、消化器症状が出てくることもあります。また、気になる症状がある際には注意深く観察し、医療機関を受診してください。今回は「食物繊維たっぷりゴボウのココア米粉ホットケーキ」を紹介します。ゴボウもココアも食物繊維が豊富な食品です。ゴボウには食物繊維だけではなく、鉄やマグネシウムなどのミネラル、ビタミンB6やEなどのビタミンも含まれています。さらに、レーズンは鉄が豊富に含まれるドライフルーツのため、鉄分補給の底上げにもつながります。
ゴボウをお菓子に使う方はさほど多くないと思いますが、意外にもココアやチョコレートとも相性が良い野菜でもあります。今回のレシピでは、ゴボウをフライパンではなく、オーブントースターで加熱するので、クルミと少し似たコリコリした触感も楽しめることと思います。是非お試し下さい。</t>
    <phoneticPr fontId="16"/>
  </si>
  <si>
    <t>ビジョンバイオ「くるみ」アレルギー表示義務化に完全準拠した検査開始</t>
    <phoneticPr fontId="16"/>
  </si>
  <si>
    <t>ビジョンバイオ(株)(福岡県久留米市、塚脇博夫社長)はこのほど、食物アレルギー(アレルゲン)検査の「くるみ」について、新しい食品表示基準に完全準拠した検査を開始した。くるみELISA法(モリナガ･日本ハム2キット)の料金は、Sコース(3営業日)が税別2万8000円、Cコース(8営業日)が1万8000円。
【関連記事】ビジョンバイオ「くるみ」アレルギー表示義務化に対応、新受託アレルゲン検査スタート
くるみは2023年3月の食品表示基準の改正で特定原材料に追加され、アレルギー表示が義務化された。それに伴い、ビジョンバイオは消費者庁が示す検査方法に準じた検査キット(モリナガ製)を導入。検査体制が整ったことから、日本ハム製を追加して2種のキットでの受託を開始した。</t>
    <phoneticPr fontId="16"/>
  </si>
  <si>
    <t>イオン、食品のCO2削減見える化　最大23品にラベル表示</t>
    <phoneticPr fontId="16"/>
  </si>
  <si>
    <t>イオンが食品の二酸化炭素（CO2）排出量の削減度合いを示すラベルの貼付に乗り出す。6月以降、野菜など最大23品目にラベルを付けて販売する。排出量削減レベルを消費者に知らせる「脱炭素ラベル」は欧州企業が先行。日本でも官民の取り組みを通じて評価ルールのガイドラインなどを作る。スーパー最大手の採用で、食品分野でCO2削減を見える化する動きが他の小売りや食品企業に広がる可能性がある。
イオンは農林水産省...
この記事は有料会員限定です</t>
    <phoneticPr fontId="16"/>
  </si>
  <si>
    <t>2023/05/16 「遺伝子組み換え食品いらない！キャンペーン」総会記念講演会＝ゲノム編集とフードテック（連合会館）＜オンライン併用＞</t>
    <phoneticPr fontId="16"/>
  </si>
  <si>
    <t xml:space="preserve">今年３月、多国籍企業コルテバ社によりゲノム編集トウモロコシの届け出が完了し、これにより国内で流通するゲノム編集食品は、すでに流通している高GABAトマト、肉厚マダ
イ、太らせたトラフグと合わせ、4種類になりました。政府は、新たな食品開発を「先端技術」に依存させようとしています。それは現在開発が進められているフードテックにも
当てはまります。培養肉のように細胞を操作し、培養して作り出す食肉は、余りにも不自然です。このような、ゲノム編集や細胞操作によるハイテクを用いた食品は、安全性に問
題があるだけでなく、企業による食料支配をもたらします。
　遺伝子組み換え作物についてもまた、アルゼンチンで小麦の栽培が、フィリピンで稲（ゴールデンライス）の栽培が始まりました。世界中で拒否されている遺伝子組み換え食品
ですが、多国籍企業は徐々に巻き返しを図っています。しかも日本政府は、これらの食品を広く受け入れさせるために、食品表示制度を改悪して、消費者が購入する際に分かりに
くくしており、消費者は知らないうちに食べさせられる状況になりつつあります。
　いったい遺伝子組み換え食品、ゲノム編集食品、そしてフードテックの現状はどうなっているのか。いったいどこに向かおうとしているのか。私たちはどうすればよいのか。何
ができるのかを考えます。
〇日時　5月16日（火）13:30～15:30
〇会場　東京・連合会館４０２会議室/オンライン併用
　　JR中央線・総武線御茶ノ水駅聖橋口徒歩5分、地下鉄　新御茶ノ水駅Ｂ３　　出口徒歩0分、淡路町駅徒歩5分、小川町駅徒歩3分
https://rengokaikan.jp/access/index.html
〇講師　天笠啓祐（科学ジャーナリスト）
</t>
    <phoneticPr fontId="16"/>
  </si>
  <si>
    <t>水耕小松菜200g P/B 一部基準値超える残留農薬検出</t>
    <phoneticPr fontId="16"/>
  </si>
  <si>
    <t>2023年4月17日～26日にサンエー、イオン琉球、金秀商事、生活協同組合コープおきなわ各店舗で販売した「水耕小松菜200g P/B」において、残留農薬基準を超える農薬成分「プロシミドン」が検出されたため、回収・返金する。食品衛生法の基準値(0.01 ppm)を超過し、0.03ppmが検出された。これまで健康被害の報告はない。(リコールプラス)
【対象】
商品:水耕小松菜200g　P/B　内容量:200g(袋)　6,504袋
販売地域:沖縄県内
販売先:①(株)サンエー　②イオン琉球(株)　③金秀商事(株)　④生活協同組合コープおきなわ　　販売日:令和5年4月17日～26日</t>
    <phoneticPr fontId="16"/>
  </si>
  <si>
    <t>https://www.foods-ch.com/anzen/kt_46169/</t>
    <phoneticPr fontId="16"/>
  </si>
  <si>
    <t>中国から輸入された冷凍ブロッコリーから、人の健康を損なうおそれのない量として定める量を超えて、プロシミドンが検出されました。
食環境衛生研究所では、プロシミドンに関する検査を行っております。
検査をご希望のお客様はぜひご依頼ください！</t>
    <phoneticPr fontId="16"/>
  </si>
  <si>
    <t>冷凍ブロッコリーからプロシミドン検出</t>
    <phoneticPr fontId="16"/>
  </si>
  <si>
    <t>https://www.shokukanken.com/news/safety/230510-1119.html</t>
    <phoneticPr fontId="16"/>
  </si>
  <si>
    <t>台湾、使用未許可のイチゴ農薬2種に残留基準値設定へ 日本からの要請受け</t>
    <phoneticPr fontId="16"/>
  </si>
  <si>
    <t>日本から輸入されたイチゴから規定を満たさない残留農薬が相次いで検出されている問題で、衛生福利部（保健省）食品薬物管理署は3日、日本からの要請を受け、台湾でイチゴへの使用を認めていない農薬2種類について、残留農薬の基準値の設定に向けて動いていると明らかにした。早ければ2週間以内に基準値を公表し、各界からの意見を募った後で正式に施行するとしている。今年に入り、残留農薬の規定違反を理由に水際検査で不合格になった日本産イチゴは24件に上る。日本産イチゴを巡っては、前年度から不合格の割合が高まっており、今年度は抜き取り検査の割合を20～50％に引き上げた他、昨年末や今年初頭からは新たな業者が日本から輸入するイチゴに対して全ロット検査を実施するなど対応を強化している。不合格の原因の多くがフロニカミドやクロルフェナピルの規定違反となっており、日本は今年2月、この2種類について残留基準値の設定を台湾に申請していた。
食品薬物管理署の呉秀梅署長は3日、報道陣の取材に対し、基準値の設定に向けた評価を進めている最中だとし、行政院（内閣）農業委員会と省庁横断で話し合い、専門家の意見を求めていると説明。承認されれば基準値を公表するとした。公表後、意見を募る期間を一定日数設け、その後に施行するという。</t>
    <phoneticPr fontId="16"/>
  </si>
  <si>
    <t>https://news.yahoo.co.jp/articles/fd2c547276bfe47ced4521562376675d55d70e21</t>
    <phoneticPr fontId="16"/>
  </si>
  <si>
    <t>日本、イチゴ農薬2種の使用許可申請へ 基準値超え検出相次ぎ／台湾</t>
    <phoneticPr fontId="16"/>
  </si>
  <si>
    <t>日本から輸入されたイチゴから基準値を超える残留農薬が相次いで検出されているのを巡り、衛生福利部（保健省）食品薬物管理署は4日夜、日本から文書での説明が送られてきたと明らかにした。日本は台湾での使用が認められていない2種類の農薬について、残留基準の設定の申請を求める方針だという。
台湾は昨年11月から日本産イチゴに対し全ロット検査を実施。同12月下旬には、日本側に不合格の原因や改善、防止の措置について説明を求める通告を出しており、期限は今年2月5日までとしていた。同署食品組の鄭維智・副組長が中央社の取材に応じ、今月1日に日本からの返事を受け取ったと説明。台湾の規定に合った対応を業者に求めるとともに、農薬の使用許可に関する手続きも進める方針が示されていたという。農薬のクロルフェナピルとフロニカミドは、台湾ではイチゴへの使用が認められていない。鄭氏は、日本では気候や環境などの関係で使用の必要があるとし、残留基準が設定されてからは基準を満たしていれば輸入における問題はなくなると話した。鄭氏によれば、昨年12月下旬以降、日本産イチゴの不合格率は17％から3.96％にまで改善された。全ロット検査は当面続ける方針で、状況に応じて今後の対応を決めるという。</t>
    <phoneticPr fontId="16"/>
  </si>
  <si>
    <t>https://japan.focustaiwan.tw/society/202302050004</t>
    <phoneticPr fontId="16"/>
  </si>
  <si>
    <t>今週のお題(絆創膏は会社で指定されたものを使う)</t>
    <rPh sb="6" eb="9">
      <t>バンソウコウ</t>
    </rPh>
    <rPh sb="10" eb="12">
      <t>カイシャ</t>
    </rPh>
    <rPh sb="13" eb="15">
      <t>シテイ</t>
    </rPh>
    <rPh sb="21" eb="22">
      <t>ツカ</t>
    </rPh>
    <phoneticPr fontId="5"/>
  </si>
  <si>
    <t>なぜ　会社で支給された絆創膏以外を使ってはいけないのか？</t>
    <rPh sb="3" eb="5">
      <t>カイシャ</t>
    </rPh>
    <rPh sb="6" eb="8">
      <t>シキュウ</t>
    </rPh>
    <rPh sb="11" eb="14">
      <t>バンソウコウ</t>
    </rPh>
    <rPh sb="14" eb="16">
      <t>イガイ</t>
    </rPh>
    <rPh sb="17" eb="18">
      <t>ツカ</t>
    </rPh>
    <phoneticPr fontId="5"/>
  </si>
  <si>
    <t>　↓　職場の先輩は以下のことを理解して　わかり易く　指導しましょう　↓</t>
    <phoneticPr fontId="5"/>
  </si>
  <si>
    <t>手に傷があったら、絆創膏やテープでカバーしないと、</t>
    <rPh sb="0" eb="1">
      <t>テ</t>
    </rPh>
    <rPh sb="2" eb="3">
      <t>キズ</t>
    </rPh>
    <rPh sb="9" eb="12">
      <t>バンソウコウ</t>
    </rPh>
    <phoneticPr fontId="5"/>
  </si>
  <si>
    <t>黄色ブドウ球菌(化膿菌)で製造食品が汚染されます。</t>
    <rPh sb="0" eb="2">
      <t>オウショク</t>
    </rPh>
    <rPh sb="5" eb="7">
      <t>キュウキン</t>
    </rPh>
    <rPh sb="8" eb="10">
      <t>カノウ</t>
    </rPh>
    <rPh sb="10" eb="11">
      <t>キン</t>
    </rPh>
    <rPh sb="13" eb="15">
      <t>セイゾウ</t>
    </rPh>
    <rPh sb="15" eb="17">
      <t>ショクヒン</t>
    </rPh>
    <rPh sb="18" eb="20">
      <t>オセン</t>
    </rPh>
    <phoneticPr fontId="5"/>
  </si>
  <si>
    <t>しっかり絆創膏でガードし、更に手袋を装着します。</t>
    <rPh sb="4" eb="7">
      <t>バンソウコウ</t>
    </rPh>
    <rPh sb="13" eb="14">
      <t>サラ</t>
    </rPh>
    <rPh sb="15" eb="17">
      <t>テブクロ</t>
    </rPh>
    <rPh sb="18" eb="20">
      <t>ソウチャク</t>
    </rPh>
    <phoneticPr fontId="5"/>
  </si>
  <si>
    <t>絆創膏は必ず取れてしまうものと意識してください。</t>
    <rPh sb="0" eb="3">
      <t>バンソウコウ</t>
    </rPh>
    <rPh sb="4" eb="5">
      <t>カナラ</t>
    </rPh>
    <rPh sb="6" eb="7">
      <t>ト</t>
    </rPh>
    <rPh sb="15" eb="17">
      <t>イシキ</t>
    </rPh>
    <phoneticPr fontId="5"/>
  </si>
  <si>
    <t>施設で使う絆創膏は、会社で決めた指定品だけを使用させましょう。</t>
    <rPh sb="0" eb="2">
      <t>シセツ</t>
    </rPh>
    <rPh sb="3" eb="4">
      <t>ツカ</t>
    </rPh>
    <rPh sb="5" eb="8">
      <t>バンソウコウ</t>
    </rPh>
    <rPh sb="10" eb="12">
      <t>カイシャ</t>
    </rPh>
    <rPh sb="13" eb="14">
      <t>キ</t>
    </rPh>
    <rPh sb="16" eb="18">
      <t>シテイ</t>
    </rPh>
    <rPh sb="18" eb="19">
      <t>ヒン</t>
    </rPh>
    <rPh sb="22" eb="24">
      <t>シヨウ</t>
    </rPh>
    <phoneticPr fontId="5"/>
  </si>
  <si>
    <t>絆創膏を異物混入原因と考えると、混入場所が施設内か</t>
    <rPh sb="0" eb="3">
      <t>バンソウコウ</t>
    </rPh>
    <rPh sb="4" eb="6">
      <t>イブツ</t>
    </rPh>
    <rPh sb="6" eb="8">
      <t>コンニュウ</t>
    </rPh>
    <rPh sb="8" eb="10">
      <t>ゲンイン</t>
    </rPh>
    <rPh sb="11" eb="12">
      <t>カンガ</t>
    </rPh>
    <rPh sb="16" eb="18">
      <t>コンニュウ</t>
    </rPh>
    <rPh sb="18" eb="20">
      <t>バショ</t>
    </rPh>
    <rPh sb="21" eb="23">
      <t>シセツ</t>
    </rPh>
    <rPh sb="23" eb="24">
      <t>ナイ</t>
    </rPh>
    <phoneticPr fontId="5"/>
  </si>
  <si>
    <t>施設外からの物かを特定できることは大変重要です。</t>
    <rPh sb="6" eb="7">
      <t>モノ</t>
    </rPh>
    <rPh sb="9" eb="11">
      <t>トクテイ</t>
    </rPh>
    <rPh sb="17" eb="19">
      <t>タイヘン</t>
    </rPh>
    <rPh sb="19" eb="21">
      <t>ジュウヨウ</t>
    </rPh>
    <phoneticPr fontId="5"/>
  </si>
  <si>
    <t>　　　必要な備品です、工場(施設内で使用しているもの)と施設外で使用されているものが、
      識別できることが対策上 重要です。
　　　また、認定されたものであれば、離脱した場所、工程、作業者を特定して、改善対策を必ず実施しましょう。</t>
    <rPh sb="3" eb="5">
      <t>ヒツヨウ</t>
    </rPh>
    <rPh sb="6" eb="8">
      <t>ビヒン</t>
    </rPh>
    <rPh sb="11" eb="13">
      <t>コウジョウ</t>
    </rPh>
    <rPh sb="14" eb="16">
      <t>シセツ</t>
    </rPh>
    <rPh sb="16" eb="17">
      <t>ナイ</t>
    </rPh>
    <rPh sb="18" eb="20">
      <t>シヨウ</t>
    </rPh>
    <rPh sb="28" eb="31">
      <t>シセツガイ</t>
    </rPh>
    <rPh sb="32" eb="34">
      <t>シヨウ</t>
    </rPh>
    <rPh sb="50" eb="52">
      <t>シキベツ</t>
    </rPh>
    <rPh sb="58" eb="60">
      <t>タイサク</t>
    </rPh>
    <rPh sb="60" eb="61">
      <t>ジョウ</t>
    </rPh>
    <rPh sb="62" eb="64">
      <t>ジュウヨウ</t>
    </rPh>
    <rPh sb="74" eb="76">
      <t>ニンテイ</t>
    </rPh>
    <rPh sb="86" eb="88">
      <t>リダツ</t>
    </rPh>
    <rPh sb="90" eb="92">
      <t>バショ</t>
    </rPh>
    <rPh sb="93" eb="95">
      <t>コウテイ</t>
    </rPh>
    <rPh sb="96" eb="99">
      <t>サギョウシャ</t>
    </rPh>
    <rPh sb="100" eb="102">
      <t>トクテイ</t>
    </rPh>
    <rPh sb="105" eb="107">
      <t>カイゼン</t>
    </rPh>
    <rPh sb="107" eb="109">
      <t>タイサク</t>
    </rPh>
    <rPh sb="110" eb="111">
      <t>カナラ</t>
    </rPh>
    <rPh sb="112" eb="114">
      <t>ジッシ</t>
    </rPh>
    <phoneticPr fontId="5"/>
  </si>
  <si>
    <t>JFS-B取得・維持のためのe-ラニング (コンサルタントいらず)</t>
    <rPh sb="5" eb="7">
      <t>シュトク</t>
    </rPh>
    <rPh sb="8" eb="10">
      <t>イジ</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</si>
</sst>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4"/>
      <color rgb="FFFF0000"/>
      <name val="ＭＳ Ｐゴシック"/>
      <family val="3"/>
      <charset val="128"/>
      <scheme val="minor"/>
    </font>
    <font>
      <sz val="8.8000000000000007"/>
      <color indexed="23"/>
      <name val="ＭＳ Ｐゴシック"/>
      <family val="3"/>
      <charset val="128"/>
    </font>
    <font>
      <sz val="10"/>
      <name val="Arial"/>
      <family val="2"/>
    </font>
    <font>
      <b/>
      <sz val="14"/>
      <color indexed="53"/>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2"/>
      <name val="ＭＳ Ｐゴシック"/>
      <family val="3"/>
      <charset val="128"/>
    </font>
    <font>
      <b/>
      <sz val="13"/>
      <color theme="1"/>
      <name val="游ゴシック"/>
      <family val="3"/>
      <charset val="128"/>
    </font>
    <font>
      <b/>
      <sz val="13"/>
      <color indexed="9"/>
      <name val="ＭＳ Ｐゴシック"/>
      <family val="3"/>
      <charset val="128"/>
    </font>
    <font>
      <b/>
      <sz val="13"/>
      <name val="ＭＳ Ｐゴシック"/>
      <family val="3"/>
      <charset val="128"/>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92D050"/>
        <bgColor indexed="64"/>
      </patternFill>
    </fill>
    <fill>
      <patternFill patternType="solid">
        <fgColor rgb="FF6DDDF7"/>
        <bgColor indexed="64"/>
      </patternFill>
    </fill>
    <fill>
      <patternFill patternType="solid">
        <fgColor rgb="FFFAFEC2"/>
        <bgColor indexed="64"/>
      </patternFill>
    </fill>
    <fill>
      <patternFill patternType="solid">
        <fgColor rgb="FFFF9900"/>
        <bgColor indexed="64"/>
      </patternFill>
    </fill>
    <fill>
      <patternFill patternType="solid">
        <fgColor theme="5" tint="0.59999389629810485"/>
        <bgColor indexed="64"/>
      </patternFill>
    </fill>
    <fill>
      <patternFill patternType="solid">
        <fgColor indexed="12"/>
        <bgColor indexed="64"/>
      </patternFill>
    </fill>
    <fill>
      <patternFill patternType="solid">
        <fgColor theme="7" tint="0.59999389629810485"/>
        <bgColor indexed="64"/>
      </patternFill>
    </fill>
    <fill>
      <patternFill patternType="solid">
        <fgColor indexed="16"/>
        <bgColor indexed="64"/>
      </patternFill>
    </fill>
    <fill>
      <patternFill patternType="solid">
        <fgColor rgb="FFFF0000"/>
        <bgColor indexed="64"/>
      </patternFill>
    </fill>
  </fills>
  <borders count="23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right style="thick">
        <color indexed="56"/>
      </right>
      <top/>
      <bottom/>
      <diagonal/>
    </border>
    <border>
      <left style="thick">
        <color indexed="56"/>
      </left>
      <right/>
      <top/>
      <bottom style="thick">
        <color indexed="56"/>
      </bottom>
      <diagonal/>
    </border>
    <border>
      <left/>
      <right/>
      <top/>
      <bottom style="thick">
        <color indexed="56"/>
      </bottom>
      <diagonal/>
    </border>
    <border>
      <left/>
      <right style="thick">
        <color indexed="56"/>
      </right>
      <top/>
      <bottom style="thick">
        <color indexed="56"/>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5" fillId="0" borderId="0"/>
    <xf numFmtId="0" fontId="116" fillId="0" borderId="0" applyNumberFormat="0" applyFill="0" applyBorder="0" applyAlignment="0" applyProtection="0"/>
    <xf numFmtId="0" fontId="115" fillId="0" borderId="0"/>
  </cellStyleXfs>
  <cellXfs count="732">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2"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3"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7" xfId="2" applyFill="1" applyBorder="1">
      <alignment vertical="center"/>
    </xf>
    <xf numFmtId="0" fontId="6" fillId="0" borderId="137" xfId="2" applyBorder="1">
      <alignment vertical="center"/>
    </xf>
    <xf numFmtId="0" fontId="94" fillId="19" borderId="135" xfId="17" applyFont="1" applyFill="1" applyBorder="1" applyAlignment="1">
      <alignment horizontal="center" vertical="center" wrapText="1"/>
    </xf>
    <xf numFmtId="14" fontId="94" fillId="19" borderId="136" xfId="17" applyNumberFormat="1" applyFont="1" applyFill="1" applyBorder="1" applyAlignment="1">
      <alignment horizontal="center" vertical="center"/>
    </xf>
    <xf numFmtId="0" fontId="6" fillId="0" borderId="0" xfId="2" applyAlignment="1">
      <alignment horizontal="left" vertical="top"/>
    </xf>
    <xf numFmtId="0" fontId="6" fillId="29" borderId="148" xfId="2" applyFill="1" applyBorder="1" applyAlignment="1">
      <alignment horizontal="left" vertical="top"/>
    </xf>
    <xf numFmtId="0" fontId="8" fillId="29" borderId="147"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4"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7" xfId="2" applyFont="1" applyFill="1" applyBorder="1" applyAlignment="1">
      <alignment horizontal="center" vertical="center" wrapText="1"/>
    </xf>
    <xf numFmtId="0" fontId="8" fillId="0" borderId="160" xfId="1" applyFill="1" applyBorder="1" applyAlignment="1" applyProtection="1">
      <alignment vertical="center" wrapText="1"/>
    </xf>
    <xf numFmtId="0" fontId="18" fillId="21" borderId="161" xfId="1" applyFont="1" applyFill="1" applyBorder="1" applyAlignment="1" applyProtection="1">
      <alignment horizontal="center" vertical="center" wrapText="1"/>
    </xf>
    <xf numFmtId="0" fontId="18" fillId="23" borderId="153" xfId="2" applyFont="1" applyFill="1" applyBorder="1" applyAlignment="1">
      <alignment horizontal="center" vertical="center" wrapText="1"/>
    </xf>
    <xf numFmtId="0" fontId="88" fillId="23" borderId="154" xfId="2" applyFont="1" applyFill="1" applyBorder="1" applyAlignment="1">
      <alignment horizontal="center" vertical="center"/>
    </xf>
    <xf numFmtId="0" fontId="88" fillId="23" borderId="155" xfId="2" applyFont="1" applyFill="1" applyBorder="1" applyAlignment="1">
      <alignment horizontal="center" vertical="center"/>
    </xf>
    <xf numFmtId="0" fontId="106" fillId="19" borderId="8" xfId="0" applyFont="1" applyFill="1" applyBorder="1" applyAlignment="1">
      <alignment horizontal="center" vertical="center" wrapText="1"/>
    </xf>
    <xf numFmtId="177" fontId="107" fillId="19" borderId="8" xfId="2" applyNumberFormat="1" applyFont="1" applyFill="1" applyBorder="1" applyAlignment="1">
      <alignment horizontal="center" vertical="center" shrinkToFit="1"/>
    </xf>
    <xf numFmtId="0" fontId="6" fillId="0" borderId="0" xfId="2" applyAlignment="1">
      <alignment horizontal="left" vertical="center"/>
    </xf>
    <xf numFmtId="0" fontId="108" fillId="5" borderId="68" xfId="0" applyFont="1" applyFill="1" applyBorder="1">
      <alignment vertical="center"/>
    </xf>
    <xf numFmtId="0" fontId="108" fillId="5" borderId="0" xfId="0" applyFont="1" applyFill="1" applyAlignment="1">
      <alignment horizontal="left" vertical="center"/>
    </xf>
    <xf numFmtId="0" fontId="108" fillId="5" borderId="0" xfId="0" applyFont="1" applyFill="1">
      <alignment vertical="center"/>
    </xf>
    <xf numFmtId="176" fontId="108" fillId="5" borderId="0" xfId="0" applyNumberFormat="1" applyFont="1" applyFill="1" applyAlignment="1">
      <alignment horizontal="left" vertical="center"/>
    </xf>
    <xf numFmtId="183" fontId="108" fillId="5" borderId="0" xfId="0" applyNumberFormat="1" applyFont="1" applyFill="1" applyAlignment="1">
      <alignment horizontal="center" vertical="center"/>
    </xf>
    <xf numFmtId="0" fontId="108" fillId="5" borderId="68" xfId="0" applyFont="1" applyFill="1" applyBorder="1" applyAlignment="1">
      <alignment vertical="top"/>
    </xf>
    <xf numFmtId="0" fontId="108" fillId="5" borderId="0" xfId="0" applyFont="1" applyFill="1" applyAlignment="1">
      <alignment vertical="top"/>
    </xf>
    <xf numFmtId="14" fontId="108" fillId="5" borderId="0" xfId="0" applyNumberFormat="1" applyFont="1" applyFill="1" applyAlignment="1">
      <alignment horizontal="left" vertical="center"/>
    </xf>
    <xf numFmtId="14" fontId="108" fillId="0" borderId="0" xfId="0" applyNumberFormat="1" applyFont="1">
      <alignment vertical="center"/>
    </xf>
    <xf numFmtId="0" fontId="109" fillId="0" borderId="0" xfId="0" applyFont="1">
      <alignment vertical="center"/>
    </xf>
    <xf numFmtId="0" fontId="6" fillId="0" borderId="62" xfId="2" applyBorder="1" applyAlignment="1">
      <alignment vertical="top" wrapText="1"/>
    </xf>
    <xf numFmtId="0" fontId="8" fillId="29" borderId="127" xfId="1" applyFill="1" applyBorder="1" applyAlignment="1" applyProtection="1">
      <alignment horizontal="left" vertical="top"/>
    </xf>
    <xf numFmtId="0" fontId="6" fillId="29" borderId="146"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2"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3"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4"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2" xfId="16" applyFont="1" applyFill="1" applyBorder="1">
      <alignment vertical="center"/>
    </xf>
    <xf numFmtId="0" fontId="50" fillId="19" borderId="173" xfId="16" applyFont="1" applyFill="1" applyBorder="1">
      <alignment vertical="center"/>
    </xf>
    <xf numFmtId="0" fontId="10" fillId="19" borderId="173" xfId="16" applyFont="1" applyFill="1" applyBorder="1">
      <alignment vertical="center"/>
    </xf>
    <xf numFmtId="0" fontId="37" fillId="0" borderId="0" xfId="17" applyFont="1" applyAlignment="1">
      <alignment horizontal="left" vertical="center" indent="2"/>
    </xf>
    <xf numFmtId="0" fontId="110"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4"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7" xfId="2" applyFont="1" applyBorder="1" applyAlignment="1">
      <alignment horizontal="center" vertical="center" wrapText="1"/>
    </xf>
    <xf numFmtId="0" fontId="13" fillId="0" borderId="175" xfId="2" applyFont="1" applyBorder="1" applyAlignment="1">
      <alignment horizontal="center" vertical="center"/>
    </xf>
    <xf numFmtId="0" fontId="13" fillId="5" borderId="175" xfId="2" applyFont="1" applyFill="1" applyBorder="1" applyAlignment="1">
      <alignment horizontal="center" vertical="center" wrapText="1"/>
    </xf>
    <xf numFmtId="0" fontId="106" fillId="19" borderId="138" xfId="0" applyFont="1" applyFill="1" applyBorder="1" applyAlignment="1">
      <alignment horizontal="center" vertical="center" wrapText="1"/>
    </xf>
    <xf numFmtId="0" fontId="106" fillId="19" borderId="166" xfId="0"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100" fillId="26" borderId="179" xfId="2" applyFont="1" applyFill="1" applyBorder="1" applyAlignment="1">
      <alignment horizontal="center" vertical="center" wrapText="1"/>
    </xf>
    <xf numFmtId="0" fontId="98" fillId="26" borderId="179" xfId="2" applyFont="1" applyFill="1" applyBorder="1" applyAlignment="1">
      <alignment horizontal="center" vertical="center"/>
    </xf>
    <xf numFmtId="0" fontId="98" fillId="26" borderId="180"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6"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8" fillId="5" borderId="0" xfId="0" applyFont="1" applyFill="1" applyAlignment="1">
      <alignment horizontal="left" vertical="top"/>
    </xf>
    <xf numFmtId="0" fontId="121" fillId="21" borderId="163" xfId="1" applyFont="1" applyFill="1" applyBorder="1" applyAlignment="1" applyProtection="1">
      <alignment horizontal="center" vertical="center" wrapText="1"/>
    </xf>
    <xf numFmtId="0" fontId="120" fillId="19" borderId="0" xfId="17" applyFont="1" applyFill="1" applyAlignment="1">
      <alignment horizontal="left" vertical="center"/>
    </xf>
    <xf numFmtId="0" fontId="88" fillId="0" borderId="0" xfId="2" applyFont="1" applyAlignment="1">
      <alignment vertical="top" wrapText="1"/>
    </xf>
    <xf numFmtId="0" fontId="8" fillId="0" borderId="191" xfId="1" applyBorder="1" applyAlignment="1" applyProtection="1">
      <alignment vertical="center" wrapText="1"/>
    </xf>
    <xf numFmtId="0" fontId="8" fillId="0" borderId="183" xfId="1" applyFill="1" applyBorder="1" applyAlignment="1" applyProtection="1">
      <alignment vertical="center" wrapText="1"/>
    </xf>
    <xf numFmtId="180" fontId="50" fillId="11" borderId="192" xfId="17" applyNumberFormat="1" applyFont="1" applyFill="1" applyBorder="1" applyAlignment="1">
      <alignment horizontal="center" vertical="center"/>
    </xf>
    <xf numFmtId="0" fontId="8" fillId="0" borderId="170" xfId="1" applyBorder="1" applyAlignment="1" applyProtection="1">
      <alignment vertical="center" wrapText="1"/>
    </xf>
    <xf numFmtId="0" fontId="124" fillId="3" borderId="9" xfId="2" applyFont="1" applyFill="1" applyBorder="1" applyAlignment="1">
      <alignment horizontal="center" vertical="center"/>
    </xf>
    <xf numFmtId="14" fontId="92" fillId="21" borderId="139" xfId="2" applyNumberFormat="1" applyFont="1" applyFill="1" applyBorder="1" applyAlignment="1">
      <alignment vertical="center" shrinkToFit="1"/>
    </xf>
    <xf numFmtId="0" fontId="123" fillId="19" borderId="152" xfId="1" applyFont="1" applyFill="1" applyBorder="1" applyAlignment="1" applyProtection="1">
      <alignment horizontal="left" vertical="top" wrapText="1"/>
    </xf>
    <xf numFmtId="0" fontId="28" fillId="21" borderId="193" xfId="0" applyFont="1" applyFill="1" applyBorder="1" applyAlignment="1">
      <alignment horizontal="center" vertical="center" wrapText="1"/>
    </xf>
    <xf numFmtId="14" fontId="29" fillId="21" borderId="194" xfId="2" applyNumberFormat="1" applyFont="1" applyFill="1" applyBorder="1" applyAlignment="1">
      <alignment horizontal="center" vertical="center" shrinkToFit="1"/>
    </xf>
    <xf numFmtId="0" fontId="88" fillId="21" borderId="195" xfId="2" applyFont="1" applyFill="1" applyBorder="1">
      <alignment vertical="center"/>
    </xf>
    <xf numFmtId="14" fontId="88" fillId="21" borderId="196" xfId="1" applyNumberFormat="1" applyFont="1" applyFill="1" applyBorder="1" applyAlignment="1" applyProtection="1">
      <alignment vertical="center" wrapText="1"/>
    </xf>
    <xf numFmtId="14" fontId="88" fillId="21" borderId="198" xfId="1" applyNumberFormat="1" applyFont="1" applyFill="1" applyBorder="1" applyAlignment="1" applyProtection="1">
      <alignment vertical="center" wrapText="1"/>
    </xf>
    <xf numFmtId="56" fontId="88" fillId="21" borderId="195"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1" xfId="2" applyFont="1" applyFill="1" applyBorder="1" applyAlignment="1">
      <alignment horizontal="center" vertical="center" wrapText="1"/>
    </xf>
    <xf numFmtId="0" fontId="128" fillId="5" borderId="17" xfId="2" applyFont="1" applyFill="1" applyBorder="1">
      <alignment vertical="center"/>
    </xf>
    <xf numFmtId="0" fontId="123" fillId="0" borderId="152" xfId="0" applyFont="1" applyBorder="1" applyAlignment="1">
      <alignment horizontal="left" vertical="top" wrapText="1"/>
    </xf>
    <xf numFmtId="0" fontId="72" fillId="0" borderId="0" xfId="0" applyFont="1">
      <alignment vertical="center"/>
    </xf>
    <xf numFmtId="0" fontId="131" fillId="5" borderId="14" xfId="2" applyFont="1" applyFill="1" applyBorder="1">
      <alignment vertical="center"/>
    </xf>
    <xf numFmtId="0" fontId="130" fillId="0" borderId="137" xfId="0" applyFont="1" applyBorder="1">
      <alignment vertical="center"/>
    </xf>
    <xf numFmtId="0" fontId="86" fillId="35" borderId="123" xfId="0" applyFont="1" applyFill="1" applyBorder="1" applyAlignment="1">
      <alignment horizontal="center" vertical="center" wrapText="1"/>
    </xf>
    <xf numFmtId="0" fontId="129" fillId="33" borderId="0" xfId="0" applyFont="1" applyFill="1" applyAlignment="1">
      <alignment horizontal="center" vertical="center" wrapText="1"/>
    </xf>
    <xf numFmtId="0" fontId="86" fillId="0" borderId="138" xfId="0" applyFont="1" applyBorder="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3"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2" fillId="19" borderId="199" xfId="0" applyFont="1" applyFill="1" applyBorder="1" applyAlignment="1">
      <alignment horizontal="left" vertical="center"/>
    </xf>
    <xf numFmtId="0" fontId="37" fillId="19" borderId="135" xfId="17" applyFont="1" applyFill="1" applyBorder="1" applyAlignment="1">
      <alignment horizontal="center" vertical="center" wrapText="1"/>
    </xf>
    <xf numFmtId="14" fontId="37" fillId="19" borderId="136" xfId="17" applyNumberFormat="1" applyFont="1" applyFill="1" applyBorder="1" applyAlignment="1">
      <alignment horizontal="center" vertical="center"/>
    </xf>
    <xf numFmtId="0" fontId="1" fillId="19" borderId="135" xfId="17" applyFill="1" applyBorder="1" applyAlignment="1">
      <alignment horizontal="center" vertical="center" wrapText="1"/>
    </xf>
    <xf numFmtId="14" fontId="1" fillId="19" borderId="136" xfId="17" applyNumberFormat="1" applyFill="1" applyBorder="1" applyAlignment="1">
      <alignment horizontal="center" vertical="center"/>
    </xf>
    <xf numFmtId="0" fontId="109" fillId="5" borderId="0" xfId="0" applyFont="1" applyFill="1">
      <alignment vertical="center"/>
    </xf>
    <xf numFmtId="0" fontId="110" fillId="0" borderId="0" xfId="17" applyFont="1" applyAlignment="1">
      <alignment horizontal="left" vertical="center"/>
    </xf>
    <xf numFmtId="0" fontId="0" fillId="32" borderId="0" xfId="0" applyFill="1">
      <alignment vertical="center"/>
    </xf>
    <xf numFmtId="0" fontId="132" fillId="32" borderId="0" xfId="0" applyFont="1" applyFill="1">
      <alignment vertical="center"/>
    </xf>
    <xf numFmtId="0" fontId="126" fillId="32" borderId="0" xfId="0" applyFont="1" applyFill="1">
      <alignment vertical="center"/>
    </xf>
    <xf numFmtId="0" fontId="127" fillId="32" borderId="0" xfId="1" applyFont="1" applyFill="1" applyAlignment="1" applyProtection="1">
      <alignment vertical="center"/>
    </xf>
    <xf numFmtId="177" fontId="1" fillId="19" borderId="204" xfId="2" applyNumberFormat="1" applyFont="1" applyFill="1" applyBorder="1" applyAlignment="1">
      <alignment horizontal="center" vertical="center" wrapText="1"/>
    </xf>
    <xf numFmtId="0" fontId="23" fillId="19" borderId="205" xfId="2" applyFont="1" applyFill="1" applyBorder="1" applyAlignment="1">
      <alignment horizontal="left" vertical="center"/>
    </xf>
    <xf numFmtId="0" fontId="23" fillId="19" borderId="8" xfId="2" applyFont="1" applyFill="1" applyBorder="1" applyAlignment="1">
      <alignment horizontal="left" vertical="center"/>
    </xf>
    <xf numFmtId="177" fontId="117" fillId="19" borderId="8" xfId="2" applyNumberFormat="1" applyFont="1" applyFill="1" applyBorder="1" applyAlignment="1">
      <alignment horizontal="center" vertical="center" shrinkToFit="1"/>
    </xf>
    <xf numFmtId="177" fontId="118"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3" fillId="19" borderId="207" xfId="2" applyFont="1" applyFill="1" applyBorder="1" applyAlignment="1">
      <alignment horizontal="center" vertical="center"/>
    </xf>
    <xf numFmtId="177" fontId="143" fillId="19" borderId="207" xfId="2" applyNumberFormat="1" applyFont="1" applyFill="1" applyBorder="1" applyAlignment="1">
      <alignment horizontal="center" vertical="center" shrinkToFit="1"/>
    </xf>
    <xf numFmtId="0" fontId="144" fillId="0" borderId="207" xfId="0" applyFont="1" applyBorder="1" applyAlignment="1">
      <alignment horizontal="center" vertical="center" wrapText="1"/>
    </xf>
    <xf numFmtId="177" fontId="13" fillId="19" borderId="207" xfId="2" applyNumberFormat="1" applyFont="1" applyFill="1" applyBorder="1" applyAlignment="1">
      <alignment horizontal="center" vertical="center" wrapText="1"/>
    </xf>
    <xf numFmtId="0" fontId="143" fillId="19" borderId="10" xfId="2" applyFont="1" applyFill="1" applyBorder="1" applyAlignment="1">
      <alignment horizontal="center" vertical="center"/>
    </xf>
    <xf numFmtId="177" fontId="143"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6" xfId="2" applyNumberFormat="1" applyFont="1" applyFill="1" applyBorder="1" applyAlignment="1">
      <alignment horizontal="center" vertical="center" shrinkToFit="1"/>
    </xf>
    <xf numFmtId="177" fontId="1" fillId="19" borderId="206" xfId="2" applyNumberFormat="1" applyFont="1" applyFill="1" applyBorder="1" applyAlignment="1">
      <alignment horizontal="center" vertical="center" wrapText="1"/>
    </xf>
    <xf numFmtId="0" fontId="23" fillId="19" borderId="206" xfId="2" applyFont="1" applyFill="1" applyBorder="1" applyAlignment="1">
      <alignment horizontal="center" vertical="center" wrapText="1"/>
    </xf>
    <xf numFmtId="0" fontId="6" fillId="0" borderId="206" xfId="2" applyBorder="1">
      <alignment vertical="center"/>
    </xf>
    <xf numFmtId="0" fontId="6" fillId="0" borderId="206"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90" xfId="2" applyFont="1" applyBorder="1" applyAlignment="1">
      <alignment horizontal="left" vertical="top" wrapText="1"/>
    </xf>
    <xf numFmtId="0" fontId="72" fillId="19" borderId="0" xfId="0" applyFont="1" applyFill="1" applyAlignment="1">
      <alignment horizontal="center" vertical="center"/>
    </xf>
    <xf numFmtId="0" fontId="8" fillId="0" borderId="182" xfId="1" applyBorder="1" applyAlignment="1" applyProtection="1">
      <alignment vertical="center"/>
    </xf>
    <xf numFmtId="0" fontId="145" fillId="21" borderId="0" xfId="0" applyFont="1" applyFill="1" applyAlignment="1">
      <alignment horizontal="center" vertical="center" wrapText="1"/>
    </xf>
    <xf numFmtId="0" fontId="124" fillId="3" borderId="9" xfId="2" applyFont="1" applyFill="1" applyBorder="1" applyAlignment="1">
      <alignment horizontal="center" vertical="center" wrapText="1"/>
    </xf>
    <xf numFmtId="0" fontId="121" fillId="28" borderId="209" xfId="1" applyFont="1" applyFill="1" applyBorder="1" applyAlignment="1" applyProtection="1">
      <alignment horizontal="center" vertical="center" wrapText="1"/>
    </xf>
    <xf numFmtId="0" fontId="112" fillId="26" borderId="179" xfId="2" applyFont="1" applyFill="1" applyBorder="1" applyAlignment="1">
      <alignment horizontal="left" vertical="center" shrinkToFit="1"/>
    </xf>
    <xf numFmtId="0" fontId="146" fillId="0" borderId="202" xfId="1" applyFont="1" applyFill="1" applyBorder="1" applyAlignment="1" applyProtection="1">
      <alignment vertical="top" wrapText="1"/>
    </xf>
    <xf numFmtId="0" fontId="0" fillId="36" borderId="0" xfId="0" applyFill="1">
      <alignment vertical="center"/>
    </xf>
    <xf numFmtId="14" fontId="94" fillId="19" borderId="136"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4" fillId="3" borderId="9" xfId="2" applyFont="1" applyFill="1" applyBorder="1" applyAlignment="1">
      <alignment horizontal="center" vertical="center" shrinkToFit="1"/>
    </xf>
    <xf numFmtId="0" fontId="13" fillId="19" borderId="135" xfId="17" applyFont="1" applyFill="1" applyBorder="1" applyAlignment="1">
      <alignment horizontal="center" vertical="center" wrapText="1"/>
    </xf>
    <xf numFmtId="14" fontId="13" fillId="19" borderId="136" xfId="17" applyNumberFormat="1" applyFont="1" applyFill="1" applyBorder="1" applyAlignment="1">
      <alignment horizontal="center" vertical="center"/>
    </xf>
    <xf numFmtId="14" fontId="133" fillId="19" borderId="136" xfId="0" applyNumberFormat="1" applyFont="1" applyFill="1" applyBorder="1" applyAlignment="1">
      <alignment horizontal="center" vertical="center"/>
    </xf>
    <xf numFmtId="0" fontId="8" fillId="0" borderId="210" xfId="1" applyBorder="1" applyAlignment="1" applyProtection="1">
      <alignment horizontal="left" vertical="center" wrapText="1"/>
    </xf>
    <xf numFmtId="0" fontId="13" fillId="0" borderId="214" xfId="2" applyFont="1" applyBorder="1" applyAlignment="1">
      <alignment horizontal="center" vertical="center" wrapText="1"/>
    </xf>
    <xf numFmtId="180" fontId="50" fillId="11" borderId="215" xfId="17" applyNumberFormat="1" applyFont="1" applyFill="1" applyBorder="1" applyAlignment="1">
      <alignment horizontal="center" vertical="center"/>
    </xf>
    <xf numFmtId="0" fontId="86" fillId="0" borderId="123" xfId="0" applyFont="1" applyBorder="1" applyAlignment="1">
      <alignment horizontal="center" vertical="center" wrapText="1"/>
    </xf>
    <xf numFmtId="0" fontId="94" fillId="21" borderId="135" xfId="17" applyFont="1" applyFill="1" applyBorder="1" applyAlignment="1">
      <alignment horizontal="center" vertical="center" wrapText="1"/>
    </xf>
    <xf numFmtId="14" fontId="94" fillId="21" borderId="136" xfId="17" applyNumberFormat="1" applyFont="1" applyFill="1" applyBorder="1" applyAlignment="1">
      <alignment horizontal="center" vertical="center"/>
    </xf>
    <xf numFmtId="0" fontId="147" fillId="0" borderId="202" xfId="1" applyFont="1" applyFill="1" applyBorder="1" applyAlignment="1" applyProtection="1">
      <alignment vertical="top" wrapText="1"/>
    </xf>
    <xf numFmtId="0" fontId="146" fillId="0" borderId="30" xfId="1" applyFont="1" applyBorder="1" applyAlignment="1" applyProtection="1">
      <alignment horizontal="left" vertical="top" wrapText="1"/>
    </xf>
    <xf numFmtId="0" fontId="148" fillId="0" borderId="122" xfId="1" applyFont="1" applyFill="1" applyBorder="1" applyAlignment="1" applyProtection="1">
      <alignment horizontal="left" vertical="top" wrapText="1"/>
    </xf>
    <xf numFmtId="0" fontId="149" fillId="0" borderId="197" xfId="1" applyFont="1" applyFill="1" applyBorder="1" applyAlignment="1" applyProtection="1">
      <alignment vertical="top" wrapText="1"/>
    </xf>
    <xf numFmtId="0" fontId="123" fillId="0" borderId="159" xfId="1" applyFont="1" applyFill="1" applyBorder="1" applyAlignment="1" applyProtection="1">
      <alignment vertical="top" wrapText="1"/>
    </xf>
    <xf numFmtId="0" fontId="150" fillId="0" borderId="140" xfId="0" applyFont="1" applyBorder="1" applyAlignment="1">
      <alignment horizontal="left" vertical="top" wrapText="1"/>
    </xf>
    <xf numFmtId="0" fontId="151" fillId="0" borderId="0" xfId="0" applyFont="1">
      <alignment vertical="center"/>
    </xf>
    <xf numFmtId="0" fontId="122" fillId="19" borderId="181" xfId="0" applyFont="1" applyFill="1" applyBorder="1" applyAlignment="1">
      <alignment horizontal="left" vertical="center"/>
    </xf>
    <xf numFmtId="0" fontId="153" fillId="21" borderId="157" xfId="2" applyFont="1" applyFill="1" applyBorder="1" applyAlignment="1">
      <alignment horizontal="center" vertical="center" wrapText="1"/>
    </xf>
    <xf numFmtId="0" fontId="8" fillId="0" borderId="218" xfId="1" applyFill="1" applyBorder="1" applyAlignment="1" applyProtection="1">
      <alignment vertical="center" wrapText="1"/>
    </xf>
    <xf numFmtId="0" fontId="105" fillId="33" borderId="106" xfId="2" applyFont="1" applyFill="1" applyBorder="1" applyAlignment="1">
      <alignment horizontal="center" vertical="center" wrapText="1" shrinkToFit="1"/>
    </xf>
    <xf numFmtId="0" fontId="89" fillId="0" borderId="107" xfId="2" applyFont="1" applyBorder="1" applyAlignment="1">
      <alignment vertical="center" shrinkToFit="1"/>
    </xf>
    <xf numFmtId="0" fontId="6" fillId="0" borderId="108" xfId="2" applyBorder="1">
      <alignment vertical="center"/>
    </xf>
    <xf numFmtId="0" fontId="21" fillId="0" borderId="219" xfId="1" applyFont="1" applyBorder="1" applyAlignment="1" applyProtection="1">
      <alignment vertical="top" wrapText="1"/>
    </xf>
    <xf numFmtId="0" fontId="27" fillId="0" borderId="164" xfId="2" applyFont="1" applyBorder="1" applyAlignment="1">
      <alignment vertical="top" wrapText="1"/>
    </xf>
    <xf numFmtId="0" fontId="8" fillId="0" borderId="220" xfId="1" applyFill="1" applyBorder="1" applyAlignment="1" applyProtection="1">
      <alignment vertical="center" wrapText="1"/>
    </xf>
    <xf numFmtId="0" fontId="6" fillId="0" borderId="109"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54" fillId="32" borderId="0" xfId="0" applyFont="1" applyFill="1">
      <alignment vertical="center"/>
    </xf>
    <xf numFmtId="0" fontId="152" fillId="32" borderId="0" xfId="0" applyFont="1" applyFill="1">
      <alignment vertical="center"/>
    </xf>
    <xf numFmtId="0" fontId="119" fillId="32" borderId="0" xfId="0" applyFont="1" applyFill="1">
      <alignment vertical="center"/>
    </xf>
    <xf numFmtId="0" fontId="140"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57" fillId="32" borderId="0" xfId="0" applyFont="1" applyFill="1">
      <alignment vertical="center"/>
    </xf>
    <xf numFmtId="0" fontId="158" fillId="32" borderId="0" xfId="0" applyFont="1" applyFill="1">
      <alignment vertical="center"/>
    </xf>
    <xf numFmtId="0" fontId="160" fillId="32" borderId="0" xfId="0" applyFont="1" applyFill="1">
      <alignment vertical="center"/>
    </xf>
    <xf numFmtId="0" fontId="71" fillId="32" borderId="0" xfId="0" applyFont="1" applyFill="1">
      <alignment vertical="center"/>
    </xf>
    <xf numFmtId="0" fontId="108"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3" fillId="19" borderId="0" xfId="17" applyFont="1" applyFill="1">
      <alignment vertical="center"/>
    </xf>
    <xf numFmtId="0" fontId="44" fillId="19" borderId="0" xfId="2" applyFont="1" applyFill="1">
      <alignment vertical="center"/>
    </xf>
    <xf numFmtId="0" fontId="14" fillId="19" borderId="0" xfId="17" applyFont="1" applyFill="1" applyAlignment="1">
      <alignment horizontal="center"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1" xfId="17" applyFill="1" applyBorder="1" applyAlignment="1">
      <alignment horizontal="center" vertical="center" wrapText="1"/>
    </xf>
    <xf numFmtId="0" fontId="102" fillId="19" borderId="0" xfId="0" applyFont="1" applyFill="1" applyAlignment="1">
      <alignment horizontal="center" vertical="center" wrapText="1"/>
    </xf>
    <xf numFmtId="56" fontId="94" fillId="19" borderId="135" xfId="17" applyNumberFormat="1" applyFont="1" applyFill="1" applyBorder="1" applyAlignment="1">
      <alignment horizontal="center" vertical="center" wrapText="1"/>
    </xf>
    <xf numFmtId="0" fontId="1" fillId="19" borderId="0" xfId="17" applyFill="1">
      <alignment vertical="center"/>
    </xf>
    <xf numFmtId="0" fontId="1" fillId="19" borderId="132" xfId="17" applyFill="1" applyBorder="1" applyAlignment="1">
      <alignment horizontal="center" vertical="center"/>
    </xf>
    <xf numFmtId="14" fontId="13" fillId="19" borderId="136" xfId="17" applyNumberFormat="1" applyFont="1" applyFill="1" applyBorder="1" applyAlignment="1">
      <alignment horizontal="center" vertical="center" wrapText="1"/>
    </xf>
    <xf numFmtId="0" fontId="122" fillId="21" borderId="181" xfId="0" applyFont="1" applyFill="1" applyBorder="1" applyAlignment="1">
      <alignment horizontal="left" vertical="center"/>
    </xf>
    <xf numFmtId="0" fontId="122" fillId="37" borderId="181" xfId="0" applyFont="1" applyFill="1" applyBorder="1" applyAlignment="1">
      <alignment horizontal="left" vertical="center"/>
    </xf>
    <xf numFmtId="0" fontId="122" fillId="29" borderId="181" xfId="0" applyFont="1" applyFill="1" applyBorder="1" applyAlignment="1">
      <alignment horizontal="left" vertical="center"/>
    </xf>
    <xf numFmtId="0" fontId="122" fillId="38" borderId="181" xfId="0" applyFont="1" applyFill="1" applyBorder="1" applyAlignment="1">
      <alignment horizontal="left" vertical="center"/>
    </xf>
    <xf numFmtId="0" fontId="6" fillId="0" borderId="0" xfId="4"/>
    <xf numFmtId="177" fontId="23" fillId="39" borderId="206" xfId="2" applyNumberFormat="1" applyFont="1" applyFill="1" applyBorder="1" applyAlignment="1">
      <alignment horizontal="center" vertical="center" shrinkToFit="1"/>
    </xf>
    <xf numFmtId="0" fontId="86" fillId="40" borderId="123" xfId="0" applyFont="1" applyFill="1" applyBorder="1" applyAlignment="1">
      <alignment horizontal="center" vertical="center" wrapText="1"/>
    </xf>
    <xf numFmtId="180" fontId="50" fillId="11" borderId="221" xfId="17" applyNumberFormat="1" applyFont="1" applyFill="1" applyBorder="1" applyAlignment="1">
      <alignment horizontal="center" vertical="center"/>
    </xf>
    <xf numFmtId="0" fontId="122" fillId="19" borderId="222" xfId="0" applyFont="1" applyFill="1" applyBorder="1" applyAlignment="1">
      <alignment horizontal="left" vertical="center"/>
    </xf>
    <xf numFmtId="0" fontId="122" fillId="19" borderId="105" xfId="0" applyFont="1" applyFill="1" applyBorder="1" applyAlignment="1">
      <alignment horizontal="left" vertical="center"/>
    </xf>
    <xf numFmtId="0" fontId="122" fillId="41" borderId="181" xfId="0" applyFont="1" applyFill="1" applyBorder="1" applyAlignment="1">
      <alignment horizontal="left" vertical="center"/>
    </xf>
    <xf numFmtId="0" fontId="95" fillId="19" borderId="0" xfId="0" applyFont="1" applyFill="1" applyAlignment="1">
      <alignment horizontal="center" vertical="center"/>
    </xf>
    <xf numFmtId="0" fontId="164" fillId="21" borderId="157"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66" fillId="0" borderId="0" xfId="0" applyFont="1" applyAlignment="1">
      <alignment vertical="top" wrapText="1"/>
    </xf>
    <xf numFmtId="0" fontId="165" fillId="32" borderId="0" xfId="0" applyFont="1" applyFill="1" applyAlignment="1">
      <alignment horizontal="center" vertical="center" wrapText="1"/>
    </xf>
    <xf numFmtId="0" fontId="146" fillId="0" borderId="219"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6" fillId="0" borderId="220"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4" xfId="2" applyFont="1" applyFill="1" applyBorder="1" applyAlignment="1">
      <alignment horizontal="left" vertical="center"/>
    </xf>
    <xf numFmtId="0" fontId="8" fillId="0" borderId="217" xfId="1" applyBorder="1" applyAlignment="1" applyProtection="1">
      <alignment vertical="center" wrapText="1"/>
    </xf>
    <xf numFmtId="0" fontId="150" fillId="0" borderId="216" xfId="0" applyFont="1" applyBorder="1" applyAlignment="1">
      <alignment horizontal="left" vertical="top" wrapText="1"/>
    </xf>
    <xf numFmtId="0" fontId="86" fillId="20" borderId="138" xfId="0" applyFont="1" applyFill="1" applyBorder="1" applyAlignment="1">
      <alignment horizontal="center" vertical="center" wrapText="1"/>
    </xf>
    <xf numFmtId="14" fontId="122" fillId="19" borderId="181" xfId="0" applyNumberFormat="1" applyFont="1" applyFill="1" applyBorder="1" applyAlignment="1">
      <alignment horizontal="center" vertical="center"/>
    </xf>
    <xf numFmtId="14" fontId="122" fillId="19" borderId="200" xfId="0" applyNumberFormat="1" applyFont="1" applyFill="1" applyBorder="1" applyAlignment="1">
      <alignment horizontal="center" vertical="center"/>
    </xf>
    <xf numFmtId="14" fontId="122" fillId="19" borderId="223" xfId="0" applyNumberFormat="1" applyFont="1" applyFill="1" applyBorder="1" applyAlignment="1">
      <alignment horizontal="center" vertical="center"/>
    </xf>
    <xf numFmtId="14" fontId="122" fillId="19" borderId="105" xfId="0" applyNumberFormat="1" applyFont="1" applyFill="1" applyBorder="1" applyAlignment="1">
      <alignment horizontal="center" vertical="center"/>
    </xf>
    <xf numFmtId="14" fontId="122" fillId="37" borderId="181" xfId="0" applyNumberFormat="1" applyFont="1" applyFill="1" applyBorder="1" applyAlignment="1">
      <alignment horizontal="left" vertical="center"/>
    </xf>
    <xf numFmtId="0" fontId="122" fillId="41" borderId="105" xfId="0" applyFont="1" applyFill="1" applyBorder="1" applyAlignment="1">
      <alignment horizontal="left" vertical="center"/>
    </xf>
    <xf numFmtId="0" fontId="6" fillId="0" borderId="181" xfId="2" applyBorder="1">
      <alignment vertical="center"/>
    </xf>
    <xf numFmtId="0" fontId="6" fillId="19" borderId="181" xfId="2" applyFill="1" applyBorder="1">
      <alignment vertical="center"/>
    </xf>
    <xf numFmtId="14" fontId="6" fillId="0" borderId="181" xfId="2" applyNumberFormat="1" applyBorder="1" applyAlignment="1">
      <alignment horizontal="center" vertical="center"/>
    </xf>
    <xf numFmtId="0" fontId="122" fillId="43" borderId="181" xfId="0" applyFont="1" applyFill="1" applyBorder="1" applyAlignment="1">
      <alignment horizontal="left" vertical="center"/>
    </xf>
    <xf numFmtId="0" fontId="103" fillId="19" borderId="135" xfId="17" applyFont="1" applyFill="1" applyBorder="1" applyAlignment="1">
      <alignment horizontal="center" vertical="center" wrapText="1"/>
    </xf>
    <xf numFmtId="14" fontId="103" fillId="19" borderId="136" xfId="17" applyNumberFormat="1" applyFont="1" applyFill="1" applyBorder="1" applyAlignment="1">
      <alignment horizontal="center" vertical="center" wrapText="1"/>
    </xf>
    <xf numFmtId="14" fontId="23" fillId="21" borderId="136" xfId="17" applyNumberFormat="1" applyFont="1" applyFill="1" applyBorder="1" applyAlignment="1">
      <alignment horizontal="center"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8" fillId="5" borderId="0" xfId="0" applyFont="1" applyFill="1" applyAlignment="1">
      <alignment horizontal="left" vertical="center" wrapText="1"/>
    </xf>
    <xf numFmtId="0" fontId="108" fillId="5" borderId="70" xfId="0" applyFont="1" applyFill="1" applyBorder="1" applyAlignment="1">
      <alignment horizontal="left" vertical="center" wrapText="1"/>
    </xf>
    <xf numFmtId="0" fontId="108" fillId="5" borderId="0" xfId="0" applyFont="1" applyFill="1" applyAlignment="1">
      <alignment horizontal="left" vertical="center"/>
    </xf>
    <xf numFmtId="0" fontId="108" fillId="5" borderId="0" xfId="0" applyFont="1" applyFill="1" applyAlignment="1">
      <alignment horizontal="left" vertical="top" wrapText="1"/>
    </xf>
    <xf numFmtId="0" fontId="8" fillId="0" borderId="0" xfId="1" applyAlignment="1" applyProtection="1">
      <alignment horizontal="center" vertical="center" wrapText="1"/>
    </xf>
    <xf numFmtId="0" fontId="79"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center" wrapText="1"/>
    </xf>
    <xf numFmtId="0" fontId="76"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111" fillId="32" borderId="0" xfId="0" applyFont="1" applyFill="1" applyAlignment="1">
      <alignment horizontal="left" vertical="top"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10" fillId="6" borderId="214" xfId="17" applyFont="1" applyFill="1" applyBorder="1" applyAlignment="1">
      <alignment horizontal="left" vertical="center"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169" xfId="17"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13" fillId="19" borderId="169"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97" fillId="19" borderId="169"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10" xfId="16" applyFont="1" applyFill="1" applyBorder="1" applyAlignment="1">
      <alignment horizontal="center" vertical="center"/>
    </xf>
    <xf numFmtId="0" fontId="67" fillId="18" borderId="115" xfId="16" applyFont="1" applyFill="1" applyBorder="1" applyAlignment="1">
      <alignment horizontal="center" vertical="center"/>
    </xf>
    <xf numFmtId="0" fontId="67" fillId="18" borderId="117" xfId="16" applyFont="1" applyFill="1" applyBorder="1" applyAlignment="1">
      <alignment horizontal="center" vertical="center"/>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113"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111" xfId="16" applyFont="1" applyFill="1" applyBorder="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6"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1"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37" fillId="21" borderId="169" xfId="17" applyFont="1" applyFill="1" applyBorder="1" applyAlignment="1">
      <alignment horizontal="left" vertical="top" wrapText="1"/>
    </xf>
    <xf numFmtId="0" fontId="13" fillId="21" borderId="167" xfId="2" applyFont="1" applyFill="1" applyBorder="1" applyAlignment="1">
      <alignment horizontal="left" vertical="top" wrapText="1"/>
    </xf>
    <xf numFmtId="0" fontId="13" fillId="21" borderId="168" xfId="2" applyFont="1" applyFill="1" applyBorder="1" applyAlignment="1">
      <alignment horizontal="left" vertical="top" wrapText="1"/>
    </xf>
    <xf numFmtId="0" fontId="13" fillId="21" borderId="169" xfId="2"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94" fillId="19" borderId="169"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13" fillId="19" borderId="169" xfId="17" applyFont="1" applyFill="1" applyBorder="1" applyAlignment="1">
      <alignment horizontal="left" vertical="top" wrapText="1"/>
    </xf>
    <xf numFmtId="0" fontId="37" fillId="19" borderId="208" xfId="17" applyFont="1" applyFill="1" applyBorder="1" applyAlignment="1">
      <alignment horizontal="left" vertical="top" wrapText="1"/>
    </xf>
    <xf numFmtId="0" fontId="37" fillId="19" borderId="135"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12" fillId="0" borderId="126" xfId="17" applyFont="1" applyBorder="1" applyAlignment="1">
      <alignment horizontal="center" vertical="center" wrapText="1"/>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55" fillId="19" borderId="130" xfId="17" applyFont="1" applyFill="1" applyBorder="1" applyAlignment="1">
      <alignment horizontal="center" vertical="center"/>
    </xf>
    <xf numFmtId="0" fontId="114" fillId="19" borderId="167" xfId="17" applyFont="1" applyFill="1" applyBorder="1" applyAlignment="1">
      <alignment horizontal="left" vertical="top" wrapText="1"/>
    </xf>
    <xf numFmtId="0" fontId="114" fillId="19" borderId="168" xfId="17" applyFont="1" applyFill="1" applyBorder="1" applyAlignment="1">
      <alignment horizontal="left" vertical="top" wrapText="1"/>
    </xf>
    <xf numFmtId="0" fontId="114" fillId="19" borderId="169" xfId="17" applyFont="1" applyFill="1" applyBorder="1" applyAlignment="1">
      <alignment horizontal="left" vertical="top" wrapText="1"/>
    </xf>
    <xf numFmtId="14" fontId="88" fillId="21" borderId="194"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9" xfId="2" applyNumberFormat="1" applyFont="1" applyFill="1" applyBorder="1" applyAlignment="1">
      <alignment horizontal="center" vertical="center" shrinkToFit="1"/>
    </xf>
    <xf numFmtId="14" fontId="88" fillId="21" borderId="194" xfId="2" applyNumberFormat="1" applyFont="1" applyFill="1" applyBorder="1" applyAlignment="1">
      <alignment horizontal="center" vertical="center" shrinkToFit="1"/>
    </xf>
    <xf numFmtId="14" fontId="88" fillId="21" borderId="142"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41"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9" xfId="2" applyNumberFormat="1" applyFont="1" applyFill="1" applyBorder="1" applyAlignment="1">
      <alignment horizontal="center" vertical="center" wrapText="1"/>
    </xf>
    <xf numFmtId="14" fontId="88" fillId="21" borderId="143" xfId="1" applyNumberFormat="1" applyFont="1" applyFill="1" applyBorder="1" applyAlignment="1" applyProtection="1">
      <alignment horizontal="center" vertical="center" wrapText="1" shrinkToFit="1"/>
    </xf>
    <xf numFmtId="14" fontId="88" fillId="21" borderId="145"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58" xfId="1" applyNumberFormat="1" applyFont="1" applyFill="1" applyBorder="1" applyAlignment="1" applyProtection="1">
      <alignment horizontal="center" vertical="center" wrapText="1"/>
    </xf>
    <xf numFmtId="0" fontId="88" fillId="21" borderId="158" xfId="2" applyFont="1" applyFill="1" applyBorder="1" applyAlignment="1">
      <alignment horizontal="center" vertical="center"/>
    </xf>
    <xf numFmtId="0" fontId="88" fillId="21" borderId="162" xfId="2" applyFont="1" applyFill="1" applyBorder="1" applyAlignment="1">
      <alignment horizontal="center" vertical="center"/>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14" fontId="88" fillId="21" borderId="186"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88" fillId="21" borderId="189" xfId="1" applyNumberFormat="1" applyFont="1" applyFill="1" applyBorder="1" applyAlignment="1" applyProtection="1">
      <alignment horizontal="center" vertical="center" wrapText="1"/>
    </xf>
    <xf numFmtId="14" fontId="35" fillId="21" borderId="194"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9" xfId="2" applyNumberFormat="1" applyFont="1" applyFill="1" applyBorder="1" applyAlignment="1">
      <alignment horizontal="center" vertical="center" shrinkToFit="1"/>
    </xf>
    <xf numFmtId="0" fontId="10" fillId="0" borderId="155" xfId="2" applyFont="1" applyBorder="1">
      <alignment vertical="center"/>
    </xf>
    <xf numFmtId="0" fontId="10" fillId="0" borderId="0" xfId="2" applyFont="1" applyAlignment="1">
      <alignment vertical="center" wrapText="1"/>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14" fillId="5" borderId="227"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7" xfId="2" applyFill="1" applyBorder="1" applyAlignment="1">
      <alignment horizontal="left" vertical="top" wrapText="1"/>
    </xf>
    <xf numFmtId="0" fontId="6" fillId="24" borderId="147"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7" xfId="1" applyFill="1" applyBorder="1" applyAlignment="1" applyProtection="1">
      <alignment horizontal="left" vertical="top"/>
    </xf>
    <xf numFmtId="0" fontId="6" fillId="29" borderId="146"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89" fillId="19" borderId="149" xfId="1" applyFont="1" applyFill="1" applyBorder="1" applyAlignment="1" applyProtection="1">
      <alignment horizontal="center" vertical="center" wrapText="1" shrinkToFit="1"/>
    </xf>
    <xf numFmtId="0" fontId="28" fillId="19" borderId="150" xfId="2" applyFont="1" applyFill="1" applyBorder="1" applyAlignment="1">
      <alignment horizontal="center" vertical="center" wrapText="1" shrinkToFit="1"/>
    </xf>
    <xf numFmtId="0" fontId="28" fillId="19" borderId="151" xfId="2" applyFont="1" applyFill="1" applyBorder="1" applyAlignment="1">
      <alignment horizontal="center" vertical="center" wrapText="1" shrinkToFit="1"/>
    </xf>
    <xf numFmtId="0" fontId="148"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8" fillId="30" borderId="151"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1" fillId="19" borderId="165"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6"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21" fillId="30" borderId="95" xfId="2" applyFont="1" applyFill="1" applyBorder="1" applyAlignment="1">
      <alignment vertical="top" wrapText="1"/>
    </xf>
    <xf numFmtId="0" fontId="21" fillId="30" borderId="96" xfId="2" applyFont="1" applyFill="1" applyBorder="1" applyAlignment="1">
      <alignment vertical="top" wrapText="1"/>
    </xf>
    <xf numFmtId="0" fontId="10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 fillId="0" borderId="228"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56" fontId="88" fillId="21" borderId="196"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9" xfId="1" applyNumberFormat="1" applyFont="1" applyFill="1" applyBorder="1" applyAlignment="1" applyProtection="1">
      <alignment vertical="center" wrapText="1"/>
    </xf>
    <xf numFmtId="14" fontId="88" fillId="21" borderId="2" xfId="2" applyNumberFormat="1" applyFont="1" applyFill="1" applyBorder="1" applyAlignment="1">
      <alignment horizontal="center" vertical="center" wrapText="1" shrinkToFit="1"/>
    </xf>
    <xf numFmtId="0" fontId="142" fillId="42" borderId="0" xfId="2" applyFont="1" applyFill="1" applyAlignment="1">
      <alignment horizontal="center" vertical="center"/>
    </xf>
    <xf numFmtId="0" fontId="88" fillId="19" borderId="0" xfId="2" applyFont="1" applyFill="1" applyAlignment="1">
      <alignment horizontal="center" vertical="center"/>
    </xf>
    <xf numFmtId="0" fontId="21" fillId="19" borderId="0" xfId="2" applyFont="1" applyFill="1" applyAlignment="1">
      <alignment horizontal="center" vertical="center"/>
    </xf>
    <xf numFmtId="0" fontId="161" fillId="0" borderId="0" xfId="2" applyFont="1">
      <alignment vertical="center"/>
    </xf>
    <xf numFmtId="0" fontId="162" fillId="0" borderId="0" xfId="2" applyFont="1">
      <alignment vertical="center"/>
    </xf>
    <xf numFmtId="0" fontId="163" fillId="19" borderId="0" xfId="2" applyFont="1" applyFill="1" applyAlignment="1">
      <alignment horizontal="center" vertical="center"/>
    </xf>
    <xf numFmtId="0" fontId="6" fillId="19" borderId="0" xfId="2" applyFill="1" applyAlignment="1">
      <alignment horizontal="center" vertical="center"/>
    </xf>
    <xf numFmtId="0" fontId="34" fillId="44" borderId="0" xfId="2" applyFont="1" applyFill="1">
      <alignment vertical="center"/>
    </xf>
    <xf numFmtId="0" fontId="6" fillId="44" borderId="0" xfId="2" applyFill="1">
      <alignment vertical="center"/>
    </xf>
    <xf numFmtId="0" fontId="7" fillId="44" borderId="0" xfId="4" applyFont="1" applyFill="1" applyAlignment="1">
      <alignment vertical="top"/>
    </xf>
    <xf numFmtId="0" fontId="7" fillId="44" borderId="0" xfId="2" applyFont="1" applyFill="1" applyAlignment="1">
      <alignment vertical="top"/>
    </xf>
    <xf numFmtId="0" fontId="169" fillId="45" borderId="0" xfId="2" applyFont="1" applyFill="1" applyAlignment="1">
      <alignment horizontal="center" vertical="top"/>
    </xf>
    <xf numFmtId="0" fontId="169" fillId="44" borderId="0" xfId="2" applyFont="1" applyFill="1" applyAlignment="1">
      <alignment vertical="top"/>
    </xf>
    <xf numFmtId="0" fontId="34" fillId="44" borderId="0" xfId="2" applyFont="1" applyFill="1" applyAlignment="1">
      <alignment vertical="top"/>
    </xf>
    <xf numFmtId="0" fontId="167" fillId="44" borderId="0" xfId="2" applyFont="1" applyFill="1" applyAlignment="1">
      <alignment vertical="top"/>
    </xf>
    <xf numFmtId="0" fontId="170" fillId="12" borderId="0" xfId="2" applyFont="1" applyFill="1" applyAlignment="1">
      <alignment vertical="top"/>
    </xf>
    <xf numFmtId="0" fontId="35" fillId="12" borderId="0" xfId="2" applyFont="1" applyFill="1" applyAlignment="1">
      <alignment vertical="top"/>
    </xf>
    <xf numFmtId="0" fontId="35" fillId="44" borderId="0" xfId="2" applyFont="1" applyFill="1" applyAlignment="1">
      <alignment vertical="top"/>
    </xf>
    <xf numFmtId="0" fontId="159" fillId="0" borderId="0" xfId="2" applyFont="1">
      <alignment vertical="center"/>
    </xf>
    <xf numFmtId="0" fontId="170" fillId="12" borderId="0" xfId="4" applyFont="1" applyFill="1"/>
    <xf numFmtId="0" fontId="6" fillId="12" borderId="0" xfId="4" applyFill="1"/>
    <xf numFmtId="0" fontId="13" fillId="0" borderId="230" xfId="4" applyFont="1" applyBorder="1" applyAlignment="1">
      <alignment horizontal="left" vertical="center" wrapText="1"/>
    </xf>
    <xf numFmtId="0" fontId="13" fillId="0" borderId="231" xfId="4" applyFont="1" applyBorder="1" applyAlignment="1">
      <alignment horizontal="left" vertical="center" wrapText="1"/>
    </xf>
    <xf numFmtId="0" fontId="13" fillId="0" borderId="232" xfId="4" applyFont="1" applyBorder="1" applyAlignment="1">
      <alignment horizontal="left" vertical="center" wrapText="1"/>
    </xf>
    <xf numFmtId="0" fontId="13" fillId="0" borderId="0" xfId="2" applyFont="1" applyAlignment="1">
      <alignment vertical="center" wrapText="1"/>
    </xf>
    <xf numFmtId="0" fontId="13" fillId="0" borderId="233" xfId="4" applyFont="1" applyBorder="1" applyAlignment="1">
      <alignment horizontal="left" vertical="center" wrapText="1"/>
    </xf>
    <xf numFmtId="0" fontId="13" fillId="0" borderId="0" xfId="4" applyFont="1" applyAlignment="1">
      <alignment horizontal="left" vertical="center" wrapText="1"/>
    </xf>
    <xf numFmtId="0" fontId="13" fillId="0" borderId="234" xfId="4" applyFont="1" applyBorder="1" applyAlignment="1">
      <alignment horizontal="left" vertical="center" wrapText="1"/>
    </xf>
    <xf numFmtId="0" fontId="13" fillId="0" borderId="235" xfId="4" applyFont="1" applyBorder="1" applyAlignment="1">
      <alignment horizontal="left" vertical="center" wrapText="1"/>
    </xf>
    <xf numFmtId="0" fontId="13" fillId="0" borderId="236" xfId="4" applyFont="1" applyBorder="1" applyAlignment="1">
      <alignment horizontal="left" vertical="center" wrapText="1"/>
    </xf>
    <xf numFmtId="0" fontId="13" fillId="0" borderId="237" xfId="4" applyFont="1" applyBorder="1" applyAlignment="1">
      <alignment horizontal="left" vertical="center" wrapText="1"/>
    </xf>
    <xf numFmtId="183" fontId="108" fillId="5" borderId="0" xfId="0" applyNumberFormat="1" applyFont="1" applyFill="1" applyAlignment="1">
      <alignment horizontal="left" vertical="center"/>
    </xf>
    <xf numFmtId="0" fontId="0" fillId="32" borderId="0" xfId="0" applyFill="1" applyAlignment="1">
      <alignment vertical="center"/>
    </xf>
    <xf numFmtId="0" fontId="0" fillId="19" borderId="0" xfId="0" applyFill="1" applyAlignment="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'17　感染症統計'!$A$7</c:f>
              <c:strCache>
                <c:ptCount val="1"/>
                <c:pt idx="0">
                  <c:v>2023年</c:v>
                </c:pt>
              </c:strCache>
            </c:strRef>
          </c:tx>
          <c:spPr>
            <a:ln w="63500" cap="rnd">
              <a:solidFill>
                <a:srgbClr val="FF0000"/>
              </a:solidFill>
              <a:round/>
            </a:ln>
            <a:effectLst/>
          </c:spPr>
          <c:marker>
            <c:symbol val="none"/>
          </c:marker>
          <c:val>
            <c:numRef>
              <c:f>'17　感染症統計'!$B$7:$M$7</c:f>
              <c:numCache>
                <c:formatCode>#,##0_ </c:formatCode>
                <c:ptCount val="12"/>
                <c:pt idx="0" formatCode="General">
                  <c:v>82</c:v>
                </c:pt>
                <c:pt idx="1">
                  <c:v>62</c:v>
                </c:pt>
                <c:pt idx="2">
                  <c:v>99</c:v>
                </c:pt>
                <c:pt idx="3">
                  <c:v>109</c:v>
                </c:pt>
                <c:pt idx="4">
                  <c:v>0</c:v>
                </c:pt>
              </c:numCache>
            </c:numRef>
          </c:val>
          <c:smooth val="0"/>
          <c:extLst>
            <c:ext xmlns:c16="http://schemas.microsoft.com/office/drawing/2014/chart" uri="{C3380CC4-5D6E-409C-BE32-E72D297353CC}">
              <c16:uniqueId val="{00000000-EF25-4824-8530-875CCEE0B185}"/>
            </c:ext>
          </c:extLst>
        </c:ser>
        <c:ser>
          <c:idx val="7"/>
          <c:order val="1"/>
          <c:tx>
            <c:strRef>
              <c:f>'17　感染症統計'!$A$8</c:f>
              <c:strCache>
                <c:ptCount val="1"/>
                <c:pt idx="0">
                  <c:v>2022年</c:v>
                </c:pt>
              </c:strCache>
            </c:strRef>
          </c:tx>
          <c:spPr>
            <a:ln w="25400" cap="rnd">
              <a:solidFill>
                <a:schemeClr val="accent6">
                  <a:lumMod val="75000"/>
                </a:schemeClr>
              </a:solidFill>
              <a:round/>
            </a:ln>
            <a:effectLst/>
          </c:spPr>
          <c:marker>
            <c:symbol val="none"/>
          </c:marker>
          <c:val>
            <c:numRef>
              <c:f>'17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'17　感染症統計'!$A$9</c:f>
              <c:strCache>
                <c:ptCount val="1"/>
                <c:pt idx="0">
                  <c:v>2021年</c:v>
                </c:pt>
              </c:strCache>
            </c:strRef>
          </c:tx>
          <c:spPr>
            <a:ln w="28575" cap="rnd">
              <a:solidFill>
                <a:schemeClr val="accent6"/>
              </a:solidFill>
              <a:round/>
            </a:ln>
            <a:effectLst/>
          </c:spPr>
          <c:marker>
            <c:symbol val="none"/>
          </c:marker>
          <c:val>
            <c:numRef>
              <c:f>'17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'17　感染症統計'!$A$10</c:f>
              <c:strCache>
                <c:ptCount val="1"/>
                <c:pt idx="0">
                  <c:v>2020年</c:v>
                </c:pt>
              </c:strCache>
            </c:strRef>
          </c:tx>
          <c:spPr>
            <a:ln w="12700" cap="rnd">
              <a:solidFill>
                <a:srgbClr val="FF0066"/>
              </a:solidFill>
              <a:round/>
            </a:ln>
            <a:effectLst/>
          </c:spPr>
          <c:marker>
            <c:symbol val="none"/>
          </c:marker>
          <c:val>
            <c:numRef>
              <c:f>'17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'17　感染症統計'!$A$11</c:f>
              <c:strCache>
                <c:ptCount val="1"/>
                <c:pt idx="0">
                  <c:v>2019年</c:v>
                </c:pt>
              </c:strCache>
            </c:strRef>
          </c:tx>
          <c:spPr>
            <a:ln w="19050" cap="rnd">
              <a:solidFill>
                <a:srgbClr val="0070C0"/>
              </a:solidFill>
              <a:round/>
            </a:ln>
            <a:effectLst/>
          </c:spPr>
          <c:marker>
            <c:symbol val="none"/>
          </c:marker>
          <c:val>
            <c:numRef>
              <c:f>'17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'17　感染症統計'!$A$12</c:f>
              <c:strCache>
                <c:ptCount val="1"/>
                <c:pt idx="0">
                  <c:v>2018年</c:v>
                </c:pt>
              </c:strCache>
            </c:strRef>
          </c:tx>
          <c:spPr>
            <a:ln w="12700" cap="rnd">
              <a:solidFill>
                <a:schemeClr val="accent4"/>
              </a:solidFill>
              <a:round/>
            </a:ln>
            <a:effectLst/>
          </c:spPr>
          <c:marker>
            <c:symbol val="none"/>
          </c:marker>
          <c:val>
            <c:numRef>
              <c:f>'17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'17　感染症統計'!$A$13</c:f>
              <c:strCache>
                <c:ptCount val="1"/>
                <c:pt idx="0">
                  <c:v>2017年</c:v>
                </c:pt>
              </c:strCache>
            </c:strRef>
          </c:tx>
          <c:spPr>
            <a:ln w="12700" cap="rnd">
              <a:solidFill>
                <a:schemeClr val="accent5"/>
              </a:solidFill>
              <a:round/>
            </a:ln>
            <a:effectLst/>
          </c:spPr>
          <c:marker>
            <c:symbol val="none"/>
          </c:marker>
          <c:val>
            <c:numRef>
              <c:f>'17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'17　感染症統計'!$A$14</c:f>
              <c:strCache>
                <c:ptCount val="1"/>
                <c:pt idx="0">
                  <c:v>2016年</c:v>
                </c:pt>
              </c:strCache>
            </c:strRef>
          </c:tx>
          <c:spPr>
            <a:ln w="12700" cap="rnd">
              <a:solidFill>
                <a:schemeClr val="tx2"/>
              </a:solidFill>
              <a:round/>
            </a:ln>
            <a:effectLst/>
          </c:spPr>
          <c:marker>
            <c:symbol val="none"/>
          </c:marker>
          <c:val>
            <c:numRef>
              <c:f>'17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'17　感染症統計'!$A$15</c:f>
              <c:strCache>
                <c:ptCount val="1"/>
                <c:pt idx="0">
                  <c:v>2015年</c:v>
                </c:pt>
              </c:strCache>
            </c:strRef>
          </c:tx>
          <c:spPr>
            <a:ln w="28575" cap="rnd">
              <a:solidFill>
                <a:schemeClr val="accent3">
                  <a:lumMod val="60000"/>
                </a:schemeClr>
              </a:solidFill>
              <a:round/>
            </a:ln>
            <a:effectLst/>
          </c:spPr>
          <c:marker>
            <c:symbol val="none"/>
          </c:marker>
          <c:val>
            <c:numRef>
              <c:f>'17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'17　感染症統計'!$P$7</c:f>
              <c:strCache>
                <c:ptCount val="1"/>
                <c:pt idx="0">
                  <c:v>2023年</c:v>
                </c:pt>
              </c:strCache>
            </c:strRef>
          </c:tx>
          <c:spPr>
            <a:ln w="63500" cap="rnd">
              <a:solidFill>
                <a:srgbClr val="FF0000"/>
              </a:solidFill>
              <a:round/>
            </a:ln>
            <a:effectLst/>
          </c:spPr>
          <c:marker>
            <c:symbol val="none"/>
          </c:marker>
          <c:val>
            <c:numRef>
              <c:f>'17　感染症統計'!$Q$7:$AB$7</c:f>
              <c:numCache>
                <c:formatCode>#,##0_ </c:formatCode>
                <c:ptCount val="12"/>
                <c:pt idx="0" formatCode="General">
                  <c:v>1</c:v>
                </c:pt>
                <c:pt idx="1">
                  <c:v>1</c:v>
                </c:pt>
                <c:pt idx="2">
                  <c:v>5</c:v>
                </c:pt>
                <c:pt idx="3">
                  <c:v>2</c:v>
                </c:pt>
                <c:pt idx="4">
                  <c:v>0</c:v>
                </c:pt>
              </c:numCache>
            </c:numRef>
          </c:val>
          <c:smooth val="0"/>
          <c:extLst>
            <c:ext xmlns:c16="http://schemas.microsoft.com/office/drawing/2014/chart" uri="{C3380CC4-5D6E-409C-BE32-E72D297353CC}">
              <c16:uniqueId val="{00000000-691A-4A61-BF12-3A5977548A2F}"/>
            </c:ext>
          </c:extLst>
        </c:ser>
        <c:ser>
          <c:idx val="7"/>
          <c:order val="1"/>
          <c:tx>
            <c:strRef>
              <c:f>'17　感染症統計'!$P$8</c:f>
              <c:strCache>
                <c:ptCount val="1"/>
                <c:pt idx="0">
                  <c:v>2022年</c:v>
                </c:pt>
              </c:strCache>
            </c:strRef>
          </c:tx>
          <c:spPr>
            <a:ln w="25400" cap="rnd">
              <a:solidFill>
                <a:schemeClr val="accent6">
                  <a:lumMod val="75000"/>
                </a:schemeClr>
              </a:solidFill>
              <a:round/>
            </a:ln>
            <a:effectLst/>
          </c:spPr>
          <c:marker>
            <c:symbol val="none"/>
          </c:marker>
          <c:val>
            <c:numRef>
              <c:f>'17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'17　感染症統計'!$P$9</c:f>
              <c:strCache>
                <c:ptCount val="1"/>
                <c:pt idx="0">
                  <c:v>2021年</c:v>
                </c:pt>
              </c:strCache>
            </c:strRef>
          </c:tx>
          <c:spPr>
            <a:ln w="28575" cap="rnd">
              <a:solidFill>
                <a:srgbClr val="FF0066"/>
              </a:solidFill>
              <a:round/>
            </a:ln>
            <a:effectLst/>
          </c:spPr>
          <c:marker>
            <c:symbol val="none"/>
          </c:marker>
          <c:val>
            <c:numRef>
              <c:f>'17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'17　感染症統計'!$P$10</c:f>
              <c:strCache>
                <c:ptCount val="1"/>
                <c:pt idx="0">
                  <c:v>2020年</c:v>
                </c:pt>
              </c:strCache>
            </c:strRef>
          </c:tx>
          <c:spPr>
            <a:ln w="28575" cap="rnd">
              <a:solidFill>
                <a:schemeClr val="accent2"/>
              </a:solidFill>
              <a:round/>
            </a:ln>
            <a:effectLst/>
          </c:spPr>
          <c:marker>
            <c:symbol val="none"/>
          </c:marker>
          <c:val>
            <c:numRef>
              <c:f>'17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'17　感染症統計'!$P$11</c:f>
              <c:strCache>
                <c:ptCount val="1"/>
                <c:pt idx="0">
                  <c:v>2019年</c:v>
                </c:pt>
              </c:strCache>
            </c:strRef>
          </c:tx>
          <c:spPr>
            <a:ln w="28575" cap="rnd">
              <a:solidFill>
                <a:schemeClr val="accent3">
                  <a:lumMod val="50000"/>
                </a:schemeClr>
              </a:solidFill>
              <a:round/>
            </a:ln>
            <a:effectLst/>
          </c:spPr>
          <c:marker>
            <c:symbol val="none"/>
          </c:marker>
          <c:val>
            <c:numRef>
              <c:f>'17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'17　感染症統計'!$P$12</c:f>
              <c:strCache>
                <c:ptCount val="1"/>
                <c:pt idx="0">
                  <c:v>2018年</c:v>
                </c:pt>
              </c:strCache>
            </c:strRef>
          </c:tx>
          <c:spPr>
            <a:ln w="28575" cap="rnd">
              <a:solidFill>
                <a:schemeClr val="accent4">
                  <a:lumMod val="75000"/>
                </a:schemeClr>
              </a:solidFill>
              <a:round/>
            </a:ln>
            <a:effectLst/>
          </c:spPr>
          <c:marker>
            <c:symbol val="none"/>
          </c:marker>
          <c:val>
            <c:numRef>
              <c:f>'17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'17　感染症統計'!$P$13</c:f>
              <c:strCache>
                <c:ptCount val="1"/>
                <c:pt idx="0">
                  <c:v>2017年</c:v>
                </c:pt>
              </c:strCache>
            </c:strRef>
          </c:tx>
          <c:spPr>
            <a:ln w="28575" cap="rnd">
              <a:solidFill>
                <a:schemeClr val="accent5"/>
              </a:solidFill>
              <a:round/>
            </a:ln>
            <a:effectLst/>
          </c:spPr>
          <c:marker>
            <c:symbol val="none"/>
          </c:marker>
          <c:val>
            <c:numRef>
              <c:f>'17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'17　感染症統計'!$P$14</c:f>
              <c:strCache>
                <c:ptCount val="1"/>
                <c:pt idx="0">
                  <c:v>2016年</c:v>
                </c:pt>
              </c:strCache>
            </c:strRef>
          </c:tx>
          <c:spPr>
            <a:ln w="28575" cap="rnd">
              <a:solidFill>
                <a:srgbClr val="3399FF"/>
              </a:solidFill>
              <a:round/>
            </a:ln>
            <a:effectLst/>
          </c:spPr>
          <c:marker>
            <c:symbol val="none"/>
          </c:marker>
          <c:val>
            <c:numRef>
              <c:f>'17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7" Type="http://schemas.openxmlformats.org/officeDocument/2006/relationships/image" Target="../media/image12.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1.png"/><Relationship Id="rId5" Type="http://schemas.openxmlformats.org/officeDocument/2006/relationships/image" Target="../media/image10.jpe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603670</xdr:colOff>
      <xdr:row>36</xdr:row>
      <xdr:rowOff>160020</xdr:rowOff>
    </xdr:to>
    <xdr:grpSp>
      <xdr:nvGrpSpPr>
        <xdr:cNvPr id="6" name="グループ化 5">
          <a:extLst>
            <a:ext uri="{FF2B5EF4-FFF2-40B4-BE49-F238E27FC236}">
              <a16:creationId xmlns:a16="http://schemas.microsoft.com/office/drawing/2014/main" id="{E3BB6F7D-377E-7607-155B-B35E7F0EEC23}"/>
            </a:ext>
          </a:extLst>
        </xdr:cNvPr>
        <xdr:cNvGrpSpPr/>
      </xdr:nvGrpSpPr>
      <xdr:grpSpPr>
        <a:xfrm>
          <a:off x="0" y="0"/>
          <a:ext cx="9191410" cy="6835140"/>
          <a:chOff x="0" y="0"/>
          <a:chExt cx="9191410" cy="6835140"/>
        </a:xfrm>
      </xdr:grpSpPr>
      <xdr:pic>
        <xdr:nvPicPr>
          <xdr:cNvPr id="4" name="図 3">
            <a:extLst>
              <a:ext uri="{FF2B5EF4-FFF2-40B4-BE49-F238E27FC236}">
                <a16:creationId xmlns:a16="http://schemas.microsoft.com/office/drawing/2014/main" id="{25B8EBEF-8E47-6CD2-662E-7F43E5293D82}"/>
              </a:ext>
            </a:extLst>
          </xdr:cNvPr>
          <xdr:cNvPicPr>
            <a:picLocks noChangeAspect="1"/>
          </xdr:cNvPicPr>
        </xdr:nvPicPr>
        <xdr:blipFill>
          <a:blip xmlns:r="http://schemas.openxmlformats.org/officeDocument/2006/relationships" r:embed="rId1"/>
          <a:stretch>
            <a:fillRect/>
          </a:stretch>
        </xdr:blipFill>
        <xdr:spPr>
          <a:xfrm>
            <a:off x="0" y="0"/>
            <a:ext cx="9160034" cy="6439458"/>
          </a:xfrm>
          <a:prstGeom prst="rect">
            <a:avLst/>
          </a:prstGeom>
        </xdr:spPr>
      </xdr:pic>
      <xdr:pic>
        <xdr:nvPicPr>
          <xdr:cNvPr id="5" name="図 4">
            <a:extLst>
              <a:ext uri="{FF2B5EF4-FFF2-40B4-BE49-F238E27FC236}">
                <a16:creationId xmlns:a16="http://schemas.microsoft.com/office/drawing/2014/main" id="{670729B6-4DD3-A339-4601-9BC839009967}"/>
              </a:ext>
            </a:extLst>
          </xdr:cNvPr>
          <xdr:cNvPicPr>
            <a:picLocks noChangeAspect="1"/>
          </xdr:cNvPicPr>
        </xdr:nvPicPr>
        <xdr:blipFill>
          <a:blip xmlns:r="http://schemas.openxmlformats.org/officeDocument/2006/relationships" r:embed="rId2"/>
          <a:stretch>
            <a:fillRect/>
          </a:stretch>
        </xdr:blipFill>
        <xdr:spPr>
          <a:xfrm>
            <a:off x="5059680" y="5928360"/>
            <a:ext cx="4131730" cy="90678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175260</xdr:colOff>
      <xdr:row>18</xdr:row>
      <xdr:rowOff>22860</xdr:rowOff>
    </xdr:to>
    <xdr:pic>
      <xdr:nvPicPr>
        <xdr:cNvPr id="13" name="図 12" descr="感染性胃腸炎患者報告数　直近5シーズン">
          <a:extLst>
            <a:ext uri="{FF2B5EF4-FFF2-40B4-BE49-F238E27FC236}">
              <a16:creationId xmlns:a16="http://schemas.microsoft.com/office/drawing/2014/main" id="{046FB049-6968-2EFA-230F-842F5E65E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8378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4.96</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26280"/>
            <a:gd name="adj6" fmla="val 1542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散発事故事例の報告例年より一ヵ月早く、終息が遅れている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915124</xdr:colOff>
      <xdr:row>14</xdr:row>
      <xdr:rowOff>138287</xdr:rowOff>
    </xdr:from>
    <xdr:to>
      <xdr:col>11</xdr:col>
      <xdr:colOff>315922</xdr:colOff>
      <xdr:row>16</xdr:row>
      <xdr:rowOff>102406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274264" y="285862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189709</xdr:colOff>
      <xdr:row>16</xdr:row>
      <xdr:rowOff>22860</xdr:rowOff>
    </xdr:to>
    <xdr:pic>
      <xdr:nvPicPr>
        <xdr:cNvPr id="28" name="図 27">
          <a:extLst>
            <a:ext uri="{FF2B5EF4-FFF2-40B4-BE49-F238E27FC236}">
              <a16:creationId xmlns:a16="http://schemas.microsoft.com/office/drawing/2014/main" id="{A0DFF563-2403-E4E7-B12C-51A467411C2C}"/>
            </a:ext>
          </a:extLst>
        </xdr:cNvPr>
        <xdr:cNvPicPr>
          <a:picLocks noChangeAspect="1"/>
        </xdr:cNvPicPr>
      </xdr:nvPicPr>
      <xdr:blipFill>
        <a:blip xmlns:r="http://schemas.openxmlformats.org/officeDocument/2006/relationships" r:embed="rId4"/>
        <a:stretch>
          <a:fillRect/>
        </a:stretch>
      </xdr:blipFill>
      <xdr:spPr>
        <a:xfrm>
          <a:off x="0" y="548640"/>
          <a:ext cx="1675609" cy="2529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333375</xdr:colOff>
      <xdr:row>11</xdr:row>
      <xdr:rowOff>57150</xdr:rowOff>
    </xdr:from>
    <xdr:to>
      <xdr:col>3</xdr:col>
      <xdr:colOff>333375</xdr:colOff>
      <xdr:row>13</xdr:row>
      <xdr:rowOff>133350</xdr:rowOff>
    </xdr:to>
    <xdr:sp macro="" textlink="">
      <xdr:nvSpPr>
        <xdr:cNvPr id="2" name="AutoShape 234">
          <a:extLst>
            <a:ext uri="{FF2B5EF4-FFF2-40B4-BE49-F238E27FC236}">
              <a16:creationId xmlns:a16="http://schemas.microsoft.com/office/drawing/2014/main" id="{55B7F80A-4BF1-4605-93E3-CCFA8D437407}"/>
            </a:ext>
          </a:extLst>
        </xdr:cNvPr>
        <xdr:cNvSpPr>
          <a:spLocks noChangeArrowheads="1"/>
        </xdr:cNvSpPr>
      </xdr:nvSpPr>
      <xdr:spPr bwMode="auto">
        <a:xfrm>
          <a:off x="1026795" y="2449830"/>
          <a:ext cx="617220" cy="50292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editAs="oneCell">
    <xdr:from>
      <xdr:col>9</xdr:col>
      <xdr:colOff>0</xdr:colOff>
      <xdr:row>15</xdr:row>
      <xdr:rowOff>0</xdr:rowOff>
    </xdr:from>
    <xdr:to>
      <xdr:col>9</xdr:col>
      <xdr:colOff>304800</xdr:colOff>
      <xdr:row>17</xdr:row>
      <xdr:rowOff>41910</xdr:rowOff>
    </xdr:to>
    <xdr:sp macro="" textlink="">
      <xdr:nvSpPr>
        <xdr:cNvPr id="3"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1ECB3CB-ED23-453C-9BDE-DE7E6BEC83A8}"/>
            </a:ext>
          </a:extLst>
        </xdr:cNvPr>
        <xdr:cNvSpPr>
          <a:spLocks noChangeAspect="1" noChangeArrowheads="1"/>
        </xdr:cNvSpPr>
      </xdr:nvSpPr>
      <xdr:spPr bwMode="auto">
        <a:xfrm>
          <a:off x="5379720" y="3223260"/>
          <a:ext cx="304800" cy="300990"/>
        </a:xfrm>
        <a:prstGeom prst="rect">
          <a:avLst/>
        </a:prstGeom>
        <a:noFill/>
        <a:ln w="9525">
          <a:noFill/>
          <a:miter lim="800000"/>
          <a:headEnd/>
          <a:tailEnd/>
        </a:ln>
      </xdr:spPr>
    </xdr:sp>
    <xdr:clientData/>
  </xdr:twoCellAnchor>
  <xdr:twoCellAnchor editAs="oneCell">
    <xdr:from>
      <xdr:col>16</xdr:col>
      <xdr:colOff>0</xdr:colOff>
      <xdr:row>12</xdr:row>
      <xdr:rowOff>0</xdr:rowOff>
    </xdr:from>
    <xdr:to>
      <xdr:col>16</xdr:col>
      <xdr:colOff>304800</xdr:colOff>
      <xdr:row>13</xdr:row>
      <xdr:rowOff>76200</xdr:rowOff>
    </xdr:to>
    <xdr:sp macro="" textlink="">
      <xdr:nvSpPr>
        <xdr:cNvPr id="4"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4FC5D1B-9B93-4EF2-A2E6-B83FC2472673}"/>
            </a:ext>
          </a:extLst>
        </xdr:cNvPr>
        <xdr:cNvSpPr>
          <a:spLocks noChangeAspect="1" noChangeArrowheads="1"/>
        </xdr:cNvSpPr>
      </xdr:nvSpPr>
      <xdr:spPr bwMode="auto">
        <a:xfrm>
          <a:off x="9227820" y="2598420"/>
          <a:ext cx="304800" cy="297180"/>
        </a:xfrm>
        <a:prstGeom prst="rect">
          <a:avLst/>
        </a:prstGeom>
        <a:noFill/>
        <a:ln w="9525">
          <a:noFill/>
          <a:miter lim="800000"/>
          <a:headEnd/>
          <a:tailEnd/>
        </a:ln>
      </xdr:spPr>
    </xdr:sp>
    <xdr:clientData/>
  </xdr:twoCellAnchor>
  <xdr:twoCellAnchor editAs="oneCell">
    <xdr:from>
      <xdr:col>16</xdr:col>
      <xdr:colOff>0</xdr:colOff>
      <xdr:row>12</xdr:row>
      <xdr:rowOff>0</xdr:rowOff>
    </xdr:from>
    <xdr:to>
      <xdr:col>16</xdr:col>
      <xdr:colOff>304800</xdr:colOff>
      <xdr:row>13</xdr:row>
      <xdr:rowOff>76200</xdr:rowOff>
    </xdr:to>
    <xdr:sp macro="" textlink="">
      <xdr:nvSpPr>
        <xdr:cNvPr id="5"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60B48823-4506-429E-8CFF-E7F794A23C34}"/>
            </a:ext>
          </a:extLst>
        </xdr:cNvPr>
        <xdr:cNvSpPr>
          <a:spLocks noChangeAspect="1" noChangeArrowheads="1"/>
        </xdr:cNvSpPr>
      </xdr:nvSpPr>
      <xdr:spPr bwMode="auto">
        <a:xfrm>
          <a:off x="9227820" y="2598420"/>
          <a:ext cx="304800" cy="297180"/>
        </a:xfrm>
        <a:prstGeom prst="rect">
          <a:avLst/>
        </a:prstGeom>
        <a:noFill/>
        <a:ln w="9525">
          <a:noFill/>
          <a:miter lim="800000"/>
          <a:headEnd/>
          <a:tailEnd/>
        </a:ln>
      </xdr:spPr>
    </xdr:sp>
    <xdr:clientData/>
  </xdr:twoCellAnchor>
  <xdr:twoCellAnchor editAs="oneCell">
    <xdr:from>
      <xdr:col>2</xdr:col>
      <xdr:colOff>107934</xdr:colOff>
      <xdr:row>5</xdr:row>
      <xdr:rowOff>15240</xdr:rowOff>
    </xdr:from>
    <xdr:to>
      <xdr:col>3</xdr:col>
      <xdr:colOff>763905</xdr:colOff>
      <xdr:row>10</xdr:row>
      <xdr:rowOff>190500</xdr:rowOff>
    </xdr:to>
    <xdr:pic>
      <xdr:nvPicPr>
        <xdr:cNvPr id="6" name="Picture 233" descr="ANd9GcTwMe9aCqW8xAvODd2ntUsJ6sZ43iDJlx3poHuSfUJ2Cql-2ikFyZXNdw">
          <a:extLst>
            <a:ext uri="{FF2B5EF4-FFF2-40B4-BE49-F238E27FC236}">
              <a16:creationId xmlns:a16="http://schemas.microsoft.com/office/drawing/2014/main" id="{33FB5B05-6BEF-4C78-9B7F-0F55749D45D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1354" y="1059180"/>
          <a:ext cx="1273191" cy="1318260"/>
        </a:xfrm>
        <a:prstGeom prst="rect">
          <a:avLst/>
        </a:prstGeom>
        <a:noFill/>
        <a:ln w="9525">
          <a:noFill/>
          <a:miter lim="800000"/>
          <a:headEnd/>
          <a:tailEnd/>
        </a:ln>
      </xdr:spPr>
    </xdr:pic>
    <xdr:clientData/>
  </xdr:twoCellAnchor>
  <xdr:twoCellAnchor editAs="oneCell">
    <xdr:from>
      <xdr:col>1</xdr:col>
      <xdr:colOff>285750</xdr:colOff>
      <xdr:row>16</xdr:row>
      <xdr:rowOff>0</xdr:rowOff>
    </xdr:from>
    <xdr:to>
      <xdr:col>4</xdr:col>
      <xdr:colOff>81915</xdr:colOff>
      <xdr:row>23</xdr:row>
      <xdr:rowOff>76200</xdr:rowOff>
    </xdr:to>
    <xdr:pic>
      <xdr:nvPicPr>
        <xdr:cNvPr id="7" name="Picture 235" descr="異物混入防止 青色絆創膏 ブルーバンデージ">
          <a:extLst>
            <a:ext uri="{FF2B5EF4-FFF2-40B4-BE49-F238E27FC236}">
              <a16:creationId xmlns:a16="http://schemas.microsoft.com/office/drawing/2014/main" id="{A0ABA752-9FB4-4B95-BFC4-58D530C3626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43890" y="3314700"/>
          <a:ext cx="1731645" cy="1249680"/>
        </a:xfrm>
        <a:prstGeom prst="rect">
          <a:avLst/>
        </a:prstGeom>
        <a:noFill/>
        <a:ln w="9525">
          <a:noFill/>
          <a:miter lim="800000"/>
          <a:headEnd/>
          <a:tailEnd/>
        </a:ln>
      </xdr:spPr>
    </xdr:pic>
    <xdr:clientData/>
  </xdr:twoCellAnchor>
  <xdr:twoCellAnchor>
    <xdr:from>
      <xdr:col>1</xdr:col>
      <xdr:colOff>361950</xdr:colOff>
      <xdr:row>16</xdr:row>
      <xdr:rowOff>0</xdr:rowOff>
    </xdr:from>
    <xdr:to>
      <xdr:col>4</xdr:col>
      <xdr:colOff>323850</xdr:colOff>
      <xdr:row>17</xdr:row>
      <xdr:rowOff>38100</xdr:rowOff>
    </xdr:to>
    <xdr:sp macro="" textlink="">
      <xdr:nvSpPr>
        <xdr:cNvPr id="8" name="Text Box 238">
          <a:extLst>
            <a:ext uri="{FF2B5EF4-FFF2-40B4-BE49-F238E27FC236}">
              <a16:creationId xmlns:a16="http://schemas.microsoft.com/office/drawing/2014/main" id="{D9259F5A-54CB-4C86-B405-B8BEC9E672DD}"/>
            </a:ext>
          </a:extLst>
        </xdr:cNvPr>
        <xdr:cNvSpPr txBox="1">
          <a:spLocks noChangeArrowheads="1"/>
        </xdr:cNvSpPr>
      </xdr:nvSpPr>
      <xdr:spPr bwMode="auto">
        <a:xfrm>
          <a:off x="689610" y="3314700"/>
          <a:ext cx="1927860" cy="20574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専用ブルー仕立ての絆創膏</a:t>
          </a:r>
        </a:p>
      </xdr:txBody>
    </xdr:sp>
    <xdr:clientData/>
  </xdr:twoCellAnchor>
  <xdr:twoCellAnchor>
    <xdr:from>
      <xdr:col>6</xdr:col>
      <xdr:colOff>0</xdr:colOff>
      <xdr:row>15</xdr:row>
      <xdr:rowOff>161925</xdr:rowOff>
    </xdr:from>
    <xdr:to>
      <xdr:col>8</xdr:col>
      <xdr:colOff>276225</xdr:colOff>
      <xdr:row>17</xdr:row>
      <xdr:rowOff>95250</xdr:rowOff>
    </xdr:to>
    <xdr:sp macro="" textlink="">
      <xdr:nvSpPr>
        <xdr:cNvPr id="9" name="Text Box 239">
          <a:extLst>
            <a:ext uri="{FF2B5EF4-FFF2-40B4-BE49-F238E27FC236}">
              <a16:creationId xmlns:a16="http://schemas.microsoft.com/office/drawing/2014/main" id="{930A86AB-D898-49FB-BFF7-371E5F758020}"/>
            </a:ext>
          </a:extLst>
        </xdr:cNvPr>
        <xdr:cNvSpPr txBox="1">
          <a:spLocks noChangeArrowheads="1"/>
        </xdr:cNvSpPr>
      </xdr:nvSpPr>
      <xdr:spPr bwMode="auto">
        <a:xfrm>
          <a:off x="3528060" y="3316605"/>
          <a:ext cx="1510665" cy="26098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1100" b="1" i="0" u="none" strike="noStrike" baseline="0">
              <a:solidFill>
                <a:srgbClr val="000000"/>
              </a:solidFill>
              <a:latin typeface="ＭＳ Ｐゴシック"/>
              <a:ea typeface="ＭＳ Ｐゴシック"/>
            </a:rPr>
            <a:t>例えば社名入り絆創膏</a:t>
          </a:r>
        </a:p>
      </xdr:txBody>
    </xdr:sp>
    <xdr:clientData/>
  </xdr:twoCellAnchor>
  <xdr:twoCellAnchor editAs="oneCell">
    <xdr:from>
      <xdr:col>10</xdr:col>
      <xdr:colOff>120014</xdr:colOff>
      <xdr:row>16</xdr:row>
      <xdr:rowOff>165734</xdr:rowOff>
    </xdr:from>
    <xdr:to>
      <xdr:col>12</xdr:col>
      <xdr:colOff>327659</xdr:colOff>
      <xdr:row>23</xdr:row>
      <xdr:rowOff>120303</xdr:rowOff>
    </xdr:to>
    <xdr:pic>
      <xdr:nvPicPr>
        <xdr:cNvPr id="10" name="Picture 240" descr="blue-kakudai">
          <a:extLst>
            <a:ext uri="{FF2B5EF4-FFF2-40B4-BE49-F238E27FC236}">
              <a16:creationId xmlns:a16="http://schemas.microsoft.com/office/drawing/2014/main" id="{27F87072-0981-4BA8-A273-DBDA3671193B}"/>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6116954" y="3480434"/>
          <a:ext cx="1442085" cy="1128049"/>
        </a:xfrm>
        <a:prstGeom prst="rect">
          <a:avLst/>
        </a:prstGeom>
        <a:noFill/>
        <a:ln w="9525">
          <a:noFill/>
          <a:miter lim="800000"/>
          <a:headEnd/>
          <a:tailEnd/>
        </a:ln>
      </xdr:spPr>
    </xdr:pic>
    <xdr:clientData/>
  </xdr:twoCellAnchor>
  <xdr:twoCellAnchor>
    <xdr:from>
      <xdr:col>9</xdr:col>
      <xdr:colOff>590550</xdr:colOff>
      <xdr:row>15</xdr:row>
      <xdr:rowOff>47625</xdr:rowOff>
    </xdr:from>
    <xdr:to>
      <xdr:col>12</xdr:col>
      <xdr:colOff>600075</xdr:colOff>
      <xdr:row>16</xdr:row>
      <xdr:rowOff>142875</xdr:rowOff>
    </xdr:to>
    <xdr:sp macro="" textlink="">
      <xdr:nvSpPr>
        <xdr:cNvPr id="11" name="Text Box 241">
          <a:extLst>
            <a:ext uri="{FF2B5EF4-FFF2-40B4-BE49-F238E27FC236}">
              <a16:creationId xmlns:a16="http://schemas.microsoft.com/office/drawing/2014/main" id="{9811B713-9619-4B5C-97A0-81CBFE70B24C}"/>
            </a:ext>
          </a:extLst>
        </xdr:cNvPr>
        <xdr:cNvSpPr txBox="1">
          <a:spLocks noChangeArrowheads="1"/>
        </xdr:cNvSpPr>
      </xdr:nvSpPr>
      <xdr:spPr bwMode="auto">
        <a:xfrm>
          <a:off x="5970270" y="3270885"/>
          <a:ext cx="1861185" cy="18669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金属探知機に反応する絆創膏</a:t>
          </a:r>
        </a:p>
      </xdr:txBody>
    </xdr:sp>
    <xdr:clientData/>
  </xdr:twoCellAnchor>
  <xdr:twoCellAnchor>
    <xdr:from>
      <xdr:col>4</xdr:col>
      <xdr:colOff>657225</xdr:colOff>
      <xdr:row>18</xdr:row>
      <xdr:rowOff>57150</xdr:rowOff>
    </xdr:from>
    <xdr:to>
      <xdr:col>5</xdr:col>
      <xdr:colOff>409575</xdr:colOff>
      <xdr:row>19</xdr:row>
      <xdr:rowOff>161925</xdr:rowOff>
    </xdr:to>
    <xdr:sp macro="" textlink="">
      <xdr:nvSpPr>
        <xdr:cNvPr id="12" name="テキスト ボックス 13">
          <a:extLst>
            <a:ext uri="{FF2B5EF4-FFF2-40B4-BE49-F238E27FC236}">
              <a16:creationId xmlns:a16="http://schemas.microsoft.com/office/drawing/2014/main" id="{256113D1-9604-47C7-B892-4F41E7E6C2E6}"/>
            </a:ext>
          </a:extLst>
        </xdr:cNvPr>
        <xdr:cNvSpPr txBox="1">
          <a:spLocks noChangeArrowheads="1"/>
        </xdr:cNvSpPr>
      </xdr:nvSpPr>
      <xdr:spPr bwMode="auto">
        <a:xfrm>
          <a:off x="2912745" y="3707130"/>
          <a:ext cx="407670" cy="27241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１Ｆ用</a:t>
          </a:r>
        </a:p>
      </xdr:txBody>
    </xdr:sp>
    <xdr:clientData/>
  </xdr:twoCellAnchor>
  <xdr:twoCellAnchor>
    <xdr:from>
      <xdr:col>4</xdr:col>
      <xdr:colOff>609600</xdr:colOff>
      <xdr:row>21</xdr:row>
      <xdr:rowOff>114300</xdr:rowOff>
    </xdr:from>
    <xdr:to>
      <xdr:col>5</xdr:col>
      <xdr:colOff>361950</xdr:colOff>
      <xdr:row>23</xdr:row>
      <xdr:rowOff>47625</xdr:rowOff>
    </xdr:to>
    <xdr:sp macro="" textlink="">
      <xdr:nvSpPr>
        <xdr:cNvPr id="13" name="テキスト ボックス 14">
          <a:extLst>
            <a:ext uri="{FF2B5EF4-FFF2-40B4-BE49-F238E27FC236}">
              <a16:creationId xmlns:a16="http://schemas.microsoft.com/office/drawing/2014/main" id="{78D274C6-A441-4AD7-A935-62F6A0F47EC7}"/>
            </a:ext>
          </a:extLst>
        </xdr:cNvPr>
        <xdr:cNvSpPr txBox="1">
          <a:spLocks noChangeArrowheads="1"/>
        </xdr:cNvSpPr>
      </xdr:nvSpPr>
      <xdr:spPr bwMode="auto">
        <a:xfrm>
          <a:off x="2903220" y="4267200"/>
          <a:ext cx="369570" cy="26860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２Ｆ用</a:t>
          </a:r>
        </a:p>
      </xdr:txBody>
    </xdr:sp>
    <xdr:clientData/>
  </xdr:twoCellAnchor>
  <xdr:twoCellAnchor editAs="oneCell">
    <xdr:from>
      <xdr:col>5</xdr:col>
      <xdr:colOff>590550</xdr:colOff>
      <xdr:row>17</xdr:row>
      <xdr:rowOff>142721</xdr:rowOff>
    </xdr:from>
    <xdr:to>
      <xdr:col>8</xdr:col>
      <xdr:colOff>523876</xdr:colOff>
      <xdr:row>20</xdr:row>
      <xdr:rowOff>123825</xdr:rowOff>
    </xdr:to>
    <xdr:pic>
      <xdr:nvPicPr>
        <xdr:cNvPr id="14" name="図 13">
          <a:extLst>
            <a:ext uri="{FF2B5EF4-FFF2-40B4-BE49-F238E27FC236}">
              <a16:creationId xmlns:a16="http://schemas.microsoft.com/office/drawing/2014/main" id="{B3F54363-2CB5-448D-AB3B-98BD5ADEE13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01390" y="3625061"/>
          <a:ext cx="1784986" cy="484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609601</xdr:colOff>
      <xdr:row>21</xdr:row>
      <xdr:rowOff>8930</xdr:rowOff>
    </xdr:from>
    <xdr:to>
      <xdr:col>8</xdr:col>
      <xdr:colOff>533401</xdr:colOff>
      <xdr:row>23</xdr:row>
      <xdr:rowOff>167640</xdr:rowOff>
    </xdr:to>
    <xdr:pic>
      <xdr:nvPicPr>
        <xdr:cNvPr id="15" name="図 14">
          <a:extLst>
            <a:ext uri="{FF2B5EF4-FFF2-40B4-BE49-F238E27FC236}">
              <a16:creationId xmlns:a16="http://schemas.microsoft.com/office/drawing/2014/main" id="{2DCA8225-4327-4C70-9880-A018F0080A3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0441" y="4161830"/>
          <a:ext cx="1775460" cy="493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19</xdr:col>
      <xdr:colOff>205740</xdr:colOff>
      <xdr:row>46</xdr:row>
      <xdr:rowOff>38100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651673" cy="39533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53340</xdr:colOff>
      <xdr:row>47</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512081" cy="40869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yahoo.co.jp/articles/fd2c547276bfe47ced4521562376675d55d70e21" TargetMode="External"/><Relationship Id="rId2" Type="http://schemas.openxmlformats.org/officeDocument/2006/relationships/hyperlink" Target="https://www.shokukanken.com/news/safety/230510-1119.html" TargetMode="External"/><Relationship Id="rId1" Type="http://schemas.openxmlformats.org/officeDocument/2006/relationships/hyperlink" Target="https://www.foods-ch.com/anzen/kt_46169/" TargetMode="External"/><Relationship Id="rId5" Type="http://schemas.openxmlformats.org/officeDocument/2006/relationships/printerSettings" Target="../printerSettings/printerSettings11.bin"/><Relationship Id="rId4" Type="http://schemas.openxmlformats.org/officeDocument/2006/relationships/hyperlink" Target="https://japan.focustaiwan.tw/society/2023020500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e8565cff8c2cc85f8e4aa02359aa4babddabd975" TargetMode="External"/><Relationship Id="rId13" Type="http://schemas.openxmlformats.org/officeDocument/2006/relationships/hyperlink" Target="https://www.city.adachi.tokyo.jp/documents/61186/050510.pdf" TargetMode="External"/><Relationship Id="rId3" Type="http://schemas.openxmlformats.org/officeDocument/2006/relationships/hyperlink" Target="https://www.okinawatimes.co.jp/articles/-/1149823" TargetMode="External"/><Relationship Id="rId7" Type="http://schemas.openxmlformats.org/officeDocument/2006/relationships/hyperlink" Target="https://www.pref.fukuoka.lg.jp/press-release/syokuchudoku20230509.html" TargetMode="External"/><Relationship Id="rId12" Type="http://schemas.openxmlformats.org/officeDocument/2006/relationships/hyperlink" Target="https://nordot.app/1026081796666916864?c=388701204576175201" TargetMode="External"/><Relationship Id="rId2" Type="http://schemas.openxmlformats.org/officeDocument/2006/relationships/hyperlink" Target="https://news.yahoo.co.jp/articles/086664be033c62cdba4939f63b95d05adae6b73a" TargetMode="External"/><Relationship Id="rId1" Type="http://schemas.openxmlformats.org/officeDocument/2006/relationships/hyperlink" Target="https://www.kyoto-np.co.jp/articles/-/1018590" TargetMode="External"/><Relationship Id="rId6" Type="http://schemas.openxmlformats.org/officeDocument/2006/relationships/hyperlink" Target="https://news.yahoo.co.jp/articles/a6575c5548882dc2b37893b7863aa0524db0ffc3" TargetMode="External"/><Relationship Id="rId11" Type="http://schemas.openxmlformats.org/officeDocument/2006/relationships/hyperlink" Target="https://topics.smt.docomo.ne.jp/article/fukui/nation/fukui-20230504122016373" TargetMode="External"/><Relationship Id="rId5" Type="http://schemas.openxmlformats.org/officeDocument/2006/relationships/hyperlink" Target="https://www3.nhk.or.jp/lnews/mito/20230510/1070020800.html" TargetMode="External"/><Relationship Id="rId15" Type="http://schemas.openxmlformats.org/officeDocument/2006/relationships/printerSettings" Target="../printerSettings/printerSettings5.bin"/><Relationship Id="rId10" Type="http://schemas.openxmlformats.org/officeDocument/2006/relationships/hyperlink" Target="https://news.goo.ne.jp/article/tokaitv/nation/tokaitv-20230507-1925-27361.html" TargetMode="External"/><Relationship Id="rId4" Type="http://schemas.openxmlformats.org/officeDocument/2006/relationships/hyperlink" Target="https://www.nishinippon.co.jp/item/n/1087043/" TargetMode="External"/><Relationship Id="rId9" Type="http://schemas.openxmlformats.org/officeDocument/2006/relationships/hyperlink" Target="https://ibarakinews.jp/news/newsdetail.php?f_jun=16836309529496" TargetMode="External"/><Relationship Id="rId14" Type="http://schemas.openxmlformats.org/officeDocument/2006/relationships/hyperlink" Target="https://tosonline.jp/news/20230501/00000008.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recordchina.co.jp/b913715-s39-c20-d0191.html" TargetMode="External"/><Relationship Id="rId3" Type="http://schemas.openxmlformats.org/officeDocument/2006/relationships/hyperlink" Target="https://www.nna.jp/news/2513829" TargetMode="External"/><Relationship Id="rId7" Type="http://schemas.openxmlformats.org/officeDocument/2006/relationships/hyperlink" Target="https://news.yahoo.co.jp/articles/568f600846571c9c0ded3e3262e89e6f8fc8d1ce" TargetMode="External"/><Relationship Id="rId2" Type="http://schemas.openxmlformats.org/officeDocument/2006/relationships/hyperlink" Target="https://news.yahoo.co.jp/byline/iderumi/20230504-00348145" TargetMode="External"/><Relationship Id="rId1" Type="http://schemas.openxmlformats.org/officeDocument/2006/relationships/hyperlink" Target="https://www.jetro.go.jp/biznews/2023/05/720272abbc952691.html" TargetMode="External"/><Relationship Id="rId6" Type="http://schemas.openxmlformats.org/officeDocument/2006/relationships/hyperlink" Target="https://www.wowkorea.jp/news/newsread_image.asp?imd=394557" TargetMode="External"/><Relationship Id="rId5" Type="http://schemas.openxmlformats.org/officeDocument/2006/relationships/hyperlink" Target="https://www.nikkei.com/article/DGXZQOGR041XM0U3A500C2000000/" TargetMode="External"/><Relationship Id="rId4" Type="http://schemas.openxmlformats.org/officeDocument/2006/relationships/hyperlink" Target="https://news.yahoo.co.jp/articles/fef7c493d6922b3af6a407f799087bd769d683b9"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F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4" t="s">
        <v>176</v>
      </c>
      <c r="B1" s="145"/>
      <c r="C1" s="145" t="s">
        <v>173</v>
      </c>
      <c r="D1" s="145"/>
      <c r="E1" s="145"/>
      <c r="F1" s="145"/>
      <c r="G1" s="145"/>
      <c r="H1" s="145"/>
      <c r="I1" s="103"/>
    </row>
    <row r="2" spans="1:17">
      <c r="A2" s="146" t="s">
        <v>119</v>
      </c>
      <c r="B2" s="147"/>
      <c r="C2" s="147"/>
      <c r="D2" s="147"/>
      <c r="E2" s="147"/>
      <c r="F2" s="147"/>
      <c r="G2" s="147"/>
      <c r="H2" s="147"/>
      <c r="I2" s="103"/>
    </row>
    <row r="3" spans="1:17" ht="15.75" customHeight="1">
      <c r="A3" s="484" t="s">
        <v>28</v>
      </c>
      <c r="B3" s="485"/>
      <c r="C3" s="485"/>
      <c r="D3" s="485"/>
      <c r="E3" s="485"/>
      <c r="F3" s="485"/>
      <c r="G3" s="485"/>
      <c r="H3" s="486"/>
      <c r="I3" s="103"/>
    </row>
    <row r="4" spans="1:17">
      <c r="A4" s="146" t="s">
        <v>151</v>
      </c>
      <c r="B4" s="147"/>
      <c r="C4" s="147"/>
      <c r="D4" s="147"/>
      <c r="E4" s="147"/>
      <c r="F4" s="147"/>
      <c r="G4" s="147"/>
      <c r="H4" s="147"/>
      <c r="I4" s="103"/>
    </row>
    <row r="5" spans="1:17">
      <c r="A5" s="146" t="s">
        <v>120</v>
      </c>
      <c r="B5" s="147"/>
      <c r="C5" s="147"/>
      <c r="D5" s="147"/>
      <c r="E5" s="147"/>
      <c r="F5" s="147"/>
      <c r="G5" s="147"/>
      <c r="H5" s="147"/>
      <c r="I5" s="103"/>
    </row>
    <row r="6" spans="1:17">
      <c r="A6" s="148" t="s">
        <v>119</v>
      </c>
      <c r="B6" s="149"/>
      <c r="C6" s="149"/>
      <c r="D6" s="149"/>
      <c r="E6" s="149"/>
      <c r="F6" s="149"/>
      <c r="G6" s="149"/>
      <c r="H6" s="149"/>
      <c r="I6" s="103"/>
    </row>
    <row r="7" spans="1:17">
      <c r="A7" s="148" t="s">
        <v>121</v>
      </c>
      <c r="B7" s="149"/>
      <c r="C7" s="149"/>
      <c r="D7" s="149"/>
      <c r="E7" s="149"/>
      <c r="F7" s="149"/>
      <c r="G7" s="149"/>
      <c r="H7" s="149"/>
      <c r="I7" s="103"/>
    </row>
    <row r="8" spans="1:17">
      <c r="A8" s="150" t="s">
        <v>122</v>
      </c>
      <c r="B8" s="151"/>
      <c r="C8" s="151"/>
      <c r="D8" s="151"/>
      <c r="E8" s="151"/>
      <c r="F8" s="151"/>
      <c r="G8" s="151"/>
      <c r="H8" s="151"/>
      <c r="I8" s="103"/>
    </row>
    <row r="9" spans="1:17" ht="15" customHeight="1">
      <c r="A9" s="411" t="s">
        <v>202</v>
      </c>
      <c r="C9" s="176"/>
      <c r="D9" s="176"/>
      <c r="E9" s="176"/>
      <c r="F9" s="176"/>
      <c r="G9" s="176"/>
      <c r="H9" s="176"/>
      <c r="I9" s="103"/>
    </row>
    <row r="10" spans="1:17" ht="15" customHeight="1">
      <c r="A10" s="411" t="s">
        <v>226</v>
      </c>
      <c r="B10" s="175"/>
      <c r="C10" s="176"/>
      <c r="D10" s="176"/>
      <c r="E10" s="176"/>
      <c r="F10" s="176"/>
      <c r="G10" s="176"/>
      <c r="H10" s="176"/>
      <c r="I10" s="103"/>
    </row>
    <row r="11" spans="1:17" ht="15" customHeight="1">
      <c r="A11" s="411" t="s">
        <v>227</v>
      </c>
      <c r="B11" s="175"/>
      <c r="C11" s="176"/>
      <c r="D11" s="176"/>
      <c r="E11" s="176"/>
      <c r="F11" s="176"/>
      <c r="G11" s="176"/>
      <c r="H11" s="176"/>
      <c r="I11" s="103"/>
    </row>
    <row r="12" spans="1:17" ht="15" customHeight="1">
      <c r="A12" s="411" t="s">
        <v>228</v>
      </c>
      <c r="G12" s="176" t="s">
        <v>28</v>
      </c>
      <c r="H12" s="176"/>
      <c r="I12" s="103"/>
      <c r="L12" t="s">
        <v>179</v>
      </c>
      <c r="M12" t="s">
        <v>185</v>
      </c>
      <c r="N12">
        <v>7.26</v>
      </c>
      <c r="O12" t="s">
        <v>186</v>
      </c>
      <c r="P12">
        <v>-0.65000000000000036</v>
      </c>
      <c r="Q12" t="s">
        <v>187</v>
      </c>
    </row>
    <row r="13" spans="1:17" ht="15" customHeight="1">
      <c r="A13" s="411"/>
      <c r="G13" s="176"/>
      <c r="H13" s="176"/>
      <c r="I13" s="103"/>
    </row>
    <row r="14" spans="1:17" ht="15" customHeight="1">
      <c r="A14" s="411" t="s">
        <v>229</v>
      </c>
      <c r="B14" s="175" t="str">
        <f>+'17　食中毒記事等 '!A2</f>
        <v>京都市の女性がＯ１５７感染、腹痛の症状</v>
      </c>
      <c r="C14" s="175"/>
      <c r="D14" s="177"/>
      <c r="E14" s="175"/>
      <c r="F14" s="178"/>
      <c r="G14" s="176"/>
      <c r="H14" s="176"/>
      <c r="I14" s="103"/>
    </row>
    <row r="15" spans="1:17" ht="15" customHeight="1">
      <c r="A15" s="411" t="s">
        <v>230</v>
      </c>
      <c r="B15" s="175" t="s">
        <v>231</v>
      </c>
      <c r="C15" s="175"/>
      <c r="D15" s="175" t="s">
        <v>232</v>
      </c>
      <c r="E15" s="175"/>
      <c r="F15" s="177">
        <f>+'17　ノロウイルス関連情報 '!G73</f>
        <v>4.96</v>
      </c>
      <c r="G15" s="175" t="str">
        <f>+'17　ノロウイルス関連情報 '!H73</f>
        <v>　：先週より</v>
      </c>
      <c r="H15" s="729">
        <f>+'17　ノロウイルス関連情報 '!I73</f>
        <v>-9.9999999999997868E-3</v>
      </c>
      <c r="I15" s="103"/>
    </row>
    <row r="16" spans="1:17" s="115" customFormat="1" ht="15" customHeight="1">
      <c r="A16" s="179" t="s">
        <v>123</v>
      </c>
      <c r="B16" s="490" t="str">
        <f>+'17　 残留農薬　等 '!A2</f>
        <v>水耕小松菜200g P/B 一部基準値超える残留農薬検出</v>
      </c>
      <c r="C16" s="490"/>
      <c r="D16" s="490"/>
      <c r="E16" s="490"/>
      <c r="F16" s="490"/>
      <c r="G16" s="490"/>
      <c r="H16" s="180"/>
      <c r="I16" s="114"/>
      <c r="J16" s="115" t="s">
        <v>124</v>
      </c>
      <c r="L16" s="115" t="s">
        <v>184</v>
      </c>
    </row>
    <row r="17" spans="1:16" ht="15" customHeight="1">
      <c r="A17" s="174" t="s">
        <v>125</v>
      </c>
      <c r="B17" s="175" t="str">
        <f>+'17　食品表示'!A2</f>
        <v>小麦より多い木の実アレルギー、原因１位のクルミは2025年4月から表示義務化</v>
      </c>
      <c r="C17" s="176"/>
      <c r="D17" s="176"/>
      <c r="E17" s="176"/>
      <c r="F17" s="176"/>
      <c r="G17" s="176"/>
      <c r="H17" s="176"/>
      <c r="I17" s="103"/>
      <c r="L17" t="s">
        <v>189</v>
      </c>
    </row>
    <row r="18" spans="1:16" ht="15" customHeight="1">
      <c r="A18" s="174" t="s">
        <v>126</v>
      </c>
      <c r="B18" s="181" t="str">
        <f>+'17　海外情報'!A2</f>
        <v xml:space="preserve">自動車から衣類、酒類まで…韓国で日本製品の販売が好調ー韓国メディア - Record China </v>
      </c>
      <c r="C18" s="176"/>
      <c r="D18" s="176"/>
      <c r="E18" s="176"/>
      <c r="F18" s="176"/>
      <c r="G18" s="176"/>
      <c r="H18" s="176"/>
      <c r="I18" s="103"/>
      <c r="L18" t="s">
        <v>190</v>
      </c>
    </row>
    <row r="19" spans="1:16" ht="15" customHeight="1">
      <c r="A19" s="181" t="s">
        <v>127</v>
      </c>
      <c r="B19" s="182" t="str">
        <f>+'17　海外情報'!A5</f>
        <v>韓国コンビニ「アサヒ生ビール缶」の売り切れ続出…3社「発注停止」 - Yahoo!ニュース</v>
      </c>
      <c r="C19" s="487"/>
      <c r="D19" s="487"/>
      <c r="E19" s="487"/>
      <c r="F19" s="487"/>
      <c r="G19" s="487"/>
      <c r="H19" s="488"/>
      <c r="I19" s="103"/>
      <c r="L19" t="s">
        <v>191</v>
      </c>
    </row>
    <row r="20" spans="1:16" ht="15" customHeight="1">
      <c r="A20" s="174" t="s">
        <v>128</v>
      </c>
      <c r="B20" s="175" t="str">
        <f>+'17　感染症統計'!A21</f>
        <v>※2023年 第18週（5/1～5/7） 現在</v>
      </c>
      <c r="C20" s="176"/>
      <c r="D20" s="175" t="s">
        <v>21</v>
      </c>
      <c r="E20" s="176"/>
      <c r="F20" s="176"/>
      <c r="G20" s="176"/>
      <c r="H20" s="176"/>
      <c r="I20" s="103"/>
      <c r="N20" t="s">
        <v>188</v>
      </c>
    </row>
    <row r="21" spans="1:16" ht="15" customHeight="1">
      <c r="A21" s="174" t="s">
        <v>129</v>
      </c>
      <c r="B21" s="489" t="str">
        <f>+'16　感染症情報'!B2</f>
        <v>2023年第16週（4月17日〜4月23日）</v>
      </c>
      <c r="C21" s="489"/>
      <c r="D21" s="489"/>
      <c r="E21" s="489"/>
      <c r="F21" s="489"/>
      <c r="G21" s="489"/>
      <c r="H21" s="176"/>
      <c r="I21" s="103"/>
    </row>
    <row r="22" spans="1:16" ht="15" customHeight="1">
      <c r="A22" s="174" t="s">
        <v>168</v>
      </c>
      <c r="B22" s="289" t="str">
        <f>+'17　 衛生訓話'!B2</f>
        <v>今週のお題(絆創膏は会社で指定されたものを使う)</v>
      </c>
      <c r="C22" s="176"/>
      <c r="D22" s="176"/>
      <c r="E22" s="176"/>
      <c r="F22" s="183"/>
      <c r="G22" s="176"/>
      <c r="H22" s="176"/>
      <c r="I22" s="103"/>
    </row>
    <row r="23" spans="1:16" ht="15" customHeight="1">
      <c r="A23" s="174" t="s">
        <v>133</v>
      </c>
      <c r="B23" s="330" t="s">
        <v>476</v>
      </c>
      <c r="C23" s="176"/>
      <c r="D23" s="176"/>
      <c r="E23" s="176"/>
      <c r="F23" s="176" t="s">
        <v>21</v>
      </c>
      <c r="G23" s="176"/>
      <c r="H23" s="176"/>
      <c r="I23" s="103"/>
      <c r="P23" t="s">
        <v>188</v>
      </c>
    </row>
    <row r="24" spans="1:16" ht="15" customHeight="1">
      <c r="A24" s="174" t="s">
        <v>21</v>
      </c>
      <c r="C24" s="176"/>
      <c r="D24" s="176"/>
      <c r="E24" s="176"/>
      <c r="F24" s="176"/>
      <c r="G24" s="176"/>
      <c r="H24" s="176"/>
      <c r="I24" s="103"/>
      <c r="L24" t="s">
        <v>192</v>
      </c>
    </row>
    <row r="25" spans="1:16">
      <c r="A25" s="150" t="s">
        <v>122</v>
      </c>
      <c r="B25" s="151"/>
      <c r="C25" s="151"/>
      <c r="D25" s="151"/>
      <c r="E25" s="151"/>
      <c r="F25" s="151"/>
      <c r="G25" s="151"/>
      <c r="H25" s="151"/>
      <c r="I25" s="103"/>
    </row>
    <row r="26" spans="1:16">
      <c r="A26" s="148" t="s">
        <v>21</v>
      </c>
      <c r="B26" s="149"/>
      <c r="C26" s="149"/>
      <c r="D26" s="149"/>
      <c r="E26" s="149"/>
      <c r="F26" s="149"/>
      <c r="G26" s="149"/>
      <c r="H26" s="149"/>
      <c r="I26" s="103"/>
    </row>
    <row r="27" spans="1:16">
      <c r="A27" s="104" t="s">
        <v>130</v>
      </c>
      <c r="I27" s="103"/>
    </row>
    <row r="28" spans="1:16">
      <c r="A28" s="103"/>
      <c r="I28" s="103"/>
    </row>
    <row r="29" spans="1:16">
      <c r="A29" s="103"/>
      <c r="I29" s="103"/>
    </row>
    <row r="30" spans="1:16">
      <c r="A30" s="103"/>
      <c r="I30" s="103"/>
    </row>
    <row r="31" spans="1:16">
      <c r="A31" s="103"/>
      <c r="I31" s="103"/>
    </row>
    <row r="32" spans="1:16">
      <c r="A32" s="103"/>
      <c r="I32" s="103"/>
    </row>
    <row r="33" spans="1:9">
      <c r="A33" s="103"/>
      <c r="I33" s="103"/>
    </row>
    <row r="34" spans="1:9">
      <c r="A34" s="103"/>
      <c r="H34" t="s">
        <v>199</v>
      </c>
      <c r="I34" s="103"/>
    </row>
    <row r="35" spans="1:9">
      <c r="A35" s="103"/>
      <c r="I35" s="103"/>
    </row>
    <row r="36" spans="1:9">
      <c r="A36" s="103"/>
      <c r="I36" s="103"/>
    </row>
    <row r="37" spans="1:9">
      <c r="A37" s="103"/>
      <c r="I37" s="103"/>
    </row>
    <row r="38" spans="1:9" ht="13.8" thickBot="1">
      <c r="A38" s="105"/>
      <c r="B38" s="106"/>
      <c r="C38" s="106"/>
      <c r="D38" s="106"/>
      <c r="E38" s="106"/>
      <c r="F38" s="106"/>
      <c r="G38" s="106"/>
      <c r="H38" s="106"/>
      <c r="I38" s="103"/>
    </row>
    <row r="39" spans="1:9" ht="13.8" thickTop="1"/>
    <row r="42" spans="1:9" ht="24.6">
      <c r="A42" s="119" t="s">
        <v>134</v>
      </c>
    </row>
    <row r="43" spans="1:9" ht="40.5" customHeight="1">
      <c r="A43" s="491" t="s">
        <v>135</v>
      </c>
      <c r="B43" s="491"/>
      <c r="C43" s="491"/>
      <c r="D43" s="491"/>
      <c r="E43" s="491"/>
      <c r="F43" s="491"/>
      <c r="G43" s="491"/>
    </row>
    <row r="44" spans="1:9" ht="30.75" customHeight="1">
      <c r="A44" s="495" t="s">
        <v>136</v>
      </c>
      <c r="B44" s="495"/>
      <c r="C44" s="495"/>
      <c r="D44" s="495"/>
      <c r="E44" s="495"/>
      <c r="F44" s="495"/>
      <c r="G44" s="495"/>
    </row>
    <row r="45" spans="1:9" ht="15">
      <c r="A45" s="120"/>
    </row>
    <row r="46" spans="1:9" ht="69.75" customHeight="1">
      <c r="A46" s="493" t="s">
        <v>144</v>
      </c>
      <c r="B46" s="493"/>
      <c r="C46" s="493"/>
      <c r="D46" s="493"/>
      <c r="E46" s="493"/>
      <c r="F46" s="493"/>
      <c r="G46" s="493"/>
    </row>
    <row r="47" spans="1:9" ht="35.25" customHeight="1">
      <c r="A47" s="495" t="s">
        <v>137</v>
      </c>
      <c r="B47" s="495"/>
      <c r="C47" s="495"/>
      <c r="D47" s="495"/>
      <c r="E47" s="495"/>
      <c r="F47" s="495"/>
      <c r="G47" s="495"/>
    </row>
    <row r="48" spans="1:9" ht="59.25" customHeight="1">
      <c r="A48" s="493" t="s">
        <v>138</v>
      </c>
      <c r="B48" s="493"/>
      <c r="C48" s="493"/>
      <c r="D48" s="493"/>
      <c r="E48" s="493"/>
      <c r="F48" s="493"/>
      <c r="G48" s="493"/>
    </row>
    <row r="49" spans="1:7" ht="15">
      <c r="A49" s="121"/>
    </row>
    <row r="50" spans="1:7" ht="27.75" customHeight="1">
      <c r="A50" s="494" t="s">
        <v>139</v>
      </c>
      <c r="B50" s="494"/>
      <c r="C50" s="494"/>
      <c r="D50" s="494"/>
      <c r="E50" s="494"/>
      <c r="F50" s="494"/>
      <c r="G50" s="494"/>
    </row>
    <row r="51" spans="1:7" ht="53.25" customHeight="1">
      <c r="A51" s="492" t="s">
        <v>145</v>
      </c>
      <c r="B51" s="493"/>
      <c r="C51" s="493"/>
      <c r="D51" s="493"/>
      <c r="E51" s="493"/>
      <c r="F51" s="493"/>
      <c r="G51" s="493"/>
    </row>
    <row r="52" spans="1:7" ht="15">
      <c r="A52" s="121"/>
    </row>
    <row r="53" spans="1:7" ht="32.25" customHeight="1">
      <c r="A53" s="494" t="s">
        <v>140</v>
      </c>
      <c r="B53" s="494"/>
      <c r="C53" s="494"/>
      <c r="D53" s="494"/>
      <c r="E53" s="494"/>
      <c r="F53" s="494"/>
      <c r="G53" s="494"/>
    </row>
    <row r="54" spans="1:7" ht="15">
      <c r="A54" s="120"/>
    </row>
    <row r="55" spans="1:7" ht="87" customHeight="1">
      <c r="A55" s="492" t="s">
        <v>146</v>
      </c>
      <c r="B55" s="493"/>
      <c r="C55" s="493"/>
      <c r="D55" s="493"/>
      <c r="E55" s="493"/>
      <c r="F55" s="493"/>
      <c r="G55" s="493"/>
    </row>
    <row r="56" spans="1:7" ht="15">
      <c r="A56" s="121"/>
    </row>
    <row r="57" spans="1:7" ht="32.25" customHeight="1">
      <c r="A57" s="494" t="s">
        <v>141</v>
      </c>
      <c r="B57" s="494"/>
      <c r="C57" s="494"/>
      <c r="D57" s="494"/>
      <c r="E57" s="494"/>
      <c r="F57" s="494"/>
      <c r="G57" s="494"/>
    </row>
    <row r="58" spans="1:7" ht="29.25" customHeight="1">
      <c r="A58" s="493" t="s">
        <v>142</v>
      </c>
      <c r="B58" s="493"/>
      <c r="C58" s="493"/>
      <c r="D58" s="493"/>
      <c r="E58" s="493"/>
      <c r="F58" s="493"/>
      <c r="G58" s="493"/>
    </row>
    <row r="59" spans="1:7" ht="15">
      <c r="A59" s="121"/>
    </row>
    <row r="60" spans="1:7" s="115" customFormat="1" ht="110.25" customHeight="1">
      <c r="A60" s="496" t="s">
        <v>147</v>
      </c>
      <c r="B60" s="497"/>
      <c r="C60" s="497"/>
      <c r="D60" s="497"/>
      <c r="E60" s="497"/>
      <c r="F60" s="497"/>
      <c r="G60" s="497"/>
    </row>
    <row r="61" spans="1:7" ht="34.5" customHeight="1">
      <c r="A61" s="495" t="s">
        <v>143</v>
      </c>
      <c r="B61" s="495"/>
      <c r="C61" s="495"/>
      <c r="D61" s="495"/>
      <c r="E61" s="495"/>
      <c r="F61" s="495"/>
      <c r="G61" s="495"/>
    </row>
    <row r="62" spans="1:7" ht="114" customHeight="1">
      <c r="A62" s="492" t="s">
        <v>148</v>
      </c>
      <c r="B62" s="493"/>
      <c r="C62" s="493"/>
      <c r="D62" s="493"/>
      <c r="E62" s="493"/>
      <c r="F62" s="493"/>
      <c r="G62" s="493"/>
    </row>
    <row r="63" spans="1:7" ht="109.5" customHeight="1">
      <c r="A63" s="493"/>
      <c r="B63" s="493"/>
      <c r="C63" s="493"/>
      <c r="D63" s="493"/>
      <c r="E63" s="493"/>
      <c r="F63" s="493"/>
      <c r="G63" s="493"/>
    </row>
    <row r="64" spans="1:7" ht="15">
      <c r="A64" s="121"/>
    </row>
    <row r="65" spans="1:7" s="118" customFormat="1" ht="57.75" customHeight="1">
      <c r="A65" s="493"/>
      <c r="B65" s="493"/>
      <c r="C65" s="493"/>
      <c r="D65" s="493"/>
      <c r="E65" s="493"/>
      <c r="F65" s="493"/>
      <c r="G65" s="493"/>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10" sqref="A10:XFD1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4" t="s">
        <v>240</v>
      </c>
      <c r="B1" s="675"/>
      <c r="C1" s="675"/>
      <c r="D1" s="675"/>
      <c r="E1" s="675"/>
      <c r="F1" s="675"/>
      <c r="G1" s="675"/>
      <c r="H1" s="675"/>
      <c r="I1" s="675"/>
      <c r="J1" s="675"/>
      <c r="K1" s="675"/>
      <c r="L1" s="675"/>
      <c r="M1" s="675"/>
      <c r="N1" s="676"/>
    </row>
    <row r="2" spans="1:16" ht="47.4" customHeight="1">
      <c r="A2" s="677" t="s">
        <v>445</v>
      </c>
      <c r="B2" s="678"/>
      <c r="C2" s="678"/>
      <c r="D2" s="678"/>
      <c r="E2" s="678"/>
      <c r="F2" s="678"/>
      <c r="G2" s="678"/>
      <c r="H2" s="678"/>
      <c r="I2" s="678"/>
      <c r="J2" s="678"/>
      <c r="K2" s="678"/>
      <c r="L2" s="678"/>
      <c r="M2" s="678"/>
      <c r="N2" s="679"/>
    </row>
    <row r="3" spans="1:16" ht="258" customHeight="1" thickBot="1">
      <c r="A3" s="680" t="s">
        <v>446</v>
      </c>
      <c r="B3" s="681"/>
      <c r="C3" s="681"/>
      <c r="D3" s="681"/>
      <c r="E3" s="681"/>
      <c r="F3" s="681"/>
      <c r="G3" s="681"/>
      <c r="H3" s="681"/>
      <c r="I3" s="681"/>
      <c r="J3" s="681"/>
      <c r="K3" s="681"/>
      <c r="L3" s="681"/>
      <c r="M3" s="681"/>
      <c r="N3" s="682"/>
      <c r="P3" s="307"/>
    </row>
    <row r="4" spans="1:16" ht="54.6" customHeight="1">
      <c r="A4" s="686" t="s">
        <v>447</v>
      </c>
      <c r="B4" s="687"/>
      <c r="C4" s="687"/>
      <c r="D4" s="687"/>
      <c r="E4" s="687"/>
      <c r="F4" s="687"/>
      <c r="G4" s="687"/>
      <c r="H4" s="687"/>
      <c r="I4" s="687"/>
      <c r="J4" s="687"/>
      <c r="K4" s="687"/>
      <c r="L4" s="687"/>
      <c r="M4" s="687"/>
      <c r="N4" s="688"/>
    </row>
    <row r="5" spans="1:16" ht="131.4" customHeight="1" thickBot="1">
      <c r="A5" s="683" t="s">
        <v>448</v>
      </c>
      <c r="B5" s="684"/>
      <c r="C5" s="684"/>
      <c r="D5" s="684"/>
      <c r="E5" s="684"/>
      <c r="F5" s="684"/>
      <c r="G5" s="684"/>
      <c r="H5" s="684"/>
      <c r="I5" s="684"/>
      <c r="J5" s="684"/>
      <c r="K5" s="684"/>
      <c r="L5" s="684"/>
      <c r="M5" s="684"/>
      <c r="N5" s="685"/>
    </row>
    <row r="6" spans="1:16" ht="54.6" customHeight="1" thickBot="1">
      <c r="A6" s="654" t="s">
        <v>449</v>
      </c>
      <c r="B6" s="655"/>
      <c r="C6" s="655"/>
      <c r="D6" s="655"/>
      <c r="E6" s="655"/>
      <c r="F6" s="655"/>
      <c r="G6" s="655"/>
      <c r="H6" s="655"/>
      <c r="I6" s="655"/>
      <c r="J6" s="655"/>
      <c r="K6" s="655"/>
      <c r="L6" s="655"/>
      <c r="M6" s="655"/>
      <c r="N6" s="656"/>
    </row>
    <row r="7" spans="1:16" ht="126.6" customHeight="1" thickBot="1">
      <c r="A7" s="657" t="s">
        <v>450</v>
      </c>
      <c r="B7" s="658"/>
      <c r="C7" s="658"/>
      <c r="D7" s="658"/>
      <c r="E7" s="658"/>
      <c r="F7" s="658"/>
      <c r="G7" s="658"/>
      <c r="H7" s="658"/>
      <c r="I7" s="658"/>
      <c r="J7" s="658"/>
      <c r="K7" s="658"/>
      <c r="L7" s="658"/>
      <c r="M7" s="658"/>
      <c r="N7" s="659"/>
      <c r="O7" s="44"/>
    </row>
    <row r="8" spans="1:16" ht="50.4" customHeight="1" thickBot="1">
      <c r="A8" s="662" t="s">
        <v>451</v>
      </c>
      <c r="B8" s="663"/>
      <c r="C8" s="663"/>
      <c r="D8" s="663"/>
      <c r="E8" s="663"/>
      <c r="F8" s="663"/>
      <c r="G8" s="663"/>
      <c r="H8" s="663"/>
      <c r="I8" s="663"/>
      <c r="J8" s="663"/>
      <c r="K8" s="663"/>
      <c r="L8" s="663"/>
      <c r="M8" s="663"/>
      <c r="N8" s="664"/>
      <c r="O8" s="47"/>
    </row>
    <row r="9" spans="1:16" ht="276" customHeight="1" thickBot="1">
      <c r="A9" s="665" t="s">
        <v>452</v>
      </c>
      <c r="B9" s="666"/>
      <c r="C9" s="666"/>
      <c r="D9" s="666"/>
      <c r="E9" s="666"/>
      <c r="F9" s="666"/>
      <c r="G9" s="666"/>
      <c r="H9" s="666"/>
      <c r="I9" s="666"/>
      <c r="J9" s="666"/>
      <c r="K9" s="666"/>
      <c r="L9" s="666"/>
      <c r="M9" s="666"/>
      <c r="N9" s="667"/>
      <c r="O9" s="47"/>
    </row>
    <row r="10" spans="1:16" s="108" customFormat="1" ht="49.2" hidden="1" customHeight="1">
      <c r="A10" s="668"/>
      <c r="B10" s="669"/>
      <c r="C10" s="669"/>
      <c r="D10" s="669"/>
      <c r="E10" s="669"/>
      <c r="F10" s="669"/>
      <c r="G10" s="669"/>
      <c r="H10" s="669"/>
      <c r="I10" s="669"/>
      <c r="J10" s="669"/>
      <c r="K10" s="669"/>
      <c r="L10" s="669"/>
      <c r="M10" s="669"/>
      <c r="N10" s="670"/>
      <c r="O10" s="283"/>
    </row>
    <row r="11" spans="1:16" s="108" customFormat="1" ht="361.8" hidden="1" customHeight="1" thickBot="1">
      <c r="A11" s="671"/>
      <c r="B11" s="672"/>
      <c r="C11" s="672"/>
      <c r="D11" s="672"/>
      <c r="E11" s="672"/>
      <c r="F11" s="672"/>
      <c r="G11" s="672"/>
      <c r="H11" s="672"/>
      <c r="I11" s="672"/>
      <c r="J11" s="672"/>
      <c r="K11" s="672"/>
      <c r="L11" s="672"/>
      <c r="M11" s="672"/>
      <c r="N11" s="673"/>
      <c r="O11" s="283"/>
    </row>
    <row r="12" spans="1:16" ht="39.6" customHeight="1">
      <c r="A12" s="661" t="s">
        <v>28</v>
      </c>
      <c r="B12" s="661"/>
      <c r="C12" s="661"/>
      <c r="D12" s="661"/>
      <c r="E12" s="661"/>
      <c r="F12" s="661"/>
      <c r="G12" s="661"/>
      <c r="H12" s="661"/>
      <c r="I12" s="661"/>
      <c r="J12" s="661"/>
      <c r="K12" s="661"/>
      <c r="L12" s="661"/>
      <c r="M12" s="661"/>
      <c r="N12" s="661"/>
    </row>
    <row r="13" spans="1:16" ht="34.799999999999997" customHeight="1">
      <c r="A13" s="620" t="s">
        <v>27</v>
      </c>
      <c r="B13" s="660"/>
      <c r="C13" s="660"/>
      <c r="D13" s="660"/>
      <c r="E13" s="660"/>
      <c r="F13" s="660"/>
      <c r="G13" s="660"/>
      <c r="H13" s="660"/>
      <c r="I13" s="660"/>
      <c r="J13" s="660"/>
      <c r="K13" s="660"/>
      <c r="L13" s="660"/>
      <c r="M13" s="660"/>
      <c r="N13" s="660"/>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7" sqref="A7"/>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31" t="s">
        <v>241</v>
      </c>
      <c r="B1" s="45" t="s">
        <v>0</v>
      </c>
      <c r="C1" s="46" t="s">
        <v>2</v>
      </c>
    </row>
    <row r="2" spans="1:3" ht="40.799999999999997" customHeight="1">
      <c r="A2" s="316" t="s">
        <v>453</v>
      </c>
      <c r="B2" s="2"/>
      <c r="C2" s="689"/>
    </row>
    <row r="3" spans="1:3" ht="143.4" customHeight="1">
      <c r="A3" s="383" t="s">
        <v>454</v>
      </c>
      <c r="B3" s="48"/>
      <c r="C3" s="690"/>
    </row>
    <row r="4" spans="1:3" ht="34.799999999999997" customHeight="1" thickBot="1">
      <c r="A4" s="122" t="s">
        <v>455</v>
      </c>
      <c r="B4" s="1"/>
      <c r="C4" s="1"/>
    </row>
    <row r="5" spans="1:3" ht="41.4" customHeight="1" thickBot="1">
      <c r="A5" s="366" t="s">
        <v>457</v>
      </c>
      <c r="B5" s="2"/>
      <c r="C5" s="689"/>
    </row>
    <row r="6" spans="1:3" ht="75.599999999999994" customHeight="1">
      <c r="A6" s="460" t="s">
        <v>456</v>
      </c>
      <c r="B6" s="48"/>
      <c r="C6" s="690"/>
    </row>
    <row r="7" spans="1:3" ht="34.799999999999997" customHeight="1">
      <c r="A7" s="307" t="s">
        <v>458</v>
      </c>
      <c r="B7" s="1"/>
      <c r="C7" s="1"/>
    </row>
    <row r="8" spans="1:3" ht="43.2" customHeight="1">
      <c r="A8" s="461" t="s">
        <v>459</v>
      </c>
      <c r="B8" s="159"/>
      <c r="C8" s="689"/>
    </row>
    <row r="9" spans="1:3" ht="166.8" customHeight="1" thickBot="1">
      <c r="A9" s="384" t="s">
        <v>460</v>
      </c>
      <c r="B9" s="160"/>
      <c r="C9" s="690"/>
    </row>
    <row r="10" spans="1:3" ht="39" customHeight="1">
      <c r="A10" s="391" t="s">
        <v>461</v>
      </c>
      <c r="B10" s="1"/>
      <c r="C10" s="1"/>
    </row>
    <row r="11" spans="1:3" s="394" customFormat="1" ht="42.6" customHeight="1">
      <c r="A11" s="392" t="s">
        <v>462</v>
      </c>
      <c r="B11" s="393"/>
      <c r="C11" s="393"/>
    </row>
    <row r="12" spans="1:3" ht="168" customHeight="1" thickBot="1">
      <c r="A12" s="462" t="s">
        <v>463</v>
      </c>
      <c r="B12" s="396"/>
      <c r="C12" s="396"/>
    </row>
    <row r="13" spans="1:3" s="398" customFormat="1" ht="34.200000000000003" customHeight="1">
      <c r="A13" s="397" t="s">
        <v>464</v>
      </c>
    </row>
    <row r="14" spans="1:3" s="394" customFormat="1" ht="42.6" hidden="1" customHeight="1">
      <c r="A14" s="392"/>
      <c r="B14" s="393"/>
      <c r="C14" s="393"/>
    </row>
    <row r="15" spans="1:3" ht="93.6" hidden="1" customHeight="1" thickBot="1">
      <c r="A15" s="395"/>
      <c r="B15" s="396"/>
      <c r="C15" s="396"/>
    </row>
    <row r="16" spans="1:3" ht="33.6" hidden="1" customHeight="1">
      <c r="A16" s="400"/>
      <c r="B16" s="399"/>
      <c r="C16" s="399"/>
    </row>
    <row r="17" spans="1:3" ht="33.6" hidden="1" customHeight="1">
      <c r="A17" s="463"/>
      <c r="B17" s="399"/>
      <c r="C17" s="399"/>
    </row>
    <row r="18" spans="1:3" s="398" customFormat="1" ht="126.6" hidden="1" customHeight="1">
      <c r="A18" s="465"/>
    </row>
    <row r="19" spans="1:3" ht="29.4" hidden="1" customHeight="1">
      <c r="A19" s="464"/>
      <c r="B19" s="1"/>
      <c r="C19" s="1"/>
    </row>
    <row r="20" spans="1:3" ht="29.4" customHeight="1">
      <c r="A20" s="464"/>
      <c r="B20" s="1"/>
      <c r="C20" s="1"/>
    </row>
    <row r="21" spans="1:3" ht="39" customHeight="1">
      <c r="A21" s="1" t="s">
        <v>160</v>
      </c>
      <c r="B21" s="1"/>
      <c r="C21" s="1"/>
    </row>
    <row r="22" spans="1:3" ht="32.25" customHeight="1">
      <c r="A22" s="1" t="s">
        <v>161</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C5C0EE55-AF65-4C67-A127-E0EBAD9EDCFC}"/>
    <hyperlink ref="A7" r:id="rId2" xr:uid="{6D1BA2E5-A34B-42B6-93B4-AE896B49BE3A}"/>
    <hyperlink ref="A10" r:id="rId3" xr:uid="{D3E62E8D-D3E3-4777-9D6B-420AA9DFEEEA}"/>
    <hyperlink ref="A13" r:id="rId4" xr:uid="{0FAA7B83-FAAC-48DF-84D8-044F7448F7EF}"/>
  </hyperlinks>
  <pageMargins left="0" right="0" top="0.19685039370078741" bottom="0.39370078740157483" header="0" footer="0.19685039370078741"/>
  <pageSetup paperSize="9" scale="66"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zoomScaleNormal="100" zoomScaleSheetLayoutView="100" workbookViewId="0">
      <selection activeCell="V27" sqref="V27"/>
    </sheetView>
  </sheetViews>
  <sheetFormatPr defaultRowHeight="13.2"/>
  <cols>
    <col min="7" max="7" width="8.88671875" customWidth="1"/>
    <col min="8" max="8" width="8.88671875" hidden="1" customWidth="1"/>
    <col min="9" max="9" width="0.77734375" customWidth="1"/>
  </cols>
  <sheetData>
    <row r="1" spans="1:17" ht="24.6" customHeight="1">
      <c r="A1" s="332"/>
      <c r="B1" s="332"/>
      <c r="C1" s="332"/>
      <c r="D1" s="332"/>
      <c r="E1" s="332"/>
      <c r="F1" s="332"/>
      <c r="G1" s="332"/>
      <c r="H1" s="332"/>
      <c r="I1" s="332"/>
      <c r="J1" s="332"/>
      <c r="K1" s="332"/>
      <c r="L1" s="332"/>
      <c r="M1" s="332"/>
      <c r="N1" s="332"/>
      <c r="O1" s="332"/>
      <c r="P1" s="332"/>
      <c r="Q1" s="306"/>
    </row>
    <row r="2" spans="1:17" ht="24.6" customHeight="1">
      <c r="A2" s="333"/>
      <c r="B2" s="405"/>
      <c r="C2" s="406"/>
      <c r="D2" s="406"/>
      <c r="E2" s="406"/>
      <c r="F2" s="406"/>
      <c r="G2" s="406"/>
      <c r="H2" s="406"/>
      <c r="I2" s="406"/>
      <c r="J2" s="406"/>
      <c r="K2" s="406"/>
      <c r="L2" s="406"/>
      <c r="M2" s="406"/>
      <c r="N2" s="406"/>
      <c r="O2" s="401"/>
      <c r="P2" s="332"/>
    </row>
    <row r="3" spans="1:17" ht="24.6" customHeight="1">
      <c r="A3" s="332"/>
      <c r="B3" s="403"/>
      <c r="C3" s="402"/>
      <c r="D3" s="402"/>
      <c r="E3" s="402"/>
      <c r="F3" s="402"/>
      <c r="G3" s="402"/>
      <c r="H3" s="402"/>
      <c r="I3" s="402"/>
      <c r="J3" s="402"/>
      <c r="K3" s="402"/>
      <c r="L3" s="409"/>
      <c r="M3" s="409"/>
      <c r="N3" s="409"/>
      <c r="O3" s="409"/>
      <c r="P3" s="410"/>
    </row>
    <row r="4" spans="1:17" ht="7.2" customHeight="1">
      <c r="A4" s="332"/>
      <c r="B4" s="403"/>
      <c r="C4" s="332"/>
      <c r="D4" s="332"/>
      <c r="E4" s="332"/>
      <c r="F4" s="332"/>
      <c r="G4" s="404"/>
      <c r="H4" s="404"/>
      <c r="I4" s="404"/>
      <c r="J4" s="404"/>
      <c r="K4" s="404"/>
      <c r="L4" s="404"/>
      <c r="M4" s="404"/>
      <c r="N4" s="404"/>
      <c r="O4" s="404"/>
      <c r="P4" s="404"/>
    </row>
    <row r="5" spans="1:17" ht="24.6" customHeight="1">
      <c r="A5" s="332"/>
      <c r="B5" s="407"/>
      <c r="C5" s="408"/>
      <c r="D5" s="408"/>
      <c r="E5" s="408"/>
      <c r="F5" s="408"/>
      <c r="G5" s="408"/>
      <c r="H5" s="408"/>
      <c r="I5" s="408"/>
      <c r="J5" s="408"/>
      <c r="K5" s="408"/>
      <c r="L5" s="408"/>
      <c r="M5" s="408"/>
      <c r="N5" s="408"/>
      <c r="O5" s="408"/>
      <c r="P5" s="404"/>
    </row>
    <row r="6" spans="1:17" ht="13.2" customHeight="1">
      <c r="A6" s="332"/>
      <c r="B6" s="332"/>
      <c r="C6" s="332"/>
      <c r="D6" s="332"/>
      <c r="E6" s="332"/>
      <c r="F6" s="332"/>
      <c r="G6" s="404"/>
      <c r="H6" s="404"/>
      <c r="I6" s="404"/>
      <c r="J6" s="404"/>
      <c r="K6" s="404"/>
      <c r="L6" s="404"/>
      <c r="M6" s="404"/>
      <c r="N6" s="404"/>
      <c r="O6" s="404"/>
      <c r="P6" s="404"/>
    </row>
    <row r="7" spans="1:17" ht="13.2" customHeight="1">
      <c r="A7" s="332"/>
      <c r="B7" s="332"/>
      <c r="C7" s="332"/>
      <c r="D7" s="332"/>
      <c r="E7" s="332"/>
      <c r="F7" s="332"/>
      <c r="G7" s="404"/>
      <c r="H7" s="404"/>
      <c r="I7" s="404"/>
      <c r="J7" s="404"/>
      <c r="K7" s="404"/>
      <c r="L7" s="404"/>
      <c r="M7" s="404"/>
      <c r="N7" s="404"/>
      <c r="O7" s="404"/>
      <c r="P7" s="404"/>
    </row>
    <row r="8" spans="1:17" ht="13.2" customHeight="1">
      <c r="A8" s="332"/>
      <c r="B8" s="332"/>
      <c r="C8" s="332"/>
      <c r="D8" s="332"/>
      <c r="E8" s="332"/>
      <c r="F8" s="332"/>
      <c r="G8" s="404"/>
      <c r="H8" s="404"/>
      <c r="I8" s="404"/>
      <c r="J8" s="404"/>
      <c r="K8" s="404"/>
      <c r="L8" s="404"/>
      <c r="M8" s="404"/>
      <c r="N8" s="404"/>
      <c r="O8" s="404"/>
      <c r="P8" s="404"/>
    </row>
    <row r="9" spans="1:17" ht="13.2" customHeight="1">
      <c r="A9" s="332"/>
      <c r="B9" s="332"/>
      <c r="C9" s="332"/>
      <c r="D9" s="332"/>
      <c r="E9" s="332"/>
      <c r="F9" s="332"/>
      <c r="G9" s="404"/>
      <c r="H9" s="404"/>
      <c r="I9" s="404"/>
      <c r="J9" s="404"/>
      <c r="K9" s="404"/>
      <c r="L9" s="404"/>
      <c r="M9" s="404"/>
      <c r="N9" s="404"/>
      <c r="O9" s="404"/>
      <c r="P9" s="404"/>
    </row>
    <row r="10" spans="1:17">
      <c r="A10" s="332"/>
      <c r="B10" s="332"/>
      <c r="C10" s="332"/>
      <c r="D10" s="332"/>
      <c r="E10" s="332"/>
      <c r="F10" s="332"/>
      <c r="G10" s="332"/>
      <c r="H10" s="332"/>
      <c r="I10" s="332"/>
      <c r="J10" s="332"/>
      <c r="K10" s="332"/>
      <c r="L10" s="332"/>
      <c r="M10" s="332"/>
      <c r="N10" s="332"/>
      <c r="O10" s="332"/>
      <c r="P10" s="332"/>
    </row>
    <row r="11" spans="1:17" ht="21" customHeight="1">
      <c r="A11" s="332"/>
      <c r="B11" s="332"/>
      <c r="C11" s="332"/>
      <c r="D11" s="332"/>
      <c r="E11" s="332"/>
      <c r="F11" s="332"/>
      <c r="G11" s="332"/>
      <c r="H11" s="332"/>
      <c r="I11" s="332"/>
      <c r="J11" s="332"/>
      <c r="K11" s="332"/>
      <c r="L11" s="332"/>
      <c r="M11" s="332"/>
      <c r="N11" s="332"/>
      <c r="O11" s="332"/>
      <c r="P11" s="332"/>
    </row>
    <row r="12" spans="1:17" ht="13.2" customHeight="1">
      <c r="A12" s="332"/>
      <c r="B12" s="332"/>
      <c r="C12" s="332"/>
      <c r="D12" s="332"/>
      <c r="E12" s="332"/>
      <c r="F12" s="332"/>
      <c r="G12" s="332"/>
      <c r="H12" s="332"/>
      <c r="I12" s="332"/>
      <c r="J12" s="332"/>
      <c r="K12" s="332"/>
      <c r="L12" s="332"/>
      <c r="M12" s="332"/>
      <c r="N12" s="332"/>
      <c r="O12" s="332"/>
      <c r="P12" s="332"/>
    </row>
    <row r="13" spans="1:17" ht="13.2" customHeight="1">
      <c r="A13" s="332"/>
      <c r="B13" s="332"/>
      <c r="C13" s="332"/>
      <c r="D13" s="332"/>
      <c r="E13" s="332"/>
      <c r="F13" s="332"/>
      <c r="G13" s="332"/>
      <c r="H13" s="332"/>
      <c r="I13" s="332"/>
      <c r="J13" s="332"/>
      <c r="K13" s="332"/>
      <c r="L13" s="332"/>
      <c r="M13" s="332"/>
      <c r="N13" s="332"/>
      <c r="O13" s="332"/>
      <c r="P13" s="332"/>
    </row>
    <row r="14" spans="1:17">
      <c r="A14" s="332"/>
      <c r="B14" s="332"/>
      <c r="C14" s="332"/>
      <c r="D14" s="332"/>
      <c r="E14" s="332"/>
      <c r="F14" s="332"/>
      <c r="G14" s="332"/>
      <c r="H14" s="332"/>
      <c r="I14" s="332"/>
      <c r="J14" s="332"/>
      <c r="K14" s="332"/>
      <c r="L14" s="332"/>
      <c r="M14" s="332"/>
      <c r="N14" s="332"/>
      <c r="O14" s="332"/>
      <c r="P14" s="332"/>
    </row>
    <row r="15" spans="1:17">
      <c r="A15" s="332"/>
      <c r="B15" s="332"/>
      <c r="C15" s="332"/>
      <c r="D15" s="332"/>
      <c r="E15" s="332"/>
      <c r="F15" s="332"/>
      <c r="G15" s="332"/>
      <c r="H15" s="332"/>
      <c r="I15" s="332"/>
      <c r="J15" s="332"/>
      <c r="K15" s="332"/>
      <c r="L15" s="332"/>
      <c r="M15" s="332"/>
      <c r="N15" s="332"/>
      <c r="O15" s="332"/>
      <c r="P15" s="332"/>
    </row>
    <row r="16" spans="1:17">
      <c r="A16" s="332"/>
      <c r="B16" s="332"/>
      <c r="C16" s="332"/>
      <c r="D16" s="332"/>
      <c r="E16" s="332"/>
      <c r="F16" s="332"/>
      <c r="G16" s="332"/>
      <c r="H16" s="332"/>
      <c r="I16" s="332"/>
      <c r="J16" s="332"/>
      <c r="K16" s="332"/>
      <c r="L16" s="332"/>
      <c r="M16" s="332"/>
      <c r="N16" s="332"/>
      <c r="O16" s="332"/>
      <c r="P16" s="332"/>
    </row>
    <row r="17" spans="1:19">
      <c r="A17" s="498"/>
      <c r="B17" s="498"/>
      <c r="C17" s="498"/>
      <c r="D17" s="498"/>
      <c r="E17" s="498"/>
      <c r="F17" s="498"/>
      <c r="G17" s="332"/>
      <c r="H17" s="332"/>
      <c r="I17" s="332"/>
      <c r="J17" s="332"/>
      <c r="K17" s="332"/>
      <c r="L17" s="332"/>
      <c r="M17" s="332"/>
      <c r="N17" s="332"/>
      <c r="O17" s="332"/>
      <c r="P17" s="332"/>
      <c r="S17" s="307"/>
    </row>
    <row r="18" spans="1:19">
      <c r="A18" s="498"/>
      <c r="B18" s="498"/>
      <c r="C18" s="498"/>
      <c r="D18" s="498"/>
      <c r="E18" s="498"/>
      <c r="F18" s="498"/>
      <c r="G18" s="332"/>
      <c r="H18" s="332"/>
      <c r="I18" s="332"/>
      <c r="J18" s="332"/>
      <c r="K18" s="332"/>
      <c r="L18" s="332"/>
      <c r="M18" s="332"/>
      <c r="N18" s="332"/>
      <c r="O18" s="332"/>
      <c r="P18" s="332"/>
    </row>
    <row r="19" spans="1:19">
      <c r="A19" s="498"/>
      <c r="B19" s="498"/>
      <c r="C19" s="498"/>
      <c r="D19" s="498"/>
      <c r="E19" s="498"/>
      <c r="F19" s="498"/>
      <c r="G19" s="332"/>
      <c r="H19" s="332"/>
      <c r="I19" s="332"/>
      <c r="J19" s="332"/>
      <c r="K19" s="332"/>
      <c r="L19" s="332"/>
      <c r="M19" s="332"/>
      <c r="N19" s="332"/>
      <c r="O19" s="332"/>
      <c r="P19" s="332"/>
    </row>
    <row r="20" spans="1:19">
      <c r="A20" s="498"/>
      <c r="B20" s="498"/>
      <c r="C20" s="498"/>
      <c r="D20" s="498"/>
      <c r="E20" s="498"/>
      <c r="F20" s="498"/>
      <c r="G20" s="332"/>
      <c r="H20" s="332"/>
      <c r="I20" s="332"/>
      <c r="J20" s="332"/>
      <c r="K20" s="332"/>
      <c r="L20" s="332"/>
      <c r="M20" s="332"/>
      <c r="N20" s="332"/>
      <c r="O20" s="332"/>
      <c r="P20" s="332"/>
    </row>
    <row r="21" spans="1:19">
      <c r="A21" s="498"/>
      <c r="B21" s="498"/>
      <c r="C21" s="498"/>
      <c r="D21" s="498"/>
      <c r="E21" s="498"/>
      <c r="F21" s="498"/>
      <c r="G21" s="332"/>
      <c r="H21" s="332"/>
      <c r="I21" s="332"/>
      <c r="J21" s="332"/>
      <c r="K21" s="332"/>
      <c r="L21" s="332"/>
      <c r="M21" s="332"/>
      <c r="N21" s="332"/>
      <c r="O21" s="332"/>
      <c r="P21" s="332"/>
    </row>
    <row r="22" spans="1:19">
      <c r="A22" s="498"/>
      <c r="B22" s="498"/>
      <c r="C22" s="498"/>
      <c r="D22" s="498"/>
      <c r="E22" s="498"/>
      <c r="F22" s="498"/>
      <c r="G22" s="332"/>
      <c r="H22" s="332"/>
      <c r="I22" s="332"/>
      <c r="J22" s="332"/>
      <c r="K22" s="332"/>
      <c r="L22" s="332"/>
      <c r="M22" s="332"/>
      <c r="N22" s="332"/>
      <c r="O22" s="332"/>
      <c r="P22" s="332"/>
    </row>
    <row r="23" spans="1:19">
      <c r="A23" s="498"/>
      <c r="B23" s="498"/>
      <c r="C23" s="498"/>
      <c r="D23" s="498"/>
      <c r="E23" s="498"/>
      <c r="F23" s="498"/>
      <c r="G23" s="332"/>
      <c r="H23" s="332"/>
      <c r="I23" s="332"/>
      <c r="J23" s="332"/>
      <c r="K23" s="332"/>
      <c r="L23" s="332"/>
      <c r="M23" s="332"/>
      <c r="N23" s="332"/>
      <c r="O23" s="332"/>
      <c r="P23" s="332"/>
    </row>
    <row r="24" spans="1:19">
      <c r="A24" s="498"/>
      <c r="B24" s="498"/>
      <c r="C24" s="498"/>
      <c r="D24" s="498"/>
      <c r="E24" s="498"/>
      <c r="F24" s="498"/>
      <c r="G24" s="332"/>
      <c r="H24" s="332"/>
      <c r="I24" s="332"/>
      <c r="J24" s="332"/>
      <c r="K24" s="332"/>
      <c r="L24" s="332"/>
      <c r="M24" s="332"/>
      <c r="N24" s="332"/>
      <c r="O24" s="332"/>
      <c r="P24" s="332"/>
    </row>
    <row r="25" spans="1:19">
      <c r="A25" s="498"/>
      <c r="B25" s="498"/>
      <c r="C25" s="498"/>
      <c r="D25" s="498"/>
      <c r="E25" s="498"/>
      <c r="F25" s="498"/>
      <c r="G25" s="332"/>
      <c r="H25" s="332"/>
      <c r="I25" s="332"/>
      <c r="J25" s="332"/>
      <c r="K25" s="332"/>
      <c r="L25" s="332"/>
      <c r="M25" s="332"/>
      <c r="N25" s="332"/>
      <c r="O25" s="332"/>
      <c r="P25" s="332"/>
    </row>
    <row r="26" spans="1:19">
      <c r="A26" s="498"/>
      <c r="B26" s="498"/>
      <c r="C26" s="498"/>
      <c r="D26" s="498"/>
      <c r="E26" s="498"/>
      <c r="F26" s="498"/>
      <c r="G26" s="332"/>
      <c r="H26" s="332"/>
      <c r="I26" s="332"/>
      <c r="J26" s="332"/>
      <c r="K26" s="332"/>
      <c r="L26" s="332"/>
      <c r="M26" s="332"/>
      <c r="N26" s="332"/>
      <c r="O26" s="332"/>
      <c r="P26" s="332"/>
    </row>
    <row r="27" spans="1:19">
      <c r="A27" s="498"/>
      <c r="B27" s="498"/>
      <c r="C27" s="498"/>
      <c r="D27" s="498"/>
      <c r="E27" s="498"/>
      <c r="F27" s="498"/>
      <c r="G27" s="332"/>
      <c r="H27" s="332"/>
      <c r="I27" s="332"/>
      <c r="J27" s="332"/>
      <c r="K27" s="332"/>
      <c r="L27" s="332"/>
      <c r="M27" s="332"/>
      <c r="N27" s="332"/>
      <c r="O27" s="332"/>
      <c r="P27" s="332"/>
    </row>
    <row r="28" spans="1:19">
      <c r="A28" s="332"/>
      <c r="B28" s="332"/>
      <c r="C28" s="332"/>
      <c r="D28" s="332"/>
      <c r="E28" s="332"/>
      <c r="F28" s="332"/>
      <c r="G28" s="332"/>
      <c r="H28" s="332"/>
      <c r="I28" s="332"/>
      <c r="J28" s="332"/>
      <c r="K28" s="332"/>
      <c r="L28" s="332"/>
      <c r="M28" s="332"/>
      <c r="N28" s="332"/>
      <c r="O28" s="332"/>
      <c r="P28" s="332"/>
    </row>
    <row r="29" spans="1:19" ht="16.2">
      <c r="A29" s="335"/>
      <c r="B29" s="334"/>
      <c r="C29" s="334"/>
      <c r="D29" s="334"/>
      <c r="E29" s="334"/>
      <c r="F29" s="334"/>
      <c r="G29" s="334"/>
      <c r="H29" s="332"/>
      <c r="I29" s="332"/>
      <c r="J29" s="332"/>
      <c r="K29" s="332"/>
      <c r="L29" s="332"/>
      <c r="M29" s="332"/>
      <c r="N29" s="332"/>
      <c r="O29" s="332"/>
      <c r="P29" s="332"/>
    </row>
    <row r="30" spans="1:19">
      <c r="A30" s="332"/>
      <c r="B30" s="332"/>
      <c r="C30" s="332"/>
      <c r="D30" s="332"/>
      <c r="E30" s="332"/>
      <c r="F30" s="332"/>
      <c r="G30" s="332"/>
      <c r="H30" s="332"/>
      <c r="I30" s="332"/>
      <c r="J30" s="332"/>
      <c r="K30" s="332"/>
      <c r="L30" s="332"/>
      <c r="M30" s="332"/>
      <c r="N30" s="332"/>
      <c r="O30" s="332"/>
      <c r="P30" s="332"/>
    </row>
    <row r="31" spans="1:19">
      <c r="A31" s="730"/>
      <c r="B31" s="730"/>
      <c r="C31" s="730"/>
      <c r="D31" s="730"/>
      <c r="E31" s="730"/>
      <c r="F31" s="730"/>
      <c r="G31" s="730"/>
      <c r="H31" s="730"/>
      <c r="I31" s="730"/>
      <c r="J31" s="730"/>
      <c r="K31" s="730"/>
      <c r="L31" s="730"/>
      <c r="M31" s="730"/>
      <c r="N31" s="730"/>
      <c r="O31" s="730"/>
      <c r="P31" s="730"/>
    </row>
    <row r="32" spans="1:19">
      <c r="A32" s="730"/>
      <c r="B32" s="730"/>
      <c r="C32" s="730"/>
      <c r="D32" s="730"/>
      <c r="E32" s="730"/>
      <c r="F32" s="730"/>
      <c r="G32" s="730"/>
      <c r="H32" s="730"/>
      <c r="I32" s="730"/>
      <c r="J32" s="730"/>
      <c r="K32" s="730"/>
      <c r="L32" s="730"/>
      <c r="M32" s="730"/>
      <c r="N32" s="730"/>
      <c r="O32" s="730"/>
      <c r="P32" s="730"/>
    </row>
    <row r="33" spans="1:16">
      <c r="A33" s="730"/>
      <c r="B33" s="730"/>
      <c r="C33" s="730"/>
      <c r="D33" s="730"/>
      <c r="E33" s="730"/>
      <c r="F33" s="730"/>
      <c r="G33" s="730"/>
      <c r="H33" s="730"/>
      <c r="I33" s="730"/>
      <c r="J33" s="730"/>
      <c r="K33" s="730"/>
      <c r="L33" s="730"/>
      <c r="M33" s="730"/>
      <c r="N33" s="730"/>
      <c r="O33" s="730"/>
      <c r="P33" s="730"/>
    </row>
    <row r="34" spans="1:16">
      <c r="A34" s="730"/>
      <c r="B34" s="730"/>
      <c r="C34" s="730"/>
      <c r="D34" s="730"/>
      <c r="E34" s="730"/>
      <c r="F34" s="730"/>
      <c r="G34" s="730"/>
      <c r="H34" s="730"/>
      <c r="I34" s="730"/>
      <c r="J34" s="730"/>
      <c r="K34" s="730"/>
      <c r="L34" s="730"/>
      <c r="M34" s="730"/>
      <c r="N34" s="730"/>
      <c r="O34" s="730"/>
      <c r="P34" s="730"/>
    </row>
    <row r="35" spans="1:16">
      <c r="A35" s="731"/>
      <c r="B35" s="731"/>
      <c r="C35" s="731"/>
      <c r="D35" s="731"/>
      <c r="E35" s="731"/>
      <c r="F35" s="731"/>
      <c r="G35" s="731"/>
      <c r="H35" s="731"/>
      <c r="I35" s="731"/>
      <c r="J35" s="731"/>
      <c r="K35" s="731"/>
      <c r="L35" s="730"/>
      <c r="M35" s="730"/>
      <c r="N35" s="730"/>
      <c r="O35" s="730"/>
      <c r="P35" s="730"/>
    </row>
    <row r="36" spans="1:16">
      <c r="A36" s="731"/>
      <c r="B36" s="731"/>
      <c r="C36" s="731"/>
      <c r="D36" s="731"/>
      <c r="E36" s="731"/>
      <c r="F36" s="731"/>
      <c r="G36" s="731"/>
      <c r="H36" s="731"/>
      <c r="I36" s="731"/>
      <c r="J36" s="731"/>
      <c r="K36" s="731"/>
      <c r="L36" s="730"/>
      <c r="M36" s="730"/>
      <c r="N36" s="730"/>
      <c r="O36" s="730"/>
      <c r="P36" s="730"/>
    </row>
    <row r="37" spans="1:16">
      <c r="A37" s="731"/>
      <c r="B37" s="731"/>
      <c r="C37" s="731"/>
      <c r="D37" s="731"/>
      <c r="E37" s="731"/>
      <c r="F37" s="731"/>
      <c r="G37" s="731"/>
      <c r="H37" s="731"/>
      <c r="I37" s="731"/>
      <c r="J37" s="731"/>
      <c r="K37" s="731"/>
      <c r="L37" s="730"/>
      <c r="M37" s="730"/>
      <c r="N37" s="730"/>
      <c r="O37" s="730"/>
      <c r="P37" s="730"/>
    </row>
    <row r="38" spans="1:16">
      <c r="A38" s="730"/>
      <c r="B38" s="730"/>
      <c r="C38" s="730"/>
      <c r="D38" s="730"/>
      <c r="E38" s="730"/>
      <c r="F38" s="730"/>
      <c r="G38" s="730"/>
      <c r="H38" s="730"/>
      <c r="I38" s="730"/>
      <c r="J38" s="730"/>
      <c r="K38" s="730"/>
      <c r="L38" s="730"/>
      <c r="M38" s="730"/>
      <c r="N38" s="730"/>
      <c r="O38" s="730"/>
      <c r="P38" s="730"/>
    </row>
    <row r="39" spans="1:16">
      <c r="A39" s="730"/>
      <c r="B39" s="730"/>
      <c r="C39" s="730"/>
      <c r="D39" s="730"/>
      <c r="E39" s="730"/>
      <c r="F39" s="730"/>
      <c r="G39" s="730"/>
      <c r="H39" s="730"/>
      <c r="I39" s="730"/>
      <c r="J39" s="730"/>
      <c r="K39" s="730"/>
      <c r="L39" s="730"/>
      <c r="M39" s="730"/>
      <c r="N39" s="730"/>
      <c r="O39" s="730"/>
      <c r="P39" s="730"/>
    </row>
    <row r="40" spans="1:16">
      <c r="A40" s="730"/>
      <c r="B40" s="730"/>
      <c r="C40" s="730"/>
      <c r="D40" s="730"/>
      <c r="E40" s="730"/>
      <c r="F40" s="730"/>
      <c r="G40" s="730"/>
      <c r="H40" s="730"/>
      <c r="I40" s="730"/>
      <c r="J40" s="730"/>
      <c r="K40" s="730"/>
      <c r="L40" s="730"/>
      <c r="M40" s="730"/>
      <c r="N40" s="730"/>
      <c r="O40" s="730"/>
      <c r="P40" s="730"/>
    </row>
    <row r="41" spans="1:16">
      <c r="A41" s="369"/>
      <c r="B41" s="369"/>
      <c r="C41" s="369"/>
      <c r="D41" s="369"/>
      <c r="E41" s="369"/>
      <c r="F41" s="369"/>
      <c r="G41" s="369"/>
      <c r="H41" s="369"/>
      <c r="I41" s="369"/>
      <c r="J41" s="369"/>
      <c r="K41" s="369"/>
      <c r="L41" s="369"/>
      <c r="M41" s="369"/>
      <c r="N41" s="369"/>
      <c r="O41" s="369"/>
      <c r="P41" s="369"/>
    </row>
    <row r="42" spans="1:16">
      <c r="A42" s="369"/>
      <c r="B42" s="369"/>
      <c r="C42" s="369"/>
      <c r="D42" s="369"/>
      <c r="E42" s="369"/>
      <c r="F42" s="369"/>
      <c r="G42" s="369"/>
      <c r="H42" s="369"/>
      <c r="I42" s="369"/>
      <c r="J42" s="369"/>
      <c r="K42" s="369"/>
      <c r="L42" s="369"/>
      <c r="M42" s="369"/>
      <c r="N42" s="369"/>
      <c r="O42" s="369"/>
      <c r="P42" s="369"/>
    </row>
    <row r="43" spans="1:16">
      <c r="A43" s="369"/>
      <c r="B43" s="369"/>
      <c r="C43" s="369"/>
      <c r="D43" s="369"/>
      <c r="E43" s="369"/>
      <c r="F43" s="369"/>
      <c r="G43" s="369"/>
      <c r="H43" s="369"/>
      <c r="I43" s="369"/>
      <c r="J43" s="369"/>
      <c r="K43" s="369"/>
      <c r="L43" s="369"/>
      <c r="M43" s="369"/>
      <c r="N43" s="369"/>
      <c r="O43" s="369"/>
      <c r="P43" s="369"/>
    </row>
    <row r="44" spans="1:16">
      <c r="A44" s="369"/>
      <c r="B44" s="369"/>
      <c r="C44" s="369"/>
      <c r="D44" s="369"/>
      <c r="E44" s="369"/>
      <c r="F44" s="369"/>
      <c r="G44" s="369"/>
      <c r="H44" s="369"/>
      <c r="I44" s="369"/>
      <c r="J44" s="369"/>
      <c r="K44" s="369"/>
      <c r="L44" s="369"/>
      <c r="M44" s="369"/>
      <c r="N44" s="369"/>
      <c r="O44" s="369"/>
      <c r="P44" s="369"/>
    </row>
    <row r="45" spans="1:16">
      <c r="A45" s="369"/>
      <c r="B45" s="369"/>
      <c r="C45" s="369"/>
      <c r="D45" s="369"/>
      <c r="E45" s="369"/>
      <c r="F45" s="369"/>
      <c r="G45" s="369"/>
      <c r="H45" s="369"/>
      <c r="I45" s="369"/>
      <c r="J45" s="369"/>
      <c r="K45" s="369"/>
      <c r="L45" s="369"/>
      <c r="M45" s="369"/>
      <c r="N45" s="369"/>
      <c r="O45" s="369"/>
      <c r="P45" s="369"/>
    </row>
    <row r="46" spans="1:16">
      <c r="A46" s="369"/>
      <c r="B46" s="369"/>
      <c r="C46" s="369"/>
      <c r="D46" s="369"/>
      <c r="E46" s="369"/>
      <c r="F46" s="369"/>
      <c r="G46" s="369"/>
      <c r="H46" s="369"/>
      <c r="I46" s="369"/>
      <c r="J46" s="369"/>
      <c r="K46" s="369"/>
      <c r="L46" s="369"/>
      <c r="M46" s="369"/>
      <c r="N46" s="369"/>
      <c r="O46" s="369"/>
      <c r="P46" s="369"/>
    </row>
    <row r="47" spans="1:16">
      <c r="A47" s="369"/>
      <c r="B47" s="369"/>
      <c r="C47" s="369"/>
      <c r="D47" s="369"/>
      <c r="E47" s="369"/>
      <c r="F47" s="369"/>
      <c r="G47" s="369"/>
      <c r="H47" s="369"/>
      <c r="I47" s="369"/>
      <c r="J47" s="369"/>
      <c r="K47" s="369"/>
      <c r="L47" s="369"/>
      <c r="M47" s="369"/>
      <c r="N47" s="369"/>
      <c r="O47" s="369"/>
      <c r="P47" s="369"/>
    </row>
    <row r="48" spans="1:16">
      <c r="A48" s="369"/>
      <c r="B48" s="369"/>
      <c r="C48" s="369"/>
      <c r="D48" s="369"/>
      <c r="E48" s="369"/>
      <c r="F48" s="369"/>
      <c r="G48" s="369"/>
      <c r="H48" s="369"/>
      <c r="I48" s="369"/>
      <c r="J48" s="369"/>
      <c r="K48" s="369"/>
      <c r="L48" s="369"/>
      <c r="M48" s="369"/>
      <c r="N48" s="369"/>
      <c r="O48" s="369"/>
      <c r="P48" s="369"/>
    </row>
    <row r="49" spans="1:16">
      <c r="A49" s="369"/>
      <c r="B49" s="369"/>
      <c r="C49" s="369"/>
      <c r="D49" s="369"/>
      <c r="E49" s="369"/>
      <c r="F49" s="369"/>
      <c r="G49" s="369"/>
      <c r="H49" s="369"/>
      <c r="I49" s="369"/>
      <c r="J49" s="369"/>
      <c r="K49" s="369"/>
      <c r="L49" s="369"/>
      <c r="M49" s="369"/>
      <c r="N49" s="369"/>
      <c r="O49" s="369"/>
      <c r="P49" s="369"/>
    </row>
    <row r="50" spans="1:16">
      <c r="A50" s="369"/>
      <c r="B50" s="369"/>
      <c r="C50" s="369"/>
      <c r="D50" s="369"/>
      <c r="E50" s="369"/>
      <c r="F50" s="369"/>
      <c r="G50" s="369"/>
      <c r="H50" s="369"/>
      <c r="I50" s="369"/>
      <c r="J50" s="369"/>
      <c r="K50" s="369"/>
      <c r="L50" s="369"/>
      <c r="M50" s="369"/>
      <c r="N50" s="369"/>
      <c r="O50" s="369"/>
      <c r="P50" s="369"/>
    </row>
    <row r="51" spans="1:16">
      <c r="A51" s="369"/>
      <c r="B51" s="369"/>
      <c r="C51" s="369"/>
      <c r="D51" s="369"/>
      <c r="E51" s="369"/>
      <c r="F51" s="369"/>
      <c r="G51" s="369"/>
      <c r="H51" s="369"/>
      <c r="I51" s="369"/>
      <c r="J51" s="369"/>
      <c r="K51" s="369"/>
      <c r="L51" s="369"/>
      <c r="M51" s="369"/>
      <c r="N51" s="369"/>
      <c r="O51" s="369"/>
      <c r="P51" s="369"/>
    </row>
    <row r="52" spans="1:16">
      <c r="A52" s="369"/>
      <c r="B52" s="369"/>
      <c r="C52" s="369"/>
      <c r="D52" s="369"/>
      <c r="E52" s="369"/>
      <c r="F52" s="369"/>
      <c r="G52" s="369"/>
      <c r="H52" s="369"/>
      <c r="I52" s="369"/>
      <c r="J52" s="369"/>
      <c r="K52" s="369"/>
      <c r="L52" s="369"/>
      <c r="M52" s="369"/>
      <c r="N52" s="369"/>
      <c r="O52" s="369"/>
      <c r="P52" s="369"/>
    </row>
    <row r="53" spans="1:16">
      <c r="A53" s="369"/>
      <c r="B53" s="369"/>
      <c r="C53" s="369"/>
      <c r="D53" s="369"/>
      <c r="E53" s="369"/>
      <c r="F53" s="369"/>
      <c r="G53" s="369"/>
      <c r="H53" s="369"/>
      <c r="I53" s="369"/>
      <c r="J53" s="369"/>
      <c r="K53" s="369"/>
      <c r="L53" s="369"/>
      <c r="M53" s="369"/>
      <c r="N53" s="369"/>
      <c r="O53" s="369"/>
      <c r="P53" s="369"/>
    </row>
    <row r="54" spans="1:16">
      <c r="A54" s="369"/>
      <c r="B54" s="369"/>
      <c r="C54" s="369"/>
      <c r="D54" s="369"/>
      <c r="E54" s="369"/>
      <c r="F54" s="369"/>
      <c r="G54" s="369"/>
      <c r="H54" s="369"/>
      <c r="I54" s="369"/>
      <c r="J54" s="369"/>
      <c r="K54" s="369"/>
      <c r="L54" s="369"/>
      <c r="M54" s="369"/>
      <c r="N54" s="369"/>
      <c r="O54" s="369"/>
      <c r="P54" s="369"/>
    </row>
    <row r="55" spans="1:16">
      <c r="A55" s="369"/>
      <c r="B55" s="369"/>
      <c r="C55" s="369"/>
      <c r="D55" s="369"/>
      <c r="E55" s="369"/>
      <c r="F55" s="369"/>
      <c r="G55" s="369"/>
      <c r="H55" s="369"/>
      <c r="I55" s="369"/>
      <c r="J55" s="369"/>
      <c r="K55" s="369"/>
      <c r="L55" s="369"/>
      <c r="M55" s="369"/>
      <c r="N55" s="369"/>
      <c r="O55" s="369"/>
      <c r="P55" s="369"/>
    </row>
    <row r="56" spans="1:16">
      <c r="A56" s="369"/>
      <c r="B56" s="369"/>
      <c r="C56" s="369"/>
      <c r="D56" s="369"/>
      <c r="E56" s="369"/>
      <c r="F56" s="369"/>
      <c r="G56" s="369"/>
      <c r="H56" s="369"/>
      <c r="I56" s="369"/>
      <c r="J56" s="369"/>
      <c r="K56" s="369"/>
      <c r="L56" s="369"/>
      <c r="M56" s="369"/>
      <c r="N56" s="369"/>
      <c r="O56" s="369"/>
      <c r="P56" s="369"/>
    </row>
    <row r="57" spans="1:16">
      <c r="A57" s="369"/>
      <c r="B57" s="369"/>
      <c r="C57" s="369"/>
      <c r="D57" s="369"/>
      <c r="E57" s="369"/>
      <c r="F57" s="369"/>
      <c r="G57" s="369"/>
      <c r="H57" s="369"/>
      <c r="I57" s="369"/>
      <c r="J57" s="369"/>
      <c r="K57" s="369"/>
      <c r="L57" s="369"/>
      <c r="M57" s="369"/>
      <c r="N57" s="369"/>
      <c r="O57" s="369"/>
      <c r="P57" s="369"/>
    </row>
    <row r="58" spans="1:16">
      <c r="A58" s="369"/>
      <c r="B58" s="369"/>
      <c r="C58" s="369"/>
      <c r="D58" s="369"/>
      <c r="E58" s="369"/>
      <c r="F58" s="369"/>
      <c r="G58" s="369"/>
      <c r="H58" s="369"/>
      <c r="I58" s="369"/>
      <c r="J58" s="369"/>
      <c r="K58" s="369"/>
      <c r="L58" s="369"/>
      <c r="M58" s="369"/>
      <c r="N58" s="369"/>
      <c r="O58" s="369"/>
      <c r="P58" s="369"/>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8" sqref="O18"/>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182</v>
      </c>
      <c r="B1" s="50"/>
      <c r="C1" s="50"/>
      <c r="D1" s="51"/>
      <c r="E1" s="51"/>
      <c r="F1" s="52"/>
      <c r="G1" s="53"/>
      <c r="H1" s="412"/>
      <c r="I1" s="413" t="s">
        <v>37</v>
      </c>
      <c r="J1" s="414"/>
      <c r="K1" s="415"/>
      <c r="L1" s="416"/>
      <c r="M1" s="417"/>
    </row>
    <row r="2" spans="1:16" ht="17.399999999999999">
      <c r="A2" s="56"/>
      <c r="B2" s="187"/>
      <c r="C2" s="187"/>
      <c r="D2" s="187"/>
      <c r="E2" s="187"/>
      <c r="F2" s="187"/>
      <c r="G2" s="57"/>
      <c r="H2" s="418"/>
      <c r="I2" s="419" t="s">
        <v>38</v>
      </c>
      <c r="J2" s="420"/>
      <c r="K2" s="421" t="s">
        <v>21</v>
      </c>
      <c r="L2" s="422"/>
      <c r="M2" s="417"/>
      <c r="N2" s="161"/>
      <c r="P2" s="123"/>
    </row>
    <row r="3" spans="1:16" ht="17.399999999999999">
      <c r="A3" s="188" t="s">
        <v>28</v>
      </c>
      <c r="B3" s="189"/>
      <c r="D3" s="190"/>
      <c r="E3" s="190"/>
      <c r="F3" s="190"/>
      <c r="G3" s="58"/>
      <c r="H3" s="109"/>
      <c r="I3" s="423"/>
      <c r="J3" s="424"/>
      <c r="K3" s="425"/>
      <c r="L3" s="415"/>
      <c r="M3" s="426"/>
    </row>
    <row r="4" spans="1:16" ht="17.399999999999999">
      <c r="A4" s="60"/>
      <c r="B4" s="189"/>
      <c r="C4" s="89"/>
      <c r="D4" s="190"/>
      <c r="E4" s="190"/>
      <c r="F4" s="191"/>
      <c r="G4" s="61"/>
      <c r="H4" s="427"/>
      <c r="I4" s="427"/>
      <c r="J4" s="414"/>
      <c r="K4" s="425"/>
      <c r="L4" s="415"/>
      <c r="M4" s="426"/>
      <c r="N4" s="251"/>
    </row>
    <row r="5" spans="1:16">
      <c r="A5" s="192"/>
      <c r="D5" s="190"/>
      <c r="E5" s="62"/>
      <c r="F5" s="193"/>
      <c r="G5" s="63"/>
      <c r="H5"/>
      <c r="I5" s="428"/>
      <c r="J5" s="414"/>
      <c r="K5" s="425"/>
      <c r="L5" s="425"/>
      <c r="M5" s="426"/>
    </row>
    <row r="6" spans="1:16" ht="17.399999999999999">
      <c r="A6" s="192"/>
      <c r="D6" s="190"/>
      <c r="E6" s="193"/>
      <c r="F6" s="193"/>
      <c r="G6" s="63"/>
      <c r="H6" s="418"/>
      <c r="I6" s="429"/>
      <c r="J6" s="414"/>
      <c r="K6" s="425"/>
      <c r="L6" s="425"/>
      <c r="M6" s="426"/>
    </row>
    <row r="7" spans="1:16">
      <c r="A7" s="192"/>
      <c r="D7" s="190"/>
      <c r="E7" s="193"/>
      <c r="F7" s="193"/>
      <c r="G7" s="63"/>
      <c r="H7" s="430"/>
      <c r="I7" s="428"/>
      <c r="J7" s="414"/>
      <c r="K7" s="425"/>
      <c r="L7" s="425"/>
      <c r="M7" s="426"/>
    </row>
    <row r="8" spans="1:16">
      <c r="A8" s="192"/>
      <c r="D8" s="190"/>
      <c r="E8" s="193"/>
      <c r="F8" s="193"/>
      <c r="G8" s="63"/>
      <c r="H8" s="420"/>
      <c r="I8" s="431"/>
      <c r="J8" s="431"/>
      <c r="K8" s="431"/>
      <c r="L8" s="425"/>
      <c r="M8" s="432"/>
    </row>
    <row r="9" spans="1:16">
      <c r="A9" s="192"/>
      <c r="D9" s="190"/>
      <c r="E9" s="193"/>
      <c r="F9" s="193"/>
      <c r="G9" s="63"/>
      <c r="H9" s="431"/>
      <c r="I9" s="431"/>
      <c r="J9" s="431"/>
      <c r="K9" s="431"/>
      <c r="L9" s="425"/>
      <c r="M9" s="432"/>
      <c r="N9" s="65"/>
    </row>
    <row r="10" spans="1:16">
      <c r="A10" s="192"/>
      <c r="D10" s="190"/>
      <c r="E10" s="193"/>
      <c r="F10" s="193"/>
      <c r="G10" s="63"/>
      <c r="H10" s="431"/>
      <c r="I10" s="431"/>
      <c r="J10" s="431"/>
      <c r="K10" s="431"/>
      <c r="L10" s="425"/>
      <c r="M10" s="432"/>
      <c r="N10" s="65" t="s">
        <v>39</v>
      </c>
    </row>
    <row r="11" spans="1:16">
      <c r="A11" s="192"/>
      <c r="D11" s="190"/>
      <c r="E11" s="193"/>
      <c r="F11" s="193"/>
      <c r="G11" s="63"/>
      <c r="H11" s="431"/>
      <c r="I11" s="431"/>
      <c r="J11" s="431"/>
      <c r="K11" s="431"/>
      <c r="L11" s="425"/>
      <c r="M11" s="432"/>
    </row>
    <row r="12" spans="1:16">
      <c r="A12" s="192"/>
      <c r="D12" s="190"/>
      <c r="E12" s="193"/>
      <c r="F12" s="193"/>
      <c r="G12" s="63"/>
      <c r="H12" s="431"/>
      <c r="I12" s="431"/>
      <c r="J12" s="431"/>
      <c r="K12" s="431"/>
      <c r="L12" s="425"/>
      <c r="M12" s="432"/>
      <c r="N12" s="65" t="s">
        <v>40</v>
      </c>
      <c r="O12" s="288"/>
    </row>
    <row r="13" spans="1:16">
      <c r="A13" s="192"/>
      <c r="D13" s="190"/>
      <c r="E13" s="193"/>
      <c r="F13" s="193"/>
      <c r="G13" s="63"/>
      <c r="H13" s="431"/>
      <c r="I13" s="431"/>
      <c r="J13" s="431"/>
      <c r="K13" s="431"/>
      <c r="L13" s="425"/>
      <c r="M13" s="432"/>
    </row>
    <row r="14" spans="1:16">
      <c r="A14" s="192"/>
      <c r="D14" s="190"/>
      <c r="E14" s="193"/>
      <c r="F14" s="193"/>
      <c r="G14" s="63"/>
      <c r="H14" s="431"/>
      <c r="I14" s="431"/>
      <c r="J14" s="431"/>
      <c r="K14" s="431"/>
      <c r="L14" s="425"/>
      <c r="M14" s="432"/>
      <c r="N14" s="331" t="s">
        <v>41</v>
      </c>
    </row>
    <row r="15" spans="1:16">
      <c r="A15" s="192"/>
      <c r="D15" s="190"/>
      <c r="E15" s="190" t="s">
        <v>21</v>
      </c>
      <c r="F15" s="191"/>
      <c r="G15" s="58"/>
      <c r="H15" s="430"/>
      <c r="I15" s="428"/>
      <c r="J15" s="420"/>
      <c r="K15" s="425"/>
      <c r="L15" s="425"/>
      <c r="M15" s="432"/>
    </row>
    <row r="16" spans="1:16">
      <c r="A16" s="192"/>
      <c r="D16" s="190"/>
      <c r="E16" s="190"/>
      <c r="F16" s="191"/>
      <c r="G16" s="58"/>
      <c r="H16" s="414"/>
      <c r="I16" s="428"/>
      <c r="J16" s="414"/>
      <c r="K16" s="425"/>
      <c r="L16" s="425"/>
      <c r="M16" s="432"/>
      <c r="N16" s="252" t="s">
        <v>178</v>
      </c>
    </row>
    <row r="17" spans="1:19" ht="20.25" customHeight="1" thickBot="1">
      <c r="A17" s="564" t="s">
        <v>235</v>
      </c>
      <c r="B17" s="565"/>
      <c r="C17" s="565"/>
      <c r="D17" s="195"/>
      <c r="E17" s="196"/>
      <c r="F17" s="565" t="s">
        <v>236</v>
      </c>
      <c r="G17" s="566"/>
      <c r="H17" s="430"/>
      <c r="I17" s="428"/>
      <c r="J17" s="420"/>
      <c r="K17" s="425"/>
      <c r="L17" s="422"/>
      <c r="M17" s="426"/>
      <c r="N17" s="194" t="s">
        <v>131</v>
      </c>
    </row>
    <row r="18" spans="1:19" ht="39" customHeight="1" thickTop="1">
      <c r="A18" s="567" t="s">
        <v>42</v>
      </c>
      <c r="B18" s="568"/>
      <c r="C18" s="569"/>
      <c r="D18" s="197" t="s">
        <v>43</v>
      </c>
      <c r="E18" s="198"/>
      <c r="F18" s="570" t="s">
        <v>44</v>
      </c>
      <c r="G18" s="571"/>
      <c r="H18" s="414"/>
      <c r="I18" s="428"/>
      <c r="J18" s="414"/>
      <c r="K18" s="425"/>
      <c r="L18" s="425"/>
      <c r="M18" s="426"/>
      <c r="Q18" s="54" t="s">
        <v>28</v>
      </c>
      <c r="S18" s="54" t="s">
        <v>21</v>
      </c>
    </row>
    <row r="19" spans="1:19" ht="30" customHeight="1">
      <c r="A19" s="572" t="s">
        <v>181</v>
      </c>
      <c r="B19" s="572"/>
      <c r="C19" s="572"/>
      <c r="D19" s="572"/>
      <c r="E19" s="572"/>
      <c r="F19" s="572"/>
      <c r="G19" s="572"/>
      <c r="H19" s="433"/>
      <c r="I19" s="434" t="s">
        <v>45</v>
      </c>
      <c r="J19" s="434"/>
      <c r="K19" s="434"/>
      <c r="L19" s="422"/>
      <c r="M19" s="426"/>
    </row>
    <row r="20" spans="1:19" ht="17.399999999999999">
      <c r="E20" s="199" t="s">
        <v>46</v>
      </c>
      <c r="F20" s="200" t="s">
        <v>47</v>
      </c>
      <c r="H20" s="291" t="s">
        <v>154</v>
      </c>
      <c r="I20" s="428"/>
      <c r="J20" s="414" t="s">
        <v>21</v>
      </c>
      <c r="K20" s="435" t="s">
        <v>21</v>
      </c>
      <c r="L20" s="425"/>
      <c r="M20" s="426"/>
    </row>
    <row r="21" spans="1:19" ht="16.8" thickBot="1">
      <c r="A21" s="201"/>
      <c r="B21" s="573">
        <v>45060</v>
      </c>
      <c r="C21" s="574"/>
      <c r="D21" s="202" t="s">
        <v>48</v>
      </c>
      <c r="E21" s="575" t="s">
        <v>49</v>
      </c>
      <c r="F21" s="576"/>
      <c r="G21" s="59" t="s">
        <v>50</v>
      </c>
      <c r="H21" s="577" t="s">
        <v>234</v>
      </c>
      <c r="I21" s="578"/>
      <c r="J21" s="578"/>
      <c r="K21" s="578"/>
      <c r="L21" s="578"/>
      <c r="M21" s="436" t="s">
        <v>154</v>
      </c>
      <c r="N21" s="440"/>
    </row>
    <row r="22" spans="1:19" ht="36" customHeight="1" thickTop="1" thickBot="1">
      <c r="A22" s="203" t="s">
        <v>51</v>
      </c>
      <c r="B22" s="579" t="s">
        <v>52</v>
      </c>
      <c r="C22" s="580"/>
      <c r="D22" s="581"/>
      <c r="E22" s="67" t="s">
        <v>209</v>
      </c>
      <c r="F22" s="67" t="s">
        <v>233</v>
      </c>
      <c r="G22" s="204" t="s">
        <v>53</v>
      </c>
      <c r="H22" s="582" t="s">
        <v>54</v>
      </c>
      <c r="I22" s="583"/>
      <c r="J22" s="583"/>
      <c r="K22" s="583"/>
      <c r="L22" s="584"/>
      <c r="M22" s="437" t="s">
        <v>55</v>
      </c>
      <c r="N22" s="441" t="s">
        <v>56</v>
      </c>
      <c r="R22" s="54" t="s">
        <v>28</v>
      </c>
    </row>
    <row r="23" spans="1:19" ht="79.2" customHeight="1" thickBot="1">
      <c r="A23" s="377" t="s">
        <v>57</v>
      </c>
      <c r="B23" s="499" t="str">
        <f t="shared" ref="B23" si="0">IF(G23&gt;5,"☆☆☆☆",IF(AND(G23&gt;=2.39,G23&lt;5),"☆☆☆",IF(AND(G23&gt;=1.39,G23&lt;2.4),"☆☆",IF(AND(G23&gt;0,G23&lt;1.4),"☆",IF(AND(G23&gt;=-1.39,G23&lt;0),"★",IF(AND(G23&gt;=-2.39,G23&lt;-1.4),"★★",IF(AND(G23&gt;=-3.39,G23&lt;-2.4),"★★★")))))))</f>
        <v>★</v>
      </c>
      <c r="C23" s="500"/>
      <c r="D23" s="501"/>
      <c r="E23" s="379">
        <v>2.97</v>
      </c>
      <c r="F23" s="379">
        <v>2.81</v>
      </c>
      <c r="G23" s="378">
        <f>F23-E23</f>
        <v>-0.16000000000000014</v>
      </c>
      <c r="H23" s="503" t="s">
        <v>218</v>
      </c>
      <c r="I23" s="503"/>
      <c r="J23" s="503"/>
      <c r="K23" s="503"/>
      <c r="L23" s="504"/>
      <c r="M23" s="481" t="s">
        <v>217</v>
      </c>
      <c r="N23" s="482">
        <v>45040</v>
      </c>
      <c r="O23" s="264" t="s">
        <v>167</v>
      </c>
    </row>
    <row r="24" spans="1:19" ht="66" customHeight="1" thickBot="1">
      <c r="A24" s="205" t="s">
        <v>58</v>
      </c>
      <c r="B24" s="499" t="str">
        <f t="shared" ref="B24" si="1">IF(G24&gt;5,"☆☆☆☆",IF(AND(G24&gt;=2.39,G24&lt;5),"☆☆☆",IF(AND(G24&gt;=1.39,G24&lt;2.4),"☆☆",IF(AND(G24&gt;0,G24&lt;1.4),"☆",IF(AND(G24&gt;=-1.39,G24&lt;0),"★",IF(AND(G24&gt;=-2.39,G24&lt;-1.4),"★★",IF(AND(G24&gt;=-3.39,G24&lt;-2.4),"★★★")))))))</f>
        <v>★</v>
      </c>
      <c r="C24" s="500"/>
      <c r="D24" s="501"/>
      <c r="E24" s="379">
        <v>2.83</v>
      </c>
      <c r="F24" s="379">
        <v>2.65</v>
      </c>
      <c r="G24" s="295">
        <f t="shared" ref="G24:G70" si="2">F24-E24</f>
        <v>-0.18000000000000016</v>
      </c>
      <c r="H24" s="585"/>
      <c r="I24" s="586"/>
      <c r="J24" s="586"/>
      <c r="K24" s="586"/>
      <c r="L24" s="587"/>
      <c r="M24" s="154"/>
      <c r="N24" s="155"/>
      <c r="O24" s="264" t="s">
        <v>58</v>
      </c>
      <c r="Q24" s="54" t="s">
        <v>28</v>
      </c>
    </row>
    <row r="25" spans="1:19" ht="81" customHeight="1" thickBot="1">
      <c r="A25" s="270" t="s">
        <v>59</v>
      </c>
      <c r="B25" s="499" t="str">
        <f t="shared" ref="B25:B26" si="3">IF(G25&gt;5,"☆☆☆☆",IF(AND(G25&gt;=2.39,G25&lt;5),"☆☆☆",IF(AND(G25&gt;=1.39,G25&lt;2.4),"☆☆",IF(AND(G25&gt;0,G25&lt;1.4),"☆",IF(AND(G25&gt;=-1.39,G25&lt;0),"★",IF(AND(G25&gt;=-2.39,G25&lt;-1.4),"★★",IF(AND(G25&gt;=-3.39,G25&lt;-2.4),"★★★")))))))</f>
        <v>☆</v>
      </c>
      <c r="C25" s="500"/>
      <c r="D25" s="501"/>
      <c r="E25" s="125">
        <v>4.21</v>
      </c>
      <c r="F25" s="125">
        <v>4.5599999999999996</v>
      </c>
      <c r="G25" s="295">
        <f t="shared" si="2"/>
        <v>0.34999999999999964</v>
      </c>
      <c r="H25" s="502" t="s">
        <v>216</v>
      </c>
      <c r="I25" s="503"/>
      <c r="J25" s="503"/>
      <c r="K25" s="503"/>
      <c r="L25" s="504"/>
      <c r="M25" s="481" t="s">
        <v>215</v>
      </c>
      <c r="N25" s="155">
        <v>45042</v>
      </c>
      <c r="O25" s="264" t="s">
        <v>59</v>
      </c>
    </row>
    <row r="26" spans="1:19" ht="83.25" customHeight="1" thickBot="1">
      <c r="A26" s="270" t="s">
        <v>60</v>
      </c>
      <c r="B26" s="499" t="str">
        <f t="shared" si="3"/>
        <v>☆</v>
      </c>
      <c r="C26" s="500"/>
      <c r="D26" s="501"/>
      <c r="E26" s="125">
        <v>3.56</v>
      </c>
      <c r="F26" s="125">
        <v>4.3600000000000003</v>
      </c>
      <c r="G26" s="295">
        <f t="shared" si="2"/>
        <v>0.80000000000000027</v>
      </c>
      <c r="H26" s="502"/>
      <c r="I26" s="503"/>
      <c r="J26" s="503"/>
      <c r="K26" s="503"/>
      <c r="L26" s="504"/>
      <c r="M26" s="154"/>
      <c r="N26" s="155"/>
      <c r="O26" s="264" t="s">
        <v>60</v>
      </c>
    </row>
    <row r="27" spans="1:19" ht="78.599999999999994" customHeight="1" thickBot="1">
      <c r="A27" s="270" t="s">
        <v>61</v>
      </c>
      <c r="B27" s="499" t="str">
        <f t="shared" ref="B27:B70" si="4">IF(G27&gt;5,"☆☆☆☆",IF(AND(G27&gt;=2.39,G27&lt;5),"☆☆☆",IF(AND(G27&gt;=1.39,G27&lt;2.4),"☆☆",IF(AND(G27&gt;0,G27&lt;1.4),"☆",IF(AND(G27&gt;=-1.39,G27&lt;0),"★",IF(AND(G27&gt;=-2.39,G27&lt;-1.4),"★★",IF(AND(G27&gt;=-3.39,G27&lt;-2.4),"★★★")))))))</f>
        <v>★</v>
      </c>
      <c r="C27" s="500"/>
      <c r="D27" s="501"/>
      <c r="E27" s="379">
        <v>2.74</v>
      </c>
      <c r="F27" s="379">
        <v>2</v>
      </c>
      <c r="G27" s="295">
        <f t="shared" si="2"/>
        <v>-0.74000000000000021</v>
      </c>
      <c r="H27" s="502"/>
      <c r="I27" s="503"/>
      <c r="J27" s="503"/>
      <c r="K27" s="503"/>
      <c r="L27" s="504"/>
      <c r="M27" s="154"/>
      <c r="N27" s="155"/>
      <c r="O27" s="264" t="s">
        <v>61</v>
      </c>
    </row>
    <row r="28" spans="1:19" ht="87" customHeight="1" thickBot="1">
      <c r="A28" s="270" t="s">
        <v>62</v>
      </c>
      <c r="B28" s="499" t="str">
        <f t="shared" si="4"/>
        <v>★</v>
      </c>
      <c r="C28" s="500"/>
      <c r="D28" s="501"/>
      <c r="E28" s="125">
        <v>3</v>
      </c>
      <c r="F28" s="379">
        <v>2.86</v>
      </c>
      <c r="G28" s="295">
        <f t="shared" si="2"/>
        <v>-0.14000000000000012</v>
      </c>
      <c r="H28" s="502"/>
      <c r="I28" s="503"/>
      <c r="J28" s="503"/>
      <c r="K28" s="503"/>
      <c r="L28" s="504"/>
      <c r="M28" s="154"/>
      <c r="N28" s="155"/>
      <c r="O28" s="264" t="s">
        <v>62</v>
      </c>
    </row>
    <row r="29" spans="1:19" ht="71.25" customHeight="1" thickBot="1">
      <c r="A29" s="270" t="s">
        <v>63</v>
      </c>
      <c r="B29" s="499" t="str">
        <f t="shared" si="4"/>
        <v>☆</v>
      </c>
      <c r="C29" s="500"/>
      <c r="D29" s="501"/>
      <c r="E29" s="125">
        <v>3.04</v>
      </c>
      <c r="F29" s="125">
        <v>3.16</v>
      </c>
      <c r="G29" s="295">
        <f t="shared" si="2"/>
        <v>0.12000000000000011</v>
      </c>
      <c r="H29" s="502"/>
      <c r="I29" s="503"/>
      <c r="J29" s="503"/>
      <c r="K29" s="503"/>
      <c r="L29" s="504"/>
      <c r="M29" s="154"/>
      <c r="N29" s="155"/>
      <c r="O29" s="264" t="s">
        <v>63</v>
      </c>
    </row>
    <row r="30" spans="1:19" ht="73.5" customHeight="1" thickBot="1">
      <c r="A30" s="270" t="s">
        <v>64</v>
      </c>
      <c r="B30" s="499" t="str">
        <f t="shared" si="4"/>
        <v>☆</v>
      </c>
      <c r="C30" s="500"/>
      <c r="D30" s="501"/>
      <c r="E30" s="379">
        <v>2.75</v>
      </c>
      <c r="F30" s="125">
        <v>3.05</v>
      </c>
      <c r="G30" s="295">
        <f t="shared" si="2"/>
        <v>0.29999999999999982</v>
      </c>
      <c r="H30" s="502"/>
      <c r="I30" s="503"/>
      <c r="J30" s="503"/>
      <c r="K30" s="503"/>
      <c r="L30" s="504"/>
      <c r="M30" s="154"/>
      <c r="N30" s="155"/>
      <c r="O30" s="264" t="s">
        <v>64</v>
      </c>
    </row>
    <row r="31" spans="1:19" ht="75.75" customHeight="1" thickBot="1">
      <c r="A31" s="270" t="s">
        <v>65</v>
      </c>
      <c r="B31" s="499" t="str">
        <f t="shared" si="4"/>
        <v>☆</v>
      </c>
      <c r="C31" s="500"/>
      <c r="D31" s="501"/>
      <c r="E31" s="379">
        <v>2.33</v>
      </c>
      <c r="F31" s="379">
        <v>2.56</v>
      </c>
      <c r="G31" s="295">
        <f t="shared" si="2"/>
        <v>0.22999999999999998</v>
      </c>
      <c r="H31" s="550" t="s">
        <v>332</v>
      </c>
      <c r="I31" s="551"/>
      <c r="J31" s="551"/>
      <c r="K31" s="551"/>
      <c r="L31" s="552"/>
      <c r="M31" s="380" t="s">
        <v>333</v>
      </c>
      <c r="N31" s="381">
        <v>20149</v>
      </c>
      <c r="O31" s="264" t="s">
        <v>65</v>
      </c>
    </row>
    <row r="32" spans="1:19" ht="90" customHeight="1" thickBot="1">
      <c r="A32" s="271" t="s">
        <v>66</v>
      </c>
      <c r="B32" s="499" t="str">
        <f t="shared" si="4"/>
        <v>☆</v>
      </c>
      <c r="C32" s="500"/>
      <c r="D32" s="501"/>
      <c r="E32" s="125">
        <v>3.59</v>
      </c>
      <c r="F32" s="125">
        <v>4.4400000000000004</v>
      </c>
      <c r="G32" s="295">
        <f t="shared" si="2"/>
        <v>0.85000000000000053</v>
      </c>
      <c r="H32" s="502"/>
      <c r="I32" s="503"/>
      <c r="J32" s="503"/>
      <c r="K32" s="503"/>
      <c r="L32" s="504"/>
      <c r="M32" s="154"/>
      <c r="N32" s="155"/>
      <c r="O32" s="264" t="s">
        <v>66</v>
      </c>
    </row>
    <row r="33" spans="1:16" ht="94.95" customHeight="1" thickBot="1">
      <c r="A33" s="272" t="s">
        <v>67</v>
      </c>
      <c r="B33" s="499" t="str">
        <f t="shared" si="4"/>
        <v>★</v>
      </c>
      <c r="C33" s="500"/>
      <c r="D33" s="501"/>
      <c r="E33" s="125">
        <v>5.69</v>
      </c>
      <c r="F33" s="125">
        <v>5.27</v>
      </c>
      <c r="G33" s="295">
        <f t="shared" si="2"/>
        <v>-0.42000000000000082</v>
      </c>
      <c r="H33" s="502"/>
      <c r="I33" s="503"/>
      <c r="J33" s="503"/>
      <c r="K33" s="503"/>
      <c r="L33" s="504"/>
      <c r="M33" s="154"/>
      <c r="N33" s="155"/>
      <c r="O33" s="264" t="s">
        <v>67</v>
      </c>
    </row>
    <row r="34" spans="1:16" ht="81" customHeight="1" thickBot="1">
      <c r="A34" s="205" t="s">
        <v>68</v>
      </c>
      <c r="B34" s="499" t="str">
        <f t="shared" si="4"/>
        <v>☆</v>
      </c>
      <c r="C34" s="500"/>
      <c r="D34" s="501"/>
      <c r="E34" s="125">
        <v>3.55</v>
      </c>
      <c r="F34" s="125">
        <v>3.66</v>
      </c>
      <c r="G34" s="295">
        <f t="shared" si="2"/>
        <v>0.11000000000000032</v>
      </c>
      <c r="H34" s="559"/>
      <c r="I34" s="560"/>
      <c r="J34" s="560"/>
      <c r="K34" s="560"/>
      <c r="L34" s="561"/>
      <c r="M34" s="438"/>
      <c r="N34" s="442"/>
      <c r="O34" s="264" t="s">
        <v>68</v>
      </c>
    </row>
    <row r="35" spans="1:16" ht="94.5" customHeight="1" thickBot="1">
      <c r="A35" s="271" t="s">
        <v>69</v>
      </c>
      <c r="B35" s="499" t="str">
        <f t="shared" si="4"/>
        <v>★</v>
      </c>
      <c r="C35" s="500"/>
      <c r="D35" s="501"/>
      <c r="E35" s="125">
        <v>5.23</v>
      </c>
      <c r="F35" s="125">
        <v>5.16</v>
      </c>
      <c r="G35" s="295">
        <f t="shared" si="2"/>
        <v>-7.0000000000000284E-2</v>
      </c>
      <c r="H35" s="559"/>
      <c r="I35" s="560"/>
      <c r="J35" s="560"/>
      <c r="K35" s="560"/>
      <c r="L35" s="561"/>
      <c r="M35" s="373"/>
      <c r="N35" s="374"/>
      <c r="O35" s="264" t="s">
        <v>69</v>
      </c>
    </row>
    <row r="36" spans="1:16" ht="92.4" customHeight="1" thickBot="1">
      <c r="A36" s="273" t="s">
        <v>70</v>
      </c>
      <c r="B36" s="499" t="str">
        <f t="shared" si="4"/>
        <v>★</v>
      </c>
      <c r="C36" s="500"/>
      <c r="D36" s="501"/>
      <c r="E36" s="125">
        <v>3.63</v>
      </c>
      <c r="F36" s="125">
        <v>3.51</v>
      </c>
      <c r="G36" s="295">
        <f t="shared" si="2"/>
        <v>-0.12000000000000011</v>
      </c>
      <c r="H36" s="502"/>
      <c r="I36" s="503"/>
      <c r="J36" s="503"/>
      <c r="K36" s="503"/>
      <c r="L36" s="504"/>
      <c r="M36" s="326"/>
      <c r="N36" s="327"/>
      <c r="O36" s="264" t="s">
        <v>70</v>
      </c>
    </row>
    <row r="37" spans="1:16" ht="87.75" customHeight="1" thickBot="1">
      <c r="A37" s="270" t="s">
        <v>71</v>
      </c>
      <c r="B37" s="499" t="str">
        <f t="shared" si="4"/>
        <v>★</v>
      </c>
      <c r="C37" s="500"/>
      <c r="D37" s="501"/>
      <c r="E37" s="125">
        <v>5.19</v>
      </c>
      <c r="F37" s="125">
        <v>5.1100000000000003</v>
      </c>
      <c r="G37" s="295">
        <f t="shared" si="2"/>
        <v>-8.0000000000000071E-2</v>
      </c>
      <c r="H37" s="502"/>
      <c r="I37" s="503"/>
      <c r="J37" s="503"/>
      <c r="K37" s="503"/>
      <c r="L37" s="504"/>
      <c r="M37" s="154"/>
      <c r="N37" s="155"/>
      <c r="O37" s="264" t="s">
        <v>71</v>
      </c>
    </row>
    <row r="38" spans="1:16" ht="75.75" customHeight="1" thickBot="1">
      <c r="A38" s="270" t="s">
        <v>72</v>
      </c>
      <c r="B38" s="499" t="str">
        <f t="shared" si="4"/>
        <v>☆☆☆</v>
      </c>
      <c r="C38" s="500"/>
      <c r="D38" s="501"/>
      <c r="E38" s="315">
        <v>9.41</v>
      </c>
      <c r="F38" s="449">
        <v>12.14</v>
      </c>
      <c r="G38" s="295">
        <f t="shared" si="2"/>
        <v>2.7300000000000004</v>
      </c>
      <c r="H38" s="502"/>
      <c r="I38" s="503"/>
      <c r="J38" s="503"/>
      <c r="K38" s="503"/>
      <c r="L38" s="504"/>
      <c r="M38" s="154"/>
      <c r="N38" s="155"/>
      <c r="O38" s="264" t="s">
        <v>72</v>
      </c>
    </row>
    <row r="39" spans="1:16" ht="70.2" customHeight="1" thickBot="1">
      <c r="A39" s="270" t="s">
        <v>73</v>
      </c>
      <c r="B39" s="499" t="str">
        <f t="shared" si="4"/>
        <v>★★</v>
      </c>
      <c r="C39" s="500"/>
      <c r="D39" s="501"/>
      <c r="E39" s="449">
        <v>12.52</v>
      </c>
      <c r="F39" s="315">
        <v>10.34</v>
      </c>
      <c r="G39" s="295">
        <f t="shared" si="2"/>
        <v>-2.1799999999999997</v>
      </c>
      <c r="H39" s="502"/>
      <c r="I39" s="503"/>
      <c r="J39" s="503"/>
      <c r="K39" s="503"/>
      <c r="L39" s="504"/>
      <c r="M39" s="326"/>
      <c r="N39" s="327"/>
      <c r="O39" s="264" t="s">
        <v>73</v>
      </c>
    </row>
    <row r="40" spans="1:16" ht="78.75" customHeight="1" thickBot="1">
      <c r="A40" s="270" t="s">
        <v>74</v>
      </c>
      <c r="B40" s="499" t="str">
        <f t="shared" si="4"/>
        <v>☆</v>
      </c>
      <c r="C40" s="500"/>
      <c r="D40" s="501"/>
      <c r="E40" s="125">
        <v>5.13</v>
      </c>
      <c r="F40" s="315">
        <v>6.35</v>
      </c>
      <c r="G40" s="295">
        <f t="shared" si="2"/>
        <v>1.2199999999999998</v>
      </c>
      <c r="H40" s="502"/>
      <c r="I40" s="503"/>
      <c r="J40" s="503"/>
      <c r="K40" s="503"/>
      <c r="L40" s="504"/>
      <c r="M40" s="154"/>
      <c r="N40" s="155"/>
      <c r="O40" s="264" t="s">
        <v>74</v>
      </c>
    </row>
    <row r="41" spans="1:16" ht="66" customHeight="1" thickBot="1">
      <c r="A41" s="270" t="s">
        <v>75</v>
      </c>
      <c r="B41" s="499" t="str">
        <f t="shared" si="4"/>
        <v>☆</v>
      </c>
      <c r="C41" s="500"/>
      <c r="D41" s="501"/>
      <c r="E41" s="379">
        <v>2.58</v>
      </c>
      <c r="F41" s="125">
        <v>3.54</v>
      </c>
      <c r="G41" s="295">
        <f t="shared" si="2"/>
        <v>0.96</v>
      </c>
      <c r="H41" s="502"/>
      <c r="I41" s="503"/>
      <c r="J41" s="503"/>
      <c r="K41" s="503"/>
      <c r="L41" s="504"/>
      <c r="M41" s="154"/>
      <c r="N41" s="155"/>
      <c r="O41" s="264" t="s">
        <v>75</v>
      </c>
    </row>
    <row r="42" spans="1:16" ht="77.25" customHeight="1" thickBot="1">
      <c r="A42" s="270" t="s">
        <v>76</v>
      </c>
      <c r="B42" s="499" t="str">
        <f t="shared" si="4"/>
        <v>☆</v>
      </c>
      <c r="C42" s="500"/>
      <c r="D42" s="501"/>
      <c r="E42" s="125">
        <v>5.26</v>
      </c>
      <c r="F42" s="125">
        <v>5.6</v>
      </c>
      <c r="G42" s="295">
        <f t="shared" si="2"/>
        <v>0.33999999999999986</v>
      </c>
      <c r="H42" s="502" t="s">
        <v>213</v>
      </c>
      <c r="I42" s="503"/>
      <c r="J42" s="503"/>
      <c r="K42" s="503"/>
      <c r="L42" s="504"/>
      <c r="M42" s="326" t="s">
        <v>214</v>
      </c>
      <c r="N42" s="155">
        <v>45043</v>
      </c>
      <c r="O42" s="264" t="s">
        <v>76</v>
      </c>
      <c r="P42" s="54" t="s">
        <v>154</v>
      </c>
    </row>
    <row r="43" spans="1:16" ht="69.75" customHeight="1" thickBot="1">
      <c r="A43" s="270" t="s">
        <v>77</v>
      </c>
      <c r="B43" s="499" t="str">
        <f t="shared" si="4"/>
        <v>★</v>
      </c>
      <c r="C43" s="500"/>
      <c r="D43" s="501"/>
      <c r="E43" s="125">
        <v>5.04</v>
      </c>
      <c r="F43" s="125">
        <v>4.75</v>
      </c>
      <c r="G43" s="295">
        <f t="shared" si="2"/>
        <v>-0.29000000000000004</v>
      </c>
      <c r="H43" s="502"/>
      <c r="I43" s="503"/>
      <c r="J43" s="503"/>
      <c r="K43" s="503"/>
      <c r="L43" s="504"/>
      <c r="M43" s="154"/>
      <c r="N43" s="155"/>
      <c r="O43" s="264" t="s">
        <v>77</v>
      </c>
    </row>
    <row r="44" spans="1:16" ht="77.25" customHeight="1" thickBot="1">
      <c r="A44" s="274" t="s">
        <v>78</v>
      </c>
      <c r="B44" s="499" t="str">
        <f t="shared" si="4"/>
        <v>★</v>
      </c>
      <c r="C44" s="500"/>
      <c r="D44" s="501"/>
      <c r="E44" s="125">
        <v>4.6399999999999997</v>
      </c>
      <c r="F44" s="125">
        <v>4.51</v>
      </c>
      <c r="G44" s="295">
        <f t="shared" si="2"/>
        <v>-0.12999999999999989</v>
      </c>
      <c r="H44" s="562"/>
      <c r="I44" s="563"/>
      <c r="J44" s="563"/>
      <c r="K44" s="563"/>
      <c r="L44" s="563"/>
      <c r="M44" s="154"/>
      <c r="N44" s="375"/>
      <c r="O44" s="264" t="s">
        <v>78</v>
      </c>
    </row>
    <row r="45" spans="1:16" ht="81.75" customHeight="1" thickBot="1">
      <c r="A45" s="270" t="s">
        <v>79</v>
      </c>
      <c r="B45" s="499" t="str">
        <f t="shared" si="4"/>
        <v>★</v>
      </c>
      <c r="C45" s="500"/>
      <c r="D45" s="501"/>
      <c r="E45" s="125">
        <v>5.63</v>
      </c>
      <c r="F45" s="125">
        <v>5.42</v>
      </c>
      <c r="G45" s="295">
        <f t="shared" si="2"/>
        <v>-0.20999999999999996</v>
      </c>
      <c r="H45" s="556"/>
      <c r="I45" s="557"/>
      <c r="J45" s="557"/>
      <c r="K45" s="557"/>
      <c r="L45" s="558"/>
      <c r="M45" s="154"/>
      <c r="N45" s="370"/>
      <c r="O45" s="264" t="s">
        <v>79</v>
      </c>
    </row>
    <row r="46" spans="1:16" ht="72.75" customHeight="1" thickBot="1">
      <c r="A46" s="270" t="s">
        <v>80</v>
      </c>
      <c r="B46" s="499" t="str">
        <f t="shared" si="4"/>
        <v>☆</v>
      </c>
      <c r="C46" s="500"/>
      <c r="D46" s="501"/>
      <c r="E46" s="125">
        <v>5.0199999999999996</v>
      </c>
      <c r="F46" s="125">
        <v>5.47</v>
      </c>
      <c r="G46" s="295">
        <f t="shared" si="2"/>
        <v>0.45000000000000018</v>
      </c>
      <c r="H46" s="502"/>
      <c r="I46" s="503"/>
      <c r="J46" s="503"/>
      <c r="K46" s="503"/>
      <c r="L46" s="504"/>
      <c r="M46" s="154"/>
      <c r="N46" s="155"/>
      <c r="O46" s="264" t="s">
        <v>80</v>
      </c>
    </row>
    <row r="47" spans="1:16" ht="91.2" customHeight="1" thickBot="1">
      <c r="A47" s="270" t="s">
        <v>81</v>
      </c>
      <c r="B47" s="499" t="str">
        <f t="shared" si="4"/>
        <v>☆☆</v>
      </c>
      <c r="C47" s="500"/>
      <c r="D47" s="501"/>
      <c r="E47" s="379">
        <v>2.92</v>
      </c>
      <c r="F47" s="125">
        <v>4.8600000000000003</v>
      </c>
      <c r="G47" s="295">
        <f t="shared" si="2"/>
        <v>1.9400000000000004</v>
      </c>
      <c r="H47" s="502"/>
      <c r="I47" s="503"/>
      <c r="J47" s="503"/>
      <c r="K47" s="503"/>
      <c r="L47" s="504"/>
      <c r="M47" s="454"/>
      <c r="N47" s="155"/>
      <c r="O47" s="264" t="s">
        <v>81</v>
      </c>
    </row>
    <row r="48" spans="1:16" ht="78.75" customHeight="1" thickBot="1">
      <c r="A48" s="270" t="s">
        <v>82</v>
      </c>
      <c r="B48" s="499" t="str">
        <f t="shared" si="4"/>
        <v>☆</v>
      </c>
      <c r="C48" s="500"/>
      <c r="D48" s="501"/>
      <c r="E48" s="125">
        <v>4.6399999999999997</v>
      </c>
      <c r="F48" s="125">
        <v>4.74</v>
      </c>
      <c r="G48" s="295">
        <f t="shared" si="2"/>
        <v>0.10000000000000053</v>
      </c>
      <c r="H48" s="505"/>
      <c r="I48" s="506"/>
      <c r="J48" s="506"/>
      <c r="K48" s="506"/>
      <c r="L48" s="507"/>
      <c r="M48" s="154"/>
      <c r="N48" s="155"/>
      <c r="O48" s="264" t="s">
        <v>82</v>
      </c>
    </row>
    <row r="49" spans="1:15" ht="74.25" customHeight="1" thickBot="1">
      <c r="A49" s="270" t="s">
        <v>83</v>
      </c>
      <c r="B49" s="499" t="str">
        <f t="shared" si="4"/>
        <v>★</v>
      </c>
      <c r="C49" s="500"/>
      <c r="D49" s="501"/>
      <c r="E49" s="315">
        <v>6.11</v>
      </c>
      <c r="F49" s="125">
        <v>5.78</v>
      </c>
      <c r="G49" s="295">
        <f t="shared" si="2"/>
        <v>-0.33000000000000007</v>
      </c>
      <c r="H49" s="502"/>
      <c r="I49" s="503"/>
      <c r="J49" s="503"/>
      <c r="K49" s="503"/>
      <c r="L49" s="504"/>
      <c r="M49" s="154"/>
      <c r="N49" s="155"/>
      <c r="O49" s="264" t="s">
        <v>83</v>
      </c>
    </row>
    <row r="50" spans="1:15" ht="73.2" customHeight="1" thickBot="1">
      <c r="A50" s="270" t="s">
        <v>84</v>
      </c>
      <c r="B50" s="499" t="str">
        <f t="shared" si="4"/>
        <v>★</v>
      </c>
      <c r="C50" s="500"/>
      <c r="D50" s="501"/>
      <c r="E50" s="315">
        <v>6.77</v>
      </c>
      <c r="F50" s="315">
        <v>6.27</v>
      </c>
      <c r="G50" s="295">
        <f t="shared" si="2"/>
        <v>-0.5</v>
      </c>
      <c r="H50" s="553" t="s">
        <v>330</v>
      </c>
      <c r="I50" s="554"/>
      <c r="J50" s="554"/>
      <c r="K50" s="554"/>
      <c r="L50" s="555"/>
      <c r="M50" s="380" t="s">
        <v>331</v>
      </c>
      <c r="N50" s="483">
        <v>45055</v>
      </c>
      <c r="O50" s="264" t="s">
        <v>84</v>
      </c>
    </row>
    <row r="51" spans="1:15" ht="73.5" customHeight="1" thickBot="1">
      <c r="A51" s="270" t="s">
        <v>85</v>
      </c>
      <c r="B51" s="499" t="str">
        <f t="shared" si="4"/>
        <v>★</v>
      </c>
      <c r="C51" s="500"/>
      <c r="D51" s="501"/>
      <c r="E51" s="125">
        <v>5.76</v>
      </c>
      <c r="F51" s="125">
        <v>5.71</v>
      </c>
      <c r="G51" s="295">
        <f t="shared" si="2"/>
        <v>-4.9999999999999822E-2</v>
      </c>
      <c r="H51" s="502" t="s">
        <v>222</v>
      </c>
      <c r="I51" s="503"/>
      <c r="J51" s="503"/>
      <c r="K51" s="503"/>
      <c r="L51" s="504"/>
      <c r="M51" s="328" t="s">
        <v>223</v>
      </c>
      <c r="N51" s="329">
        <v>45040</v>
      </c>
      <c r="O51" s="264" t="s">
        <v>85</v>
      </c>
    </row>
    <row r="52" spans="1:15" ht="75" customHeight="1" thickBot="1">
      <c r="A52" s="270" t="s">
        <v>86</v>
      </c>
      <c r="B52" s="499" t="str">
        <f t="shared" si="4"/>
        <v>☆</v>
      </c>
      <c r="C52" s="500"/>
      <c r="D52" s="501"/>
      <c r="E52" s="125">
        <v>5.13</v>
      </c>
      <c r="F52" s="315">
        <v>6.43</v>
      </c>
      <c r="G52" s="295">
        <f t="shared" si="2"/>
        <v>1.2999999999999998</v>
      </c>
      <c r="H52" s="550" t="s">
        <v>334</v>
      </c>
      <c r="I52" s="551"/>
      <c r="J52" s="551"/>
      <c r="K52" s="551"/>
      <c r="L52" s="552"/>
      <c r="M52" s="380" t="s">
        <v>329</v>
      </c>
      <c r="N52" s="381">
        <v>45058</v>
      </c>
      <c r="O52" s="264" t="s">
        <v>86</v>
      </c>
    </row>
    <row r="53" spans="1:15" ht="77.25" customHeight="1" thickBot="1">
      <c r="A53" s="270" t="s">
        <v>87</v>
      </c>
      <c r="B53" s="499" t="str">
        <f t="shared" si="4"/>
        <v>★</v>
      </c>
      <c r="C53" s="500"/>
      <c r="D53" s="501"/>
      <c r="E53" s="315">
        <v>10.11</v>
      </c>
      <c r="F53" s="315">
        <v>9.42</v>
      </c>
      <c r="G53" s="295">
        <f t="shared" si="2"/>
        <v>-0.6899999999999995</v>
      </c>
      <c r="H53" s="502"/>
      <c r="I53" s="503"/>
      <c r="J53" s="503"/>
      <c r="K53" s="503"/>
      <c r="L53" s="504"/>
      <c r="M53" s="154"/>
      <c r="N53" s="155"/>
      <c r="O53" s="264" t="s">
        <v>87</v>
      </c>
    </row>
    <row r="54" spans="1:15" ht="63.75" customHeight="1" thickBot="1">
      <c r="A54" s="270" t="s">
        <v>88</v>
      </c>
      <c r="B54" s="499" t="str">
        <f t="shared" si="4"/>
        <v>★★</v>
      </c>
      <c r="C54" s="500"/>
      <c r="D54" s="501"/>
      <c r="E54" s="315">
        <v>7.35</v>
      </c>
      <c r="F54" s="125">
        <v>5.04</v>
      </c>
      <c r="G54" s="295">
        <f t="shared" si="2"/>
        <v>-2.3099999999999996</v>
      </c>
      <c r="H54" s="502"/>
      <c r="I54" s="503"/>
      <c r="J54" s="503"/>
      <c r="K54" s="503"/>
      <c r="L54" s="504"/>
      <c r="M54" s="154"/>
      <c r="N54" s="155"/>
      <c r="O54" s="264" t="s">
        <v>88</v>
      </c>
    </row>
    <row r="55" spans="1:15" ht="93.6" customHeight="1" thickBot="1">
      <c r="A55" s="270" t="s">
        <v>89</v>
      </c>
      <c r="B55" s="499" t="str">
        <f t="shared" si="4"/>
        <v>☆☆</v>
      </c>
      <c r="C55" s="500"/>
      <c r="D55" s="501"/>
      <c r="E55" s="125">
        <v>4.28</v>
      </c>
      <c r="F55" s="125">
        <v>5.67</v>
      </c>
      <c r="G55" s="295">
        <f t="shared" si="2"/>
        <v>1.3899999999999997</v>
      </c>
      <c r="H55" s="502"/>
      <c r="I55" s="503"/>
      <c r="J55" s="503"/>
      <c r="K55" s="503"/>
      <c r="L55" s="504"/>
      <c r="M55" s="154"/>
      <c r="N55" s="155"/>
      <c r="O55" s="264" t="s">
        <v>89</v>
      </c>
    </row>
    <row r="56" spans="1:15" ht="80.25" customHeight="1" thickBot="1">
      <c r="A56" s="270" t="s">
        <v>90</v>
      </c>
      <c r="B56" s="499" t="str">
        <f t="shared" si="4"/>
        <v>★</v>
      </c>
      <c r="C56" s="500"/>
      <c r="D56" s="501"/>
      <c r="E56" s="125">
        <v>4.54</v>
      </c>
      <c r="F56" s="125">
        <v>3.88</v>
      </c>
      <c r="G56" s="295">
        <f t="shared" si="2"/>
        <v>-0.66000000000000014</v>
      </c>
      <c r="H56" s="502"/>
      <c r="I56" s="503"/>
      <c r="J56" s="503"/>
      <c r="K56" s="503"/>
      <c r="L56" s="504"/>
      <c r="M56" s="154"/>
      <c r="N56" s="155"/>
      <c r="O56" s="264" t="s">
        <v>90</v>
      </c>
    </row>
    <row r="57" spans="1:15" ht="63.75" customHeight="1" thickBot="1">
      <c r="A57" s="270" t="s">
        <v>91</v>
      </c>
      <c r="B57" s="499" t="str">
        <f t="shared" si="4"/>
        <v>☆</v>
      </c>
      <c r="C57" s="500"/>
      <c r="D57" s="501"/>
      <c r="E57" s="125">
        <v>3.93</v>
      </c>
      <c r="F57" s="125">
        <v>4.67</v>
      </c>
      <c r="G57" s="295">
        <f t="shared" si="2"/>
        <v>0.73999999999999977</v>
      </c>
      <c r="H57" s="505"/>
      <c r="I57" s="506"/>
      <c r="J57" s="506"/>
      <c r="K57" s="506"/>
      <c r="L57" s="507"/>
      <c r="M57" s="154"/>
      <c r="N57" s="155"/>
      <c r="O57" s="264" t="s">
        <v>91</v>
      </c>
    </row>
    <row r="58" spans="1:15" ht="69.75" customHeight="1" thickBot="1">
      <c r="A58" s="270" t="s">
        <v>92</v>
      </c>
      <c r="B58" s="499" t="str">
        <f t="shared" si="4"/>
        <v>★</v>
      </c>
      <c r="C58" s="500"/>
      <c r="D58" s="501"/>
      <c r="E58" s="125">
        <v>5.7</v>
      </c>
      <c r="F58" s="125">
        <v>4.7</v>
      </c>
      <c r="G58" s="295">
        <f t="shared" si="2"/>
        <v>-1</v>
      </c>
      <c r="H58" s="502"/>
      <c r="I58" s="503"/>
      <c r="J58" s="503"/>
      <c r="K58" s="503"/>
      <c r="L58" s="504"/>
      <c r="M58" s="154"/>
      <c r="N58" s="155"/>
      <c r="O58" s="264" t="s">
        <v>92</v>
      </c>
    </row>
    <row r="59" spans="1:15" ht="76.2" customHeight="1" thickBot="1">
      <c r="A59" s="270" t="s">
        <v>93</v>
      </c>
      <c r="B59" s="499" t="str">
        <f t="shared" si="4"/>
        <v>☆</v>
      </c>
      <c r="C59" s="500"/>
      <c r="D59" s="501"/>
      <c r="E59" s="125">
        <v>5.82</v>
      </c>
      <c r="F59" s="315">
        <v>6.5</v>
      </c>
      <c r="G59" s="295">
        <f t="shared" si="2"/>
        <v>0.67999999999999972</v>
      </c>
      <c r="H59" s="502"/>
      <c r="I59" s="503"/>
      <c r="J59" s="503"/>
      <c r="K59" s="503"/>
      <c r="L59" s="504"/>
      <c r="M59" s="328"/>
      <c r="N59" s="329"/>
      <c r="O59" s="264" t="s">
        <v>93</v>
      </c>
    </row>
    <row r="60" spans="1:15" ht="91.95" customHeight="1" thickBot="1">
      <c r="A60" s="270" t="s">
        <v>94</v>
      </c>
      <c r="B60" s="499" t="str">
        <f t="shared" si="4"/>
        <v>★</v>
      </c>
      <c r="C60" s="500"/>
      <c r="D60" s="501"/>
      <c r="E60" s="315">
        <v>7.62</v>
      </c>
      <c r="F60" s="315">
        <v>6.54</v>
      </c>
      <c r="G60" s="295">
        <f t="shared" si="2"/>
        <v>-1.08</v>
      </c>
      <c r="H60" s="502"/>
      <c r="I60" s="503"/>
      <c r="J60" s="503"/>
      <c r="K60" s="503"/>
      <c r="L60" s="504"/>
      <c r="M60" s="154"/>
      <c r="N60" s="155"/>
      <c r="O60" s="264" t="s">
        <v>94</v>
      </c>
    </row>
    <row r="61" spans="1:15" ht="81" customHeight="1" thickBot="1">
      <c r="A61" s="270" t="s">
        <v>95</v>
      </c>
      <c r="B61" s="499" t="str">
        <f t="shared" si="4"/>
        <v>★</v>
      </c>
      <c r="C61" s="500"/>
      <c r="D61" s="501"/>
      <c r="E61" s="379">
        <v>2.33</v>
      </c>
      <c r="F61" s="379">
        <v>2</v>
      </c>
      <c r="G61" s="295">
        <f t="shared" si="2"/>
        <v>-0.33000000000000007</v>
      </c>
      <c r="H61" s="502"/>
      <c r="I61" s="503"/>
      <c r="J61" s="503"/>
      <c r="K61" s="503"/>
      <c r="L61" s="504"/>
      <c r="M61" s="154"/>
      <c r="N61" s="155"/>
      <c r="O61" s="264" t="s">
        <v>95</v>
      </c>
    </row>
    <row r="62" spans="1:15" ht="75.599999999999994" customHeight="1" thickBot="1">
      <c r="A62" s="270" t="s">
        <v>96</v>
      </c>
      <c r="B62" s="499" t="str">
        <f t="shared" si="4"/>
        <v>★</v>
      </c>
      <c r="C62" s="500"/>
      <c r="D62" s="501"/>
      <c r="E62" s="125">
        <v>5.96</v>
      </c>
      <c r="F62" s="125">
        <v>5.82</v>
      </c>
      <c r="G62" s="295">
        <f t="shared" si="2"/>
        <v>-0.13999999999999968</v>
      </c>
      <c r="H62" s="502"/>
      <c r="I62" s="503"/>
      <c r="J62" s="503"/>
      <c r="K62" s="503"/>
      <c r="L62" s="504"/>
      <c r="M62" s="439"/>
      <c r="N62" s="155"/>
      <c r="O62" s="264" t="s">
        <v>96</v>
      </c>
    </row>
    <row r="63" spans="1:15" ht="87" customHeight="1" thickBot="1">
      <c r="A63" s="270" t="s">
        <v>97</v>
      </c>
      <c r="B63" s="499" t="str">
        <f t="shared" si="4"/>
        <v>★</v>
      </c>
      <c r="C63" s="500"/>
      <c r="D63" s="501"/>
      <c r="E63" s="125">
        <v>4.4800000000000004</v>
      </c>
      <c r="F63" s="125">
        <v>4.3499999999999996</v>
      </c>
      <c r="G63" s="295">
        <f t="shared" si="2"/>
        <v>-0.13000000000000078</v>
      </c>
      <c r="H63" s="502"/>
      <c r="I63" s="503"/>
      <c r="J63" s="503"/>
      <c r="K63" s="503"/>
      <c r="L63" s="504"/>
      <c r="M63" s="362"/>
      <c r="N63" s="155"/>
      <c r="O63" s="264" t="s">
        <v>97</v>
      </c>
    </row>
    <row r="64" spans="1:15" ht="73.2" customHeight="1" thickBot="1">
      <c r="A64" s="270" t="s">
        <v>98</v>
      </c>
      <c r="B64" s="499" t="str">
        <f t="shared" si="4"/>
        <v>★</v>
      </c>
      <c r="C64" s="500"/>
      <c r="D64" s="501"/>
      <c r="E64" s="125">
        <v>3.07</v>
      </c>
      <c r="F64" s="125">
        <v>3</v>
      </c>
      <c r="G64" s="295">
        <f t="shared" si="2"/>
        <v>-6.999999999999984E-2</v>
      </c>
      <c r="H64" s="508"/>
      <c r="I64" s="509"/>
      <c r="J64" s="509"/>
      <c r="K64" s="509"/>
      <c r="L64" s="510"/>
      <c r="M64" s="154"/>
      <c r="N64" s="155"/>
      <c r="O64" s="264" t="s">
        <v>98</v>
      </c>
    </row>
    <row r="65" spans="1:18" ht="80.25" customHeight="1" thickBot="1">
      <c r="A65" s="270" t="s">
        <v>99</v>
      </c>
      <c r="B65" s="499" t="str">
        <f t="shared" si="4"/>
        <v>★</v>
      </c>
      <c r="C65" s="500"/>
      <c r="D65" s="501"/>
      <c r="E65" s="125">
        <v>4.79</v>
      </c>
      <c r="F65" s="125">
        <v>4.24</v>
      </c>
      <c r="G65" s="295">
        <f t="shared" si="2"/>
        <v>-0.54999999999999982</v>
      </c>
      <c r="H65" s="505"/>
      <c r="I65" s="506"/>
      <c r="J65" s="506"/>
      <c r="K65" s="506"/>
      <c r="L65" s="507"/>
      <c r="M65" s="466"/>
      <c r="N65" s="155"/>
      <c r="O65" s="264" t="s">
        <v>99</v>
      </c>
    </row>
    <row r="66" spans="1:18" ht="88.5" customHeight="1" thickBot="1">
      <c r="A66" s="270" t="s">
        <v>100</v>
      </c>
      <c r="B66" s="499" t="str">
        <f t="shared" si="4"/>
        <v>☆</v>
      </c>
      <c r="C66" s="500"/>
      <c r="D66" s="501"/>
      <c r="E66" s="315">
        <v>11.56</v>
      </c>
      <c r="F66" s="449">
        <v>12.56</v>
      </c>
      <c r="G66" s="295">
        <f t="shared" si="2"/>
        <v>1</v>
      </c>
      <c r="H66" s="505"/>
      <c r="I66" s="506"/>
      <c r="J66" s="506"/>
      <c r="K66" s="506"/>
      <c r="L66" s="507"/>
      <c r="M66" s="154"/>
      <c r="N66" s="155"/>
      <c r="O66" s="264" t="s">
        <v>100</v>
      </c>
    </row>
    <row r="67" spans="1:18" ht="78.75" customHeight="1" thickBot="1">
      <c r="A67" s="270" t="s">
        <v>101</v>
      </c>
      <c r="B67" s="499" t="str">
        <f t="shared" si="4"/>
        <v>☆</v>
      </c>
      <c r="C67" s="500"/>
      <c r="D67" s="501"/>
      <c r="E67" s="315">
        <v>9.86</v>
      </c>
      <c r="F67" s="315">
        <v>10.34</v>
      </c>
      <c r="G67" s="295">
        <f t="shared" si="2"/>
        <v>0.48000000000000043</v>
      </c>
      <c r="H67" s="502" t="s">
        <v>211</v>
      </c>
      <c r="I67" s="503"/>
      <c r="J67" s="503"/>
      <c r="K67" s="503"/>
      <c r="L67" s="504"/>
      <c r="M67" s="154" t="s">
        <v>212</v>
      </c>
      <c r="N67" s="155">
        <v>45043</v>
      </c>
      <c r="O67" s="264" t="s">
        <v>101</v>
      </c>
    </row>
    <row r="68" spans="1:18" ht="63" customHeight="1" thickBot="1">
      <c r="A68" s="273" t="s">
        <v>102</v>
      </c>
      <c r="B68" s="499" t="str">
        <f t="shared" si="4"/>
        <v>★</v>
      </c>
      <c r="C68" s="500"/>
      <c r="D68" s="501"/>
      <c r="E68" s="315">
        <v>7.34</v>
      </c>
      <c r="F68" s="315">
        <v>6.75</v>
      </c>
      <c r="G68" s="295">
        <f t="shared" si="2"/>
        <v>-0.58999999999999986</v>
      </c>
      <c r="H68" s="502"/>
      <c r="I68" s="503"/>
      <c r="J68" s="503"/>
      <c r="K68" s="503"/>
      <c r="L68" s="504"/>
      <c r="M68" s="328"/>
      <c r="N68" s="155"/>
      <c r="O68" s="264" t="s">
        <v>102</v>
      </c>
    </row>
    <row r="69" spans="1:18" ht="72.75" customHeight="1" thickBot="1">
      <c r="A69" s="271" t="s">
        <v>103</v>
      </c>
      <c r="B69" s="499" t="str">
        <f t="shared" si="4"/>
        <v>☆</v>
      </c>
      <c r="C69" s="500"/>
      <c r="D69" s="501"/>
      <c r="E69" s="317">
        <v>2.44</v>
      </c>
      <c r="F69" s="470">
        <v>3.5</v>
      </c>
      <c r="G69" s="295">
        <f t="shared" si="2"/>
        <v>1.06</v>
      </c>
      <c r="H69" s="505"/>
      <c r="I69" s="506"/>
      <c r="J69" s="506"/>
      <c r="K69" s="506"/>
      <c r="L69" s="507"/>
      <c r="M69" s="154"/>
      <c r="N69" s="155"/>
      <c r="O69" s="264" t="s">
        <v>103</v>
      </c>
    </row>
    <row r="70" spans="1:18" ht="58.5" customHeight="1" thickBot="1">
      <c r="A70" s="206" t="s">
        <v>104</v>
      </c>
      <c r="B70" s="499" t="str">
        <f t="shared" si="4"/>
        <v>★</v>
      </c>
      <c r="C70" s="500"/>
      <c r="D70" s="501"/>
      <c r="E70" s="125">
        <v>4.97</v>
      </c>
      <c r="F70" s="125">
        <v>4.96</v>
      </c>
      <c r="G70" s="450">
        <f t="shared" si="2"/>
        <v>-9.9999999999997868E-3</v>
      </c>
      <c r="H70" s="502"/>
      <c r="I70" s="503"/>
      <c r="J70" s="503"/>
      <c r="K70" s="503"/>
      <c r="L70" s="504"/>
      <c r="M70" s="207"/>
      <c r="N70" s="155"/>
      <c r="O70" s="264"/>
    </row>
    <row r="71" spans="1:18" ht="42.75" customHeight="1" thickBot="1">
      <c r="A71" s="208"/>
      <c r="B71" s="208"/>
      <c r="C71" s="208"/>
      <c r="D71" s="208"/>
      <c r="E71" s="541"/>
      <c r="F71" s="541"/>
      <c r="G71" s="541"/>
      <c r="H71" s="541"/>
      <c r="I71" s="541"/>
      <c r="J71" s="541"/>
      <c r="K71" s="541"/>
      <c r="L71" s="541"/>
      <c r="M71" s="55">
        <f>COUNTIF(E24:E69,"&gt;=10")</f>
        <v>3</v>
      </c>
      <c r="N71" s="55">
        <f>COUNTIF(F24:F69,"&gt;=10")</f>
        <v>4</v>
      </c>
      <c r="O71" s="55" t="s">
        <v>28</v>
      </c>
    </row>
    <row r="72" spans="1:18" ht="36.75" customHeight="1" thickBot="1">
      <c r="A72" s="68" t="s">
        <v>21</v>
      </c>
      <c r="B72" s="69"/>
      <c r="C72" s="117"/>
      <c r="D72" s="117"/>
      <c r="E72" s="542" t="s">
        <v>20</v>
      </c>
      <c r="F72" s="542"/>
      <c r="G72" s="542"/>
      <c r="H72" s="543" t="s">
        <v>210</v>
      </c>
      <c r="I72" s="544"/>
      <c r="J72" s="69"/>
      <c r="K72" s="70"/>
      <c r="L72" s="70"/>
      <c r="M72" s="71"/>
      <c r="N72" s="72"/>
    </row>
    <row r="73" spans="1:18" ht="36.75" customHeight="1" thickBot="1">
      <c r="A73" s="73"/>
      <c r="B73" s="209"/>
      <c r="C73" s="547" t="s">
        <v>193</v>
      </c>
      <c r="D73" s="548"/>
      <c r="E73" s="548"/>
      <c r="F73" s="549"/>
      <c r="G73" s="74">
        <f>+F70</f>
        <v>4.96</v>
      </c>
      <c r="H73" s="75" t="s">
        <v>105</v>
      </c>
      <c r="I73" s="545">
        <f>+G70</f>
        <v>-9.9999999999997868E-3</v>
      </c>
      <c r="J73" s="546"/>
      <c r="K73" s="210"/>
      <c r="L73" s="210"/>
      <c r="M73" s="211"/>
      <c r="N73" s="76"/>
    </row>
    <row r="74" spans="1:18" ht="36.75" customHeight="1" thickBot="1">
      <c r="A74" s="73"/>
      <c r="B74" s="209"/>
      <c r="C74" s="511" t="s">
        <v>106</v>
      </c>
      <c r="D74" s="512"/>
      <c r="E74" s="512"/>
      <c r="F74" s="513"/>
      <c r="G74" s="77">
        <f>+F35</f>
        <v>5.16</v>
      </c>
      <c r="H74" s="78" t="s">
        <v>105</v>
      </c>
      <c r="I74" s="514">
        <f>+G35</f>
        <v>-7.0000000000000284E-2</v>
      </c>
      <c r="J74" s="515"/>
      <c r="K74" s="210"/>
      <c r="L74" s="210"/>
      <c r="M74" s="211"/>
      <c r="N74" s="76"/>
      <c r="R74" s="248" t="s">
        <v>21</v>
      </c>
    </row>
    <row r="75" spans="1:18" ht="36.75" customHeight="1" thickBot="1">
      <c r="A75" s="73"/>
      <c r="B75" s="209"/>
      <c r="C75" s="516" t="s">
        <v>107</v>
      </c>
      <c r="D75" s="517"/>
      <c r="E75" s="517"/>
      <c r="F75" s="79" t="str">
        <f>VLOOKUP(G75,F:P,10,0)</f>
        <v>大分県</v>
      </c>
      <c r="G75" s="80">
        <f>MAX(F23:F70)</f>
        <v>12.56</v>
      </c>
      <c r="H75" s="518" t="s">
        <v>108</v>
      </c>
      <c r="I75" s="519"/>
      <c r="J75" s="519"/>
      <c r="K75" s="81">
        <f>+N71</f>
        <v>4</v>
      </c>
      <c r="L75" s="82" t="s">
        <v>109</v>
      </c>
      <c r="M75" s="83">
        <f>N71-M71</f>
        <v>1</v>
      </c>
      <c r="N75" s="76"/>
      <c r="R75" s="249"/>
    </row>
    <row r="76" spans="1:18" ht="36.75" customHeight="1" thickBot="1">
      <c r="A76" s="84"/>
      <c r="B76" s="85"/>
      <c r="C76" s="85"/>
      <c r="D76" s="85"/>
      <c r="E76" s="85"/>
      <c r="F76" s="85"/>
      <c r="G76" s="85"/>
      <c r="H76" s="85"/>
      <c r="I76" s="85"/>
      <c r="J76" s="85"/>
      <c r="K76" s="86"/>
      <c r="L76" s="86"/>
      <c r="M76" s="87"/>
      <c r="N76" s="88"/>
      <c r="R76" s="249"/>
    </row>
    <row r="77" spans="1:18" ht="30.75" customHeight="1">
      <c r="A77" s="113"/>
      <c r="B77" s="113"/>
      <c r="C77" s="113"/>
      <c r="D77" s="113"/>
      <c r="E77" s="113"/>
      <c r="F77" s="113"/>
      <c r="G77" s="113"/>
      <c r="H77" s="113"/>
      <c r="I77" s="113"/>
      <c r="J77" s="113"/>
      <c r="K77" s="212"/>
      <c r="L77" s="212"/>
      <c r="M77" s="213"/>
      <c r="N77" s="214"/>
      <c r="R77" s="250"/>
    </row>
    <row r="78" spans="1:18" ht="30.75" customHeight="1" thickBot="1">
      <c r="A78" s="215"/>
      <c r="B78" s="215"/>
      <c r="C78" s="215"/>
      <c r="D78" s="215"/>
      <c r="E78" s="215"/>
      <c r="F78" s="215"/>
      <c r="G78" s="215"/>
      <c r="H78" s="215"/>
      <c r="I78" s="215"/>
      <c r="J78" s="215"/>
      <c r="K78" s="216"/>
      <c r="L78" s="216"/>
      <c r="M78" s="217"/>
      <c r="N78" s="215"/>
    </row>
    <row r="79" spans="1:18" ht="24.75" customHeight="1" thickTop="1">
      <c r="A79" s="520">
        <v>2</v>
      </c>
      <c r="B79" s="523" t="s">
        <v>203</v>
      </c>
      <c r="C79" s="524"/>
      <c r="D79" s="524"/>
      <c r="E79" s="524"/>
      <c r="F79" s="525"/>
      <c r="G79" s="532" t="s">
        <v>204</v>
      </c>
      <c r="H79" s="533"/>
      <c r="I79" s="533"/>
      <c r="J79" s="533"/>
      <c r="K79" s="533"/>
      <c r="L79" s="533"/>
      <c r="M79" s="533"/>
      <c r="N79" s="534"/>
    </row>
    <row r="80" spans="1:18" ht="24.75" customHeight="1">
      <c r="A80" s="521"/>
      <c r="B80" s="526"/>
      <c r="C80" s="527"/>
      <c r="D80" s="527"/>
      <c r="E80" s="527"/>
      <c r="F80" s="528"/>
      <c r="G80" s="535"/>
      <c r="H80" s="536"/>
      <c r="I80" s="536"/>
      <c r="J80" s="536"/>
      <c r="K80" s="536"/>
      <c r="L80" s="536"/>
      <c r="M80" s="536"/>
      <c r="N80" s="537"/>
      <c r="O80" s="218" t="s">
        <v>28</v>
      </c>
      <c r="P80" s="218"/>
    </row>
    <row r="81" spans="1:16" ht="24.75" customHeight="1">
      <c r="A81" s="521"/>
      <c r="B81" s="526"/>
      <c r="C81" s="527"/>
      <c r="D81" s="527"/>
      <c r="E81" s="527"/>
      <c r="F81" s="528"/>
      <c r="G81" s="535"/>
      <c r="H81" s="536"/>
      <c r="I81" s="536"/>
      <c r="J81" s="536"/>
      <c r="K81" s="536"/>
      <c r="L81" s="536"/>
      <c r="M81" s="536"/>
      <c r="N81" s="537"/>
      <c r="O81" s="218" t="s">
        <v>21</v>
      </c>
      <c r="P81" s="218" t="s">
        <v>110</v>
      </c>
    </row>
    <row r="82" spans="1:16" ht="24.75" customHeight="1">
      <c r="A82" s="521"/>
      <c r="B82" s="526"/>
      <c r="C82" s="527"/>
      <c r="D82" s="527"/>
      <c r="E82" s="527"/>
      <c r="F82" s="528"/>
      <c r="G82" s="535"/>
      <c r="H82" s="536"/>
      <c r="I82" s="536"/>
      <c r="J82" s="536"/>
      <c r="K82" s="536"/>
      <c r="L82" s="536"/>
      <c r="M82" s="536"/>
      <c r="N82" s="537"/>
      <c r="O82" s="219"/>
      <c r="P82" s="218"/>
    </row>
    <row r="83" spans="1:16" ht="46.2" customHeight="1" thickBot="1">
      <c r="A83" s="522"/>
      <c r="B83" s="529"/>
      <c r="C83" s="530"/>
      <c r="D83" s="530"/>
      <c r="E83" s="530"/>
      <c r="F83" s="531"/>
      <c r="G83" s="538"/>
      <c r="H83" s="539"/>
      <c r="I83" s="539"/>
      <c r="J83" s="539"/>
      <c r="K83" s="539"/>
      <c r="L83" s="539"/>
      <c r="M83" s="539"/>
      <c r="N83" s="54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7:D67"/>
    <mergeCell ref="H67:L67"/>
    <mergeCell ref="B68:D68"/>
    <mergeCell ref="H68:L68"/>
    <mergeCell ref="B69:D69"/>
    <mergeCell ref="H69:L69"/>
    <mergeCell ref="B64:D64"/>
    <mergeCell ref="H64:L64"/>
    <mergeCell ref="B65:D65"/>
    <mergeCell ref="B66:D66"/>
    <mergeCell ref="H66:L66"/>
    <mergeCell ref="H65:L65"/>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7446-FAB4-476C-B43C-216E49A64DC5}">
  <dimension ref="B1:Q30"/>
  <sheetViews>
    <sheetView view="pageBreakPreview" topLeftCell="B1" zoomScaleNormal="75" zoomScaleSheetLayoutView="100" workbookViewId="0">
      <selection activeCell="R29" sqref="R29"/>
    </sheetView>
  </sheetViews>
  <sheetFormatPr defaultColWidth="9" defaultRowHeight="13.2"/>
  <cols>
    <col min="1" max="1" width="5.21875" style="447" customWidth="1"/>
    <col min="2" max="2" width="4.88671875" style="447" customWidth="1"/>
    <col min="3" max="3" width="9" style="447"/>
    <col min="4" max="4" width="14.33203125" style="447" customWidth="1"/>
    <col min="5" max="12" width="9" style="447"/>
    <col min="13" max="13" width="11.88671875" style="447" customWidth="1"/>
    <col min="14" max="14" width="4.21875" style="447" customWidth="1"/>
    <col min="15" max="15" width="4" style="447" customWidth="1"/>
    <col min="16" max="16384" width="9" style="447"/>
  </cols>
  <sheetData>
    <row r="1" spans="2:17" ht="23.4">
      <c r="B1" s="698" t="s">
        <v>201</v>
      </c>
      <c r="C1" s="698"/>
      <c r="D1" s="698"/>
      <c r="E1" s="698"/>
      <c r="F1" s="698"/>
      <c r="G1" s="698"/>
      <c r="H1" s="698"/>
      <c r="I1" s="698"/>
      <c r="J1" s="698"/>
      <c r="K1" s="698"/>
      <c r="L1" s="698"/>
      <c r="M1" s="698"/>
      <c r="N1" s="698"/>
      <c r="O1" s="698"/>
    </row>
    <row r="2" spans="2:17" ht="19.2">
      <c r="B2" s="699" t="s">
        <v>465</v>
      </c>
      <c r="C2" s="699"/>
      <c r="D2" s="699"/>
      <c r="E2" s="699"/>
      <c r="F2" s="699"/>
      <c r="G2" s="699"/>
      <c r="H2" s="699"/>
      <c r="I2" s="699"/>
      <c r="J2" s="699"/>
      <c r="K2" s="700"/>
      <c r="L2" s="700"/>
      <c r="M2" s="700"/>
      <c r="N2" s="700"/>
      <c r="O2" s="701"/>
    </row>
    <row r="3" spans="2:17" ht="19.2">
      <c r="B3" s="699" t="s">
        <v>466</v>
      </c>
      <c r="C3" s="699"/>
      <c r="D3" s="699"/>
      <c r="E3" s="699"/>
      <c r="F3" s="699"/>
      <c r="G3" s="699"/>
      <c r="H3" s="699"/>
      <c r="I3" s="699"/>
      <c r="J3" s="699"/>
      <c r="K3" s="700"/>
      <c r="L3" s="700"/>
      <c r="M3" s="700"/>
      <c r="N3" s="700"/>
      <c r="O3" s="702"/>
    </row>
    <row r="4" spans="2:17" ht="16.2">
      <c r="B4" s="703" t="s">
        <v>467</v>
      </c>
      <c r="C4" s="703"/>
      <c r="D4" s="703"/>
      <c r="E4" s="703"/>
      <c r="F4" s="703"/>
      <c r="G4" s="703"/>
      <c r="H4" s="703"/>
      <c r="I4" s="703"/>
      <c r="J4" s="703"/>
      <c r="K4" s="704"/>
      <c r="L4" s="704"/>
      <c r="M4" s="704"/>
      <c r="N4" s="704"/>
      <c r="O4" s="702"/>
    </row>
    <row r="5" spans="2:17" ht="4.2" customHeight="1">
      <c r="B5" s="705" t="s">
        <v>21</v>
      </c>
      <c r="C5" s="705"/>
      <c r="D5" s="705"/>
      <c r="E5" s="705"/>
      <c r="F5" s="705"/>
      <c r="G5" s="705"/>
      <c r="H5" s="705"/>
      <c r="I5" s="705"/>
      <c r="J5" s="705"/>
      <c r="K5" s="706"/>
      <c r="L5" s="706"/>
      <c r="M5" s="706"/>
      <c r="N5" s="706"/>
      <c r="O5" s="702"/>
    </row>
    <row r="6" spans="2:17" ht="16.2">
      <c r="B6" s="707"/>
      <c r="C6" s="708"/>
      <c r="D6" s="708"/>
      <c r="E6" s="708"/>
      <c r="F6" s="708"/>
      <c r="G6" s="708"/>
      <c r="H6" s="708"/>
      <c r="I6" s="708"/>
      <c r="J6" s="708"/>
      <c r="K6" s="708"/>
      <c r="L6" s="708"/>
      <c r="M6" s="708"/>
      <c r="N6" s="708"/>
      <c r="O6" s="702"/>
    </row>
    <row r="7" spans="2:17" ht="21.6" customHeight="1">
      <c r="B7" s="708"/>
      <c r="C7" s="708"/>
      <c r="D7" s="708"/>
      <c r="E7" s="709" t="s">
        <v>468</v>
      </c>
      <c r="F7" s="709"/>
      <c r="G7" s="709"/>
      <c r="H7" s="709"/>
      <c r="I7" s="709"/>
      <c r="J7" s="709"/>
      <c r="K7" s="709"/>
      <c r="L7" s="709"/>
      <c r="M7" s="708"/>
      <c r="N7" s="708"/>
      <c r="O7" s="702"/>
      <c r="P7" s="447" t="s">
        <v>21</v>
      </c>
    </row>
    <row r="8" spans="2:17" ht="21.6" customHeight="1">
      <c r="B8" s="708"/>
      <c r="C8" s="708"/>
      <c r="D8" s="708"/>
      <c r="E8" s="709" t="s">
        <v>469</v>
      </c>
      <c r="F8" s="709"/>
      <c r="G8" s="709"/>
      <c r="H8" s="709"/>
      <c r="I8" s="709"/>
      <c r="J8" s="709"/>
      <c r="K8" s="709"/>
      <c r="L8" s="709"/>
      <c r="M8" s="708"/>
      <c r="N8" s="708"/>
      <c r="O8" s="702"/>
      <c r="P8" s="447" t="s">
        <v>21</v>
      </c>
    </row>
    <row r="9" spans="2:17" ht="21.6" customHeight="1">
      <c r="B9" s="708"/>
      <c r="C9" s="708"/>
      <c r="D9" s="708"/>
      <c r="E9" s="709" t="s">
        <v>470</v>
      </c>
      <c r="F9" s="709"/>
      <c r="G9" s="709"/>
      <c r="H9" s="709"/>
      <c r="I9" s="709"/>
      <c r="J9" s="709"/>
      <c r="K9" s="709"/>
      <c r="L9" s="709"/>
      <c r="M9" s="708"/>
      <c r="N9" s="708"/>
    </row>
    <row r="10" spans="2:17" ht="9" customHeight="1">
      <c r="B10" s="708"/>
      <c r="C10" s="708"/>
      <c r="D10" s="708"/>
      <c r="E10" s="710"/>
      <c r="F10" s="710"/>
      <c r="G10" s="710"/>
      <c r="H10" s="710"/>
      <c r="I10" s="710"/>
      <c r="J10" s="711"/>
      <c r="K10" s="711"/>
      <c r="L10" s="708"/>
      <c r="M10" s="708"/>
      <c r="N10" s="708"/>
    </row>
    <row r="11" spans="2:17" ht="16.2">
      <c r="B11" s="708"/>
      <c r="C11" s="708"/>
      <c r="D11" s="708"/>
      <c r="E11" s="710" t="s">
        <v>471</v>
      </c>
      <c r="F11" s="710"/>
      <c r="G11" s="710"/>
      <c r="H11" s="710"/>
      <c r="I11" s="710"/>
      <c r="J11" s="711"/>
      <c r="K11" s="711"/>
      <c r="L11" s="712"/>
      <c r="M11" s="712"/>
      <c r="N11" s="708"/>
    </row>
    <row r="12" spans="2:17" ht="16.2">
      <c r="B12" s="708"/>
      <c r="C12" s="708"/>
      <c r="D12" s="708"/>
      <c r="E12" s="713" t="s">
        <v>473</v>
      </c>
      <c r="F12" s="713"/>
      <c r="G12" s="713"/>
      <c r="H12" s="713"/>
      <c r="I12" s="713"/>
      <c r="J12" s="714"/>
      <c r="K12" s="714"/>
      <c r="L12" s="714"/>
      <c r="M12" s="715"/>
      <c r="N12" s="708"/>
    </row>
    <row r="13" spans="2:17" ht="17.399999999999999">
      <c r="B13" s="708"/>
      <c r="C13" s="708"/>
      <c r="D13" s="708"/>
      <c r="E13" s="713" t="s">
        <v>474</v>
      </c>
      <c r="F13" s="713"/>
      <c r="G13" s="713"/>
      <c r="H13" s="713"/>
      <c r="I13" s="713"/>
      <c r="J13" s="714"/>
      <c r="K13" s="714"/>
      <c r="L13" s="714"/>
      <c r="M13" s="715"/>
      <c r="N13" s="708"/>
      <c r="Q13" s="716"/>
    </row>
    <row r="14" spans="2:17" ht="16.2">
      <c r="B14" s="708"/>
      <c r="C14" s="708"/>
      <c r="D14" s="708"/>
      <c r="E14" s="708"/>
      <c r="F14" s="708"/>
      <c r="G14" s="708"/>
      <c r="H14" s="708"/>
      <c r="I14" s="708"/>
      <c r="J14" s="708"/>
      <c r="K14" s="708"/>
      <c r="L14" s="708"/>
      <c r="M14" s="708"/>
      <c r="N14" s="708"/>
    </row>
    <row r="15" spans="2:17" ht="15.6">
      <c r="B15" s="717" t="s">
        <v>472</v>
      </c>
      <c r="C15" s="718"/>
      <c r="D15" s="718"/>
      <c r="E15" s="718"/>
      <c r="F15" s="718"/>
      <c r="G15" s="718"/>
      <c r="H15" s="718"/>
      <c r="I15" s="718"/>
      <c r="J15" s="718"/>
      <c r="K15" s="718"/>
      <c r="L15" s="718"/>
      <c r="M15" s="718"/>
      <c r="N15" s="718"/>
    </row>
    <row r="16" spans="2:17" ht="7.2" customHeight="1">
      <c r="B16" s="718"/>
      <c r="C16" s="718"/>
      <c r="D16" s="718"/>
      <c r="E16" s="718"/>
      <c r="F16" s="718"/>
      <c r="G16" s="718"/>
      <c r="H16" s="718"/>
      <c r="I16" s="718"/>
      <c r="J16" s="718"/>
      <c r="K16" s="718"/>
      <c r="L16" s="718"/>
      <c r="M16" s="718"/>
      <c r="N16" s="718"/>
    </row>
    <row r="17" spans="2:15">
      <c r="B17" s="718"/>
      <c r="C17" s="718"/>
      <c r="D17" s="718"/>
      <c r="E17" s="718"/>
      <c r="F17" s="718"/>
      <c r="G17" s="718"/>
      <c r="H17" s="718"/>
      <c r="I17" s="718"/>
      <c r="J17" s="718"/>
      <c r="K17" s="718"/>
      <c r="L17" s="718"/>
      <c r="M17" s="718"/>
      <c r="N17" s="718"/>
    </row>
    <row r="18" spans="2:15">
      <c r="B18" s="718"/>
      <c r="C18" s="718"/>
      <c r="D18" s="718"/>
      <c r="E18" s="718"/>
      <c r="F18" s="718"/>
      <c r="G18" s="718"/>
      <c r="H18" s="718"/>
      <c r="I18" s="718"/>
      <c r="J18" s="718"/>
      <c r="K18" s="718"/>
      <c r="L18" s="718"/>
      <c r="M18" s="718"/>
      <c r="N18" s="718"/>
    </row>
    <row r="19" spans="2:15">
      <c r="B19" s="718"/>
      <c r="C19" s="718"/>
      <c r="D19" s="718"/>
      <c r="E19" s="718"/>
      <c r="F19" s="718"/>
      <c r="G19" s="718"/>
      <c r="H19" s="718"/>
      <c r="I19" s="718"/>
      <c r="J19" s="718"/>
      <c r="K19" s="718"/>
      <c r="L19" s="718"/>
      <c r="M19" s="718"/>
      <c r="N19" s="718"/>
    </row>
    <row r="20" spans="2:15">
      <c r="B20" s="718"/>
      <c r="C20" s="718"/>
      <c r="D20" s="718"/>
      <c r="E20" s="718"/>
      <c r="F20" s="718"/>
      <c r="G20" s="718"/>
      <c r="H20" s="718"/>
      <c r="I20" s="718"/>
      <c r="J20" s="718"/>
      <c r="K20" s="718"/>
      <c r="L20" s="718"/>
      <c r="M20" s="718"/>
      <c r="N20" s="718"/>
    </row>
    <row r="21" spans="2:15">
      <c r="B21" s="718"/>
      <c r="C21" s="718"/>
      <c r="D21" s="718"/>
      <c r="E21" s="718"/>
      <c r="F21" s="718"/>
      <c r="G21" s="718"/>
      <c r="H21" s="718"/>
      <c r="I21" s="718"/>
      <c r="J21" s="718"/>
      <c r="K21" s="718"/>
      <c r="L21" s="718"/>
      <c r="M21" s="718"/>
      <c r="N21" s="718"/>
    </row>
    <row r="22" spans="2:15">
      <c r="B22" s="718"/>
      <c r="C22" s="718"/>
      <c r="D22" s="718"/>
      <c r="E22" s="718"/>
      <c r="F22" s="718"/>
      <c r="G22" s="718"/>
      <c r="H22" s="718"/>
      <c r="I22" s="718"/>
      <c r="J22" s="718"/>
      <c r="K22" s="718"/>
      <c r="L22" s="718"/>
      <c r="M22" s="718"/>
      <c r="N22" s="718"/>
    </row>
    <row r="23" spans="2:15">
      <c r="B23" s="718"/>
      <c r="C23" s="718"/>
      <c r="D23" s="718"/>
      <c r="E23" s="718"/>
      <c r="F23" s="718"/>
      <c r="G23" s="718"/>
      <c r="H23" s="718"/>
      <c r="I23" s="718"/>
      <c r="J23" s="718"/>
      <c r="K23" s="718"/>
      <c r="L23" s="718"/>
      <c r="M23" s="718"/>
      <c r="N23" s="718"/>
    </row>
    <row r="24" spans="2:15" ht="13.8" thickBot="1">
      <c r="B24" s="718"/>
      <c r="C24" s="718"/>
      <c r="D24" s="718"/>
      <c r="E24" s="718"/>
      <c r="F24" s="718"/>
      <c r="G24" s="718"/>
      <c r="H24" s="718"/>
      <c r="I24" s="718"/>
      <c r="J24" s="718"/>
      <c r="K24" s="718"/>
      <c r="L24" s="718"/>
      <c r="M24" s="718"/>
      <c r="N24" s="718"/>
    </row>
    <row r="25" spans="2:15" ht="6.6" customHeight="1" thickTop="1">
      <c r="B25" s="719" t="s">
        <v>475</v>
      </c>
      <c r="C25" s="720"/>
      <c r="D25" s="720"/>
      <c r="E25" s="720"/>
      <c r="F25" s="720"/>
      <c r="G25" s="720"/>
      <c r="H25" s="720"/>
      <c r="I25" s="720"/>
      <c r="J25" s="720"/>
      <c r="K25" s="720"/>
      <c r="L25" s="720"/>
      <c r="M25" s="720"/>
      <c r="N25" s="721"/>
      <c r="O25" s="722"/>
    </row>
    <row r="26" spans="2:15" ht="6.6" customHeight="1">
      <c r="B26" s="723"/>
      <c r="C26" s="724"/>
      <c r="D26" s="724"/>
      <c r="E26" s="724"/>
      <c r="F26" s="724"/>
      <c r="G26" s="724"/>
      <c r="H26" s="724"/>
      <c r="I26" s="724"/>
      <c r="J26" s="724"/>
      <c r="K26" s="724"/>
      <c r="L26" s="724"/>
      <c r="M26" s="724"/>
      <c r="N26" s="725"/>
      <c r="O26" s="722"/>
    </row>
    <row r="27" spans="2:15" ht="12.75" customHeight="1">
      <c r="B27" s="723"/>
      <c r="C27" s="724"/>
      <c r="D27" s="724"/>
      <c r="E27" s="724"/>
      <c r="F27" s="724"/>
      <c r="G27" s="724"/>
      <c r="H27" s="724"/>
      <c r="I27" s="724"/>
      <c r="J27" s="724"/>
      <c r="K27" s="724"/>
      <c r="L27" s="724"/>
      <c r="M27" s="724"/>
      <c r="N27" s="725"/>
      <c r="O27" s="722"/>
    </row>
    <row r="28" spans="2:15" ht="24" customHeight="1">
      <c r="B28" s="723"/>
      <c r="C28" s="724"/>
      <c r="D28" s="724"/>
      <c r="E28" s="724"/>
      <c r="F28" s="724"/>
      <c r="G28" s="724"/>
      <c r="H28" s="724"/>
      <c r="I28" s="724"/>
      <c r="J28" s="724"/>
      <c r="K28" s="724"/>
      <c r="L28" s="724"/>
      <c r="M28" s="724"/>
      <c r="N28" s="725"/>
      <c r="O28" s="722"/>
    </row>
    <row r="29" spans="2:15" ht="6.6" customHeight="1" thickBot="1">
      <c r="B29" s="726"/>
      <c r="C29" s="727"/>
      <c r="D29" s="727"/>
      <c r="E29" s="727"/>
      <c r="F29" s="727"/>
      <c r="G29" s="727"/>
      <c r="H29" s="727"/>
      <c r="I29" s="727"/>
      <c r="J29" s="727"/>
      <c r="K29" s="727"/>
      <c r="L29" s="727"/>
      <c r="M29" s="727"/>
      <c r="N29" s="728"/>
      <c r="O29" s="722"/>
    </row>
    <row r="30" spans="2:15" ht="13.8" thickTop="1">
      <c r="B30" s="447" t="s">
        <v>154</v>
      </c>
    </row>
  </sheetData>
  <mergeCells count="10">
    <mergeCell ref="E9:L9"/>
    <mergeCell ref="B25:N29"/>
    <mergeCell ref="B1:O1"/>
    <mergeCell ref="B2:N2"/>
    <mergeCell ref="B3:N3"/>
    <mergeCell ref="O3:O8"/>
    <mergeCell ref="B4:N4"/>
    <mergeCell ref="B5:N5"/>
    <mergeCell ref="E7:L7"/>
    <mergeCell ref="E8:L8"/>
  </mergeCells>
  <phoneticPr fontId="87"/>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80" zoomScaleNormal="80" zoomScaleSheetLayoutView="79" workbookViewId="0">
      <selection activeCell="A59" sqref="A59"/>
    </sheetView>
  </sheetViews>
  <sheetFormatPr defaultColWidth="9" defaultRowHeight="19.2"/>
  <cols>
    <col min="1" max="1" width="200.5546875" style="287" customWidth="1"/>
    <col min="2" max="2" width="11.21875" style="285" customWidth="1"/>
    <col min="3" max="3" width="27.44140625" style="285" customWidth="1"/>
    <col min="4" max="4" width="17.88671875" style="286" customWidth="1"/>
    <col min="5" max="16384" width="9" style="1"/>
  </cols>
  <sheetData>
    <row r="1" spans="1:4" s="42" customFormat="1" ht="44.25" customHeight="1" thickBot="1">
      <c r="A1" s="168" t="s">
        <v>237</v>
      </c>
      <c r="B1" s="169" t="s">
        <v>0</v>
      </c>
      <c r="C1" s="170" t="s">
        <v>1</v>
      </c>
      <c r="D1" s="284" t="s">
        <v>2</v>
      </c>
    </row>
    <row r="2" spans="1:4" s="42" customFormat="1" ht="44.25" customHeight="1" thickTop="1">
      <c r="A2" s="165" t="s">
        <v>335</v>
      </c>
      <c r="B2" s="301"/>
      <c r="C2" s="591" t="s">
        <v>338</v>
      </c>
      <c r="D2" s="302"/>
    </row>
    <row r="3" spans="1:4" s="42" customFormat="1" ht="67.2" customHeight="1">
      <c r="A3" s="386" t="s">
        <v>336</v>
      </c>
      <c r="B3" s="318" t="s">
        <v>339</v>
      </c>
      <c r="C3" s="589"/>
      <c r="D3" s="303">
        <v>45048</v>
      </c>
    </row>
    <row r="4" spans="1:4" s="42" customFormat="1" ht="36.6" customHeight="1" thickBot="1">
      <c r="A4" s="166" t="s">
        <v>337</v>
      </c>
      <c r="B4" s="298"/>
      <c r="C4" s="590"/>
      <c r="D4" s="304"/>
    </row>
    <row r="5" spans="1:4" s="42" customFormat="1" ht="44.25" customHeight="1" thickTop="1">
      <c r="A5" s="390" t="s">
        <v>340</v>
      </c>
      <c r="B5" s="301"/>
      <c r="C5" s="591" t="s">
        <v>342</v>
      </c>
      <c r="D5" s="305"/>
    </row>
    <row r="6" spans="1:4" s="42" customFormat="1" ht="148.80000000000001" customHeight="1" thickBot="1">
      <c r="A6" s="385" t="s">
        <v>341</v>
      </c>
      <c r="B6" s="308" t="s">
        <v>343</v>
      </c>
      <c r="C6" s="589"/>
      <c r="D6" s="303">
        <v>45058</v>
      </c>
    </row>
    <row r="7" spans="1:4" s="42" customFormat="1" ht="36.6" customHeight="1" thickTop="1" thickBot="1">
      <c r="A7" s="468" t="s">
        <v>344</v>
      </c>
      <c r="B7" s="298"/>
      <c r="C7" s="590"/>
      <c r="D7" s="304"/>
    </row>
    <row r="8" spans="1:4" s="42" customFormat="1" ht="43.8" customHeight="1" thickTop="1">
      <c r="A8" s="309" t="s">
        <v>345</v>
      </c>
      <c r="B8" s="371"/>
      <c r="C8" s="616" t="s">
        <v>347</v>
      </c>
      <c r="D8" s="613">
        <v>45057</v>
      </c>
    </row>
    <row r="9" spans="1:4" s="42" customFormat="1" ht="66.599999999999994" customHeight="1">
      <c r="A9" s="386" t="s">
        <v>346</v>
      </c>
      <c r="B9" s="163" t="s">
        <v>348</v>
      </c>
      <c r="C9" s="617"/>
      <c r="D9" s="614"/>
    </row>
    <row r="10" spans="1:4" s="42" customFormat="1" ht="44.4" customHeight="1" thickBot="1">
      <c r="A10" s="166" t="s">
        <v>349</v>
      </c>
      <c r="B10" s="164"/>
      <c r="C10" s="618"/>
      <c r="D10" s="615"/>
    </row>
    <row r="11" spans="1:4" s="42" customFormat="1" ht="44.25" customHeight="1" thickTop="1">
      <c r="A11" s="455" t="s">
        <v>350</v>
      </c>
      <c r="B11" s="301"/>
      <c r="C11" s="591" t="s">
        <v>352</v>
      </c>
      <c r="D11" s="302"/>
    </row>
    <row r="12" spans="1:4" s="42" customFormat="1" ht="64.2" customHeight="1">
      <c r="A12" s="386" t="s">
        <v>351</v>
      </c>
      <c r="B12" s="318" t="s">
        <v>224</v>
      </c>
      <c r="C12" s="589"/>
      <c r="D12" s="303">
        <v>45057</v>
      </c>
    </row>
    <row r="13" spans="1:4" s="42" customFormat="1" ht="36.6" customHeight="1" thickBot="1">
      <c r="A13" s="166" t="s">
        <v>353</v>
      </c>
      <c r="B13" s="298"/>
      <c r="C13" s="590"/>
      <c r="D13" s="304"/>
    </row>
    <row r="14" spans="1:4" s="42" customFormat="1" ht="44.25" customHeight="1" thickTop="1">
      <c r="A14" s="455" t="s">
        <v>368</v>
      </c>
      <c r="B14" s="301"/>
      <c r="C14" s="591" t="s">
        <v>371</v>
      </c>
      <c r="D14" s="305"/>
    </row>
    <row r="15" spans="1:4" s="42" customFormat="1" ht="279" customHeight="1">
      <c r="A15" s="386" t="s">
        <v>369</v>
      </c>
      <c r="B15" s="318" t="s">
        <v>224</v>
      </c>
      <c r="C15" s="589"/>
      <c r="D15" s="303">
        <v>45055</v>
      </c>
    </row>
    <row r="16" spans="1:4" s="42" customFormat="1" ht="44.4" customHeight="1" thickBot="1">
      <c r="A16" s="166" t="s">
        <v>370</v>
      </c>
      <c r="B16" s="298"/>
      <c r="C16" s="590"/>
      <c r="D16" s="304"/>
    </row>
    <row r="17" spans="1:4" s="42" customFormat="1" ht="44.25" customHeight="1" thickTop="1">
      <c r="A17" s="455" t="s">
        <v>355</v>
      </c>
      <c r="B17" s="301"/>
      <c r="C17" s="591" t="s">
        <v>357</v>
      </c>
      <c r="D17" s="305"/>
    </row>
    <row r="18" spans="1:4" s="42" customFormat="1" ht="118.2" customHeight="1">
      <c r="A18" s="386" t="s">
        <v>354</v>
      </c>
      <c r="B18" s="318" t="s">
        <v>356</v>
      </c>
      <c r="C18" s="589"/>
      <c r="D18" s="303">
        <v>45055</v>
      </c>
    </row>
    <row r="19" spans="1:4" s="42" customFormat="1" ht="44.4" customHeight="1" thickBot="1">
      <c r="A19" s="166" t="s">
        <v>372</v>
      </c>
      <c r="B19" s="298"/>
      <c r="C19" s="590"/>
      <c r="D19" s="304"/>
    </row>
    <row r="20" spans="1:4" s="42" customFormat="1" ht="48.6" hidden="1" customHeight="1" thickBot="1">
      <c r="A20" s="290"/>
      <c r="B20" s="604"/>
      <c r="C20" s="610"/>
      <c r="D20" s="607"/>
    </row>
    <row r="21" spans="1:4" s="42" customFormat="1" ht="91.2" hidden="1" customHeight="1" thickTop="1">
      <c r="A21" s="311"/>
      <c r="B21" s="605"/>
      <c r="C21" s="611"/>
      <c r="D21" s="608"/>
    </row>
    <row r="22" spans="1:4" s="42" customFormat="1" ht="43.2" hidden="1" customHeight="1" thickTop="1">
      <c r="A22" s="363"/>
      <c r="B22" s="606"/>
      <c r="C22" s="612"/>
      <c r="D22" s="609"/>
    </row>
    <row r="23" spans="1:4" s="42" customFormat="1" ht="51" hidden="1" customHeight="1" thickTop="1">
      <c r="A23" s="364"/>
      <c r="B23" s="598"/>
      <c r="C23" s="598"/>
      <c r="D23" s="601"/>
    </row>
    <row r="24" spans="1:4" s="42" customFormat="1" ht="168" hidden="1" customHeight="1" thickTop="1">
      <c r="A24" s="299"/>
      <c r="B24" s="599"/>
      <c r="C24" s="599"/>
      <c r="D24" s="602"/>
    </row>
    <row r="25" spans="1:4" s="42" customFormat="1" ht="43.2" hidden="1" customHeight="1" thickTop="1">
      <c r="A25" s="296"/>
      <c r="B25" s="600"/>
      <c r="C25" s="600"/>
      <c r="D25" s="602"/>
    </row>
    <row r="26" spans="1:4" s="42" customFormat="1" ht="48.6" hidden="1" customHeight="1" thickTop="1">
      <c r="A26" s="167"/>
      <c r="B26" s="592"/>
      <c r="C26" s="595"/>
      <c r="D26" s="601"/>
    </row>
    <row r="27" spans="1:4" s="42" customFormat="1" ht="247.8" hidden="1" customHeight="1" thickTop="1">
      <c r="A27" s="361"/>
      <c r="B27" s="593"/>
      <c r="C27" s="596"/>
      <c r="D27" s="602"/>
    </row>
    <row r="28" spans="1:4" s="42" customFormat="1" ht="40.950000000000003" hidden="1" customHeight="1" thickTop="1">
      <c r="A28" s="293"/>
      <c r="B28" s="594"/>
      <c r="C28" s="597"/>
      <c r="D28" s="603"/>
    </row>
    <row r="29" spans="1:4" s="42" customFormat="1" ht="48.6" hidden="1" customHeight="1" thickTop="1">
      <c r="A29" s="167"/>
      <c r="B29" s="592"/>
      <c r="C29" s="595"/>
      <c r="D29" s="601"/>
    </row>
    <row r="30" spans="1:4" s="42" customFormat="1" ht="383.4" hidden="1" customHeight="1" thickTop="1">
      <c r="A30" s="361"/>
      <c r="B30" s="593"/>
      <c r="C30" s="596"/>
      <c r="D30" s="602"/>
    </row>
    <row r="31" spans="1:4" s="42" customFormat="1" ht="40.950000000000003" hidden="1" customHeight="1" thickTop="1">
      <c r="A31" s="293"/>
      <c r="B31" s="594"/>
      <c r="C31" s="597"/>
      <c r="D31" s="603"/>
    </row>
    <row r="32" spans="1:4" s="42" customFormat="1" ht="40.950000000000003" hidden="1" customHeight="1" thickTop="1">
      <c r="A32" s="167"/>
      <c r="B32" s="592"/>
      <c r="C32" s="595"/>
      <c r="D32" s="601"/>
    </row>
    <row r="33" spans="1:5" s="42" customFormat="1" ht="177" hidden="1" customHeight="1" thickTop="1">
      <c r="A33" s="361"/>
      <c r="B33" s="593"/>
      <c r="C33" s="596"/>
      <c r="D33" s="602"/>
    </row>
    <row r="34" spans="1:5" s="42" customFormat="1" ht="40.950000000000003" hidden="1" customHeight="1" thickTop="1">
      <c r="A34" s="293"/>
      <c r="B34" s="594"/>
      <c r="C34" s="597"/>
      <c r="D34" s="603"/>
    </row>
    <row r="35" spans="1:5" s="42" customFormat="1" ht="47.4" customHeight="1" thickTop="1">
      <c r="A35" s="455" t="s">
        <v>358</v>
      </c>
      <c r="B35" s="301"/>
      <c r="C35" s="591" t="s">
        <v>225</v>
      </c>
      <c r="D35" s="305"/>
    </row>
    <row r="36" spans="1:5" s="42" customFormat="1" ht="306" customHeight="1">
      <c r="A36" s="386" t="s">
        <v>360</v>
      </c>
      <c r="B36" s="318" t="s">
        <v>362</v>
      </c>
      <c r="C36" s="589"/>
      <c r="D36" s="303">
        <v>45057</v>
      </c>
      <c r="E36" s="42" t="s">
        <v>359</v>
      </c>
    </row>
    <row r="37" spans="1:5" s="42" customFormat="1" ht="37.200000000000003" customHeight="1" thickBot="1">
      <c r="A37" s="166" t="s">
        <v>361</v>
      </c>
      <c r="B37" s="298"/>
      <c r="C37" s="590"/>
      <c r="D37" s="304"/>
    </row>
    <row r="38" spans="1:5" s="42" customFormat="1" ht="47.4" customHeight="1" thickTop="1">
      <c r="A38" s="300" t="s">
        <v>363</v>
      </c>
      <c r="B38" s="301"/>
      <c r="C38" s="588" t="s">
        <v>367</v>
      </c>
      <c r="D38" s="305"/>
    </row>
    <row r="39" spans="1:5" s="42" customFormat="1" ht="95.4" customHeight="1">
      <c r="A39" s="387" t="s">
        <v>364</v>
      </c>
      <c r="B39" s="308" t="s">
        <v>366</v>
      </c>
      <c r="C39" s="589"/>
      <c r="D39" s="303">
        <v>45055</v>
      </c>
    </row>
    <row r="40" spans="1:5" s="42" customFormat="1" ht="37.200000000000003" customHeight="1" thickBot="1">
      <c r="A40" s="376" t="s">
        <v>365</v>
      </c>
      <c r="B40" s="298"/>
      <c r="C40" s="590"/>
      <c r="D40" s="304"/>
    </row>
    <row r="41" spans="1:5" ht="44.4" customHeight="1" thickTop="1">
      <c r="A41" s="300" t="s">
        <v>373</v>
      </c>
      <c r="B41" s="301"/>
      <c r="C41" s="588" t="s">
        <v>376</v>
      </c>
      <c r="D41" s="305"/>
    </row>
    <row r="42" spans="1:5" ht="223.8" customHeight="1">
      <c r="A42" s="469" t="s">
        <v>375</v>
      </c>
      <c r="B42" s="308" t="s">
        <v>374</v>
      </c>
      <c r="C42" s="693"/>
      <c r="D42" s="303">
        <v>45055</v>
      </c>
    </row>
    <row r="43" spans="1:5" ht="37.200000000000003" customHeight="1" thickBot="1">
      <c r="A43" s="691" t="s">
        <v>377</v>
      </c>
      <c r="B43" s="695"/>
      <c r="C43" s="697"/>
      <c r="D43" s="696"/>
    </row>
    <row r="44" spans="1:5" ht="56.4" customHeight="1" thickTop="1">
      <c r="A44" s="300" t="s">
        <v>378</v>
      </c>
      <c r="B44" s="692"/>
      <c r="C44" s="693" t="s">
        <v>382</v>
      </c>
      <c r="D44" s="694"/>
    </row>
    <row r="45" spans="1:5" ht="151.19999999999999" customHeight="1">
      <c r="A45" s="387" t="s">
        <v>379</v>
      </c>
      <c r="B45" s="308" t="s">
        <v>381</v>
      </c>
      <c r="C45" s="589"/>
      <c r="D45" s="303">
        <v>45053</v>
      </c>
    </row>
    <row r="46" spans="1:5" ht="40.200000000000003" customHeight="1" thickBot="1">
      <c r="A46" s="376" t="s">
        <v>380</v>
      </c>
      <c r="B46" s="298"/>
      <c r="C46" s="590"/>
      <c r="D46" s="304"/>
    </row>
    <row r="47" spans="1:5" ht="46.8" customHeight="1" thickTop="1">
      <c r="A47" s="300" t="s">
        <v>383</v>
      </c>
      <c r="B47" s="301"/>
      <c r="C47" s="588" t="s">
        <v>387</v>
      </c>
      <c r="D47" s="305"/>
    </row>
    <row r="48" spans="1:5" ht="195" customHeight="1">
      <c r="A48" s="387" t="s">
        <v>385</v>
      </c>
      <c r="B48" s="308" t="s">
        <v>384</v>
      </c>
      <c r="C48" s="589"/>
      <c r="D48" s="303">
        <v>45050</v>
      </c>
    </row>
    <row r="49" spans="1:4" ht="43.8" customHeight="1" thickBot="1">
      <c r="A49" s="376" t="s">
        <v>386</v>
      </c>
      <c r="B49" s="298"/>
      <c r="C49" s="590"/>
      <c r="D49" s="304"/>
    </row>
    <row r="50" spans="1:4" ht="46.8" customHeight="1" thickTop="1">
      <c r="A50" s="300" t="s">
        <v>388</v>
      </c>
      <c r="B50" s="301"/>
      <c r="C50" s="588" t="s">
        <v>389</v>
      </c>
      <c r="D50" s="305"/>
    </row>
    <row r="51" spans="1:4" ht="93" customHeight="1">
      <c r="A51" s="387" t="s">
        <v>391</v>
      </c>
      <c r="B51" s="308" t="s">
        <v>390</v>
      </c>
      <c r="C51" s="589"/>
      <c r="D51" s="303">
        <v>45048</v>
      </c>
    </row>
    <row r="52" spans="1:4" ht="43.8" customHeight="1" thickBot="1">
      <c r="A52" s="376" t="s">
        <v>392</v>
      </c>
      <c r="B52" s="298"/>
      <c r="C52" s="590"/>
      <c r="D52" s="304"/>
    </row>
    <row r="53" spans="1:4" ht="46.8" customHeight="1" thickTop="1">
      <c r="A53" s="300" t="s">
        <v>393</v>
      </c>
      <c r="B53" s="301"/>
      <c r="C53" s="588" t="s">
        <v>397</v>
      </c>
      <c r="D53" s="305"/>
    </row>
    <row r="54" spans="1:4" ht="199.2" customHeight="1">
      <c r="A54" s="387" t="s">
        <v>394</v>
      </c>
      <c r="B54" s="308" t="s">
        <v>396</v>
      </c>
      <c r="C54" s="589"/>
      <c r="D54" s="303">
        <v>45056</v>
      </c>
    </row>
    <row r="55" spans="1:4" ht="43.8" customHeight="1" thickBot="1">
      <c r="A55" s="376" t="s">
        <v>395</v>
      </c>
      <c r="B55" s="298"/>
      <c r="C55" s="590"/>
      <c r="D55" s="304"/>
    </row>
    <row r="56" spans="1:4" ht="46.8" customHeight="1" thickTop="1">
      <c r="A56" s="300" t="s">
        <v>398</v>
      </c>
      <c r="B56" s="301"/>
      <c r="C56" s="588" t="s">
        <v>402</v>
      </c>
      <c r="D56" s="305"/>
    </row>
    <row r="57" spans="1:4" ht="103.2" customHeight="1">
      <c r="A57" s="387" t="s">
        <v>400</v>
      </c>
      <c r="B57" s="308" t="s">
        <v>399</v>
      </c>
      <c r="C57" s="589"/>
      <c r="D57" s="303">
        <v>45047</v>
      </c>
    </row>
    <row r="58" spans="1:4" ht="43.8" customHeight="1" thickBot="1">
      <c r="A58" s="376" t="s">
        <v>401</v>
      </c>
      <c r="B58" s="298"/>
      <c r="C58" s="590"/>
      <c r="D58" s="304"/>
    </row>
  </sheetData>
  <mergeCells count="30">
    <mergeCell ref="C56:C58"/>
    <mergeCell ref="C14:C16"/>
    <mergeCell ref="C41:C43"/>
    <mergeCell ref="C50:C52"/>
    <mergeCell ref="C53:C55"/>
    <mergeCell ref="D29:D31"/>
    <mergeCell ref="B20:B22"/>
    <mergeCell ref="B26:B28"/>
    <mergeCell ref="C2:C4"/>
    <mergeCell ref="C32:C34"/>
    <mergeCell ref="D26:D28"/>
    <mergeCell ref="C26:C28"/>
    <mergeCell ref="D20:D22"/>
    <mergeCell ref="C20:C22"/>
    <mergeCell ref="D32:D34"/>
    <mergeCell ref="D23:D25"/>
    <mergeCell ref="D8:D10"/>
    <mergeCell ref="C5:C7"/>
    <mergeCell ref="C8:C10"/>
    <mergeCell ref="C11:C13"/>
    <mergeCell ref="C47:C49"/>
    <mergeCell ref="C17:C19"/>
    <mergeCell ref="B29:B31"/>
    <mergeCell ref="C29:C31"/>
    <mergeCell ref="C35:C37"/>
    <mergeCell ref="C44:C46"/>
    <mergeCell ref="B32:B34"/>
    <mergeCell ref="B23:B25"/>
    <mergeCell ref="C38:C40"/>
    <mergeCell ref="C23:C25"/>
  </mergeCells>
  <phoneticPr fontId="16"/>
  <hyperlinks>
    <hyperlink ref="A4" r:id="rId1" xr:uid="{984D4A98-9DA8-490F-9D25-B94F164DFD66}"/>
    <hyperlink ref="A7" r:id="rId2" xr:uid="{23188409-D328-41B7-BBC6-9CDE9F8C7664}"/>
    <hyperlink ref="A10" r:id="rId3" xr:uid="{3E3A77DD-6E48-485A-AB0C-D23CC29FDEFA}"/>
    <hyperlink ref="A13" r:id="rId4" xr:uid="{AD6C3958-8A1B-4904-81B9-DDBF3B70C04F}"/>
    <hyperlink ref="A37" r:id="rId5" xr:uid="{7E222BCA-4265-4319-8948-A23C42C33D81}"/>
    <hyperlink ref="A40" r:id="rId6" xr:uid="{1C40D2A8-BC9B-455E-AE17-BE984FEAE8F2}"/>
    <hyperlink ref="A16" r:id="rId7" xr:uid="{C1FD2C4F-13C0-458D-ADCF-A162171110DE}"/>
    <hyperlink ref="A19" r:id="rId8" xr:uid="{1A83B76F-853C-4795-803D-2C81DACB7604}"/>
    <hyperlink ref="A43" r:id="rId9" xr:uid="{6AEF58A7-96DF-4598-A941-82E8817F93A5}"/>
    <hyperlink ref="A46" r:id="rId10" xr:uid="{158A60F9-E107-4DA0-92AD-256AD1457046}"/>
    <hyperlink ref="A49" r:id="rId11" xr:uid="{66BD7672-CF42-42C9-A192-E4778EF4DBCB}"/>
    <hyperlink ref="A52" r:id="rId12" xr:uid="{8F111280-9BEC-4165-A4F9-450A564CF4B0}"/>
    <hyperlink ref="A55" r:id="rId13" xr:uid="{BAE9751E-DB14-41A4-AAEA-5BB77E1515AB}"/>
    <hyperlink ref="A58" r:id="rId14" xr:uid="{FB1864CF-3B40-438D-899E-2509E09AAC54}"/>
  </hyperlinks>
  <pageMargins left="0" right="0" top="0.19685039370078741" bottom="0.39370078740157483" header="0" footer="0.19685039370078741"/>
  <pageSetup paperSize="8" scale="28" orientation="portrait" horizontalDpi="300" verticalDpi="300" r:id="rId1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colorId="56" zoomScale="91" zoomScaleNormal="66" zoomScaleSheetLayoutView="91" workbookViewId="0">
      <selection activeCell="A6" sqref="A6"/>
    </sheetView>
  </sheetViews>
  <sheetFormatPr defaultColWidth="9" defaultRowHeight="19.2"/>
  <cols>
    <col min="1" max="1" width="193.5546875" style="292" customWidth="1"/>
    <col min="2" max="2" width="18" style="137" customWidth="1"/>
    <col min="3" max="3" width="20.109375" style="138" customWidth="1"/>
    <col min="4" max="16384" width="9" style="38"/>
  </cols>
  <sheetData>
    <row r="1" spans="1:3" ht="58.95" customHeight="1" thickBot="1">
      <c r="A1" s="37" t="s">
        <v>238</v>
      </c>
      <c r="B1" s="281" t="s">
        <v>24</v>
      </c>
      <c r="C1" s="282" t="s">
        <v>2</v>
      </c>
    </row>
    <row r="2" spans="1:3" ht="48.6" customHeight="1">
      <c r="A2" s="127" t="s">
        <v>429</v>
      </c>
      <c r="B2" s="132"/>
      <c r="C2" s="133"/>
    </row>
    <row r="3" spans="1:3" ht="258" customHeight="1">
      <c r="A3" s="368" t="s">
        <v>427</v>
      </c>
      <c r="B3" s="365" t="s">
        <v>438</v>
      </c>
      <c r="C3" s="134">
        <v>45056</v>
      </c>
    </row>
    <row r="4" spans="1:3" ht="35.4" customHeight="1" thickBot="1">
      <c r="A4" s="294" t="s">
        <v>411</v>
      </c>
      <c r="B4" s="135"/>
      <c r="C4" s="136"/>
    </row>
    <row r="5" spans="1:3" ht="48.6" customHeight="1">
      <c r="A5" s="127" t="s">
        <v>430</v>
      </c>
      <c r="B5" s="132"/>
      <c r="C5" s="133"/>
    </row>
    <row r="6" spans="1:3" ht="192.6" customHeight="1">
      <c r="A6" s="368" t="s">
        <v>428</v>
      </c>
      <c r="B6" s="297" t="s">
        <v>438</v>
      </c>
      <c r="C6" s="134">
        <v>45054</v>
      </c>
    </row>
    <row r="7" spans="1:3" ht="35.4" customHeight="1" thickBot="1">
      <c r="A7" s="294" t="s">
        <v>410</v>
      </c>
      <c r="B7" s="135"/>
      <c r="C7" s="136"/>
    </row>
    <row r="8" spans="1:3" ht="48.6" hidden="1" customHeight="1">
      <c r="A8" s="127" t="s">
        <v>431</v>
      </c>
      <c r="B8" s="132"/>
      <c r="C8" s="133"/>
    </row>
    <row r="9" spans="1:3" ht="96.6" hidden="1" customHeight="1">
      <c r="A9" s="368" t="s">
        <v>403</v>
      </c>
      <c r="B9" s="372"/>
      <c r="C9" s="134"/>
    </row>
    <row r="10" spans="1:3" ht="39.6" hidden="1" customHeight="1" thickBot="1">
      <c r="A10" s="294"/>
      <c r="B10" s="135"/>
      <c r="C10" s="136"/>
    </row>
    <row r="11" spans="1:3" ht="48.6" customHeight="1">
      <c r="A11" s="127" t="s">
        <v>432</v>
      </c>
      <c r="B11" s="132"/>
      <c r="C11" s="133"/>
    </row>
    <row r="12" spans="1:3" ht="328.2" customHeight="1">
      <c r="A12" s="368" t="s">
        <v>412</v>
      </c>
      <c r="B12" s="365" t="s">
        <v>439</v>
      </c>
      <c r="C12" s="134">
        <v>45054</v>
      </c>
    </row>
    <row r="13" spans="1:3" ht="35.4" customHeight="1" thickBot="1">
      <c r="A13" s="294" t="s">
        <v>409</v>
      </c>
      <c r="B13" s="135"/>
      <c r="C13" s="136"/>
    </row>
    <row r="14" spans="1:3" ht="48.6" customHeight="1">
      <c r="A14" s="127" t="s">
        <v>433</v>
      </c>
      <c r="B14" s="132"/>
      <c r="C14" s="133"/>
    </row>
    <row r="15" spans="1:3" ht="322.8" customHeight="1">
      <c r="A15" s="368" t="s">
        <v>413</v>
      </c>
      <c r="B15" s="297" t="s">
        <v>440</v>
      </c>
      <c r="C15" s="134">
        <v>45051</v>
      </c>
    </row>
    <row r="16" spans="1:3" ht="33.6" customHeight="1" thickBot="1">
      <c r="A16" s="294" t="s">
        <v>408</v>
      </c>
      <c r="B16" s="135"/>
      <c r="C16" s="136"/>
    </row>
    <row r="17" spans="1:3" ht="48.6" customHeight="1">
      <c r="A17" s="127" t="s">
        <v>434</v>
      </c>
      <c r="B17" s="132"/>
      <c r="C17" s="133"/>
    </row>
    <row r="18" spans="1:3" ht="231.6" customHeight="1">
      <c r="A18" s="368" t="s">
        <v>414</v>
      </c>
      <c r="B18" s="297" t="s">
        <v>441</v>
      </c>
      <c r="C18" s="134">
        <v>45051</v>
      </c>
    </row>
    <row r="19" spans="1:3" ht="35.4" customHeight="1" thickBot="1">
      <c r="A19" s="294" t="s">
        <v>407</v>
      </c>
      <c r="B19" s="135"/>
      <c r="C19" s="136"/>
    </row>
    <row r="20" spans="1:3" ht="48.6" customHeight="1">
      <c r="A20" s="127" t="s">
        <v>435</v>
      </c>
      <c r="B20" s="132"/>
      <c r="C20" s="133"/>
    </row>
    <row r="21" spans="1:3" ht="409.6" customHeight="1">
      <c r="A21" s="382" t="s">
        <v>415</v>
      </c>
      <c r="B21" s="365" t="s">
        <v>442</v>
      </c>
      <c r="C21" s="134">
        <v>45050</v>
      </c>
    </row>
    <row r="22" spans="1:3" ht="35.4" customHeight="1" thickBot="1">
      <c r="A22" s="294" t="s">
        <v>405</v>
      </c>
      <c r="B22" s="135"/>
      <c r="C22" s="136"/>
    </row>
    <row r="23" spans="1:3" ht="48.6" customHeight="1">
      <c r="A23" s="127" t="s">
        <v>436</v>
      </c>
      <c r="B23" s="132"/>
      <c r="C23" s="133"/>
    </row>
    <row r="24" spans="1:3" ht="73.8" customHeight="1">
      <c r="A24" s="368" t="s">
        <v>416</v>
      </c>
      <c r="B24" s="297" t="s">
        <v>443</v>
      </c>
      <c r="C24" s="134">
        <v>45050</v>
      </c>
    </row>
    <row r="25" spans="1:3" ht="35.4" customHeight="1" thickBot="1">
      <c r="A25" s="294" t="s">
        <v>406</v>
      </c>
      <c r="B25" s="135"/>
      <c r="C25" s="136"/>
    </row>
    <row r="26" spans="1:3" ht="48.6" customHeight="1">
      <c r="A26" s="127" t="s">
        <v>437</v>
      </c>
      <c r="B26" s="132"/>
      <c r="C26" s="133"/>
    </row>
    <row r="27" spans="1:3" ht="325.8" customHeight="1">
      <c r="A27" s="368" t="s">
        <v>417</v>
      </c>
      <c r="B27" s="297" t="s">
        <v>444</v>
      </c>
      <c r="C27" s="134">
        <v>45048</v>
      </c>
    </row>
    <row r="28" spans="1:3" ht="35.4" customHeight="1" thickBot="1">
      <c r="A28" s="294" t="s">
        <v>404</v>
      </c>
      <c r="B28" s="135"/>
      <c r="C28" s="136"/>
    </row>
    <row r="29" spans="1:3" ht="48.6" hidden="1" customHeight="1">
      <c r="A29" s="127"/>
      <c r="B29" s="132"/>
      <c r="C29" s="133"/>
    </row>
    <row r="30" spans="1:3" ht="214.8" hidden="1" customHeight="1">
      <c r="A30" s="368"/>
      <c r="B30" s="297"/>
      <c r="C30" s="134"/>
    </row>
    <row r="31" spans="1:3" ht="35.4" hidden="1" customHeight="1" thickBot="1">
      <c r="A31" s="294"/>
      <c r="B31" s="135"/>
      <c r="C31" s="136"/>
    </row>
    <row r="32" spans="1:3" ht="48.6" hidden="1" customHeight="1">
      <c r="A32" s="127"/>
      <c r="B32" s="132"/>
      <c r="C32" s="133"/>
    </row>
    <row r="33" spans="1:3" ht="258" hidden="1" customHeight="1">
      <c r="A33" s="368"/>
      <c r="B33" s="297"/>
      <c r="C33" s="134"/>
    </row>
    <row r="34" spans="1:3" ht="35.4" hidden="1" customHeight="1" thickBot="1">
      <c r="A34" s="294"/>
      <c r="B34" s="135"/>
      <c r="C34" s="136"/>
    </row>
    <row r="35" spans="1:3" ht="48.6" hidden="1" customHeight="1">
      <c r="A35" s="127"/>
      <c r="B35" s="132"/>
      <c r="C35" s="133"/>
    </row>
    <row r="36" spans="1:3" ht="343.8" hidden="1" customHeight="1">
      <c r="A36" s="368"/>
      <c r="B36" s="297"/>
      <c r="C36" s="134"/>
    </row>
    <row r="37" spans="1:3" ht="35.4" hidden="1" customHeight="1" thickBot="1">
      <c r="A37" s="294"/>
      <c r="B37" s="135"/>
      <c r="C37" s="136"/>
    </row>
    <row r="38" spans="1:3" s="459" customFormat="1" ht="25.2" customHeight="1">
      <c r="A38" s="456"/>
      <c r="B38" s="457"/>
      <c r="C38" s="458"/>
    </row>
    <row r="39" spans="1:3" s="459" customFormat="1" ht="25.2" customHeight="1" thickBot="1">
      <c r="A39" s="456"/>
      <c r="B39" s="457"/>
      <c r="C39" s="458"/>
    </row>
    <row r="40" spans="1:3" ht="37.799999999999997" customHeight="1">
      <c r="A40" s="619"/>
      <c r="B40" s="619"/>
      <c r="C40" s="619"/>
    </row>
    <row r="41" spans="1:3" ht="46.2" customHeight="1">
      <c r="A41" s="620"/>
      <c r="B41" s="620"/>
      <c r="C41" s="620"/>
    </row>
    <row r="42" spans="1:3">
      <c r="A42" s="292" t="s">
        <v>21</v>
      </c>
    </row>
  </sheetData>
  <mergeCells count="2">
    <mergeCell ref="A40:C40"/>
    <mergeCell ref="A41:C41"/>
  </mergeCells>
  <phoneticPr fontId="87"/>
  <hyperlinks>
    <hyperlink ref="A28" r:id="rId1" xr:uid="{6C301A40-087F-42C5-9513-C9667F0B781F}"/>
    <hyperlink ref="A22" r:id="rId2" xr:uid="{D2AF985F-214C-42D2-BCAA-6DF3CF4A2D81}"/>
    <hyperlink ref="A25" r:id="rId3" xr:uid="{69F425F8-834E-4FBD-9266-BBFACEC6AC98}"/>
    <hyperlink ref="A19" r:id="rId4" xr:uid="{349A5BD0-F79F-4343-97A5-AB798DB4A27B}"/>
    <hyperlink ref="A16" r:id="rId5" xr:uid="{42D5F699-FE55-490A-9090-F9828F171222}"/>
    <hyperlink ref="A13" r:id="rId6" xr:uid="{67C34FD4-2092-42AE-80AE-987DCD786A06}"/>
    <hyperlink ref="A7" r:id="rId7" xr:uid="{F4400420-738B-4DC8-8028-27F0A343E0E5}"/>
    <hyperlink ref="A4" r:id="rId8" xr:uid="{EEF2CF6A-8A2D-4FC0-83CD-A5D88BC8E658}"/>
  </hyperlinks>
  <pageMargins left="0.74803149606299213" right="0.74803149606299213" top="0.98425196850393704" bottom="0.98425196850393704" header="0.51181102362204722" footer="0.51181102362204722"/>
  <pageSetup paperSize="9" scale="16" fitToHeight="3"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3" zoomScaleNormal="100" zoomScaleSheetLayoutView="100" workbookViewId="0">
      <selection activeCell="AD4" sqref="AD4"/>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24" t="s">
        <v>3</v>
      </c>
      <c r="B1" s="625"/>
      <c r="C1" s="625"/>
      <c r="D1" s="625"/>
      <c r="E1" s="625"/>
      <c r="F1" s="625"/>
      <c r="G1" s="625"/>
      <c r="H1" s="625"/>
      <c r="I1" s="625"/>
      <c r="J1" s="625"/>
      <c r="K1" s="625"/>
      <c r="L1" s="625"/>
      <c r="M1" s="625"/>
      <c r="N1" s="626"/>
      <c r="P1" s="627" t="s">
        <v>4</v>
      </c>
      <c r="Q1" s="628"/>
      <c r="R1" s="628"/>
      <c r="S1" s="628"/>
      <c r="T1" s="628"/>
      <c r="U1" s="628"/>
      <c r="V1" s="628"/>
      <c r="W1" s="628"/>
      <c r="X1" s="628"/>
      <c r="Y1" s="628"/>
      <c r="Z1" s="628"/>
      <c r="AA1" s="628"/>
      <c r="AB1" s="628"/>
      <c r="AC1" s="629"/>
    </row>
    <row r="2" spans="1:29" ht="18" customHeight="1" thickBot="1">
      <c r="A2" s="630" t="s">
        <v>5</v>
      </c>
      <c r="B2" s="631"/>
      <c r="C2" s="631"/>
      <c r="D2" s="631"/>
      <c r="E2" s="631"/>
      <c r="F2" s="631"/>
      <c r="G2" s="631"/>
      <c r="H2" s="631"/>
      <c r="I2" s="631"/>
      <c r="J2" s="631"/>
      <c r="K2" s="631"/>
      <c r="L2" s="631"/>
      <c r="M2" s="631"/>
      <c r="N2" s="632"/>
      <c r="P2" s="633" t="s">
        <v>6</v>
      </c>
      <c r="Q2" s="631"/>
      <c r="R2" s="631"/>
      <c r="S2" s="631"/>
      <c r="T2" s="631"/>
      <c r="U2" s="631"/>
      <c r="V2" s="631"/>
      <c r="W2" s="631"/>
      <c r="X2" s="631"/>
      <c r="Y2" s="631"/>
      <c r="Z2" s="631"/>
      <c r="AA2" s="631"/>
      <c r="AB2" s="631"/>
      <c r="AC2" s="634"/>
    </row>
    <row r="3" spans="1:29" ht="13.8" thickBot="1">
      <c r="A3" s="6"/>
      <c r="B3" s="143" t="s">
        <v>171</v>
      </c>
      <c r="C3" s="143" t="s">
        <v>7</v>
      </c>
      <c r="D3" s="143" t="s">
        <v>8</v>
      </c>
      <c r="E3" s="143" t="s">
        <v>9</v>
      </c>
      <c r="F3" s="140" t="s">
        <v>10</v>
      </c>
      <c r="G3" s="143" t="s">
        <v>11</v>
      </c>
      <c r="H3" s="143" t="s">
        <v>12</v>
      </c>
      <c r="I3" s="143" t="s">
        <v>13</v>
      </c>
      <c r="J3" s="143" t="s">
        <v>14</v>
      </c>
      <c r="K3" s="143" t="s">
        <v>15</v>
      </c>
      <c r="L3" s="143" t="s">
        <v>16</v>
      </c>
      <c r="M3" s="143" t="s">
        <v>17</v>
      </c>
      <c r="N3" s="7" t="s">
        <v>18</v>
      </c>
      <c r="P3" s="8"/>
      <c r="Q3" s="143" t="s">
        <v>171</v>
      </c>
      <c r="R3" s="143" t="s">
        <v>7</v>
      </c>
      <c r="S3" s="143" t="s">
        <v>8</v>
      </c>
      <c r="T3" s="143" t="s">
        <v>9</v>
      </c>
      <c r="U3" s="140" t="s">
        <v>10</v>
      </c>
      <c r="V3" s="143" t="s">
        <v>11</v>
      </c>
      <c r="W3" s="143" t="s">
        <v>12</v>
      </c>
      <c r="X3" s="143" t="s">
        <v>13</v>
      </c>
      <c r="Y3" s="143" t="s">
        <v>14</v>
      </c>
      <c r="Z3" s="143" t="s">
        <v>15</v>
      </c>
      <c r="AA3" s="143" t="s">
        <v>16</v>
      </c>
      <c r="AB3" s="143" t="s">
        <v>17</v>
      </c>
      <c r="AC3" s="9" t="s">
        <v>19</v>
      </c>
    </row>
    <row r="4" spans="1:29" ht="19.8" thickBot="1">
      <c r="A4" s="358" t="s">
        <v>169</v>
      </c>
      <c r="B4" s="359">
        <f>AVERAGE(B7:B18)</f>
        <v>68.083333333333329</v>
      </c>
      <c r="C4" s="359">
        <f t="shared" ref="C4:M4" si="0">AVERAGE(C7:C18)</f>
        <v>56.083333333333336</v>
      </c>
      <c r="D4" s="359">
        <f t="shared" si="0"/>
        <v>67.333333333333329</v>
      </c>
      <c r="E4" s="359">
        <f t="shared" si="0"/>
        <v>103</v>
      </c>
      <c r="F4" s="359">
        <f t="shared" si="0"/>
        <v>169.41666666666666</v>
      </c>
      <c r="G4" s="359">
        <f t="shared" si="0"/>
        <v>405.27272727272725</v>
      </c>
      <c r="H4" s="359">
        <f t="shared" si="0"/>
        <v>614.90909090909088</v>
      </c>
      <c r="I4" s="359">
        <f t="shared" si="0"/>
        <v>875.18181818181813</v>
      </c>
      <c r="J4" s="359">
        <f t="shared" si="0"/>
        <v>564.72727272727275</v>
      </c>
      <c r="K4" s="359">
        <f t="shared" si="0"/>
        <v>363.72727272727275</v>
      </c>
      <c r="L4" s="359">
        <f t="shared" si="0"/>
        <v>207</v>
      </c>
      <c r="M4" s="359">
        <f t="shared" si="0"/>
        <v>134.81818181818181</v>
      </c>
      <c r="N4" s="359">
        <f>AVERAGE(N7:N18)</f>
        <v>3639.7272727272725</v>
      </c>
      <c r="O4" s="10"/>
      <c r="P4" s="360" t="str">
        <f>+A4</f>
        <v>12-21年月平均</v>
      </c>
      <c r="Q4" s="359">
        <f>AVERAGE(Q7:Q18)</f>
        <v>8.1666666666666661</v>
      </c>
      <c r="R4" s="359">
        <f t="shared" ref="R4:AC4" si="1">AVERAGE(R7:R18)</f>
        <v>8.75</v>
      </c>
      <c r="S4" s="359">
        <f t="shared" si="1"/>
        <v>13.333333333333334</v>
      </c>
      <c r="T4" s="359">
        <f t="shared" si="1"/>
        <v>6.5</v>
      </c>
      <c r="U4" s="359">
        <f t="shared" si="1"/>
        <v>9</v>
      </c>
      <c r="V4" s="359">
        <f t="shared" si="1"/>
        <v>9.0909090909090917</v>
      </c>
      <c r="W4" s="359">
        <f t="shared" si="1"/>
        <v>8.1818181818181817</v>
      </c>
      <c r="X4" s="359">
        <f t="shared" si="1"/>
        <v>11.545454545454545</v>
      </c>
      <c r="Y4" s="359">
        <f t="shared" si="1"/>
        <v>9.9090909090909083</v>
      </c>
      <c r="Z4" s="359">
        <f t="shared" si="1"/>
        <v>19.818181818181817</v>
      </c>
      <c r="AA4" s="359">
        <f t="shared" si="1"/>
        <v>11.636363636363637</v>
      </c>
      <c r="AB4" s="359">
        <f t="shared" si="1"/>
        <v>12.181818181818182</v>
      </c>
      <c r="AC4" s="359">
        <f t="shared" si="1"/>
        <v>131.45454545454547</v>
      </c>
    </row>
    <row r="5" spans="1:29" ht="19.8" customHeight="1" thickBot="1">
      <c r="A5" s="254"/>
      <c r="B5" s="254"/>
      <c r="C5" s="254"/>
      <c r="D5" s="254"/>
      <c r="E5" s="254"/>
      <c r="F5" s="11" t="s">
        <v>20</v>
      </c>
      <c r="G5" s="107"/>
      <c r="H5" s="107"/>
      <c r="I5" s="107"/>
      <c r="J5" s="107"/>
      <c r="K5" s="107"/>
      <c r="L5" s="107"/>
      <c r="M5" s="107"/>
      <c r="N5" s="221"/>
      <c r="O5" s="108"/>
      <c r="P5" s="141"/>
      <c r="Q5" s="141"/>
      <c r="R5" s="141"/>
      <c r="S5" s="254"/>
      <c r="T5" s="254"/>
      <c r="U5" s="11" t="s">
        <v>20</v>
      </c>
      <c r="V5" s="107"/>
      <c r="W5" s="107"/>
      <c r="X5" s="107"/>
      <c r="Y5" s="107"/>
      <c r="Z5" s="107"/>
      <c r="AA5" s="107"/>
      <c r="AB5" s="107"/>
      <c r="AC5" s="221"/>
    </row>
    <row r="6" spans="1:29" ht="19.8" customHeight="1" thickBot="1">
      <c r="A6" s="254"/>
      <c r="B6" s="254"/>
      <c r="C6" s="254"/>
      <c r="D6" s="254"/>
      <c r="E6" s="254"/>
      <c r="F6" s="345">
        <v>0</v>
      </c>
      <c r="G6" s="344"/>
      <c r="H6" s="344"/>
      <c r="I6" s="344"/>
      <c r="J6" s="344"/>
      <c r="K6" s="344"/>
      <c r="L6" s="344"/>
      <c r="M6" s="344"/>
      <c r="N6" s="336"/>
      <c r="O6" s="108"/>
      <c r="P6" s="141"/>
      <c r="Q6" s="141"/>
      <c r="R6" s="141"/>
      <c r="S6" s="254"/>
      <c r="T6" s="254"/>
      <c r="U6" s="345">
        <v>0</v>
      </c>
      <c r="V6" s="344"/>
      <c r="W6" s="344"/>
      <c r="X6" s="344"/>
      <c r="Y6" s="344"/>
      <c r="Z6" s="344"/>
      <c r="AA6" s="344"/>
      <c r="AB6" s="344"/>
      <c r="AC6" s="336"/>
    </row>
    <row r="7" spans="1:29" ht="18" customHeight="1" thickBot="1">
      <c r="A7" s="337" t="s">
        <v>180</v>
      </c>
      <c r="B7" s="355">
        <v>82</v>
      </c>
      <c r="C7" s="353">
        <v>62</v>
      </c>
      <c r="D7" s="448">
        <v>99</v>
      </c>
      <c r="E7" s="353">
        <v>109</v>
      </c>
      <c r="F7" s="353">
        <v>0</v>
      </c>
      <c r="G7" s="353"/>
      <c r="H7" s="353"/>
      <c r="I7" s="353"/>
      <c r="J7" s="353"/>
      <c r="K7" s="353"/>
      <c r="L7" s="353"/>
      <c r="M7" s="356"/>
      <c r="N7" s="354"/>
      <c r="O7" s="10"/>
      <c r="P7" s="343" t="s">
        <v>180</v>
      </c>
      <c r="Q7" s="355">
        <v>1</v>
      </c>
      <c r="R7" s="353">
        <v>1</v>
      </c>
      <c r="S7" s="448">
        <v>5</v>
      </c>
      <c r="T7" s="353">
        <v>2</v>
      </c>
      <c r="U7" s="353">
        <v>0</v>
      </c>
      <c r="V7" s="353"/>
      <c r="W7" s="353"/>
      <c r="X7" s="353"/>
      <c r="Y7" s="353"/>
      <c r="Z7" s="353"/>
      <c r="AA7" s="353"/>
      <c r="AB7" s="357"/>
      <c r="AC7" s="354"/>
    </row>
    <row r="8" spans="1:29" ht="18" customHeight="1" thickBot="1">
      <c r="A8" s="337" t="s">
        <v>170</v>
      </c>
      <c r="B8" s="346">
        <v>81</v>
      </c>
      <c r="C8" s="347">
        <v>39</v>
      </c>
      <c r="D8" s="347">
        <v>72</v>
      </c>
      <c r="E8" s="348">
        <v>89</v>
      </c>
      <c r="F8" s="348">
        <v>258</v>
      </c>
      <c r="G8" s="348">
        <v>416</v>
      </c>
      <c r="H8" s="348">
        <v>554</v>
      </c>
      <c r="I8" s="348">
        <v>568</v>
      </c>
      <c r="J8" s="348">
        <v>578</v>
      </c>
      <c r="K8" s="348">
        <v>337</v>
      </c>
      <c r="L8" s="348">
        <v>169</v>
      </c>
      <c r="M8" s="348">
        <v>168</v>
      </c>
      <c r="N8" s="349">
        <f t="shared" ref="N8:N19" si="2">SUM(B8:M8)</f>
        <v>3329</v>
      </c>
      <c r="O8" s="113" t="s">
        <v>21</v>
      </c>
      <c r="P8" s="338" t="s">
        <v>170</v>
      </c>
      <c r="Q8" s="350">
        <v>0</v>
      </c>
      <c r="R8" s="351">
        <v>5</v>
      </c>
      <c r="S8" s="351">
        <v>4</v>
      </c>
      <c r="T8" s="351">
        <v>1</v>
      </c>
      <c r="U8" s="351">
        <v>1</v>
      </c>
      <c r="V8" s="351">
        <v>1</v>
      </c>
      <c r="W8" s="351">
        <v>1</v>
      </c>
      <c r="X8" s="351">
        <v>1</v>
      </c>
      <c r="Y8" s="350">
        <v>0</v>
      </c>
      <c r="Z8" s="350">
        <v>0</v>
      </c>
      <c r="AA8" s="350">
        <v>0</v>
      </c>
      <c r="AB8" s="350">
        <v>2</v>
      </c>
      <c r="AC8" s="352">
        <f t="shared" ref="AC8:AC19" si="3">SUM(Q8:AB8)</f>
        <v>16</v>
      </c>
    </row>
    <row r="9" spans="1:29" ht="18" customHeight="1" thickBot="1">
      <c r="A9" s="255" t="s">
        <v>153</v>
      </c>
      <c r="B9" s="275">
        <v>81</v>
      </c>
      <c r="C9" s="275">
        <v>48</v>
      </c>
      <c r="D9" s="276">
        <v>71</v>
      </c>
      <c r="E9" s="275">
        <v>128</v>
      </c>
      <c r="F9" s="275">
        <v>171</v>
      </c>
      <c r="G9" s="275">
        <v>350</v>
      </c>
      <c r="H9" s="275">
        <v>569</v>
      </c>
      <c r="I9" s="275">
        <v>553</v>
      </c>
      <c r="J9" s="275">
        <v>458</v>
      </c>
      <c r="K9" s="275">
        <v>306</v>
      </c>
      <c r="L9" s="275">
        <v>220</v>
      </c>
      <c r="M9" s="276">
        <v>229</v>
      </c>
      <c r="N9" s="319">
        <f t="shared" si="2"/>
        <v>3184</v>
      </c>
      <c r="O9" s="253"/>
      <c r="P9" s="338" t="s">
        <v>152</v>
      </c>
      <c r="Q9" s="339">
        <v>1</v>
      </c>
      <c r="R9" s="339">
        <v>2</v>
      </c>
      <c r="S9" s="339">
        <v>1</v>
      </c>
      <c r="T9" s="339">
        <v>0</v>
      </c>
      <c r="U9" s="339">
        <v>0</v>
      </c>
      <c r="V9" s="339">
        <v>0</v>
      </c>
      <c r="W9" s="339">
        <v>1</v>
      </c>
      <c r="X9" s="339">
        <v>1</v>
      </c>
      <c r="Y9" s="339">
        <v>0</v>
      </c>
      <c r="Z9" s="339">
        <v>1</v>
      </c>
      <c r="AA9" s="339">
        <v>0</v>
      </c>
      <c r="AB9" s="339">
        <v>0</v>
      </c>
      <c r="AC9" s="340">
        <f t="shared" si="3"/>
        <v>7</v>
      </c>
    </row>
    <row r="10" spans="1:29" ht="18" customHeight="1" thickBot="1">
      <c r="A10" s="256" t="s">
        <v>132</v>
      </c>
      <c r="B10" s="171">
        <v>112</v>
      </c>
      <c r="C10" s="171">
        <v>85</v>
      </c>
      <c r="D10" s="171">
        <v>60</v>
      </c>
      <c r="E10" s="171">
        <v>97</v>
      </c>
      <c r="F10" s="171">
        <v>95</v>
      </c>
      <c r="G10" s="171">
        <v>305</v>
      </c>
      <c r="H10" s="171">
        <v>544</v>
      </c>
      <c r="I10" s="171">
        <v>449</v>
      </c>
      <c r="J10" s="171">
        <v>475</v>
      </c>
      <c r="K10" s="171">
        <v>505</v>
      </c>
      <c r="L10" s="171">
        <v>219</v>
      </c>
      <c r="M10" s="172">
        <v>98</v>
      </c>
      <c r="N10" s="269">
        <f t="shared" si="2"/>
        <v>3044</v>
      </c>
      <c r="O10" s="113"/>
      <c r="P10" s="338" t="s">
        <v>132</v>
      </c>
      <c r="Q10" s="220">
        <v>16</v>
      </c>
      <c r="R10" s="220">
        <v>1</v>
      </c>
      <c r="S10" s="220">
        <v>19</v>
      </c>
      <c r="T10" s="220">
        <v>3</v>
      </c>
      <c r="U10" s="220">
        <v>13</v>
      </c>
      <c r="V10" s="220">
        <v>1</v>
      </c>
      <c r="W10" s="220">
        <v>2</v>
      </c>
      <c r="X10" s="220">
        <v>2</v>
      </c>
      <c r="Y10" s="220">
        <v>0</v>
      </c>
      <c r="Z10" s="220">
        <v>24</v>
      </c>
      <c r="AA10" s="220">
        <v>4</v>
      </c>
      <c r="AB10" s="220">
        <v>2</v>
      </c>
      <c r="AC10" s="268">
        <f t="shared" si="3"/>
        <v>87</v>
      </c>
    </row>
    <row r="11" spans="1:29" ht="18" customHeight="1" thickBot="1">
      <c r="A11" s="257" t="s">
        <v>29</v>
      </c>
      <c r="B11" s="222">
        <v>84</v>
      </c>
      <c r="C11" s="222">
        <v>100</v>
      </c>
      <c r="D11" s="223">
        <v>77</v>
      </c>
      <c r="E11" s="223">
        <v>80</v>
      </c>
      <c r="F11" s="129">
        <v>236</v>
      </c>
      <c r="G11" s="129">
        <v>438</v>
      </c>
      <c r="H11" s="130">
        <v>631</v>
      </c>
      <c r="I11" s="129">
        <v>752</v>
      </c>
      <c r="J11" s="128">
        <v>523</v>
      </c>
      <c r="K11" s="129">
        <v>427</v>
      </c>
      <c r="L11" s="128">
        <v>253</v>
      </c>
      <c r="M11" s="224">
        <v>136</v>
      </c>
      <c r="N11" s="259">
        <f t="shared" si="2"/>
        <v>3737</v>
      </c>
      <c r="O11" s="113"/>
      <c r="P11" s="341" t="s">
        <v>22</v>
      </c>
      <c r="Q11" s="225">
        <v>7</v>
      </c>
      <c r="R11" s="225">
        <v>7</v>
      </c>
      <c r="S11" s="226">
        <v>13</v>
      </c>
      <c r="T11" s="226">
        <v>3</v>
      </c>
      <c r="U11" s="226">
        <v>8</v>
      </c>
      <c r="V11" s="226">
        <v>11</v>
      </c>
      <c r="W11" s="225">
        <v>5</v>
      </c>
      <c r="X11" s="226">
        <v>11</v>
      </c>
      <c r="Y11" s="226">
        <v>9</v>
      </c>
      <c r="Z11" s="226">
        <v>9</v>
      </c>
      <c r="AA11" s="227">
        <v>20</v>
      </c>
      <c r="AB11" s="227">
        <v>37</v>
      </c>
      <c r="AC11" s="266">
        <f t="shared" si="3"/>
        <v>140</v>
      </c>
    </row>
    <row r="12" spans="1:29" ht="18" customHeight="1" thickBot="1">
      <c r="A12" s="257" t="s">
        <v>30</v>
      </c>
      <c r="B12" s="226">
        <v>41</v>
      </c>
      <c r="C12" s="226">
        <v>44</v>
      </c>
      <c r="D12" s="226">
        <v>67</v>
      </c>
      <c r="E12" s="226">
        <v>103</v>
      </c>
      <c r="F12" s="228">
        <v>311</v>
      </c>
      <c r="G12" s="226">
        <v>415</v>
      </c>
      <c r="H12" s="226">
        <v>539</v>
      </c>
      <c r="I12" s="228">
        <v>1165</v>
      </c>
      <c r="J12" s="226">
        <v>534</v>
      </c>
      <c r="K12" s="226">
        <v>297</v>
      </c>
      <c r="L12" s="225">
        <v>205</v>
      </c>
      <c r="M12" s="229">
        <v>92</v>
      </c>
      <c r="N12" s="260">
        <f t="shared" si="2"/>
        <v>3813</v>
      </c>
      <c r="O12" s="113"/>
      <c r="P12" s="342" t="s">
        <v>30</v>
      </c>
      <c r="Q12" s="226">
        <v>9</v>
      </c>
      <c r="R12" s="226">
        <v>22</v>
      </c>
      <c r="S12" s="225">
        <v>18</v>
      </c>
      <c r="T12" s="226">
        <v>9</v>
      </c>
      <c r="U12" s="230">
        <v>21</v>
      </c>
      <c r="V12" s="226">
        <v>14</v>
      </c>
      <c r="W12" s="226">
        <v>6</v>
      </c>
      <c r="X12" s="226">
        <v>13</v>
      </c>
      <c r="Y12" s="226">
        <v>7</v>
      </c>
      <c r="Z12" s="231">
        <v>81</v>
      </c>
      <c r="AA12" s="230">
        <v>31</v>
      </c>
      <c r="AB12" s="231">
        <v>37</v>
      </c>
      <c r="AC12" s="267">
        <f t="shared" si="3"/>
        <v>268</v>
      </c>
    </row>
    <row r="13" spans="1:29" ht="18" customHeight="1" thickBot="1">
      <c r="A13" s="257" t="s">
        <v>31</v>
      </c>
      <c r="B13" s="226">
        <v>57</v>
      </c>
      <c r="C13" s="225">
        <v>35</v>
      </c>
      <c r="D13" s="226">
        <v>95</v>
      </c>
      <c r="E13" s="225">
        <v>112</v>
      </c>
      <c r="F13" s="226">
        <v>131</v>
      </c>
      <c r="G13" s="14">
        <v>340</v>
      </c>
      <c r="H13" s="14">
        <v>483</v>
      </c>
      <c r="I13" s="15">
        <v>1339</v>
      </c>
      <c r="J13" s="14">
        <v>614</v>
      </c>
      <c r="K13" s="14">
        <v>349</v>
      </c>
      <c r="L13" s="14">
        <v>236</v>
      </c>
      <c r="M13" s="232">
        <v>68</v>
      </c>
      <c r="N13" s="259">
        <f t="shared" si="2"/>
        <v>3859</v>
      </c>
      <c r="O13" s="113"/>
      <c r="P13" s="342" t="s">
        <v>31</v>
      </c>
      <c r="Q13" s="226">
        <v>19</v>
      </c>
      <c r="R13" s="226">
        <v>12</v>
      </c>
      <c r="S13" s="226">
        <v>8</v>
      </c>
      <c r="T13" s="225">
        <v>12</v>
      </c>
      <c r="U13" s="226">
        <v>7</v>
      </c>
      <c r="V13" s="226">
        <v>15</v>
      </c>
      <c r="W13" s="14">
        <v>16</v>
      </c>
      <c r="X13" s="232">
        <v>12</v>
      </c>
      <c r="Y13" s="225">
        <v>16</v>
      </c>
      <c r="Z13" s="226">
        <v>6</v>
      </c>
      <c r="AA13" s="225">
        <v>12</v>
      </c>
      <c r="AB13" s="225">
        <v>6</v>
      </c>
      <c r="AC13" s="266">
        <f t="shared" si="3"/>
        <v>141</v>
      </c>
    </row>
    <row r="14" spans="1:29" ht="18" customHeight="1" thickBot="1">
      <c r="A14" s="257" t="s">
        <v>32</v>
      </c>
      <c r="B14" s="233">
        <v>68</v>
      </c>
      <c r="C14" s="226">
        <v>42</v>
      </c>
      <c r="D14" s="226">
        <v>44</v>
      </c>
      <c r="E14" s="225">
        <v>75</v>
      </c>
      <c r="F14" s="225">
        <v>135</v>
      </c>
      <c r="G14" s="225">
        <v>448</v>
      </c>
      <c r="H14" s="226">
        <v>507</v>
      </c>
      <c r="I14" s="226">
        <v>808</v>
      </c>
      <c r="J14" s="230">
        <v>795</v>
      </c>
      <c r="K14" s="225">
        <v>313</v>
      </c>
      <c r="L14" s="225">
        <v>246</v>
      </c>
      <c r="M14" s="225">
        <v>143</v>
      </c>
      <c r="N14" s="259">
        <f t="shared" si="2"/>
        <v>3624</v>
      </c>
      <c r="O14" s="113"/>
      <c r="P14" s="342" t="s">
        <v>32</v>
      </c>
      <c r="Q14" s="235">
        <v>9</v>
      </c>
      <c r="R14" s="226">
        <v>16</v>
      </c>
      <c r="S14" s="226">
        <v>12</v>
      </c>
      <c r="T14" s="225">
        <v>6</v>
      </c>
      <c r="U14" s="236">
        <v>7</v>
      </c>
      <c r="V14" s="236">
        <v>14</v>
      </c>
      <c r="W14" s="226">
        <v>9</v>
      </c>
      <c r="X14" s="226">
        <v>14</v>
      </c>
      <c r="Y14" s="226">
        <v>9</v>
      </c>
      <c r="Z14" s="226">
        <v>9</v>
      </c>
      <c r="AA14" s="236">
        <v>8</v>
      </c>
      <c r="AB14" s="236">
        <v>7</v>
      </c>
      <c r="AC14" s="266">
        <f t="shared" si="3"/>
        <v>120</v>
      </c>
    </row>
    <row r="15" spans="1:29" ht="18" hidden="1" customHeight="1" thickBot="1">
      <c r="A15" s="13" t="s">
        <v>33</v>
      </c>
      <c r="B15" s="237">
        <v>71</v>
      </c>
      <c r="C15" s="237">
        <v>97</v>
      </c>
      <c r="D15" s="237">
        <v>61</v>
      </c>
      <c r="E15" s="238">
        <v>105</v>
      </c>
      <c r="F15" s="238">
        <v>198</v>
      </c>
      <c r="G15" s="238">
        <v>442</v>
      </c>
      <c r="H15" s="239">
        <v>790</v>
      </c>
      <c r="I15" s="16">
        <v>674</v>
      </c>
      <c r="J15" s="16">
        <v>594</v>
      </c>
      <c r="K15" s="238">
        <v>275</v>
      </c>
      <c r="L15" s="238">
        <v>133</v>
      </c>
      <c r="M15" s="238">
        <v>108</v>
      </c>
      <c r="N15" s="259">
        <f t="shared" si="2"/>
        <v>3548</v>
      </c>
      <c r="O15" s="10"/>
      <c r="P15" s="258" t="s">
        <v>33</v>
      </c>
      <c r="Q15" s="237">
        <v>7</v>
      </c>
      <c r="R15" s="237">
        <v>13</v>
      </c>
      <c r="S15" s="237">
        <v>12</v>
      </c>
      <c r="T15" s="238">
        <v>11</v>
      </c>
      <c r="U15" s="238">
        <v>12</v>
      </c>
      <c r="V15" s="238">
        <v>15</v>
      </c>
      <c r="W15" s="238">
        <v>20</v>
      </c>
      <c r="X15" s="238">
        <v>15</v>
      </c>
      <c r="Y15" s="238">
        <v>15</v>
      </c>
      <c r="Z15" s="238">
        <v>20</v>
      </c>
      <c r="AA15" s="238">
        <v>9</v>
      </c>
      <c r="AB15" s="238">
        <v>7</v>
      </c>
      <c r="AC15" s="265">
        <f t="shared" si="3"/>
        <v>156</v>
      </c>
    </row>
    <row r="16" spans="1:29" ht="13.8" hidden="1" thickBot="1">
      <c r="A16" s="18" t="s">
        <v>34</v>
      </c>
      <c r="B16" s="235">
        <v>38</v>
      </c>
      <c r="C16" s="238">
        <v>19</v>
      </c>
      <c r="D16" s="238">
        <v>38</v>
      </c>
      <c r="E16" s="238">
        <v>203</v>
      </c>
      <c r="F16" s="238">
        <v>146</v>
      </c>
      <c r="G16" s="238">
        <v>439</v>
      </c>
      <c r="H16" s="239">
        <v>964</v>
      </c>
      <c r="I16" s="239">
        <v>1154</v>
      </c>
      <c r="J16" s="238">
        <v>423</v>
      </c>
      <c r="K16" s="238">
        <v>388</v>
      </c>
      <c r="L16" s="238">
        <v>176</v>
      </c>
      <c r="M16" s="238">
        <v>143</v>
      </c>
      <c r="N16" s="240">
        <f t="shared" si="2"/>
        <v>4131</v>
      </c>
      <c r="O16" s="10"/>
      <c r="P16" s="17" t="s">
        <v>34</v>
      </c>
      <c r="Q16" s="238">
        <v>7</v>
      </c>
      <c r="R16" s="238">
        <v>7</v>
      </c>
      <c r="S16" s="238">
        <v>8</v>
      </c>
      <c r="T16" s="238">
        <v>12</v>
      </c>
      <c r="U16" s="238">
        <v>9</v>
      </c>
      <c r="V16" s="238">
        <v>6</v>
      </c>
      <c r="W16" s="238">
        <v>11</v>
      </c>
      <c r="X16" s="238">
        <v>8</v>
      </c>
      <c r="Y16" s="238">
        <v>16</v>
      </c>
      <c r="Z16" s="238">
        <v>40</v>
      </c>
      <c r="AA16" s="238">
        <v>17</v>
      </c>
      <c r="AB16" s="238">
        <v>16</v>
      </c>
      <c r="AC16" s="238">
        <f t="shared" si="3"/>
        <v>157</v>
      </c>
    </row>
    <row r="17" spans="1:31" ht="13.8" hidden="1" thickBot="1">
      <c r="A17" s="241" t="s">
        <v>35</v>
      </c>
      <c r="B17" s="16">
        <v>49</v>
      </c>
      <c r="C17" s="16">
        <v>63</v>
      </c>
      <c r="D17" s="16">
        <v>50</v>
      </c>
      <c r="E17" s="16">
        <v>71</v>
      </c>
      <c r="F17" s="16">
        <v>144</v>
      </c>
      <c r="G17" s="16">
        <v>374</v>
      </c>
      <c r="H17" s="110">
        <v>729</v>
      </c>
      <c r="I17" s="110">
        <v>1097</v>
      </c>
      <c r="J17" s="110">
        <v>650</v>
      </c>
      <c r="K17" s="16">
        <v>397</v>
      </c>
      <c r="L17" s="16">
        <v>192</v>
      </c>
      <c r="M17" s="16">
        <v>217</v>
      </c>
      <c r="N17" s="24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3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4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2">
        <f t="shared" si="3"/>
        <v>296</v>
      </c>
    </row>
    <row r="20" spans="1:31">
      <c r="A20" s="21"/>
      <c r="B20" s="244"/>
      <c r="C20" s="244"/>
      <c r="D20" s="244"/>
      <c r="E20" s="244"/>
      <c r="F20" s="244"/>
      <c r="G20" s="244"/>
      <c r="H20" s="244"/>
      <c r="I20" s="244"/>
      <c r="J20" s="244"/>
      <c r="K20" s="244"/>
      <c r="L20" s="244"/>
      <c r="M20" s="244"/>
      <c r="N20" s="22"/>
      <c r="O20" s="10"/>
      <c r="P20" s="23"/>
      <c r="Q20" s="245"/>
      <c r="R20" s="245"/>
      <c r="S20" s="245"/>
      <c r="T20" s="245"/>
      <c r="U20" s="245"/>
      <c r="V20" s="245"/>
      <c r="W20" s="245"/>
      <c r="X20" s="245"/>
      <c r="Y20" s="245"/>
      <c r="Z20" s="245"/>
      <c r="AA20" s="245"/>
      <c r="AB20" s="245"/>
      <c r="AC20" s="244"/>
    </row>
    <row r="21" spans="1:31" ht="13.5" customHeight="1">
      <c r="A21" s="635" t="s">
        <v>244</v>
      </c>
      <c r="B21" s="636"/>
      <c r="C21" s="636"/>
      <c r="D21" s="636"/>
      <c r="E21" s="636"/>
      <c r="F21" s="636"/>
      <c r="G21" s="636"/>
      <c r="H21" s="636"/>
      <c r="I21" s="636"/>
      <c r="J21" s="636"/>
      <c r="K21" s="636"/>
      <c r="L21" s="636"/>
      <c r="M21" s="636"/>
      <c r="N21" s="637"/>
      <c r="O21" s="10"/>
      <c r="P21" s="635" t="str">
        <f>+A21</f>
        <v>※2023年 第18週（5/1～5/7） 現在</v>
      </c>
      <c r="Q21" s="636"/>
      <c r="R21" s="636"/>
      <c r="S21" s="636"/>
      <c r="T21" s="636"/>
      <c r="U21" s="636"/>
      <c r="V21" s="636"/>
      <c r="W21" s="636"/>
      <c r="X21" s="636"/>
      <c r="Y21" s="636"/>
      <c r="Z21" s="636"/>
      <c r="AA21" s="636"/>
      <c r="AB21" s="636"/>
      <c r="AC21" s="637"/>
    </row>
    <row r="22" spans="1:31" ht="13.8" thickBot="1">
      <c r="A22" s="313" t="s">
        <v>175</v>
      </c>
      <c r="B22" s="10"/>
      <c r="C22" s="10"/>
      <c r="D22" s="10"/>
      <c r="E22" s="10"/>
      <c r="F22" s="10"/>
      <c r="G22" s="10" t="s">
        <v>21</v>
      </c>
      <c r="H22" s="10"/>
      <c r="I22" s="10"/>
      <c r="J22" s="10"/>
      <c r="K22" s="10"/>
      <c r="L22" s="10"/>
      <c r="M22" s="10"/>
      <c r="N22" s="25"/>
      <c r="O22" s="10"/>
      <c r="P22" s="314" t="s">
        <v>174</v>
      </c>
      <c r="Q22" s="10"/>
      <c r="R22" s="10"/>
      <c r="S22" s="10"/>
      <c r="T22" s="10"/>
      <c r="U22" s="10"/>
      <c r="V22" s="10"/>
      <c r="W22" s="10"/>
      <c r="X22" s="10"/>
      <c r="Y22" s="10"/>
      <c r="Z22" s="10"/>
      <c r="AA22" s="10"/>
      <c r="AB22" s="10"/>
      <c r="AC22" s="27"/>
    </row>
    <row r="23" spans="1:31" ht="17.25" customHeight="1" thickBot="1">
      <c r="A23" s="24"/>
      <c r="B23" s="246" t="s">
        <v>163</v>
      </c>
      <c r="C23" s="10"/>
      <c r="D23" s="310" t="s">
        <v>242</v>
      </c>
      <c r="E23" s="28"/>
      <c r="F23" s="10"/>
      <c r="G23" s="10" t="s">
        <v>21</v>
      </c>
      <c r="H23" s="10"/>
      <c r="I23" s="10"/>
      <c r="J23" s="10"/>
      <c r="K23" s="10"/>
      <c r="L23" s="10"/>
      <c r="M23" s="10"/>
      <c r="N23" s="25"/>
      <c r="O23" s="113" t="s">
        <v>21</v>
      </c>
      <c r="P23" s="153"/>
      <c r="Q23" s="467" t="s">
        <v>164</v>
      </c>
      <c r="R23" s="621" t="s">
        <v>243</v>
      </c>
      <c r="S23" s="622"/>
      <c r="T23" s="623"/>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5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154</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3"/>
    </row>
    <row r="29" spans="1:31">
      <c r="A29" s="24"/>
      <c r="B29" s="10"/>
      <c r="C29" s="10"/>
      <c r="D29" s="10"/>
      <c r="E29" s="10"/>
      <c r="F29" s="10"/>
      <c r="G29" s="10"/>
      <c r="H29" s="10"/>
      <c r="I29" s="10"/>
      <c r="J29" s="10"/>
      <c r="K29" s="10"/>
      <c r="L29" s="10"/>
      <c r="M29" s="10"/>
      <c r="N29" s="25"/>
      <c r="O29" s="10"/>
      <c r="P29" s="12"/>
      <c r="AC29" s="29"/>
    </row>
    <row r="30" spans="1:31" ht="21.6">
      <c r="A30" s="388" t="s">
        <v>200</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7"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4" t="s">
        <v>165</v>
      </c>
      <c r="R38" s="124"/>
      <c r="S38" s="124"/>
      <c r="T38" s="124"/>
      <c r="U38" s="124"/>
      <c r="V38" s="124"/>
      <c r="W38" s="124"/>
      <c r="X38" s="124"/>
    </row>
    <row r="39" spans="1:29">
      <c r="Q39" s="124" t="s">
        <v>166</v>
      </c>
      <c r="R39" s="124"/>
      <c r="S39" s="124"/>
      <c r="T39" s="124"/>
      <c r="U39" s="124"/>
      <c r="V39" s="124"/>
      <c r="W39" s="124"/>
      <c r="X39" s="124"/>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G13" sqref="G13"/>
    </sheetView>
  </sheetViews>
  <sheetFormatPr defaultColWidth="9" defaultRowHeight="13.2"/>
  <cols>
    <col min="1" max="1" width="2.109375" style="1" customWidth="1"/>
    <col min="2" max="2" width="25.77734375" style="90" customWidth="1"/>
    <col min="3" max="3" width="67.6640625" style="1" customWidth="1"/>
    <col min="4" max="4" width="98.33203125" style="1" customWidth="1"/>
    <col min="5" max="5" width="3.88671875" style="1" customWidth="1"/>
    <col min="6" max="16384" width="9" style="1"/>
  </cols>
  <sheetData>
    <row r="1" spans="2:7" ht="18.75" customHeight="1">
      <c r="B1" s="90" t="s">
        <v>111</v>
      </c>
    </row>
    <row r="2" spans="2:7" ht="17.25" customHeight="1" thickBot="1">
      <c r="B2" t="s">
        <v>418</v>
      </c>
      <c r="D2" s="640"/>
      <c r="E2" s="641"/>
    </row>
    <row r="3" spans="2:7" ht="16.5" customHeight="1" thickBot="1">
      <c r="B3" s="91" t="s">
        <v>112</v>
      </c>
      <c r="C3" s="184" t="s">
        <v>113</v>
      </c>
      <c r="D3" s="142" t="s">
        <v>158</v>
      </c>
    </row>
    <row r="4" spans="2:7" ht="17.25" customHeight="1" thickBot="1">
      <c r="B4" s="92" t="s">
        <v>114</v>
      </c>
      <c r="C4" s="116" t="s">
        <v>419</v>
      </c>
      <c r="D4" s="93"/>
    </row>
    <row r="5" spans="2:7" ht="17.25" customHeight="1">
      <c r="B5" s="642" t="s">
        <v>150</v>
      </c>
      <c r="C5" s="645" t="s">
        <v>155</v>
      </c>
      <c r="D5" s="646"/>
    </row>
    <row r="6" spans="2:7" ht="19.2" customHeight="1">
      <c r="B6" s="643"/>
      <c r="C6" s="647" t="s">
        <v>156</v>
      </c>
      <c r="D6" s="648"/>
      <c r="G6" s="156"/>
    </row>
    <row r="7" spans="2:7" ht="19.95" customHeight="1">
      <c r="B7" s="643"/>
      <c r="C7" s="185" t="s">
        <v>157</v>
      </c>
      <c r="D7" s="186"/>
      <c r="G7" s="156"/>
    </row>
    <row r="8" spans="2:7" ht="25.2" customHeight="1" thickBot="1">
      <c r="B8" s="644"/>
      <c r="C8" s="158" t="s">
        <v>159</v>
      </c>
      <c r="D8" s="157"/>
      <c r="G8" s="156"/>
    </row>
    <row r="9" spans="2:7" ht="42" customHeight="1" thickBot="1">
      <c r="B9" s="94" t="s">
        <v>115</v>
      </c>
      <c r="C9" s="649" t="s">
        <v>420</v>
      </c>
      <c r="D9" s="650"/>
    </row>
    <row r="10" spans="2:7" ht="69" customHeight="1" thickBot="1">
      <c r="B10" s="95" t="s">
        <v>116</v>
      </c>
      <c r="C10" s="651" t="s">
        <v>421</v>
      </c>
      <c r="D10" s="652"/>
    </row>
    <row r="11" spans="2:7" ht="59.4" customHeight="1" thickBot="1">
      <c r="B11" s="96"/>
      <c r="C11" s="97" t="s">
        <v>423</v>
      </c>
      <c r="D11" s="162" t="s">
        <v>422</v>
      </c>
      <c r="F11" s="1" t="s">
        <v>21</v>
      </c>
    </row>
    <row r="12" spans="2:7" ht="42.6" hidden="1" customHeight="1" thickBot="1">
      <c r="B12" s="94" t="s">
        <v>208</v>
      </c>
      <c r="C12" s="99" t="s">
        <v>207</v>
      </c>
      <c r="D12" s="98"/>
    </row>
    <row r="13" spans="2:7" ht="105" customHeight="1" thickBot="1">
      <c r="B13" s="100" t="s">
        <v>117</v>
      </c>
      <c r="C13" s="101" t="s">
        <v>424</v>
      </c>
      <c r="D13" s="139" t="s">
        <v>425</v>
      </c>
      <c r="F13" t="s">
        <v>28</v>
      </c>
    </row>
    <row r="14" spans="2:7" ht="79.2" customHeight="1" thickBot="1">
      <c r="B14" s="102" t="s">
        <v>118</v>
      </c>
      <c r="C14" s="638" t="s">
        <v>426</v>
      </c>
      <c r="D14" s="639"/>
    </row>
    <row r="15" spans="2:7" ht="17.25" customHeight="1"/>
    <row r="16" spans="2:7" ht="17.25" customHeight="1">
      <c r="C16" s="312"/>
      <c r="D16" s="1" t="s">
        <v>154</v>
      </c>
    </row>
    <row r="17" spans="2:5">
      <c r="C17" s="1" t="s">
        <v>28</v>
      </c>
    </row>
    <row r="18" spans="2:5">
      <c r="E18" s="1" t="s">
        <v>21</v>
      </c>
    </row>
    <row r="21" spans="2:5">
      <c r="B21" s="90" t="s">
        <v>21</v>
      </c>
    </row>
    <row r="29" spans="2:5">
      <c r="D29" s="1" t="s">
        <v>172</v>
      </c>
    </row>
  </sheetData>
  <mergeCells count="7">
    <mergeCell ref="C14:D14"/>
    <mergeCell ref="D2:E2"/>
    <mergeCell ref="B5:B8"/>
    <mergeCell ref="C5:D5"/>
    <mergeCell ref="C6:D6"/>
    <mergeCell ref="C9:D9"/>
    <mergeCell ref="C10:D10"/>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5"/>
  <sheetViews>
    <sheetView view="pageBreakPreview" zoomScale="88" zoomScaleNormal="100" zoomScaleSheetLayoutView="88" workbookViewId="0">
      <selection activeCell="G14" sqref="G14"/>
    </sheetView>
  </sheetViews>
  <sheetFormatPr defaultColWidth="9" defaultRowHeight="13.2"/>
  <cols>
    <col min="1" max="1" width="21.33203125" style="42" customWidth="1"/>
    <col min="2" max="2" width="19.77734375" style="42" customWidth="1"/>
    <col min="3" max="3" width="80.21875" style="26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7" t="s">
        <v>239</v>
      </c>
      <c r="B1" s="278" t="s">
        <v>162</v>
      </c>
      <c r="C1" s="367" t="s">
        <v>183</v>
      </c>
      <c r="D1" s="279" t="s">
        <v>25</v>
      </c>
      <c r="E1" s="280" t="s">
        <v>26</v>
      </c>
    </row>
    <row r="2" spans="1:5" s="108" customFormat="1" ht="22.95" customHeight="1">
      <c r="A2" s="325" t="s">
        <v>194</v>
      </c>
      <c r="B2" s="389" t="s">
        <v>245</v>
      </c>
      <c r="C2" s="475" t="s">
        <v>316</v>
      </c>
      <c r="D2" s="471">
        <v>45058</v>
      </c>
      <c r="E2" s="472">
        <v>45058</v>
      </c>
    </row>
    <row r="3" spans="1:5" s="108" customFormat="1" ht="22.95" customHeight="1">
      <c r="A3" s="325" t="s">
        <v>194</v>
      </c>
      <c r="B3" s="389" t="s">
        <v>246</v>
      </c>
      <c r="C3" s="444" t="s">
        <v>317</v>
      </c>
      <c r="D3" s="471">
        <v>45058</v>
      </c>
      <c r="E3" s="472">
        <v>45058</v>
      </c>
    </row>
    <row r="4" spans="1:5" s="108" customFormat="1" ht="22.95" customHeight="1">
      <c r="A4" s="325" t="s">
        <v>195</v>
      </c>
      <c r="B4" s="389" t="s">
        <v>247</v>
      </c>
      <c r="C4" s="445" t="s">
        <v>318</v>
      </c>
      <c r="D4" s="471">
        <v>45058</v>
      </c>
      <c r="E4" s="472">
        <v>45058</v>
      </c>
    </row>
    <row r="5" spans="1:5" s="108" customFormat="1" ht="22.95" customHeight="1">
      <c r="A5" s="451" t="s">
        <v>194</v>
      </c>
      <c r="B5" s="389" t="s">
        <v>248</v>
      </c>
      <c r="C5" s="444" t="s">
        <v>319</v>
      </c>
      <c r="D5" s="471">
        <v>45058</v>
      </c>
      <c r="E5" s="473">
        <v>45058</v>
      </c>
    </row>
    <row r="6" spans="1:5" s="108" customFormat="1" ht="22.95" customHeight="1">
      <c r="A6" s="451" t="s">
        <v>196</v>
      </c>
      <c r="B6" s="389" t="s">
        <v>249</v>
      </c>
      <c r="C6" s="443" t="s">
        <v>320</v>
      </c>
      <c r="D6" s="471">
        <v>45057</v>
      </c>
      <c r="E6" s="473">
        <v>45058</v>
      </c>
    </row>
    <row r="7" spans="1:5" s="108" customFormat="1" ht="22.95" customHeight="1">
      <c r="A7" s="451" t="s">
        <v>194</v>
      </c>
      <c r="B7" s="389" t="s">
        <v>220</v>
      </c>
      <c r="C7" s="389" t="s">
        <v>321</v>
      </c>
      <c r="D7" s="471">
        <v>45057</v>
      </c>
      <c r="E7" s="473">
        <v>45058</v>
      </c>
    </row>
    <row r="8" spans="1:5" s="108" customFormat="1" ht="22.95" customHeight="1">
      <c r="A8" s="451" t="s">
        <v>196</v>
      </c>
      <c r="B8" s="389" t="s">
        <v>250</v>
      </c>
      <c r="C8" s="443" t="s">
        <v>322</v>
      </c>
      <c r="D8" s="471">
        <v>45057</v>
      </c>
      <c r="E8" s="473">
        <v>45058</v>
      </c>
    </row>
    <row r="9" spans="1:5" s="108" customFormat="1" ht="22.95" customHeight="1">
      <c r="A9" s="451" t="s">
        <v>194</v>
      </c>
      <c r="B9" s="389" t="s">
        <v>251</v>
      </c>
      <c r="C9" s="453" t="s">
        <v>323</v>
      </c>
      <c r="D9" s="471">
        <v>45057</v>
      </c>
      <c r="E9" s="473">
        <v>45058</v>
      </c>
    </row>
    <row r="10" spans="1:5" s="108" customFormat="1" ht="22.95" customHeight="1">
      <c r="A10" s="451" t="s">
        <v>196</v>
      </c>
      <c r="B10" s="389" t="s">
        <v>252</v>
      </c>
      <c r="C10" s="444" t="s">
        <v>324</v>
      </c>
      <c r="D10" s="471">
        <v>45056</v>
      </c>
      <c r="E10" s="473">
        <v>45057</v>
      </c>
    </row>
    <row r="11" spans="1:5" s="108" customFormat="1" ht="22.95" customHeight="1">
      <c r="A11" s="451" t="s">
        <v>194</v>
      </c>
      <c r="B11" s="389" t="s">
        <v>253</v>
      </c>
      <c r="C11" s="443" t="s">
        <v>325</v>
      </c>
      <c r="D11" s="471">
        <v>45056</v>
      </c>
      <c r="E11" s="473">
        <v>45057</v>
      </c>
    </row>
    <row r="12" spans="1:5" s="108" customFormat="1" ht="22.95" customHeight="1">
      <c r="A12" s="451" t="s">
        <v>194</v>
      </c>
      <c r="B12" s="389" t="s">
        <v>254</v>
      </c>
      <c r="C12" s="443" t="s">
        <v>326</v>
      </c>
      <c r="D12" s="471">
        <v>45056</v>
      </c>
      <c r="E12" s="473">
        <v>45057</v>
      </c>
    </row>
    <row r="13" spans="1:5" s="108" customFormat="1" ht="22.95" customHeight="1">
      <c r="A13" s="451" t="s">
        <v>194</v>
      </c>
      <c r="B13" s="389" t="s">
        <v>255</v>
      </c>
      <c r="C13" s="444" t="s">
        <v>327</v>
      </c>
      <c r="D13" s="471">
        <v>45056</v>
      </c>
      <c r="E13" s="473">
        <v>45057</v>
      </c>
    </row>
    <row r="14" spans="1:5" s="108" customFormat="1" ht="22.95" customHeight="1">
      <c r="A14" s="451" t="s">
        <v>194</v>
      </c>
      <c r="B14" s="389" t="s">
        <v>256</v>
      </c>
      <c r="C14" s="445" t="s">
        <v>328</v>
      </c>
      <c r="D14" s="471">
        <v>45056</v>
      </c>
      <c r="E14" s="473">
        <v>45057</v>
      </c>
    </row>
    <row r="15" spans="1:5" s="108" customFormat="1" ht="22.95" customHeight="1">
      <c r="A15" s="451" t="s">
        <v>196</v>
      </c>
      <c r="B15" s="389" t="s">
        <v>257</v>
      </c>
      <c r="C15" s="443" t="s">
        <v>258</v>
      </c>
      <c r="D15" s="471">
        <v>45056</v>
      </c>
      <c r="E15" s="473">
        <v>45056</v>
      </c>
    </row>
    <row r="16" spans="1:5" s="108" customFormat="1" ht="22.95" customHeight="1">
      <c r="A16" s="451" t="s">
        <v>194</v>
      </c>
      <c r="B16" s="389" t="s">
        <v>259</v>
      </c>
      <c r="C16" s="446" t="s">
        <v>260</v>
      </c>
      <c r="D16" s="471">
        <v>45056</v>
      </c>
      <c r="E16" s="473">
        <v>45056</v>
      </c>
    </row>
    <row r="17" spans="1:5" s="108" customFormat="1" ht="22.95" customHeight="1">
      <c r="A17" s="451" t="s">
        <v>194</v>
      </c>
      <c r="B17" s="389" t="s">
        <v>206</v>
      </c>
      <c r="C17" s="446" t="s">
        <v>261</v>
      </c>
      <c r="D17" s="471">
        <v>45056</v>
      </c>
      <c r="E17" s="473">
        <v>45056</v>
      </c>
    </row>
    <row r="18" spans="1:5" s="108" customFormat="1" ht="22.95" customHeight="1">
      <c r="A18" s="451" t="s">
        <v>194</v>
      </c>
      <c r="B18" s="389" t="s">
        <v>262</v>
      </c>
      <c r="C18" s="443" t="s">
        <v>263</v>
      </c>
      <c r="D18" s="471">
        <v>45056</v>
      </c>
      <c r="E18" s="473">
        <v>45056</v>
      </c>
    </row>
    <row r="19" spans="1:5" s="108" customFormat="1" ht="22.95" customHeight="1">
      <c r="A19" s="451" t="s">
        <v>196</v>
      </c>
      <c r="B19" s="389" t="s">
        <v>264</v>
      </c>
      <c r="C19" s="444" t="s">
        <v>265</v>
      </c>
      <c r="D19" s="471">
        <v>45055</v>
      </c>
      <c r="E19" s="473">
        <v>45056</v>
      </c>
    </row>
    <row r="20" spans="1:5" s="108" customFormat="1" ht="22.95" customHeight="1">
      <c r="A20" s="451" t="s">
        <v>194</v>
      </c>
      <c r="B20" s="389" t="s">
        <v>266</v>
      </c>
      <c r="C20" s="444" t="s">
        <v>267</v>
      </c>
      <c r="D20" s="471">
        <v>45055</v>
      </c>
      <c r="E20" s="473">
        <v>45056</v>
      </c>
    </row>
    <row r="21" spans="1:5" s="108" customFormat="1" ht="22.95" customHeight="1">
      <c r="A21" s="451" t="s">
        <v>194</v>
      </c>
      <c r="B21" s="389" t="s">
        <v>253</v>
      </c>
      <c r="C21" s="443" t="s">
        <v>268</v>
      </c>
      <c r="D21" s="471">
        <v>45055</v>
      </c>
      <c r="E21" s="473">
        <v>45056</v>
      </c>
    </row>
    <row r="22" spans="1:5" s="108" customFormat="1" ht="22.95" customHeight="1">
      <c r="A22" s="451" t="s">
        <v>194</v>
      </c>
      <c r="B22" s="389" t="s">
        <v>253</v>
      </c>
      <c r="C22" s="443" t="s">
        <v>269</v>
      </c>
      <c r="D22" s="471">
        <v>45055</v>
      </c>
      <c r="E22" s="473">
        <v>45056</v>
      </c>
    </row>
    <row r="23" spans="1:5" s="108" customFormat="1" ht="22.95" customHeight="1">
      <c r="A23" s="451" t="s">
        <v>194</v>
      </c>
      <c r="B23" s="389" t="s">
        <v>246</v>
      </c>
      <c r="C23" s="443" t="s">
        <v>270</v>
      </c>
      <c r="D23" s="471">
        <v>45055</v>
      </c>
      <c r="E23" s="473">
        <v>45056</v>
      </c>
    </row>
    <row r="24" spans="1:5" s="108" customFormat="1" ht="22.95" customHeight="1">
      <c r="A24" s="451" t="s">
        <v>194</v>
      </c>
      <c r="B24" s="389" t="s">
        <v>271</v>
      </c>
      <c r="C24" s="444" t="s">
        <v>272</v>
      </c>
      <c r="D24" s="471">
        <v>45055</v>
      </c>
      <c r="E24" s="473">
        <v>45056</v>
      </c>
    </row>
    <row r="25" spans="1:5" s="108" customFormat="1" ht="22.95" customHeight="1">
      <c r="A25" s="325" t="s">
        <v>194</v>
      </c>
      <c r="B25" s="389" t="s">
        <v>197</v>
      </c>
      <c r="C25" s="443" t="s">
        <v>273</v>
      </c>
      <c r="D25" s="471">
        <v>45055</v>
      </c>
      <c r="E25" s="472">
        <v>45056</v>
      </c>
    </row>
    <row r="26" spans="1:5" s="108" customFormat="1" ht="22.95" customHeight="1">
      <c r="A26" s="325" t="s">
        <v>194</v>
      </c>
      <c r="B26" s="389" t="s">
        <v>274</v>
      </c>
      <c r="C26" s="389" t="s">
        <v>275</v>
      </c>
      <c r="D26" s="471">
        <v>45055</v>
      </c>
      <c r="E26" s="472">
        <v>45056</v>
      </c>
    </row>
    <row r="27" spans="1:5" s="108" customFormat="1" ht="22.95" customHeight="1">
      <c r="A27" s="325" t="s">
        <v>196</v>
      </c>
      <c r="B27" s="389" t="s">
        <v>221</v>
      </c>
      <c r="C27" s="444" t="s">
        <v>276</v>
      </c>
      <c r="D27" s="471">
        <v>45054</v>
      </c>
      <c r="E27" s="472">
        <v>45055</v>
      </c>
    </row>
    <row r="28" spans="1:5" s="108" customFormat="1" ht="22.95" customHeight="1">
      <c r="A28" s="325" t="s">
        <v>194</v>
      </c>
      <c r="B28" s="389" t="s">
        <v>277</v>
      </c>
      <c r="C28" s="443" t="s">
        <v>278</v>
      </c>
      <c r="D28" s="471">
        <v>45054</v>
      </c>
      <c r="E28" s="472">
        <v>45055</v>
      </c>
    </row>
    <row r="29" spans="1:5" s="108" customFormat="1" ht="22.95" customHeight="1">
      <c r="A29" s="325" t="s">
        <v>196</v>
      </c>
      <c r="B29" s="389" t="s">
        <v>254</v>
      </c>
      <c r="C29" s="443" t="s">
        <v>279</v>
      </c>
      <c r="D29" s="471">
        <v>45054</v>
      </c>
      <c r="E29" s="472">
        <v>45055</v>
      </c>
    </row>
    <row r="30" spans="1:5" s="108" customFormat="1" ht="22.95" customHeight="1">
      <c r="A30" s="325" t="s">
        <v>194</v>
      </c>
      <c r="B30" s="389" t="s">
        <v>280</v>
      </c>
      <c r="C30" s="444" t="s">
        <v>281</v>
      </c>
      <c r="D30" s="471">
        <v>45054</v>
      </c>
      <c r="E30" s="472">
        <v>45055</v>
      </c>
    </row>
    <row r="31" spans="1:5" s="108" customFormat="1" ht="22.95" customHeight="1">
      <c r="A31" s="325" t="s">
        <v>194</v>
      </c>
      <c r="B31" s="389" t="s">
        <v>282</v>
      </c>
      <c r="C31" s="443" t="s">
        <v>283</v>
      </c>
      <c r="D31" s="471">
        <v>45052</v>
      </c>
      <c r="E31" s="472">
        <v>45054</v>
      </c>
    </row>
    <row r="32" spans="1:5" s="108" customFormat="1" ht="22.95" customHeight="1">
      <c r="A32" s="325" t="s">
        <v>194</v>
      </c>
      <c r="B32" s="389" t="s">
        <v>284</v>
      </c>
      <c r="C32" s="443" t="s">
        <v>285</v>
      </c>
      <c r="D32" s="471">
        <v>45051</v>
      </c>
      <c r="E32" s="472">
        <v>45054</v>
      </c>
    </row>
    <row r="33" spans="1:5" s="108" customFormat="1" ht="22.95" customHeight="1">
      <c r="A33" s="325" t="s">
        <v>194</v>
      </c>
      <c r="B33" s="389" t="s">
        <v>286</v>
      </c>
      <c r="C33" s="444" t="s">
        <v>287</v>
      </c>
      <c r="D33" s="471">
        <v>45049</v>
      </c>
      <c r="E33" s="472">
        <v>45054</v>
      </c>
    </row>
    <row r="34" spans="1:5" s="108" customFormat="1" ht="22.95" customHeight="1">
      <c r="A34" s="325" t="s">
        <v>194</v>
      </c>
      <c r="B34" s="389" t="s">
        <v>288</v>
      </c>
      <c r="C34" s="453" t="s">
        <v>289</v>
      </c>
      <c r="D34" s="471">
        <v>45049</v>
      </c>
      <c r="E34" s="472">
        <v>45054</v>
      </c>
    </row>
    <row r="35" spans="1:5" s="108" customFormat="1" ht="22.95" customHeight="1">
      <c r="A35" s="325" t="s">
        <v>196</v>
      </c>
      <c r="B35" s="389" t="s">
        <v>290</v>
      </c>
      <c r="C35" s="445" t="s">
        <v>291</v>
      </c>
      <c r="D35" s="471">
        <v>45048</v>
      </c>
      <c r="E35" s="472">
        <v>45054</v>
      </c>
    </row>
    <row r="36" spans="1:5" s="108" customFormat="1" ht="22.95" customHeight="1">
      <c r="A36" s="325" t="s">
        <v>196</v>
      </c>
      <c r="B36" s="389" t="s">
        <v>219</v>
      </c>
      <c r="C36" s="445" t="s">
        <v>292</v>
      </c>
      <c r="D36" s="471">
        <v>45048</v>
      </c>
      <c r="E36" s="472">
        <v>45054</v>
      </c>
    </row>
    <row r="37" spans="1:5" s="108" customFormat="1" ht="22.95" customHeight="1">
      <c r="A37" s="325" t="s">
        <v>194</v>
      </c>
      <c r="B37" s="389" t="s">
        <v>293</v>
      </c>
      <c r="C37" s="443" t="s">
        <v>294</v>
      </c>
      <c r="D37" s="471">
        <v>45048</v>
      </c>
      <c r="E37" s="472">
        <v>45054</v>
      </c>
    </row>
    <row r="38" spans="1:5" s="108" customFormat="1" ht="22.95" customHeight="1">
      <c r="A38" s="325" t="s">
        <v>195</v>
      </c>
      <c r="B38" s="389" t="s">
        <v>295</v>
      </c>
      <c r="C38" s="444" t="s">
        <v>296</v>
      </c>
      <c r="D38" s="471">
        <v>45048</v>
      </c>
      <c r="E38" s="472">
        <v>45054</v>
      </c>
    </row>
    <row r="39" spans="1:5" s="108" customFormat="1" ht="22.95" customHeight="1">
      <c r="A39" s="325" t="s">
        <v>194</v>
      </c>
      <c r="B39" s="389" t="s">
        <v>206</v>
      </c>
      <c r="C39" s="443" t="s">
        <v>297</v>
      </c>
      <c r="D39" s="471">
        <v>45048</v>
      </c>
      <c r="E39" s="472">
        <v>45054</v>
      </c>
    </row>
    <row r="40" spans="1:5" s="108" customFormat="1" ht="22.95" customHeight="1">
      <c r="A40" s="325" t="s">
        <v>194</v>
      </c>
      <c r="B40" s="389" t="s">
        <v>298</v>
      </c>
      <c r="C40" s="446" t="s">
        <v>299</v>
      </c>
      <c r="D40" s="471">
        <v>45048</v>
      </c>
      <c r="E40" s="472">
        <v>45054</v>
      </c>
    </row>
    <row r="41" spans="1:5" s="108" customFormat="1" ht="22.95" customHeight="1">
      <c r="A41" s="325" t="s">
        <v>194</v>
      </c>
      <c r="B41" s="389" t="s">
        <v>205</v>
      </c>
      <c r="C41" s="446" t="s">
        <v>300</v>
      </c>
      <c r="D41" s="471">
        <v>45048</v>
      </c>
      <c r="E41" s="472">
        <v>45054</v>
      </c>
    </row>
    <row r="42" spans="1:5" s="108" customFormat="1" ht="22.95" customHeight="1">
      <c r="A42" s="325" t="s">
        <v>194</v>
      </c>
      <c r="B42" s="389" t="s">
        <v>253</v>
      </c>
      <c r="C42" s="443" t="s">
        <v>301</v>
      </c>
      <c r="D42" s="471">
        <v>45047</v>
      </c>
      <c r="E42" s="472">
        <v>45054</v>
      </c>
    </row>
    <row r="43" spans="1:5" s="108" customFormat="1" ht="22.95" customHeight="1">
      <c r="A43" s="325" t="s">
        <v>194</v>
      </c>
      <c r="B43" s="389" t="s">
        <v>280</v>
      </c>
      <c r="C43" s="445" t="s">
        <v>302</v>
      </c>
      <c r="D43" s="471">
        <v>45047</v>
      </c>
      <c r="E43" s="472">
        <v>45054</v>
      </c>
    </row>
    <row r="44" spans="1:5" s="108" customFormat="1" ht="22.95" customHeight="1">
      <c r="A44" s="325" t="s">
        <v>195</v>
      </c>
      <c r="B44" s="389" t="s">
        <v>303</v>
      </c>
      <c r="C44" s="453" t="s">
        <v>304</v>
      </c>
      <c r="D44" s="471">
        <v>45047</v>
      </c>
      <c r="E44" s="472">
        <v>45054</v>
      </c>
    </row>
    <row r="45" spans="1:5" s="108" customFormat="1" ht="22.95" customHeight="1">
      <c r="A45" s="325" t="s">
        <v>195</v>
      </c>
      <c r="B45" s="389" t="s">
        <v>305</v>
      </c>
      <c r="C45" s="453" t="s">
        <v>306</v>
      </c>
      <c r="D45" s="471">
        <v>45047</v>
      </c>
      <c r="E45" s="472">
        <v>45054</v>
      </c>
    </row>
    <row r="46" spans="1:5" s="108" customFormat="1" ht="22.95" customHeight="1">
      <c r="A46" s="325" t="s">
        <v>194</v>
      </c>
      <c r="B46" s="389" t="s">
        <v>307</v>
      </c>
      <c r="C46" s="480" t="s">
        <v>308</v>
      </c>
      <c r="D46" s="471">
        <v>45047</v>
      </c>
      <c r="E46" s="472">
        <v>45054</v>
      </c>
    </row>
    <row r="47" spans="1:5" s="108" customFormat="1" ht="22.95" customHeight="1">
      <c r="A47" s="325" t="s">
        <v>194</v>
      </c>
      <c r="B47" s="389" t="s">
        <v>206</v>
      </c>
      <c r="C47" s="389" t="s">
        <v>309</v>
      </c>
      <c r="D47" s="471">
        <v>45044</v>
      </c>
      <c r="E47" s="472">
        <v>45054</v>
      </c>
    </row>
    <row r="48" spans="1:5" s="108" customFormat="1" ht="22.95" customHeight="1">
      <c r="A48" s="451" t="s">
        <v>195</v>
      </c>
      <c r="B48" s="452" t="s">
        <v>310</v>
      </c>
      <c r="C48" s="476" t="s">
        <v>311</v>
      </c>
      <c r="D48" s="474">
        <v>45044</v>
      </c>
      <c r="E48" s="473">
        <v>45054</v>
      </c>
    </row>
    <row r="49" spans="1:11" s="108" customFormat="1" ht="22.95" customHeight="1">
      <c r="A49" s="325" t="s">
        <v>195</v>
      </c>
      <c r="B49" s="389" t="s">
        <v>312</v>
      </c>
      <c r="C49" s="443" t="s">
        <v>313</v>
      </c>
      <c r="D49" s="471">
        <v>45044</v>
      </c>
      <c r="E49" s="472">
        <v>45054</v>
      </c>
    </row>
    <row r="50" spans="1:11" ht="16.2" customHeight="1">
      <c r="A50" s="477" t="s">
        <v>198</v>
      </c>
      <c r="B50" s="477" t="s">
        <v>314</v>
      </c>
      <c r="C50" s="478" t="s">
        <v>315</v>
      </c>
      <c r="D50" s="479">
        <v>45044</v>
      </c>
      <c r="E50" s="479">
        <v>45054</v>
      </c>
    </row>
    <row r="51" spans="1:11" ht="20.25" customHeight="1">
      <c r="A51" s="320"/>
      <c r="B51" s="321"/>
      <c r="C51" s="261"/>
      <c r="D51" s="322"/>
      <c r="E51" s="322"/>
      <c r="J51" s="126"/>
      <c r="K51" s="126"/>
    </row>
    <row r="52" spans="1:11" ht="20.25" customHeight="1">
      <c r="A52" s="39"/>
      <c r="B52" s="40"/>
      <c r="C52" s="261" t="s">
        <v>177</v>
      </c>
      <c r="D52" s="41"/>
      <c r="E52" s="41"/>
      <c r="J52" s="126"/>
      <c r="K52" s="126"/>
    </row>
    <row r="53" spans="1:11" ht="20.25" customHeight="1">
      <c r="A53" s="320"/>
      <c r="B53" s="321"/>
      <c r="C53" s="261"/>
      <c r="D53" s="322"/>
      <c r="E53" s="322"/>
      <c r="J53" s="126"/>
      <c r="K53" s="126"/>
    </row>
    <row r="54" spans="1:11">
      <c r="A54" s="262" t="s">
        <v>149</v>
      </c>
      <c r="B54" s="262"/>
      <c r="C54" s="262"/>
      <c r="D54" s="323"/>
      <c r="E54" s="323"/>
    </row>
    <row r="55" spans="1:11">
      <c r="A55" s="653" t="s">
        <v>27</v>
      </c>
      <c r="B55" s="653"/>
      <c r="C55" s="653"/>
      <c r="D55" s="324"/>
      <c r="E55" s="324"/>
    </row>
  </sheetData>
  <mergeCells count="1">
    <mergeCell ref="A55:C5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17　ノロウイルス関連情報 </vt:lpstr>
      <vt:lpstr>17　 衛生訓話</vt:lpstr>
      <vt:lpstr>17　食中毒記事等 </vt:lpstr>
      <vt:lpstr>17　海外情報</vt:lpstr>
      <vt:lpstr>17　感染症統計</vt:lpstr>
      <vt:lpstr>16　感染症情報</vt:lpstr>
      <vt:lpstr>17 食品回収</vt:lpstr>
      <vt:lpstr>17　食品表示</vt:lpstr>
      <vt:lpstr>17　 残留農薬　等 </vt:lpstr>
      <vt:lpstr>'16　感染症情報'!Print_Area</vt:lpstr>
      <vt:lpstr>'17　 衛生訓話'!Print_Area</vt:lpstr>
      <vt:lpstr>'17　 残留農薬　等 '!Print_Area</vt:lpstr>
      <vt:lpstr>'17　ノロウイルス関連情報 '!Print_Area</vt:lpstr>
      <vt:lpstr>'17　海外情報'!Print_Area</vt:lpstr>
      <vt:lpstr>'17　感染症統計'!Print_Area</vt:lpstr>
      <vt:lpstr>'17　食中毒記事等 '!Print_Area</vt:lpstr>
      <vt:lpstr>'17 食品回収'!Print_Area</vt:lpstr>
      <vt:lpstr>'17　食品表示'!Print_Area</vt:lpstr>
      <vt:lpstr>スポンサー公告!Print_Area</vt:lpstr>
      <vt:lpstr>'17　 残留農薬　等 '!Print_Titles</vt:lpstr>
      <vt:lpstr>'17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2023-05-14T01:52:48Z</dcterms:modified>
</cp:coreProperties>
</file>