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codeName="ThisWorkbook"/>
  <xr:revisionPtr revIDLastSave="0" documentId="13_ncr:1_{2EED1362-709F-429E-B166-859CA46FA7AD}"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15" r:id="rId2"/>
    <sheet name="16　ノロウイルス関連情報 " sheetId="101" r:id="rId3"/>
    <sheet name="16  衛生訓話" sheetId="150" r:id="rId4"/>
    <sheet name="16　食中毒記事等 " sheetId="29" r:id="rId5"/>
    <sheet name="16　海外情報" sheetId="123" r:id="rId6"/>
    <sheet name="16　感染症統計" sheetId="125" r:id="rId7"/>
    <sheet name="15　感染症情報" sheetId="124" r:id="rId8"/>
    <sheet name="16 食品回収" sheetId="60" r:id="rId9"/>
    <sheet name="16　食品表示" sheetId="34" r:id="rId10"/>
    <sheet name="16　 残留農薬　等 " sheetId="35" r:id="rId11"/>
  </sheets>
  <definedNames>
    <definedName name="_xlnm._FilterDatabase" localSheetId="10" hidden="1">'16　 残留農薬　等 '!$A$1:$C$1</definedName>
    <definedName name="_xlnm._FilterDatabase" localSheetId="2" hidden="1">'16　ノロウイルス関連情報 '!$A$22:$G$75</definedName>
    <definedName name="_xlnm._FilterDatabase" localSheetId="4" hidden="1">'16　食中毒記事等 '!$A$1:$D$1</definedName>
    <definedName name="_xlnm.Print_Area" localSheetId="7">'15　感染症情報'!$A$1:$D$21</definedName>
    <definedName name="_xlnm.Print_Area" localSheetId="3">'16  衛生訓話'!$A$1:$M$25</definedName>
    <definedName name="_xlnm.Print_Area" localSheetId="10">'16　 残留農薬　等 '!$A$1:$A$22</definedName>
    <definedName name="_xlnm.Print_Area" localSheetId="2">'16　ノロウイルス関連情報 '!$A$1:$N$84</definedName>
    <definedName name="_xlnm.Print_Area" localSheetId="5">'16　海外情報'!$A$1:$C$44</definedName>
    <definedName name="_xlnm.Print_Area" localSheetId="6">'16　感染症統計'!$A$1:$AC$37</definedName>
    <definedName name="_xlnm.Print_Area" localSheetId="4">'16　食中毒記事等 '!$A$1:$D$33</definedName>
    <definedName name="_xlnm.Print_Area" localSheetId="8">'16 食品回収'!$A$1:$E$35</definedName>
    <definedName name="_xlnm.Print_Area" localSheetId="9">'16　食品表示'!$A$1:$N$13</definedName>
    <definedName name="_xlnm.Print_Area" localSheetId="1">スポンサー公告!$A$1:$P$39</definedName>
    <definedName name="_xlnm.Print_Titles" localSheetId="10">'16　 残留農薬　等 '!$1:$1</definedName>
    <definedName name="_xlnm.Print_Titles" localSheetId="4">'16　食中毒記事等 '!$1:$1</definedName>
  </definedNames>
  <calcPr calcId="191029"/>
</workbook>
</file>

<file path=xl/calcChain.xml><?xml version="1.0" encoding="utf-8"?>
<calcChain xmlns="http://schemas.openxmlformats.org/spreadsheetml/2006/main">
  <c r="B22" i="78" l="1"/>
  <c r="B27" i="101" l="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19" i="78" l="1"/>
  <c r="B14" i="78"/>
  <c r="N71" i="101" l="1"/>
  <c r="M71" i="101"/>
  <c r="G74" i="101" l="1"/>
  <c r="G35" i="101" l="1"/>
  <c r="G24" i="101"/>
  <c r="B24" i="101" s="1"/>
  <c r="G25" i="101"/>
  <c r="B25" i="101" s="1"/>
  <c r="G26" i="101"/>
  <c r="B26" i="101" s="1"/>
  <c r="G27" i="101"/>
  <c r="G28" i="101"/>
  <c r="G29" i="101"/>
  <c r="G30" i="101"/>
  <c r="G31" i="101"/>
  <c r="G32" i="101"/>
  <c r="G33" i="101"/>
  <c r="G34"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B70" i="101" s="1"/>
  <c r="G23" i="101"/>
  <c r="B16" i="78"/>
  <c r="G73" i="101"/>
  <c r="B20" i="78" l="1"/>
  <c r="R4" i="125"/>
  <c r="S4" i="125"/>
  <c r="T4" i="125"/>
  <c r="U4" i="125"/>
  <c r="V4" i="125"/>
  <c r="W4" i="125"/>
  <c r="X4" i="125"/>
  <c r="Y4" i="125"/>
  <c r="Z4" i="125"/>
  <c r="AA4" i="125"/>
  <c r="AB4" i="125"/>
  <c r="AC4" i="125"/>
  <c r="Q4" i="125"/>
  <c r="N4" i="125"/>
  <c r="C4" i="125"/>
  <c r="D4" i="125"/>
  <c r="E4" i="125"/>
  <c r="F4" i="125"/>
  <c r="G4" i="125"/>
  <c r="H4" i="125"/>
  <c r="I4" i="125"/>
  <c r="J4" i="125"/>
  <c r="K4" i="125"/>
  <c r="L4" i="125"/>
  <c r="M4" i="125"/>
  <c r="B4" i="125"/>
  <c r="B18" i="78"/>
  <c r="B21" i="78" l="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P4" i="125"/>
  <c r="B23" i="101" l="1"/>
  <c r="B17" i="78" l="1"/>
  <c r="G75" i="101" l="1"/>
  <c r="F75" i="101" s="1"/>
  <c r="F15" i="78"/>
  <c r="I74" i="101" l="1"/>
  <c r="I73" i="101"/>
  <c r="M75" i="101"/>
  <c r="K75" i="101"/>
</calcChain>
</file>

<file path=xl/sharedStrings.xml><?xml version="1.0" encoding="utf-8"?>
<sst xmlns="http://schemas.openxmlformats.org/spreadsheetml/2006/main" count="583" uniqueCount="425">
  <si>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</si>
  <si>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</si>
  <si>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</si>
  <si>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</si>
  <si>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</si>
  <si>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</si>
  <si>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</si>
  <si>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</si>
  <si>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</si>
  <si>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</si>
  <si>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</si>
  <si>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</si>
  <si>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</si>
  <si>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</si>
  <si>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</si>
  <si>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</si>
  <si>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</si>
  <si>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</si>
  <si>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</si>
  <si>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</si>
  <si>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</si>
  <si>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</si>
  <si>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</si>
  <si>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</si>
  <si>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</si>
  <si>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</si>
  <si>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</si>
  <si>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</si>
  <si>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</si>
  <si>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</si>
  <si>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</si>
  <si>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</si>
  <si>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</si>
  <si>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</si>
  <si>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</si>
  <si>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</si>
  <si>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</si>
  <si>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</si>
  <si>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</si>
  <si>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</si>
  <si>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</si>
  <si>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</si>
  <si>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</si>
  <si>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</si>
  <si>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</si>
  <si>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</si>
  <si>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</si>
  <si>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</si>
  <si>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</si>
  <si>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</si>
  <si>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</si>
  <si>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</si>
  <si>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</si>
  <si>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</si>
  <si>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</si>
  <si>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</si>
  <si>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</si>
  <si>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</si>
  <si>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</si>
  <si>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</si>
  <si>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</si>
  <si>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</si>
  <si>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</si>
  <si>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</si>
  <si>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</si>
  <si>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</si>
  <si>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</si>
  <si>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</si>
  <si>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</si>
  <si>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</si>
  <si>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</si>
  <si>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</si>
  <si>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</si>
  <si>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</si>
  <si>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</si>
  <si>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</si>
  <si>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</si>
  <si>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</si>
  <si>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</si>
  <si>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</si>
  <si>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</si>
  <si>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</si>
  <si>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</si>
  <si>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</si>
  <si>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</si>
  <si>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</si>
  <si>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</si>
  <si>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</si>
  <si>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</si>
  <si>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</si>
  <si>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</si>
  <si>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</si>
  <si>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</si>
  <si>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</si>
  <si>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</si>
  <si>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</si>
  <si>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</si>
  <si>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</si>
  <si>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</si>
  <si>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</si>
  <si>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</si>
  <si>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</si>
  <si>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</si>
  <si>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</si>
  <si>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</si>
  <si>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</si>
  <si>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</si>
  <si>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</si>
  <si>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</si>
  <si>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</si>
  <si>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</si>
  <si>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</si>
  <si>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</si>
  <si>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</si>
  <si>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</si>
  <si>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</si>
  <si>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</si>
  <si>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</si>
  <si>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</si>
  <si>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</si>
  <si>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</si>
  <si>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</si>
  <si>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</si>
  <si>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</si>
  <si>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</si>
  <si>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</si>
  <si>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</si>
  <si>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</si>
  <si>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</si>
  <si>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</si>
  <si>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</si>
  <si>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</si>
  <si>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</si>
  <si>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</si>
  <si>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</si>
  <si>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</si>
  <si>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</si>
  <si>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</si>
  <si>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</si>
  <si>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</si>
  <si>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</si>
  <si>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</si>
  <si>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</si>
  <si>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</si>
  <si>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</si>
  <si>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</si>
  <si>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</si>
  <si>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</si>
  <si>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</si>
  <si>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</si>
  <si>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</si>
  <si>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</si>
  <si>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</si>
  <si>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</si>
  <si>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t>
    <phoneticPr fontId="87"/>
  </si>
  <si>
    <t xml:space="preserve"> </t>
    <phoneticPr fontId="87"/>
  </si>
  <si>
    <t>厚生労働省：国内の発生状況など
https://www.mhlw.go.jp/stf/covid-19/kokunainohasseijoukyou.html#h2_1
厚生労働省：データからわかる－新型コロナウイルス感染症情報－
https：//covid19.mhlw.go.jp/</t>
    <phoneticPr fontId="87"/>
  </si>
  <si>
    <t>https://www.mhlw.go.jp/stf/covid-19/kokunainohasseijoukyou.html#h2_1</t>
    <phoneticPr fontId="87"/>
  </si>
  <si>
    <t>厚生労働省：データからわかる－新型コロナウイルス感染症情報－</t>
    <phoneticPr fontId="87"/>
  </si>
  <si>
    <t xml:space="preserve">
</t>
    <phoneticPr fontId="87"/>
  </si>
  <si>
    <t>https：//covid19.mhlw.go.jp/</t>
    <phoneticPr fontId="87"/>
  </si>
  <si>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</si>
  <si>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</si>
  <si>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</si>
  <si>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</si>
  <si>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</si>
  <si>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</si>
  <si>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</si>
  <si>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7"/>
  </si>
  <si>
    <t>8．衛生訓話</t>
    <rPh sb="2" eb="4">
      <t>エイセイ</t>
    </rPh>
    <rPh sb="4" eb="6">
      <t>クンワ</t>
    </rPh>
    <phoneticPr fontId="5"/>
  </si>
  <si>
    <t>12-21年月平均</t>
  </si>
  <si>
    <t>2022年</t>
    <phoneticPr fontId="5"/>
  </si>
  <si>
    <t>1月</t>
    <phoneticPr fontId="87"/>
  </si>
  <si>
    <t>^</t>
    <phoneticPr fontId="87"/>
  </si>
  <si>
    <t>l</t>
    <phoneticPr fontId="33"/>
  </si>
  <si>
    <t>*発行予定は2022年11月7日（月）です。</t>
  </si>
  <si>
    <t>*発行予定は2022年11月7日（月）です。</t>
    <phoneticPr fontId="87"/>
  </si>
  <si>
    <t>皆様  週刊情報2022-48を配信いたします</t>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</si>
  <si>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</si>
  <si>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</si>
  <si>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管理レベル「1」　</t>
  </si>
  <si>
    <t>2023年</t>
    <phoneticPr fontId="5"/>
  </si>
  <si>
    <t>★各地でノロウイルスが流行しています</t>
    <rPh sb="1" eb="3">
      <t>カクチ</t>
    </rPh>
    <rPh sb="11" eb="13">
      <t>リュウコウ</t>
    </rPh>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</si>
  <si>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</si>
  <si>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</si>
  <si>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掲載なし</t>
    <rPh sb="0" eb="2">
      <t>ケイサイ</t>
    </rPh>
    <phoneticPr fontId="33"/>
  </si>
  <si>
    <t xml:space="preserve"> 全国指数</t>
  </si>
  <si>
    <t>先週より</t>
  </si>
  <si>
    <t xml:space="preserve"> </t>
  </si>
  <si>
    <t>　</t>
  </si>
  <si>
    <t xml:space="preserve"> - 農林水産省 </t>
    <phoneticPr fontId="33"/>
  </si>
  <si>
    <t xml:space="preserve"> ｜- ジェトロ</t>
    <phoneticPr fontId="33"/>
  </si>
  <si>
    <t xml:space="preserve"> - Yahoo!ニュース </t>
    <phoneticPr fontId="33"/>
  </si>
  <si>
    <t>J</t>
    <phoneticPr fontId="33"/>
  </si>
  <si>
    <t>先週に比べて全国平均は</t>
    <phoneticPr fontId="5"/>
  </si>
  <si>
    <t>回収＆返金</t>
  </si>
  <si>
    <t>回収</t>
  </si>
  <si>
    <t>回収＆返金/交換</t>
  </si>
  <si>
    <t>カスミ</t>
  </si>
  <si>
    <t>回収＆交換</t>
  </si>
  <si>
    <t xml:space="preserve"> </t>
    <phoneticPr fontId="33"/>
  </si>
  <si>
    <t>※2023年 第11週（3/13～3/19）  現在</t>
    <phoneticPr fontId="87"/>
  </si>
  <si>
    <t>定価2,500円(送料無料)</t>
    <phoneticPr fontId="87"/>
  </si>
  <si>
    <t>食品工場では、必ず朝の朝礼で　食品の安全について　話をしています</t>
    <rPh sb="0" eb="4">
      <t>ショクヒンコウジョウ</t>
    </rPh>
    <rPh sb="7" eb="8">
      <t>カナラ</t>
    </rPh>
    <rPh sb="9" eb="10">
      <t>アサ</t>
    </rPh>
    <rPh sb="11" eb="13">
      <t>チョウレイ</t>
    </rPh>
    <rPh sb="15" eb="17">
      <t>ショクヒン</t>
    </rPh>
    <rPh sb="18" eb="20">
      <t>アンゼン</t>
    </rPh>
    <rPh sb="25" eb="26">
      <t>ハナシ</t>
    </rPh>
    <phoneticPr fontId="87"/>
  </si>
  <si>
    <t>毎週　　ひとつ　　覚えていきましょう</t>
    <phoneticPr fontId="5"/>
  </si>
  <si>
    <r>
      <t>話題は　この本の書かれています。毎週の始まりに　活用しましょう　　　</t>
    </r>
    <r>
      <rPr>
        <sz val="16"/>
        <color rgb="FFFF0000"/>
        <rFont val="ＭＳ Ｐゴシック"/>
        <family val="3"/>
        <charset val="128"/>
        <scheme val="minor"/>
      </rPr>
      <t>大好評につき増刷しました　</t>
    </r>
    <r>
      <rPr>
        <sz val="14"/>
        <rFont val="ＭＳ Ｐゴシック"/>
        <family val="3"/>
        <charset val="128"/>
        <scheme val="minor"/>
      </rPr>
      <t>　</t>
    </r>
    <rPh sb="0" eb="2">
      <t>ワダイ</t>
    </rPh>
    <rPh sb="6" eb="7">
      <t>ホン</t>
    </rPh>
    <rPh sb="8" eb="9">
      <t>カ</t>
    </rPh>
    <rPh sb="16" eb="18">
      <t>マイシュウ</t>
    </rPh>
    <rPh sb="19" eb="20">
      <t>ハジ</t>
    </rPh>
    <rPh sb="24" eb="26">
      <t>カツヨウ</t>
    </rPh>
    <rPh sb="34" eb="37">
      <t>ダイコウヒョウ</t>
    </rPh>
    <rPh sb="40" eb="42">
      <t>ゾウサツ</t>
    </rPh>
    <phoneticPr fontId="87"/>
  </si>
  <si>
    <t>上記の他「 食品において不検出とされる農薬等 」が定められています。</t>
    <phoneticPr fontId="33"/>
  </si>
  <si>
    <t>増刷　週のひとつ朝礼ネタ　60話　注文再会しました</t>
    <rPh sb="0" eb="2">
      <t>ゾウサツ</t>
    </rPh>
    <rPh sb="3" eb="4">
      <t>シュウ</t>
    </rPh>
    <rPh sb="8" eb="10">
      <t>チョウレイ</t>
    </rPh>
    <rPh sb="15" eb="16">
      <t>ワ</t>
    </rPh>
    <rPh sb="17" eb="19">
      <t>チュウモン</t>
    </rPh>
    <rPh sb="19" eb="21">
      <t>サイカイ</t>
    </rPh>
    <phoneticPr fontId="33"/>
  </si>
  <si>
    <t>9-10月、4月以降
施設の所在市町村で流行・   食中毒が報告される
定点観測値が5.00前後</t>
    <phoneticPr fontId="87"/>
  </si>
  <si>
    <t xml:space="preserve">【情報共有】　週間・情報収集/情報は毎週確認する
【常設】　嘔吐物処理セットの配備
【体調管理】従業員の健康状況を徹底し、不良者は調理・加工ラインより外す
</t>
    <phoneticPr fontId="87"/>
  </si>
  <si>
    <t xml:space="preserve">細菌性赤痢なし
</t>
    <phoneticPr fontId="87"/>
  </si>
  <si>
    <t>宮城県</t>
    <rPh sb="0" eb="3">
      <t>ミヤギケン</t>
    </rPh>
    <phoneticPr fontId="16"/>
  </si>
  <si>
    <t>2023/15週</t>
    <phoneticPr fontId="87"/>
  </si>
  <si>
    <t>ヤオコー</t>
  </si>
  <si>
    <t>トライアルカンパ...</t>
  </si>
  <si>
    <t>西友</t>
  </si>
  <si>
    <t>　県によりますと、和歌山県海南市の認定こども園「海南市立きらら子ども園」で、4月9日～19日にかけて0歳～5歳の園児ら21人が嘔吐や下痢などの症状を訴えていると保健所に連絡があったということです。そのうち園児3人からノロウイルスが検出されたということです。</t>
    <phoneticPr fontId="87"/>
  </si>
  <si>
    <t>MBSニュース</t>
    <phoneticPr fontId="87"/>
  </si>
  <si>
    <t>岐阜県によりますと、食中毒が発生したのは瑞浪市明世町のゴルフ場「明世(あけよ)カントリークラブ」のレストランで、4月11日から13日にかけて食事をした440人のうち26歳から87歳までの男女60人が嘔吐や下痢、発熱などの食中毒の症状を訴えました。</t>
    <phoneticPr fontId="87"/>
  </si>
  <si>
    <t>東海テレビ</t>
    <rPh sb="0" eb="2">
      <t>トウカイ</t>
    </rPh>
    <phoneticPr fontId="87"/>
  </si>
  <si>
    <t>熊本日日新聞</t>
    <rPh sb="0" eb="2">
      <t>クマモト</t>
    </rPh>
    <rPh sb="2" eb="6">
      <t>ニチニチシンブン</t>
    </rPh>
    <phoneticPr fontId="87"/>
  </si>
  <si>
    <t>熊本県は14日、菊池市の旅館「狗［く］の郷［さと］」で食事をした10歳未満～80代の男女11人がノロウイルスによる食中毒になったと発表した。県菊池保健所は、この旅館を15日まで2日間の営業停止処分にした。県健康危機管理課によると、家族や友人らの11グループ32人は8日から9日にかけて宿泊し、食事も取った。そのうち4グループ11人が9日から11日にかけて、おう吐や下痢、発熱の症状が出た。全員快方に向かっている。</t>
    <phoneticPr fontId="87"/>
  </si>
  <si>
    <t>福井県は4月13日、福井県若狭町の飲食店が調理、提供した弁当やオードブルを食べた25人が下痢や嘔吐などの症状を訴え、このうち4人が食中毒と診断されたと発表した。
　25人は10〜70代。入院した人はおらず、全員回復に向かっている。県は食品衛生法に基づき、同店を15日まで3日間の営業停止処分にした。</t>
    <phoneticPr fontId="87"/>
  </si>
  <si>
    <t>福井新聞</t>
    <rPh sb="0" eb="4">
      <t>フクイシンブン</t>
    </rPh>
    <phoneticPr fontId="87"/>
  </si>
  <si>
    <t xml:space="preserve">老人ホームで食中毒症状 東大阪・全員快方へ - 毎日新聞 
... ホームで8～9日に提供された食事を食べた男女11人（33～97歳）が下痢や吐き気などの症状を訴え、このうち6人からノロウイルスが検出されたと発表した。
</t>
    <phoneticPr fontId="87"/>
  </si>
  <si>
    <t xml:space="preserve">毎日新聞 </t>
    <phoneticPr fontId="87"/>
  </si>
  <si>
    <t>京都・宇治田原の学校給食を一時中止 調理員からノロウイルス 
京都府宇治田原町の教育委員会（京都府）は１０日、学校給食共同調理場の.</t>
    <phoneticPr fontId="87"/>
  </si>
  <si>
    <t xml:space="preserve">京都新聞 </t>
    <phoneticPr fontId="87"/>
  </si>
  <si>
    <t>韓国</t>
    <rPh sb="0" eb="2">
      <t>カンコク</t>
    </rPh>
    <phoneticPr fontId="87"/>
  </si>
  <si>
    <t>中国</t>
    <rPh sb="0" eb="2">
      <t>チュウゴク</t>
    </rPh>
    <phoneticPr fontId="87"/>
  </si>
  <si>
    <t>米国</t>
    <rPh sb="0" eb="2">
      <t>ベイコク</t>
    </rPh>
    <phoneticPr fontId="87"/>
  </si>
  <si>
    <t>腸チフス1例 感染地域：国内（都道府県不明）</t>
    <phoneticPr fontId="87"/>
  </si>
  <si>
    <t xml:space="preserve">腸チフス
</t>
    <rPh sb="0" eb="1">
      <t>チョウ</t>
    </rPh>
    <phoneticPr fontId="5"/>
  </si>
  <si>
    <t>↓　職場の先輩は以下のことを理解して　わかり易く　指導しましょう　↓</t>
    <phoneticPr fontId="5"/>
  </si>
  <si>
    <t xml:space="preserve"> GⅡ　15週　1例</t>
    <rPh sb="6" eb="7">
      <t>シュウ</t>
    </rPh>
    <phoneticPr fontId="5"/>
  </si>
  <si>
    <t xml:space="preserve"> GⅡ　16週　0例</t>
    <rPh sb="9" eb="10">
      <t>レイ</t>
    </rPh>
    <phoneticPr fontId="5"/>
  </si>
  <si>
    <t>今週のニュース（Noroｖｉｒｕｓ） (4/24-4/30)</t>
    <rPh sb="0" eb="2">
      <t>コンシュウ</t>
    </rPh>
    <phoneticPr fontId="5"/>
  </si>
  <si>
    <t>2023/16週</t>
    <phoneticPr fontId="87"/>
  </si>
  <si>
    <t>食中毒情報 (4/24-4/30)</t>
    <rPh sb="0" eb="3">
      <t>ショクチュウドク</t>
    </rPh>
    <rPh sb="3" eb="5">
      <t>ジョウホウ</t>
    </rPh>
    <phoneticPr fontId="5"/>
  </si>
  <si>
    <t>海外情報 (4/24-4/30)</t>
    <rPh sb="0" eb="2">
      <t>カイガイ</t>
    </rPh>
    <rPh sb="2" eb="4">
      <t>ジョウホウ</t>
    </rPh>
    <phoneticPr fontId="5"/>
  </si>
  <si>
    <t>食品リコール・回収情報
 (4/24-4/30)</t>
    <rPh sb="0" eb="2">
      <t>ショクヒン</t>
    </rPh>
    <rPh sb="7" eb="9">
      <t>カイシュウ</t>
    </rPh>
    <rPh sb="9" eb="11">
      <t>ジョウホウ</t>
    </rPh>
    <phoneticPr fontId="5"/>
  </si>
  <si>
    <t>食品表示 (4/24-4/30)</t>
    <rPh sb="0" eb="2">
      <t>ショクヒン</t>
    </rPh>
    <rPh sb="2" eb="4">
      <t>ヒョウジ</t>
    </rPh>
    <phoneticPr fontId="5"/>
  </si>
  <si>
    <t>残留農薬 (4/24-4/30)</t>
    <phoneticPr fontId="16"/>
  </si>
  <si>
    <t>管理レベル「2」　</t>
    <phoneticPr fontId="5"/>
  </si>
  <si>
    <t>食中毒が発生したのは延岡市の飲食店、居酒屋大将です。
宮崎県によりますと、今月20日と21日にこの飲食店を利用した延岡市と門川町の合わせて140人のうち41人がおう吐や下痢などの症状を訴えたということです。
検査の結果、患者と従業員の便からノロウイルスが検出されました。</t>
    <phoneticPr fontId="87"/>
  </si>
  <si>
    <t>宮崎放送</t>
    <rPh sb="0" eb="4">
      <t>ミヤザキホウソウ</t>
    </rPh>
    <phoneticPr fontId="87"/>
  </si>
  <si>
    <t>上田保健所は上田市内の仕出し弁当屋を食中毒の原因施設と断定し、当該施設の営業者に対し令和5年4月27日から令和5年4月29日まで、3日間の営業停止を命じました。患者は、4月19日から4月20日にかけて当該施設で調理し、提供された仕出し弁当を喫食した10グループ71名中の9グループ20名で、環境保全研究所が行った検査により、患者便及び調理従事者便からノロウイルスが検出されました。</t>
    <phoneticPr fontId="87"/>
  </si>
  <si>
    <t>長野県公表</t>
    <rPh sb="0" eb="5">
      <t>ナガノケンコウヒョウ</t>
    </rPh>
    <phoneticPr fontId="87"/>
  </si>
  <si>
    <t>岩手日日新聞</t>
    <rPh sb="0" eb="2">
      <t>イワテ</t>
    </rPh>
    <rPh sb="2" eb="6">
      <t>ニチニチシンブン</t>
    </rPh>
    <phoneticPr fontId="87"/>
  </si>
  <si>
    <t>圏内の教育・保育施設で(園児85人・職員30人)で、ノロウイルスによる感染性胃腸炎が集団発生した。21日～24日に園児16人と職員1人に嘔吐や下痢などの症状があった。</t>
    <rPh sb="0" eb="2">
      <t>ケンナイ</t>
    </rPh>
    <rPh sb="3" eb="5">
      <t>キョウイク</t>
    </rPh>
    <rPh sb="6" eb="10">
      <t>ホイクシセツ</t>
    </rPh>
    <rPh sb="12" eb="14">
      <t>エンジ</t>
    </rPh>
    <rPh sb="16" eb="17">
      <t>ニン</t>
    </rPh>
    <rPh sb="18" eb="20">
      <t>ショクイン</t>
    </rPh>
    <rPh sb="22" eb="23">
      <t>ニン</t>
    </rPh>
    <rPh sb="35" eb="41">
      <t>カンセンセイイチョウエン</t>
    </rPh>
    <rPh sb="42" eb="46">
      <t>シュウダンハッセイ</t>
    </rPh>
    <rPh sb="51" eb="52">
      <t>ヒ</t>
    </rPh>
    <rPh sb="55" eb="56">
      <t>ヒ</t>
    </rPh>
    <rPh sb="57" eb="59">
      <t>エンジ</t>
    </rPh>
    <rPh sb="61" eb="62">
      <t>ニン</t>
    </rPh>
    <rPh sb="63" eb="65">
      <t>ショクイン</t>
    </rPh>
    <rPh sb="66" eb="67">
      <t>ヒト</t>
    </rPh>
    <rPh sb="68" eb="70">
      <t>オウト</t>
    </rPh>
    <rPh sb="71" eb="73">
      <t>ゲリ</t>
    </rPh>
    <rPh sb="76" eb="78">
      <t>ショウジョウ</t>
    </rPh>
    <phoneticPr fontId="87"/>
  </si>
  <si>
    <t>北海道新聞</t>
    <rPh sb="0" eb="5">
      <t>ホッカイドウシンブン</t>
    </rPh>
    <phoneticPr fontId="87"/>
  </si>
  <si>
    <t>小樽市保健所は２４日、市内の保育所に通う園児と職員１２人が嘔吐（おうと）や下痢など感染性胃腸炎とみられる症状を訴え、このうち６人からノロウイルスを検出したと発表した。１８～２４日にかけて発症し、重症者はおらず、全員が回復に向かっているという。</t>
    <phoneticPr fontId="87"/>
  </si>
  <si>
    <t>※2023年 第16週（4/17～4/23） 現在</t>
    <phoneticPr fontId="5"/>
  </si>
  <si>
    <t>平年並み</t>
    <rPh sb="0" eb="3">
      <t>ヘイネンナ</t>
    </rPh>
    <phoneticPr fontId="87"/>
  </si>
  <si>
    <t>コロナ前に戻る前兆</t>
    <rPh sb="3" eb="4">
      <t>マエ</t>
    </rPh>
    <rPh sb="5" eb="6">
      <t>モド</t>
    </rPh>
    <rPh sb="7" eb="9">
      <t>ゼンチョウ</t>
    </rPh>
    <phoneticPr fontId="5"/>
  </si>
  <si>
    <t>ウルトラキッチン...</t>
  </si>
  <si>
    <t>コモディイイダ</t>
  </si>
  <si>
    <t>シンナゴヤトレー...</t>
  </si>
  <si>
    <t>左衛門</t>
  </si>
  <si>
    <t>シャディ</t>
  </si>
  <si>
    <t>キムチランド</t>
  </si>
  <si>
    <t>日本生活協同組合...</t>
  </si>
  <si>
    <t>ノルテカルタ</t>
  </si>
  <si>
    <t>ハルコ</t>
  </si>
  <si>
    <t>オーシャンシステ...</t>
  </si>
  <si>
    <t>味付け炭火焼鳥盛合せ 一部ラベル誤貼付で消費期限超過</t>
  </si>
  <si>
    <t>伏見屋</t>
  </si>
  <si>
    <t>太巻寿司 一部消費期限印字ミス</t>
  </si>
  <si>
    <t>海鮮にぎりとそばセット 一部特定原材料(そば)表示欠落</t>
  </si>
  <si>
    <t>神戸物産</t>
  </si>
  <si>
    <t>燻豆腐干(燻り豆腐) 一部未記載の着色料検出</t>
  </si>
  <si>
    <t>ライフコーポレー...</t>
  </si>
  <si>
    <t>トモサンカク使用炭火焼ローストビーフ 一部消費期限誤表示</t>
  </si>
  <si>
    <t>イオン九州</t>
  </si>
  <si>
    <t>鶏もも唐揚げ(あごだし) 一部(小麦)表示欠落</t>
  </si>
  <si>
    <t>福山特殊農産</t>
  </si>
  <si>
    <t>昆布味噌漬,田舎みそ漬詰合せ ソルビン酸使用基準超過の恐れ</t>
  </si>
  <si>
    <t>オーケー</t>
  </si>
  <si>
    <t>かねふく 無着色明太子スティック 一部冷凍を冷蔵販売</t>
  </si>
  <si>
    <t>フォルダ</t>
  </si>
  <si>
    <t>ビヨウドウナチュラルミネラルウォーター 一部製造基準満たさない商品</t>
  </si>
  <si>
    <t>イオンリテール</t>
  </si>
  <si>
    <t>おにぎり天むす 一部ラベル誤貼付で特定原材料表示欠落</t>
  </si>
  <si>
    <t>大粒肉焼売 一部ラベル誤貼付で特定原材料表示欠落</t>
  </si>
  <si>
    <t>トヨタ生活協同組...</t>
  </si>
  <si>
    <t>北海道いももち 一部消費期限誤表記</t>
  </si>
  <si>
    <t>阪神ホテルシステ...</t>
  </si>
  <si>
    <t>テリーヌチョコレート 一部賞期限味誤表記</t>
  </si>
  <si>
    <t>なかたに亭</t>
  </si>
  <si>
    <t>焼き菓子 一部アレルゲン(小麦)表示欠落</t>
  </si>
  <si>
    <t>冷凍馬刺し赤身 一部ラベル誤貼付で保存方法誤表示</t>
  </si>
  <si>
    <t>マドレーヌ 一部ラベル誤貼付で表示欠落</t>
  </si>
  <si>
    <t>関西風牛肉コロッケ 一部アレルゲン表示欠落</t>
  </si>
  <si>
    <t>手のばしナン 一部保存方法、冷凍食品表示欠落</t>
  </si>
  <si>
    <t>左衛門 どら焼き 一部外装の圧着不良</t>
  </si>
  <si>
    <t>ミカドイタリアン パスタ詰め合わせ 一部賞味期限誤表記</t>
  </si>
  <si>
    <t>キウイスムージー 一部カビ発生の恐れ</t>
  </si>
  <si>
    <t>COOP 冷し中華(しょうゆだれ) 一部アレルゲン表示欠落</t>
  </si>
  <si>
    <t>うまみチーズのオイル漬(味噌＆ハーブ) 一部アレルゲン表示欠落</t>
  </si>
  <si>
    <t>ロゼ ラーポッキ他4品 一部カビ発生の恐れ</t>
  </si>
  <si>
    <t>かつおたたき(解凍) 一部消費期限誤表示</t>
  </si>
  <si>
    <t>りんごとカスターのデニッシュ 一部ラベル誤貼付で表示欠落</t>
  </si>
  <si>
    <t>2023年 第15週（4月10日〜 4月16日）</t>
    <phoneticPr fontId="87"/>
  </si>
  <si>
    <t>結核例　203</t>
    <phoneticPr fontId="5"/>
  </si>
  <si>
    <t>血清群・毒素型：‌O157 VT1・VT2（6例）、O157 VT2（5例）、O103 VT1（1例）、O146 VT2（1例）、
O168VT1（1例）、O8 VT2（1例）、その他・不明（4例）
累積報告数：281例（有症者162例、うちHUS 2例．死亡なし）</t>
    <phoneticPr fontId="87"/>
  </si>
  <si>
    <t xml:space="preserve">年齢群：‌3歳（1例）、10代（1例）、20代（7例）、30代（1例）、40代（1例）、
50代（3例）、60代（3例）、70代（2例）
</t>
    <phoneticPr fontId="87"/>
  </si>
  <si>
    <t xml:space="preserve">腸管出血性大腸菌感染症19例（有症者11例、うちHUS 1例）
感染地域：国内13例、米国1例、国内・国外不明5例
国内の感染地域：‌東京都6例、新潟県1例、岐阜県1例、岡山県1例、大分県1例、鹿児島県1例、沖縄県1例、
国内（都道府県不明）1例
</t>
    <phoneticPr fontId="87"/>
  </si>
  <si>
    <t>E型肝炎15例 感染地域（感染源）：‌北海道1例（不明）、秋田県1例（不明）、
栃木県1例（豚レバ刺し）、千葉県1例（もつ焼き）、東京都1例（不明）、
神奈川県1例（豚レバー）、兵庫県1例（魚介類/牛肉/豚肉）、
国内（都道府県不明）2例（生焼けの豚レバー1例、不明1例）、
国内・国外不明6例（豚レバー1例、不明5例）
A型肝炎2例 感染地域：沖縄県1例、国内・国外不明1例</t>
    <phoneticPr fontId="87"/>
  </si>
  <si>
    <t>レジオネラ症20例（肺炎型18例、ポンティアック型2例）
感染地域：秋田県1例、群馬県1例、埼玉県1例、千葉県1例、東京都1例、神奈川県1例、静岡県1例、
山口県1例、福岡県1例、鹿児島県1例、国内（都道府県不明）3例、中国1例、国内・国外不明6例
年齢群：‌30代（3例）、40代（2例）、50代（2例）、60代（4例）、70代（4例）、80代（3例）、90代以上（2例）
累積報告数：366例</t>
    <phoneticPr fontId="87"/>
  </si>
  <si>
    <t>アメーバ赤痢6例（腸管アメーバ症6例）
感染地域：‌岩手県1例、埼玉県1例、東京都1例、国内（都道府県不明）1例、香港/韓国1例、国内・国外不明1例
感染経路：‌性的接触3例（異性間1例、同性間1例、異性間・同性間不明1例）、不明3例</t>
    <phoneticPr fontId="87"/>
  </si>
  <si>
    <t>汚染水の海洋放出に反対</t>
    <phoneticPr fontId="87"/>
  </si>
  <si>
    <t>韓国の市民団体が２５日、ソウル都心の光化門で東京電力福島第１原子力発電所の処理済み汚染水の海洋放出に反対する記者会見を開いた。会見後、パフォーマンスを行う団体のメンバーら＝（聯合ニュース）</t>
    <phoneticPr fontId="87"/>
  </si>
  <si>
    <t>https://jp.yna.co.kr/view/PYH20230425117800882?section=image/photos</t>
    <phoneticPr fontId="87"/>
  </si>
  <si>
    <t>生鮮食品「アボカド」が初めて機能性表示食品として届出受理/Wismettacフーズ</t>
    <phoneticPr fontId="16"/>
  </si>
  <si>
    <t xml:space="preserve">Wismettacフーズ株式会社は、消費者庁に「アボカドのちから」の機能性表示食品の届出を行い、2023年4月14日に正式に受理されました。これにより、生鮮食品である「アボカド」が初めて機能性表示食品として届出受理されました。機能性関与成分は「オレイン酸」です。届出情報の“表示しようとする機能性”には「本品にはオレイン酸が含まれます。オレイン酸を29.2g/日摂取することで、正常なコレステロール（LDLコレステロールおよび総コレステロール）をサポートする機能が報告」と記載されています。1日の摂取目安量はアボカド1個（可食部121g）で、機能性関与成分である「オレイン酸」15.9gが含まれています。これにより、機能性が報告されている1日あたりの機能性関与成分の量の50％を摂取することができます。
オレイン酸
【表示しようとする機能性】
本品にはオレイン酸が含まれます。オレイン酸を29.2g/日摂取することで、正常なコレステロール（LDLコレステロールおよび総コレステロール）をサポートする機能が報告されています。本品を1日摂取目安量食べることで、機能性が報告されている1日当たりの機能性関与成分の量の50％を摂取できます。
</t>
    <phoneticPr fontId="16"/>
  </si>
  <si>
    <t>食品添加物「不使用」表示に消費者の優良誤認リスクも　ガイドライン普及へ安全性・有用性の理解醸成が課題</t>
    <phoneticPr fontId="16"/>
  </si>
  <si>
    <t>近年、食品業界は原材料価格の高騰、人手不足、賞味・消費期間の延伸を含む食品ロス削減、プラントベースフードをはじめとする消費者嗜好（しこう）の多様化への対応、SDGs（持続可能な開発目標）の取組み推進、差別化された新製品の開発など、さまざまな課題に直面している。そうした諸課題に対応する上で、食品添加物は有用かつ必要不可欠な存在である。2022年3月、消費者庁から「食品添加物の不使用表示に関するガイドライン」が発出された。一方で、このガイドラインが本来の目的や役割を果たすには、事業者による適切な対応だけでなく、食品添加物の安全性や有用性、現行の食品表示制度に対する消費者の正しい理解の浸透を図るようなリスクコミュニケーション活動も重要な課題となる。</t>
    <phoneticPr fontId="16"/>
  </si>
  <si>
    <t>消費者庁が改善指導実施状況を公表、虚偽・誇大表示とネット監視について</t>
    <phoneticPr fontId="16"/>
  </si>
  <si>
    <t>消費者庁は２５日、令和５年１月～３月のインターネットにおける健康食品等の虚偽・誇大表示の監視実施状況を公表しました。１６７の事業者に改善指導を行ったとのことです。今回は消費者庁によるインターネット監視と誇大表示について見ていきます。 
事案の概要
　消費者庁はかねてよりインターネット上の健康食品等における虚偽・誇大表示の監視を行っており、今年１月～３月の実施状況を発表しました。ネット上で健康食品等を販売している１６７の事業者による１７０の商品について健康増進法に違反する文言があったとして、該当事業者に表示の改善指導を行うとともにショッピングモール運営事業者に対しても表示の適正化についての協力を依頼したとされます。監視方法はロボット型全文検索システムを用いて検索キーワードによる無作為検索の上、検索された商品のサイトを目視で確認するというもので、検索キーワードは「生活習慣病」「動脈硬化」「免疫力」「肝機能」などであったとのことです。
ロボット型検索システムとは
　ロボット型検索システムとは、インターネット上で提供される検索エンジンの一つで、情報収集プログラムが世界中のWEBサーバーを巡回して自動的にWEBページに関する情報を収集し、データベース化するというものです。ユーザーが検索キーワードを入力するより以前にこれらの作業は終了しており、検索ワードを入力すると、データベースから該当するWEBサイトが表示されます。GoogleやYahooもこのタイプの検索エンジンと言えます。このロボット型検索エンジンはプログラムが世界中のWEBページを巡回し、膨大な情報を網羅することができる反面、検索キーワードによっては検索エンジンがユーザーの意図を読み取れず、ユーザーが求めている情報が適切に表示されないという欠点も指摘されております。</t>
    <phoneticPr fontId="16"/>
  </si>
  <si>
    <t>ウニ産地偽装　元社長と法人に罰金各５０万円　旭川簡裁</t>
    <phoneticPr fontId="16"/>
  </si>
  <si>
    <t>　【旭川】宗谷管内利尻町のふるさと納税返礼品でロシア産など外国産の冷凍ウニを地元産と偽って発送したとして、旭川区検は２６日、食品表示法違反（原産地偽装）の罪で、釧路管内厚岸町の水産加工業「カネマス上田商店」の上田敏樹元社長（６２）と法人としての同社を略式起訴した。旭川簡裁は同日、それぞれ罰金５０万円の略式命令を出した。...
この記事は会員限定です。</t>
    <phoneticPr fontId="16"/>
  </si>
  <si>
    <t>【日本】2023年4月、遺伝子組換え食品の表示制度が変わりました。</t>
    <phoneticPr fontId="16"/>
  </si>
  <si>
    <t>「遺伝子組み換え食品」の表示制度が令和５年４月１日から変更になりました。
まず、「遺伝子組み換え食品」の表示制度は義務表示制度と任意表示制度の二つに大きく分かれています。
義務表示制度は遺伝子組み換えをした農産物に対して、表示をしてくださいという制度です。
　表示例：「大豆(遺伝子組み換え)」「大豆(不分別)」「大豆(遺伝子組み換え不分別)」など
※この、「不分別」とは遺伝子組み換えした農産物としていない農産物を分別して管理していたかどうかの表示となります！これは本当に知らないとわかりませんよね！
任意表示制度は遺伝子組み換えをした農産物としていない農産物を分別管理して、意図しない混入を５％以下に抑えている生産者に対して、任意で表示できるという制度です。
　表示例：「大豆(遺伝子組み換えでない)」「大豆(遺伝子組み換えでないものを分別)」
今回の改正は、この任意表示制度に対して行われました。
　・これまでの意図しない混入を５％以下に抑えたものの表示は、
　表示例：「大豆(分別生産流通管理済み)」「大豆(遺伝子組換え混入防止管理済み)」
「原材料に使用しているとうもろこしは、遺伝子組み換えの混入を防ぐため分別生産流通管理を行っています」
　・検査の結果、全く混入していない製品のみ下記の表示が可能。
　表示例：「大豆(遺伝子組換えでない)」「大豆(非遺伝子組み換え)」
これがどういうことかわかりますか？
生産者からすればゼロでなければ「遺伝子組み換えでない」表示が出来なくなってしまったのです！私たちも経験していますが、いくら厳密に管理していても誤差が発生する可能性はゼロではありません。改正するのであれば、５％という数字は世界的に見ても緩いため、EUと同じ0.9％に変更なら理解できます。しかし、０％でなければ「遺伝子組み換えでない」表示ができなくなるというのは、遺伝子組み換え食品を使用せずに、安全な食品を使用してくれている生産者に対する締め付けになりかねません。</t>
    <phoneticPr fontId="16"/>
  </si>
  <si>
    <t>入荷したら即完売！イチゴ輸出が400％激増―中国</t>
    <phoneticPr fontId="16"/>
  </si>
  <si>
    <t>中国はイチゴ生産大国で、今ちょうどイチゴの旬を迎えている。今年は国際旅客輸送・貨物輸送航路の増加と税関ペースの上昇に伴い、新鮮なイチゴの輸出量が大幅に増加している。
浙江省金華市の果樹園の責任者は、「うちで栽培しているイチゴは『越秀』という名前の新品種だ。果肉がしっかりしていて、甘さもほどよく、中国国内での売り上げは好調が続いている。昨年からシンガポールに輸出するようになった。良い口当たりを保証するため、一粒一粒、熟してから収穫するようにしている。（イチゴを見せながら）こういうイチゴなら、シンガポールで6元（約120円）の値が付く」と述べた。
シンガポールのイチゴ販売業者・応麗娟さんは、「中国から輸入してきたイチゴはシンガポールでとても人気だ。毎日入荷した途端に売り切れる」とした。 税関のまとめた統計によれば、今年1-3月には、中国の生鮮イチゴの輸出量は前年同期比436％増の3510トンに達し、輸出額は同204％増の5159万元（約10億3180万円）だった。
（提供/人民網日本語版・編集/KS）</t>
    <phoneticPr fontId="16"/>
  </si>
  <si>
    <t>https://www.recordchina.co.jp/b913179-s6-c20-d0189.html</t>
    <phoneticPr fontId="16"/>
  </si>
  <si>
    <t>韓国で販売のアボカドの一部、基準値の200倍超の残留農薬</t>
    <phoneticPr fontId="16"/>
  </si>
  <si>
    <t>韓国で販売されているアボカドの一部から基準値の200倍を超える残留農薬が検出され、食品医薬品安全処が業者に販売中断と回収を命じた。
食品医薬品安全処によると、ソウル市瑞草（ソチョ）区の「トリッジ」が輸入・販売したコロンビア産アボカド（生産年度:2023年）製品からチアベンダゾールが2.03mg/kg検出された。これは残留農薬基準値（0.01mg/kg以下）の203倍に当たる。チアベンダゾールは柑橘類、サツマイモなどに使われる殺菌剤だ。過剰摂取すると、胃腸の異常と軽い中枢神経系抑制症状が生じる可能性があるという。食品医薬品安全処は「該当製品を迅速に回収するよう措置した。購入者は摂取を中断して購入先に返品してほしい」を要請した。</t>
    <phoneticPr fontId="16"/>
  </si>
  <si>
    <t>https://www.afpbb.com/articles/-/3461525</t>
    <phoneticPr fontId="16"/>
  </si>
  <si>
    <t>ネオニコチノイド農薬がワカサギを減らしたのか？</t>
    <phoneticPr fontId="16"/>
  </si>
  <si>
    <t>山室真澄東京大学教授らは「ネオニコチノイド系殺虫剤は水生食物連鎖を破壊して漁獲量を減らす」と題する論文を2019年11月に Science誌に発表し、国立研究開発法人産業技術総合研究所はその内容をホームページで紹介している 。そこには「島根県の宍道湖を対象とした調査により、水田などで利用されるネオニコチノイド系殺虫剤が、ウナギやワカサギの餌となる生物を殺傷することで、間接的にウナギやワカサギを激減させていた可能性を指摘した」と書かれている。論文を宣伝したメディア
　ネオニコチノイド系農薬（以下、ネオニコ）は現在7種類が流通している。そして、日本では発生していないが、欧米で問題になっているミツバチ大量死の一因として疑われている。
　そのネオニコがウナギやワカサギを間接的に殺すだけでなく、人間に対する危険まで警告したのがTBSテレビ「報道特集」だった。2021年11月に「最も使われている殺虫剤ネオニコ系農薬・人への影響は」という番組を放映し、これを制作したディレクターはその後ネオニコを題材にしたドキュメンタリー映画『サステナ・ファーム　トキと1％』を公開した。山室教授もまた単行本『魚はなぜ減った?見えない真犯人を追う―東大教授が世界に示した衝撃のエビデンス』（つり人社）を出版している。
　ところがこの論文を元米国食品医薬品局（FDA）のヘンリー・ミラー氏、晴川雨読氏、農薬工業会、そしてFoocom.netの斎藤勲氏などが厳しく批判した。とくにミラー氏は「私は40年以上Science誌を読んでいるが、山室論文はおそらくこれまでに遭遇したなかで最悪で最も無責任な論文」とまで酷評しているのだ。</t>
    <phoneticPr fontId="16"/>
  </si>
  <si>
    <t>https://news.yahoo.co.jp/articles/e468ca1c2c10852dcf3cc801e7abb4f796fecf15</t>
    <phoneticPr fontId="16"/>
  </si>
  <si>
    <t>学校給食用無洗米の残留農薬検査</t>
    <phoneticPr fontId="16"/>
  </si>
  <si>
    <t xml:space="preserve">県学校給食会では、平成 25 年度 学校給食用ふさこがね無洗米について 
残留農薬検査を行った結果、問題の無いことを確認しました。 
 1．検査実施機関 一般財団法人 日本穀物検定協会 
 2．検 査 実 施 日 平成 25 年 11 月 1 日（全農パールライス製造分） 
 平成 25 年 11 月 1 日（伊丹産業製造分） </t>
    <phoneticPr fontId="16"/>
  </si>
  <si>
    <t>https://www.cgk.or.jp/topic140725.pdf</t>
    <phoneticPr fontId="16"/>
  </si>
  <si>
    <t>今週のお題(食品を直接、床などに置かないこと)</t>
    <rPh sb="6" eb="8">
      <t>ショクヒン</t>
    </rPh>
    <rPh sb="9" eb="11">
      <t>チョクセツ</t>
    </rPh>
    <rPh sb="12" eb="13">
      <t>ユカ</t>
    </rPh>
    <rPh sb="16" eb="17">
      <t>オ</t>
    </rPh>
    <phoneticPr fontId="5"/>
  </si>
  <si>
    <t>　なぜ　食材や器を床に置いたり保管してはいけないのでしょうか?</t>
    <rPh sb="4" eb="6">
      <t>ショクザイ</t>
    </rPh>
    <rPh sb="7" eb="8">
      <t>ウツワ</t>
    </rPh>
    <rPh sb="9" eb="10">
      <t>ユカ</t>
    </rPh>
    <rPh sb="11" eb="12">
      <t>オ</t>
    </rPh>
    <rPh sb="15" eb="17">
      <t>ホカン</t>
    </rPh>
    <phoneticPr fontId="5"/>
  </si>
  <si>
    <t>潮干狩り、二枚貝類は要注意！　宮城県内、まひ性貝毒が4月だけで9件</t>
    <phoneticPr fontId="16"/>
  </si>
  <si>
    <t>河北新報</t>
    <rPh sb="0" eb="2">
      <t>カホク</t>
    </rPh>
    <rPh sb="2" eb="4">
      <t>シンポウ</t>
    </rPh>
    <phoneticPr fontId="16"/>
  </si>
  <si>
    <t>宮城県沿岸部に生息するムラサキイガイなどの二枚貝類から、食品衛生法の規制値を上回るまひ性貝毒の検出が相次いでいる。４月だけで４種類９件が出荷自主規制の対象となり、現在も続いている。県は、貝毒が発生した海域で潮干狩りをした貝の取り扱いに注意するよう呼びかけている。県によると、９件の種別はホタテガイ４件、カキ２件、ムラサキイガイ２件、アカザラガイ１件。海域は県北部から南部まで広範囲にわたる。
　毒化した二枚貝類を食べると唇や舌のしびれが発生し、呼吸困難になる恐れもある。加熱しても毒は消えない。
　まひ性貝毒は、要因となるプランクトンを二枚貝類が摂食することで引き起こされる。県内では例年、２～６月にかけて増加する傾向がある。
　県水産業基盤整備課によると、潮干狩りで採れる二枚貝類がプランクトンを食べている可能性もあるという。同課の担当者は「大型連休で潮干狩りや磯遊びの機会が増える。出荷自主規制となっている海域の二枚貝類を採取して食べないでほしい」と訴える。
　一般に流通販売されている県産二枚貝類については、県と県漁協が貝毒検査で安全性を確認している。</t>
    <phoneticPr fontId="16"/>
  </si>
  <si>
    <t>https://news.yahoo.co.jp/articles/7bf581348c3ae9d7f7758f6cfe4f6d653c6bea76</t>
    <phoneticPr fontId="16"/>
  </si>
  <si>
    <t>12人が食中毒　仙台市のラーメン店を営業停止処分</t>
    <phoneticPr fontId="16"/>
  </si>
  <si>
    <t>今月22日から23日に仙台市のラーメン店で油そばなどを食べた男女12人が腹痛や下痢など食中毒の症状を訴えました。仙台市は、この店を27日から29日までの3日間、営業停止処分としました。
市によりますと、今月23日に仙台市泉区天神沢のラーメン店でラーメンや油そばを食べた男性5人が、翌日、腹痛や下痢などの食中毒の症状を訴えました。このうち1人が医療機関を受診したことで発覚し、その後、市が調査したところ、今月22日に同じ店で食事をした男女7人にも胃腸炎などの症状がありました。全員、入院はしておらず快方に向かっているということです。
仙台市は、このラーメン店の食事が食中毒の原因と断定し、27日から29日までの3日間、この店を営業停止とする処分を出しました。</t>
    <phoneticPr fontId="16"/>
  </si>
  <si>
    <t>https://newsdig.tbs.co.jp/articles/tbc/459292?display=1</t>
    <phoneticPr fontId="16"/>
  </si>
  <si>
    <t>東北放送</t>
    <rPh sb="0" eb="4">
      <t>トウホクホウソウ</t>
    </rPh>
    <phoneticPr fontId="16"/>
  </si>
  <si>
    <t>橿原市の住民から「店舗を利用後に複数名食中毒様症状
を呈している」旨の連絡が中和保健所にありました。
中和保健所が調査したところ、４月２２日（土）に職場の元同僚ら６名で利用したグループの内５名が２４日（月）午前４時を初発として嘔吐、下痢等の症状を呈し、うち３名が医療機関を受診していることが判明しました。</t>
    <phoneticPr fontId="87"/>
  </si>
  <si>
    <t>奈良県公表</t>
    <rPh sb="0" eb="3">
      <t>ナラケン</t>
    </rPh>
    <rPh sb="3" eb="5">
      <t>コウヒョウ</t>
    </rPh>
    <phoneticPr fontId="87"/>
  </si>
  <si>
    <t>群馬・前橋市の飲食店でアニサキスによる食中毒　1日間の営業停止処分に</t>
    <phoneticPr fontId="16"/>
  </si>
  <si>
    <t>群馬県</t>
    <rPh sb="0" eb="3">
      <t>グンマケン</t>
    </rPh>
    <phoneticPr fontId="16"/>
  </si>
  <si>
    <t>今月２４日、群馬県前橋市にある飲食店を利用した客が腹痛など食中毒の症状を訴え、前橋市保健所はこの店を今月２７日の１日間の営業停止処分にしました。食中毒が発生したのは前橋市天川原町にある「海鮮どんさん亭前橋店」です。前橋市保健所によりますと、今月２４日、この飲食店を利用した客２人のうち３０歳の男性１人が腹痛などの症状を訴えました。食事から発症までの潜伏期間がアニサキス症によるものと一致したことや症状を訴えた男性からアニサキスが摘出されたことなどから、保健所ではこの店が提供した食事が原因の食中毒と断定し、今月２７日の１日間を営業停止処分としました。前橋市で食中毒が発生したのは今年に入ってから３件目です。</t>
    <phoneticPr fontId="16"/>
  </si>
  <si>
    <t>群馬テレビ</t>
    <rPh sb="0" eb="2">
      <t>グンマ</t>
    </rPh>
    <phoneticPr fontId="16"/>
  </si>
  <si>
    <t>https://news.yahoo.co.jp/articles/6158ab0b3b1170e8206f40fc1e6a7e9aca61b168</t>
    <phoneticPr fontId="16"/>
  </si>
  <si>
    <t>食中毒事故発生に関するお詫びとお知らせ</t>
    <phoneticPr fontId="16"/>
  </si>
  <si>
    <t>この度、当社のラーメンビリー泉学院前店におきまして、食中毒事故が 発生いたしました。同店舗は、本日4月27日付で所轄である仙台市保健所より行政処分を受けることとなりましたので、下記のとおりお知らせいたします。 発症されましたお客様には、多大なる苦痛とご迷惑をおかけしましたことを心より深くお詫び申し上げます。
１．食中毒事故の内容 「ラーメンビリー泉学院前店」において、令和5年4月23日から24日に腹痛、下痢など食中毒症状が発症したとの内容が同保健所に複数通報がありました。調査の結果、弊社営業店舗で提供された食品と断定したことから下記の行政処分となりました。
２．行政処分の内容 上記内容を受け、同保健所より「ラーメンビリー泉学院前店」に対して、以下のとおり食品衛生法に基づき3日間営業停止することを命じられました。
処分店舗：ラーメンビリー泉学院前店
処分理由：食品衛生法第６条第3号違反
処分内容：令和5年4月27日から4月29日まで営業停止
尚、原因菌については当局より連絡があり、ウェルシュ菌と断定されました。
当社では、日頃より直営店舗及び運営委託店舗に対して衛生管理と従業員教育を徹底してまいりましたが、この度この様な食中毒事故を発生させたことにつきまして、 お客様や関係者の皆様に多大なご迷惑とご心配をおかけいたしましたことを心よりお詫び申し上げます。今後、食の安心・安全の確保に向けて全店一丸となって万全の態勢を再構築し、再発防止に 努めてまいります。皆様におかれましては、今後とも変わらぬご支援を賜りますよう伏してお願い申し上げます。以上</t>
    <rPh sb="678" eb="680">
      <t>イジョウ</t>
    </rPh>
    <phoneticPr fontId="16"/>
  </si>
  <si>
    <t>http://jyonetsu.co.jp/notice/%E9%A3%9F%E4%B8%AD%E6%AF%92%E4%BA%8B%E6%95%85%E7%99%BA%E7%94%9F%E3%81%AB%E9%96%A2%E3%81%99%E3%82%8B%E3%81%8A%E8%A9%AB%E3%81%B3%E3%81%A8%E3%81%8A%E7%9F%A5%E3%82%89%E3%81%9B/</t>
    <phoneticPr fontId="16"/>
  </si>
  <si>
    <t xml:space="preserve"> 株式会社情熱ノチカラ社告</t>
    <rPh sb="11" eb="13">
      <t>シャコク</t>
    </rPh>
    <phoneticPr fontId="16"/>
  </si>
  <si>
    <t>食中毒の発生について　立川市内の飲食店で発生した食中毒</t>
    <phoneticPr fontId="16"/>
  </si>
  <si>
    <t>東京都</t>
    <rPh sb="0" eb="3">
      <t>トウキョウト</t>
    </rPh>
    <phoneticPr fontId="16"/>
  </si>
  <si>
    <t>東京都公表</t>
    <rPh sb="0" eb="3">
      <t>トウキョウト</t>
    </rPh>
    <rPh sb="3" eb="5">
      <t>コウヒョウ</t>
    </rPh>
    <phoneticPr fontId="16"/>
  </si>
  <si>
    <t>多摩立川保健所は、直ちに食中毒と感染症の両面から調査を実施した。患者は、当該医療機関の職員計55名で、4月15日（土曜日）午後6時00分から同月16日（日曜日）午前9時00分にかけて、下痢、腹痛等の症状を呈していた。患者全員に共通する食事は、医療機関に隣接する飲食店が4月15日（土曜日）に調理し、提供した昼食（弁当又は食事）のみであった。患者11名のふん便、検食1検体からウエルシュ菌を検出し、患者の症状がウエルシュ菌によるものと一致していた。患者の発症時間に一峰性が見られた。医療機関内で感染症を疑う情報がないことを確認した。
決定
本日、多摩立川保健所は、以下の理由により、本件を当該施設が令和5年4月15日（土曜日）に調理し、提供した昼食（弁当及び食事）を原因とする、ウエルシュ菌による食中毒と断定した。患者の共通食は、当該施設が令和5年4月15日（土曜日）に調理し、提供した昼食（弁当又は食事）以外になかった。患者11名のふん便、検食1検体からウエルシュ菌を検出し、患者の症状はウエルシュ菌によるものと一致していた。
患者の発症時間に一峰性が見られた。感染症を疑う情報はなかった。
患者を診察した医師から食中毒の届出があった。</t>
    <phoneticPr fontId="16"/>
  </si>
  <si>
    <t>https://www.metro.tokyo.lg.jp/tosei/hodohappyo/press/2023/04/27/04.html</t>
    <phoneticPr fontId="16"/>
  </si>
  <si>
    <t>「胃からアニサキス」すしやカツオの刺身食べた40代女性が腹痛や吐き気の食中毒“宮城ではすでに9件目”</t>
    <phoneticPr fontId="16"/>
  </si>
  <si>
    <t>4月24日、宮城県岩沼市のすし店ですしやカツオの刺身を食べた女性が腹痛などを訴え、女性の胃からアニサキスが検出されました。県は食中毒と断定しこのすし店に対し1日間、生食用の魚介類の提供などを停止させる処分を出しました。営業の一部停止処分を受けたのは、岩沼市内のすし店です。県によりますと4月23日、このすし店でイワシ、ヒラメ、マグロ、タイ、ブリのすしやカツオの刺身を食べた40代の女性が24日に腹痛や吐き気を訴え、医療機関を受診したところ、寄生虫のアニサキスが検出されました。原因と考えられる食べ物が提供されたすしや刺身のみだったことから、県は食中毒と断定しこの飲食店に対し25日、1日間、生食用の魚介類の調理や提供を停止する処分を出しました。
これで今年に入ってから県内で発生したアニサキスによる食中毒は9件目となり、すでに去年1年間の発生件数7件を超えています。
アニサキスはイワシやサバなどの魚介類に寄生していて、県は、内臓の除去やマイナス20度で24時間以上の冷凍を行うなどして予防を徹底するよう呼びかけています。</t>
    <phoneticPr fontId="16"/>
  </si>
  <si>
    <t>https://nordot.app/1023493943860674560?c=388701204576175201</t>
    <phoneticPr fontId="16"/>
  </si>
  <si>
    <t>　</t>
    <phoneticPr fontId="16"/>
  </si>
  <si>
    <t>食中毒（疑い）が発生しました(アニサキス)</t>
    <phoneticPr fontId="16"/>
  </si>
  <si>
    <t>　令和５年４月２１日（金）、春日市の医療機関から、アジ等を食べて食中毒様症状を呈した患者を診察し、胃アニサキス症と診断した旨、筑紫保健福　祉環境事務所に届出があった。同事務所が調査したところ、春日市のスーパーで購入したアジ（三枚おろし）を自宅で細切し、４月２０日（木）１８時３０分頃に、同居家族２名が喫食したところ、うち１名が同日２３時頃から食中毒様症状を呈していることが判明した。
　現在、同事務所において、食中毒疑いとして調査を進めている。
３　発生日時　判明分：令和５年４月２０日（木）２３時頃
４　摂食者数　　調査中　判明分：２名
５　症状　　　　判明分：吐気、腹痛
６　有症者数　　調査中　　判明分：１名（７０代女性）
　　　　　　医療機関を受診しているが、入院はしていない。
　　　　　　重篤な症状は呈しておらず、回復している。
７　原因施設、原因食品、原因物質　
　（１）原因施設：調査中　　（２）原因食品：調査中　　（３）原因物質：アニサキス</t>
    <phoneticPr fontId="16"/>
  </si>
  <si>
    <t>https://www.pref.fukuoka.lg.jp/press-release/syokuchudoku20230424.html</t>
    <phoneticPr fontId="16"/>
  </si>
  <si>
    <t>福岡県</t>
    <rPh sb="0" eb="3">
      <t>フクオカケン</t>
    </rPh>
    <phoneticPr fontId="16"/>
  </si>
  <si>
    <t>福岡県公表</t>
    <rPh sb="0" eb="3">
      <t>フクオカケン</t>
    </rPh>
    <rPh sb="3" eb="5">
      <t>コウヒョウ</t>
    </rPh>
    <phoneticPr fontId="16"/>
  </si>
  <si>
    <t>生肉ユッケなど食べ５人死亡から１２年　運営会社は破産手続き</t>
    <phoneticPr fontId="16"/>
  </si>
  <si>
    <t>焼き肉チェーンの店舗で生肉のユッケなどを食べた５人が死亡した集団食中毒の発覚から２７日で１２年です。
焼き肉チェーンの運営会社は３月に裁判所から破産手続きの開始決定を受け、今後、会社の資産が被害者などへ分配されることになります。
１２年前の平成２３年４月、焼き肉チェーン、焼肉酒家えびすの北陸３県と神奈川県にあった店舗で生肉のユッケなどを食べた１８１人が病原性大腸菌が原因の食中毒になり、子ども３人を含む５人が死亡しました。
チェーンを運営していた会社は、裁判所のもとで法的に整理を進めながら被害者への補償を優先するため特別清算という手続きを進めていました。
しかし、代理人弁護士や代表清算人によりますと、被害者優先で資産を分配することについて銀行などの債権者から合意が得られなかったとして金沢地方裁判所に破産手続きの上申書を提出し、３月２８日付けで破産手続きの開始決定を受けたということです。
破産手続き開始時点で運営会社の負債総額は約１３億５０００万円、資産は約９０００万円、債権者は約２５０人で、このうち被害者は約１５０人だということです。
今後は債権者集会を経て配当額が確定し、金融機関などの債権者と同じ配当率で被害者にも運営会社の資産が分配されることになります。
この集団食中毒をめぐっては、県内の遺族や被害者が運営会社や当時の社長などに賠償を求めた裁判で、平成３０年、運営会社に１億９０００万円あまりの支払いを命じる一方、当時の社長など個人の責任は認めないとした判決が確定しています。
中学２年生だった次男の大貴さん（当時１４）を亡くした小矢部市の久保秀智さんは現在の心境について、「１２年がたちますが、まだきのうのことのようです。息子の同級生には親になった人もいるので、息子の成長した姿が見られないのはつらいです」と話しています。
チェーン運営会社が久保さんに支払う賠償金の額は裁判で確定していますが、久保さんによりますと賠償金は払われていないということです。
久保さんは「同じ食中毒の事件を起こしてほしくないという思いで裁判をしましたが、これまで賠償金の支払いはありません。破産手続きまで長い時間がかかったと思います。会社の代表は心ある謝罪をして最後に誠意を見せてほしいです」と話しています。</t>
    <phoneticPr fontId="16"/>
  </si>
  <si>
    <t>富山県</t>
    <rPh sb="0" eb="3">
      <t>トヤマケン</t>
    </rPh>
    <phoneticPr fontId="16"/>
  </si>
  <si>
    <t>https://www3.nhk.or.jp/lnews/toyama/20230426/3060013181.html</t>
    <phoneticPr fontId="16"/>
  </si>
  <si>
    <t>NHK</t>
    <phoneticPr fontId="16"/>
  </si>
  <si>
    <t>https://www.bbc.com/japanese/65409715</t>
  </si>
  <si>
    <t>https://news.yahoo.co.jp/articles/0dafe4bfcccb5f83b6a958be7c8f8b6c6ac680f6</t>
    <phoneticPr fontId="87"/>
  </si>
  <si>
    <t>https://news.yahoo.co.jp/articles/5b508a5c69c2f6ecc56856276c20d3e1b4905ed5</t>
    <phoneticPr fontId="87"/>
  </si>
  <si>
    <t>https://www.nikkei.com/article/DGXZQOGN20E830Q3A420C2000000/</t>
    <phoneticPr fontId="87"/>
  </si>
  <si>
    <t>https://www.asahigroup-holdings.com/pressroom/2023/0424.html</t>
    <phoneticPr fontId="87"/>
  </si>
  <si>
    <t>https://www.afpbb.com/articles/-/3461278</t>
    <phoneticPr fontId="87"/>
  </si>
  <si>
    <t>https://www.cnn.co.jp/fringe/35203056.html</t>
    <phoneticPr fontId="87"/>
  </si>
  <si>
    <t>https://www.nikkei.com/article/DGXZQOCC267J10W3A420C2000000/</t>
    <phoneticPr fontId="87"/>
  </si>
  <si>
    <t>https://news.yahoo.co.jp/articles/568ad7be47df0570f3443f0143fc233f552bb7e2</t>
    <phoneticPr fontId="87"/>
  </si>
  <si>
    <t>https://eleminist.com/article/2638</t>
    <phoneticPr fontId="87"/>
  </si>
  <si>
    <t>韓国の外食ブランド海外進出、ベトナムで浮き、中国で沈む（ハンギョレ新聞） - Yahoo!ニュース</t>
  </si>
  <si>
    <t>キリン、豪健康食品ブラックモアズを買収へ　事業多角化の一環 - BBCニュース</t>
  </si>
  <si>
    <t xml:space="preserve">「一人酒」にハマった韓国の２０・３０代…ウイスキー輸入量急増 - Yahoo!ニュース </t>
  </si>
  <si>
    <t>龍角散、のど飴増産へ10億円投資　中国で人気拡大 - 日本経済新聞</t>
  </si>
  <si>
    <t xml:space="preserve">フライドポテトの摂取、うつと関係する可能性　中国研究(1/2) - CNN.co.jp </t>
  </si>
  <si>
    <t>米FDAによる食品・飲料に関するリコール公表件数が増加傾向(米国) ｜ - ジェトロ</t>
  </si>
  <si>
    <t>FAOとWHOが培養肉の安全性に関する新レポートを発表 ｜ Foovo -フードテックニュースの専門メディア-</t>
  </si>
  <si>
    <t>中国の酒類ニューリテール、25年の市場規模1740億元に - AFPBB News</t>
  </si>
  <si>
    <t>『アサヒスーパードライ 生ジョッキ缶』を韓国で発売 　アサヒグループホールディングス</t>
  </si>
  <si>
    <t>フランス政府が食品ロスの認証ラベル制度を開始　小売業者の取り組みを推進 ｜ ELEMINIST（エレミニスト）</t>
  </si>
  <si>
    <t>Twitter運営会社、旧認証マークを一斉削除　課金促す - 日本経済新聞</t>
  </si>
  <si>
    <t>早稲田大発「エコロギー」　カンボジアで食用コオロギ量産　　産経新聞</t>
  </si>
  <si>
    <t>昨年の韓国外食企業の国外進出実態を調査した結果、米国と日本への進出は増えたが、中国進出は減ったことが分かった。
　韓国農水産食品流通公社（aT）が25日に発表した報告書「2022外食企業海外進出実態調査」によれば、昨年7～12月に韓国外食企業2999社を対象に調査した結果、韓国国外に進出したのは4.2％にあたる124社だった。ブランド数は141個、店舗数は3833店舗で、進出国は35カ国だった。前年度調査に比べると、外食企業は1社、ブランドは6個、店舗数は430店増加した数値だ。外食企業が最も多く進出した国は米国で46社、次いでベトナム（37社）、中国（36社）、日本（31社）、タイ（23社）、フィリピン・オーストラリア（各22社）、マレーシア・シンガポール・香港（各21社）、インドネシア（20社）の順だった。店舗数基準では、中国（684店）が最も多く、米国（673店）、ベトナム（519店）、カナダ（236店）、タイ（210店）、台湾（209店）、フィリピン（190店）、日本・マレーシア（各135店）の順だった。米国とベトナムは前年に比べ各8店増加し、日本は10店増えた。その反面、中国は11店減った。
　中国に進出した外食企業の数は、2020年65社、2021年47社、昨年36社と減少傾向をみせている。店舗数も2020年の1368店から2021年は886店、昨年は648店と、2年間で半減した。外食企業は主にベトナム・米国・日本への進出を希望していることが分かった。2999社のうち国外進出の意向がある企業は70社だったが、彼らはベトナム（20社）、米国（18社）、日本（10社）などを好んだ。
　公社側は「2021年までは中国と台湾への進出を希望する企業が最も多かったが、新型コロナ事態による封鎖措置が他国に比べ長く続き、相対的に進出を希望する度合いが低くなったとみられる」と分析した。実際、アンケート参加企業のうち、この1年間に国外売場を縮小した企業は34社だったが、彼らは主な理由として「コロナによる売上減少」を挙げた。
　進出国を選ぶ際の考慮要因（複数回答）としては、「現地人の韓国文化に対する選好度」（31％）と「食材供給の円滑性」（16％）などが挙げられた。かつて「僑民（現地在住韓国人）の現地進出現況」や「地理的接近性」を考慮したのとは様相が変わっている。公社側は「過去のように僑民だけを対象に営業するのではなく、現地の人々を主な顧客層とするケースが増えているため」と説明した。深層面接を受けた企業は「東南アジアを越えて全世界的に韓国文化とブランドに関する現地の人々の選好度が高まった点」を国外進出の最も重要な要因として挙げた。</t>
    <phoneticPr fontId="87"/>
  </si>
  <si>
    <t>20代後半の会社員のC氏は最近、最高人気のウイスキー「バルヴェニー（BALVENIE）」を買いに大型スーパーの倉庫型売り場を訪ねたが、「売り切れ」の案内板を見てがっかりした。だが、コンビニアプリを通じて「一日きりのオープンランイベント」をするとの案内を受け、家族まで動員していわゆる「オープンラン」（開店と同時に入場すること）をして「バルヴェニー12年ダブルブルウッド」を手にした。C氏は「高級なパッケージに味と価格も素晴らしく、20・30代の間で話題のお酒なので、気分が良かった」として「若年層がウイスキーを楽しむことに対して『見栄っ張り』と見る人もいるが、安くて早く酔う酒の代わりに一杯の良い酒を選ぶのは『趣向』だ」と話した。伝統的な焼酎やビールからワインに移った酒類トレンドが、今やウイスキーに近づいている。「おやじ酒」と呼ばれたウイスキーが、20代と30代を中心に再び人気を集め、今年第1四半期のウイスキー輸入量も最高値を記録した。
　24日の韓国関税庁の貿易統計によると、今年第1四半期のスコッチやバーボンなどウイスキー類輸入量は昨年同期比78.2％増の8443トンに達した。この数値は、関連統計の作成が始まった2000年以後、第1四半期基準で過去最高値であり、四半期基準全体でも直前四半期の昨年第4四半期の8625トンに次いで2番目だ。最近になってウイスキーの輸入量は急増している。昨年第1四半期は4738トン、第2四半期は6451トン、第3四半期は7224トンだった。
　ウイスキーは、かつては「中高年層」の酒と呼ばれていた。高級な飲み屋で飲む「接待用」というイメージも強かった。酒類業界のある関係者は「2008年の金融危機や2016年のキム・ヨンラン法（不正請託防止法）の施行による企業接待萎縮、2018年の週52時間労働による会食減少などが、ウイスキー市場を大きく萎縮させた」として「しかし、新型コロナにより『一人酒文化』が定着し、MZ世代で『注げ・飲め』より『希少価値ある一杯』を好む傾向が強くなり反転が起きた」と説明した。
　実際、ウィスキー愛好は20・30代が主導している。新世界百貨店によると、今年1～3月のウイスキー売上の伸び率は65％に達したが、購入顧客の半分以上が20・30代だった。新世界百貨店の関係者は「バルヴェニー、マッカランなど一つの蒸留所から出た麦芽原料だけで製造したシングルモルトウイスキーは、大衆的なブレンドウイスキーよりはるかに人気が高く品薄現象が起きている」とし「個性と希少価値を重視するMZ世代を中心に次第に大衆化の道を歩んでいる」と話した。
　このような傾向に合わせて、酒類流通業界は新製品を相次いで発売している。新世界百貨店は、江南店にある「バーガンディー&amp;」売場で29日から韓国初のシングルモルトウイスキー「Ki・ONE」（起源・祈願の韓国語発音）の2番目の製品である「Ki・ONE配置2ディスティラリー・エディション」を130本限定で発売する。</t>
    <phoneticPr fontId="87"/>
  </si>
  <si>
    <t>龍角散（東京・千代田）は中国で需要が急拡大して品不足に陥った「龍角散ののどすっきり飴」のスティックタイプを増産するため、生産委託先のニューロン製菓（甲府市）と戦略的連携を結んだ。約10億円の資金を投じ、委託先の生産能力を倍増させる。中国市場で強い引き合いが続いており、攻めの投資で販売増を目指す。
両社トップが26日、甲府市内で記者会見して発表した。龍角散が生産設備を購入し、ニューロン製菓が自社工場に置いて稼働させる。現在300万本の月産能力を2024年9月までに600万本に引き上げる。龍角散は増産に必要なニューロンの求人活動も支援する。資本参加はしない。
のどすっきり飴は中国のゼロコロナ政策転換をきっかけに需要が急拡大し、日本国内からも製品が流出して店頭で欠品が相次いだ。龍角散は1月上旬に出荷を一時停止。3月中旬に販売を再開したが、今も品薄の状態が続いているという。
龍角散の藤井隆太社長は「新型コロナウイルス禍で当社製品の良さが中国に知れ渡った。現地からは商品が足りないとの声が今も強く、販売拡大の余地は大きい」とみている。同社の23年3月期の売上高は約185億円を見込む。ニューロン以外の生産委託先にも増産を依頼しており、数年後の売上高倍増も視野に入れているという。</t>
    <phoneticPr fontId="87"/>
  </si>
  <si>
    <t>（ＣＮＮ） 油やでんぷんが多く含まれ、心のなぐさめにしている人も多いフライドポテト。しかしそうした揚げ物は心の健康に悪影響を及ぼす可能性があるという研究結果が、２４日の米科学アカデミー紀要（ＰＮＡＳ）に発表された。中国・浙江大学の研究チームによると、揚げ物、特にフライドポテトを頻繁に食べる人は、揚げ物を食べない人に比べて不安のリスクが１２％、うつのリスクは７％、それぞれ上昇することが分かった。この傾向は、若い男性や年少者の方が顕著だった。揚げ物は肥満や高血圧といった健康問題のリスク要因になることが分かっており、今回の研究では「心の健康のためにも揚げ物の消費を減らすことの重要性」が浮き彫りになったとしている。ただ、栄養学の専門家はこの研究について、まだ予備的な段階で、揚げ物が心の健康問題を引き起こすのか、それともうつや不安の症状がある人が揚げ物を食べる傾向があるのかどうかが、必ずしもはっきりしないと指摘する。
　今回の研究では１４万７２８人を１１．３年以上にわたって調査した。最初の２年以内にうつと診断された人を除くと、揚げ物を食べた人は不安の症例８２９４例、うつの症例１万２７３５例が発見され、特にフライドポテトを食べた人は、白身肉の揚げ物を食べた人に比べてうつのリスクが２％高くなることが分かった。１食分以上の揚げ物を定期的に食べているのは若い男性の方が多かった。今回の研究にかかわっていない専門家のデービッド・カッツ氏は、「この研究はその趣旨の通り、揚げ物の摂取量が増えると不安やうつのリスクが高まることを示しているのかもしれない」とした上で、「不安やうつの症状がある人は、うわべだけの安心感を求めて『コンフォートフード』に頼る頻度が高くなるという、逆の因果関係がある可能性もある」と電子メールで解説した。不安やうつの症状がある人は、自己治療としてコンフォートフードに頼ることがあるとカッツ氏は言う。</t>
    <phoneticPr fontId="87"/>
  </si>
  <si>
    <t>https://foodtech-japan.com/2023/04/24/food-safety-aspects-of-cell-based-food/</t>
    <phoneticPr fontId="87"/>
  </si>
  <si>
    <t>このレポートは、培養肉がグローバル市場で広く販売される前に、重要な食品安全性の問題をタイムリーに把握することを目標としている。これにより、関連当局、特に下位中所得国の当局が、細胞由来食品の生産に関する最新の情報と科学的知識を把握し、今後重要となる規制措置を検討し、経験ある国から学ぶことが可能となる。
FAOはプレスリリースで培養肉はもはや未来の食品ではなく、100社以上の企業が培養肉を開発し、商用化・承認を待つ状態にあると言及。そのうえで、培養肉の商用生産が拡大する前に、消費者にとって最も重要な問題の1つである安全性について対応する必要があると指摘している。</t>
    <phoneticPr fontId="87"/>
  </si>
  <si>
    <t>https://www.jetro.go.jp/biznews/2023/04/d4cd7a0fe6d16394.html</t>
    <phoneticPr fontId="87"/>
  </si>
  <si>
    <t>米国食品医薬品局（FDA）が公表する食品・飲料に関するリコール件数（4月20日時点）によると、リコール件数が年々増加傾向にあることがわかった。FDAは、規制対象となる製品のリコールについて、企業のプレスリリースやその他の公表情報から収集した情報を「リコール、市場撤去、安全性警告（Recalls, Market Withdrawals, ＆ Safety Alerts）」外部サイトへ、新しいウィンドウで開きますとしてウェブサイト上に掲載している。また、FDAが関与したリコールについては、「執行報告（Enforcement Reports）」外部サイトへ、新しいウィンドウで開きますとして掲載している。
「リコール、市場撤去、安全性警告」に掲載されたリコールのうち、「食品・飲料（Food ＆ Beverages）」の年間件数を比較すると、2020年は39件だったものの、2021年は233件、2022年は221件、2023年は4月20日時点で60件となっており、増加傾向にあることが分かる。「執行報告」に掲載されたリコールについても、「食品（Food）」の年間件数でみると、2020年が430件、2021年が691件、2022年が1,404件、2023年が4月20日時点で398件となっており、こちらも増加傾向にある（注）。
また、「リコール、市場撤去、安全性警告」に掲載されたリコールのうち、「企業名（Company Name）」から日系企業に係る案件とみられるものを集計すると、2020年が0件、2021年が1件、2022年が3件、2023年が4月20日の時点で9件となっており、こちらもリコール件数全体と同様に増加傾向にある。さらに、2022年の案件を「リコールの原因（Recall Reason Description）」別に分類すると、「アレルゲン物質の表示の欠落」が101件、「サルモネラ」が39件、「リステリア」が32件、「その他」が49件となっており、未表示のアレルゲン物質を含有していたケースが最多だった。リコールに至った背景は、消費者などによる通報をもとに企業が自主的にリコールしたケース、行政機関などにより違反事実が発見されたケースなど、個別の事例ごとに多様だが、全体としては、米国内の食品に係る規制の複雑化や消費者の食品安全への意識の高まりなどがあるものとみられる。米国内で食品を販売する企業にとっては、食品に係る規制に引き続き留意していく必要がありそうだ。
（注）「リコール、市場撤去、安全性警告」では、企業のプレスリリースやその他公開情報件数に掲載されたリコール案件を情報リソースごとに掲載しているのに対し、「執行報告」では、FDAが関与したリコール案件を製品ごとに掲載していることから、数字に大きな違いが出ているとみられる。</t>
    <phoneticPr fontId="87"/>
  </si>
  <si>
    <t>『アサヒスーパードライ 生ジョッキ缶』は、アサヒグループが日本で展開する缶容器（340ml）のビールです。開栓すると缶体内側の特殊塗料によりきめ細かい泡が自然に発生し、飲食店のジョッキで飲む樽生ビールのような味わいが楽しめる世界初※の商品です。
※:フルオープンかつ自然発泡する缶を用いた世界初の缶ビール商品（2021年10月Mintel社製品データベースおよびアサヒビール社調べ）
同商品は、家庭内でのビール飲用をより楽しくワクワクさせる新しい価値を提供するため、約4年の開発期間を経て、アサヒビール株式会社が2021年4月に日本で発売しました。販売開始から想定を上回る需要に対し商品供給が追い付かず、一時休売となりました。その後は毎月数量限定で販売し、生産体制を強化したうえで2022年7月から通年販売を再開しました。現在は485mlの商品も販売し、ラインアップを強化しています。
さらに、毎年40カ国以上からエントリーが集まるビールコンテスト「International Beer Challenge」の「Design &amp; Packaging Awards（デザイン&amp;パッケージ部門）」で2021年に金賞を受賞し、国際的な評価も得ています。
日本での発売以降の反響は韓国でも話題になり、発売を求めるお客さまの声が相次いだことから、ロッテアサヒ酒類が5月から韓国で販売を開始することになりました。アサヒグループは、ロッテアサヒ酒類を通じて韓国での『アサヒスーパードライ』の販売を強化しています。革新的な商品を展開することで、“期待を超えるおいしさ、楽しい生活文化の創造”を目指します。</t>
    <phoneticPr fontId="87"/>
  </si>
  <si>
    <t>フランスは、食品ロスを削減するため、国家レベルでの認証ラベル制度を新たに設定した。これは、2022年に施行したAGEC法（Anti-Waste and Circular Economy Law／循環型経済のための廃棄物防止法）の一環として、食品ロスを減らすために定められたものだ。AGEC法では、食品流通分野では2025年までに、消費・加工・生産・外食分野では2030年までに、食品ロスを50％減らすという目標が掲げられている。今回設けられた認証ラベルは、スーパーマーケットや卸業者、ケータリング業者などの小売業者が対象で、食品ロス削減に向けた取り組みについて評価。それぞれの食品関連小売業者の価値を高め、一般消費者に食品ロスの削減を保証することが目的だ。ラベルは、食品ロスの削減に向けて行われている取り組みのコミットメントに応じ、３つ星から１つ星まで３つのレベルが設けられている。
ラベルを取得するには、商業的な施策、食料品の供給と購入から、販売されていない製品のマーケティングと管理まで、サプライチェーンのすべての活動において要件を満たさなければならない。食品ロスを防ぐための寄付の内容なども含まれる。
現時点で、フランス・パリに本社を置き、グローバルスーパーマーケットチェーンを展開する「カルフール」が国内初となる３つ星を獲得。同様に「LECLERC SODIRENNES Saint Grégoire」も３つ星認証を受けている。</t>
    <phoneticPr fontId="87"/>
  </si>
  <si>
    <t>米ツイッターの運営会社は20日、利用者が本人であることを示す従来の認証マークを一斉に削除し始めた。有料サービスの会員には新しい認証マークを付与し、無料で使えていた認証マークは削除すると公表していた。課金を拒む著名人や企業からマークがなくなっており、なりすましで混乱が広がる可能性もある。
すでに米マイクロソフト創業者のビル・ゲイツ氏や、人気歌手のジャスティン・ビーバー氏、レディー・ガガ氏といったアカウントからマークが消え、企業でも認証マークがないアカウントが多数ある。
認証マークはこれまで無料で一部の著名人や企業に付与していた。米起業家のイーロン・マスク氏は買収後、日本では月額980円からの有料サービスの「ブルー」の利用者には誰でも認証の仕組みを付与する形にし、以前の認証マークは削除することを明らかにしていた。賛否両論を巻き起こす中、こうした方針を実行に移した形だ。
このほかにも、ビジネス向けの認証を取得した企業などは金色、政府機関にはグレーの認証マークを付与している。
ツイッターの認証マークの仕組み変更には運営会社の裁量が大きく、混乱が広がっていた。料金を支払わない意向を表明した米ニューヨーク・タイムズのアカウントはマークが外れ、同様の対応をした別の報道機関はマークが維持されていたケースもあった。
報道機関のアカウントに対しては信頼度の参考になるとしてラベル付けを進めている。政府が報道内容に介入できるような表記にされたことに反発し、米公共ラジオ放送NPRはツイッターを通じた情報発信を取りやめる方針を発表した。</t>
    <phoneticPr fontId="87"/>
  </si>
  <si>
    <t>栄養価が高く肉の代替タンパク源として期待される食用コオロギで、食品ロスの削減と農家の副業創出を両立させた海外での量産モデルが注目を集めている。この量産モデルは、早稲田大発のエコロギー（東京都新宿区）が暖かく飼育に適したカンボジアで構築した。雑食で成長が早いというコオロギの特性を十分に生かしたものだ。
葦苅晟矢（あしかりせいや）代表取締役（２９）が、コオロギを食する文化があり、飼育農家もいるカンボジアに目を付け、２０１９（平成３１）年４月に移住してつくり上げた。初めてのカンボジアで、わずかな人脈を頼りに信頼関係を築き、首都プノンペンの南に位置するタケオ州に６０軒の零細農家を確保するに至った。ノウハウを伝え、年間１２～１５トン分のコオロギを生産する。「収穫」したコオロギは同州で粉末加工後、日本の食品衛生基準に適したものにするため日本の委託先に送る。餌は現地の食品工場やレストランなどから提供される廃棄食品を活用。育てられたコオロギは全て買い取る。卵から収穫まで約４５日周期なので農家には年８回の現金収入機会が生まれ、稲作などの副業として歓迎されている。廃棄食品の回収で環境問題をクリアし、コオロギの生産委託で農家の安定収入に貢献する。こうしたＥＳＧ（環境・社会・企業統治）やＳＤＧｓ（持続可能な開発目標）の取り組みが認められて３月、世界の起業家ネットワーク、起業家機構（ＥＯ）の日本支部が主催する「ＥＯ　ＥＳＧ　ＡＷＡＲＤ２０２３」で最優秀賞を受賞した。
「生き物が大好き」だった葦苅氏は学生時代、国際問題の議論で取り上げた食料危機をきっかけにコオロギを１０匹ほど集めて自宅で飼育。すると半年後に約千匹に繁殖した。飼育の容易さと繁殖力に驚き、「世界の食の課題を解決できる」と実感したという。その後、コオロギの生態を本格的に研究するため早大大学院先進理工学研究科の門をたたき、そこでの研究成果を基に起業した。
自社製品は爬虫（はちゅう）類用ペットフード「レオバイト」だけだったが、２月に食品ブランド第１弾として板チョコ「ｅｃｏｃｏ（エココ）」を自社サイトで売り出した。２種類あり、ハイカカオチョコが１４３０円、キャラメルナッツチョコが１９８０円（いずれも税込み）。「ゲテモノ」イメージが先行するコオロギを食べることへの抵抗感をなくすため、多くの人が好むチョコを選んだ。</t>
    <phoneticPr fontId="87"/>
  </si>
  <si>
    <t>カンボジア</t>
    <phoneticPr fontId="87"/>
  </si>
  <si>
    <t>中国の市場調査会社、艾媒諮詢（iiメディアリサーチ）はこのほど、酒類のニューリテール（新小売り）に関する報告書を発表した。それによると、中国の2022年の酒類ニューリテール市場規模は1516億2千万元（1元＝約19円）で、25年には1740億元に拡大する見通し。
　同社のアナリストによると、会合などの増加で酒類の消費が大きく増え、酒類のニューリテールモデルが成熟化しつつある中、一部の企業は川上・川下の資源の統合を通じ、サプライチェーンと販路で優位性を築いており、酒類産業の融合は今後もますます進むという。同報告書によると、調査に回答したネット利用者の45・8％がオンラインで酒類を購入していた。また、41・7％の消費者はオンラインでビールを購入していた。同社のアナリストは、オンライン消費は酒類メーカーが実店舗販売の収益圧力を緩和するのに役立っており、メーカーのオンライン市場への布石拡大が進んでいると指摘。消費者による酒類のオンライン購入が習慣化する中、酒類のニューリテールによる販売額は拡大が続くとの見方を示した。酒類ニューリテールの業態は発展を続けている。オンラインでは利便性とパーソナライズされたおすすめのメリットがますます鮮明になり、実店舗販売ではスマート化のレベルが高まり、オンラインと実店舗販売の深い融合が進んでいる。都市の仕事や生活のペースは加速しており、消費者は近場で、できれば外出せずに生活のニーズを満たすことを望んでいる。このため、実店舗であるコンビニエンスストアとオンラインの配送サービスの融合で生まれた社区（コミュニティー）共同購入や即時配送などの新興業態が目覚ましい成長を見せている。(c)Xinhua News/AFPBB News</t>
    <phoneticPr fontId="87"/>
  </si>
  <si>
    <t>フランス</t>
    <phoneticPr fontId="87"/>
  </si>
  <si>
    <r>
      <t xml:space="preserve">ドライキッチンは、滑りにく、掃除もし易いので、作業効率がよく経済的である。
床は本当に汚れている。非衛生区域やトイレの床面には食中毒原因菌さえ存在することがある。
</t>
    </r>
    <r>
      <rPr>
        <b/>
        <sz val="12"/>
        <color rgb="FFFF0000"/>
        <rFont val="ＭＳ Ｐゴシック"/>
        <family val="3"/>
        <charset val="128"/>
      </rPr>
      <t>床は汚れているという認識が作業者には必要である。</t>
    </r>
    <r>
      <rPr>
        <b/>
        <sz val="12"/>
        <rFont val="ＭＳ Ｐゴシック"/>
        <family val="3"/>
        <charset val="128"/>
      </rPr>
      <t xml:space="preserve">
食材の直置き、折詰容器や納品食材を置き場所がないなどの理由で、短時間なら床に直置きしても良いなどと言う者は、
もともと食品を扱う資格は無い。</t>
    </r>
    <phoneticPr fontId="5"/>
  </si>
  <si>
    <t>　https://www.huffingtonpost.jp/2014/03/04/diet-members-building-norovirus_n_4894983.html</t>
    <phoneticPr fontId="87"/>
  </si>
  <si>
    <r>
      <t>★微生物汚染は、水分が多いほど発生しやすい。そのため
に調理加工場をドライに出来れば微生物汚染のリスクは減る。
★ただしドライキッチンでも清潔区専用シューズは絶対に必
要である。
★一般生活区域や職場での汚染区域で使用する履物で、　　　　調理・加工場に入るということは、厨房にトラクターで入ってきて
畑の土を振りまくようなものだ。
★特にトイレの床には、病原菌やノロウイルスが存在すること
があり、これが原因となる食中毒は後を立たない。厨房には
清潔に保った専用の履物を用意し、必ず履き替えなくてはな
らない。</t>
    </r>
    <r>
      <rPr>
        <b/>
        <u/>
        <sz val="14"/>
        <color theme="9" tint="0.39997558519241921"/>
        <rFont val="ＭＳ Ｐゴシック"/>
        <family val="3"/>
        <charset val="128"/>
      </rPr>
      <t>このような現場を参議院会館食中毒現場で実際見た。</t>
    </r>
    <r>
      <rPr>
        <b/>
        <sz val="14"/>
        <color indexed="9"/>
        <rFont val="ＭＳ Ｐゴシック"/>
        <family val="3"/>
        <charset val="128"/>
      </rPr>
      <t xml:space="preserve">
　https://www.huffingtonpost.jp/2014/03/04/diet-members-building-norovirus_n_4894983.html</t>
    </r>
    <rPh sb="260" eb="262">
      <t>ゲンバ</t>
    </rPh>
    <rPh sb="263" eb="268">
      <t>サンギインカイカン</t>
    </rPh>
    <rPh sb="268" eb="271">
      <t>ショクチュウドク</t>
    </rPh>
    <rPh sb="271" eb="273">
      <t>ゲンバ</t>
    </rPh>
    <rPh sb="274" eb="277">
      <t>ジッサイミ</t>
    </rPh>
    <phoneticPr fontId="5"/>
  </si>
  <si>
    <t>申込　hy_food-safety@kxf.biglobe.ne.jp</t>
    <rPh sb="0" eb="2">
      <t>モウシコミ</t>
    </rPh>
    <phoneticPr fontId="87"/>
  </si>
  <si>
    <t>　</t>
    <phoneticPr fontId="33"/>
  </si>
  <si>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</si>
  <si>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</si>
  <si>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</si>
  <si>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</si>
  <si>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</si>
  <si>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先週より+0.75</t>
    <phoneticPr fontId="5"/>
  </si>
  <si>
    <t>管理レベル「2」　</t>
    <phoneticPr fontId="33"/>
  </si>
  <si>
    <t xml:space="preserve"> 全国指数</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</si>
</sst>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s>
  <fonts count="175">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sz val="20"/>
      <color rgb="FF00000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b/>
      <sz val="11"/>
      <name val="ＭＳ Ｐゴシック"/>
      <family val="3"/>
      <charset val="128"/>
      <scheme val="minor"/>
    </font>
    <font>
      <b/>
      <sz val="16"/>
      <name val="游ゴシック"/>
      <family val="3"/>
      <charset val="128"/>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20"/>
      <color indexed="9"/>
      <name val="ＭＳ Ｐゴシック"/>
      <family val="3"/>
      <charset val="128"/>
    </font>
    <font>
      <sz val="9"/>
      <name val="Meiryo UI"/>
      <family val="3"/>
      <charset val="128"/>
    </font>
    <font>
      <sz val="9"/>
      <color theme="1"/>
      <name val="Meiryo"/>
      <family val="3"/>
      <charset val="128"/>
    </font>
    <font>
      <b/>
      <sz val="20"/>
      <color rgb="FF000000"/>
      <name val="ＭＳ Ｐゴシック"/>
      <family val="2"/>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theme="1"/>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sz val="14"/>
      <color indexed="63"/>
      <name val="Arial"/>
      <family val="2"/>
    </font>
    <font>
      <b/>
      <sz val="10"/>
      <color indexed="62"/>
      <name val="ＭＳ Ｐゴシック"/>
      <family val="3"/>
      <charset val="128"/>
    </font>
    <font>
      <sz val="10"/>
      <color indexed="62"/>
      <name val="ＭＳ Ｐゴシック"/>
      <family val="3"/>
      <charset val="128"/>
    </font>
    <font>
      <b/>
      <sz val="14"/>
      <color rgb="FFFF0000"/>
      <name val="ＭＳ Ｐゴシック"/>
      <family val="3"/>
      <charset val="128"/>
      <scheme val="minor"/>
    </font>
    <font>
      <sz val="16"/>
      <color rgb="FFFF0000"/>
      <name val="ＭＳ Ｐゴシック"/>
      <family val="3"/>
      <charset val="128"/>
      <scheme val="minor"/>
    </font>
    <font>
      <sz val="8.8000000000000007"/>
      <color indexed="23"/>
      <name val="ＭＳ Ｐゴシック"/>
      <family val="3"/>
      <charset val="128"/>
    </font>
    <font>
      <sz val="10"/>
      <name val="Arial"/>
      <family val="2"/>
    </font>
    <font>
      <b/>
      <sz val="14"/>
      <color indexed="53"/>
      <name val="ＭＳ Ｐゴシック"/>
      <family val="3"/>
      <charset val="128"/>
    </font>
    <font>
      <u/>
      <sz val="16"/>
      <color theme="0"/>
      <name val="ＭＳ Ｐゴシック"/>
      <family val="3"/>
      <charset val="128"/>
    </font>
    <font>
      <b/>
      <sz val="19"/>
      <name val="ＭＳ Ｐゴシック"/>
      <family val="3"/>
      <charset val="128"/>
    </font>
    <font>
      <b/>
      <sz val="18"/>
      <color rgb="FF333333"/>
      <name val="メイリオ"/>
      <family val="3"/>
      <charset val="128"/>
    </font>
    <font>
      <b/>
      <sz val="14"/>
      <color rgb="FF454545"/>
      <name val="游ゴシック"/>
      <family val="3"/>
      <charset val="128"/>
    </font>
    <font>
      <sz val="14"/>
      <color indexed="9"/>
      <name val="ＭＳ Ｐゴシック"/>
      <family val="3"/>
      <charset val="128"/>
    </font>
    <font>
      <b/>
      <sz val="14"/>
      <color indexed="12"/>
      <name val="ＭＳ Ｐゴシック"/>
      <family val="3"/>
      <charset val="128"/>
    </font>
    <font>
      <sz val="14"/>
      <color indexed="63"/>
      <name val="ＭＳ Ｐゴシック"/>
      <family val="3"/>
      <charset val="128"/>
    </font>
    <font>
      <b/>
      <u/>
      <sz val="14"/>
      <color theme="9" tint="0.39997558519241921"/>
      <name val="ＭＳ Ｐゴシック"/>
      <family val="3"/>
      <charset val="128"/>
    </font>
  </fonts>
  <fills count="45">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theme="5" tint="0.79998168889431442"/>
        <bgColor indexed="64"/>
      </patternFill>
    </fill>
    <fill>
      <patternFill patternType="solid">
        <fgColor rgb="FF92D050"/>
        <bgColor indexed="64"/>
      </patternFill>
    </fill>
    <fill>
      <patternFill patternType="solid">
        <fgColor rgb="FF6DDDF7"/>
        <bgColor indexed="64"/>
      </patternFill>
    </fill>
    <fill>
      <patternFill patternType="solid">
        <fgColor theme="4"/>
        <bgColor indexed="64"/>
      </patternFill>
    </fill>
    <fill>
      <patternFill patternType="solid">
        <fgColor rgb="FFFAFEC2"/>
        <bgColor indexed="64"/>
      </patternFill>
    </fill>
    <fill>
      <patternFill patternType="solid">
        <fgColor rgb="FFFF9900"/>
        <bgColor indexed="64"/>
      </patternFill>
    </fill>
    <fill>
      <patternFill patternType="solid">
        <fgColor theme="5" tint="0.59999389629810485"/>
        <bgColor indexed="64"/>
      </patternFill>
    </fill>
    <fill>
      <patternFill patternType="solid">
        <fgColor indexed="12"/>
        <bgColor indexed="64"/>
      </patternFill>
    </fill>
    <fill>
      <patternFill patternType="solid">
        <fgColor indexed="48"/>
        <bgColor indexed="64"/>
      </patternFill>
    </fill>
  </fills>
  <borders count="239">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rgb="FF888888"/>
      </left>
      <right style="medium">
        <color rgb="FF888888"/>
      </right>
      <top style="medium">
        <color rgb="FF888888"/>
      </top>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right/>
      <top/>
      <bottom style="thick">
        <color indexed="64"/>
      </bottom>
      <diagonal/>
    </border>
    <border>
      <left style="medium">
        <color rgb="FF888888"/>
      </left>
      <right style="thick">
        <color indexed="23"/>
      </right>
      <top style="medium">
        <color rgb="FF888888"/>
      </top>
      <bottom style="medium">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indexed="12"/>
      </right>
      <top/>
      <bottom style="thick">
        <color indexed="12"/>
      </bottom>
      <diagonal/>
    </border>
    <border>
      <left style="medium">
        <color indexed="12"/>
      </left>
      <right style="medium">
        <color indexed="12"/>
      </right>
      <top style="thick">
        <color indexed="12"/>
      </top>
      <bottom style="thick">
        <color indexed="12"/>
      </bottom>
      <diagonal/>
    </border>
    <border>
      <left style="medium">
        <color indexed="12"/>
      </left>
      <right style="thick">
        <color indexed="12"/>
      </right>
      <top style="thick">
        <color indexed="12"/>
      </top>
      <bottom style="thick">
        <color indexed="12"/>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5" fillId="0" borderId="0"/>
    <xf numFmtId="0" fontId="116" fillId="0" borderId="0" applyNumberFormat="0" applyFill="0" applyBorder="0" applyAlignment="0" applyProtection="0"/>
    <xf numFmtId="0" fontId="115" fillId="0" borderId="0"/>
    <xf numFmtId="0" fontId="1" fillId="0" borderId="0">
      <alignment vertical="center"/>
    </xf>
  </cellStyleXfs>
  <cellXfs count="732">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1" fillId="2" borderId="63" xfId="2" applyFont="1" applyFill="1" applyBorder="1" applyAlignment="1">
      <alignment vertical="top" wrapText="1"/>
    </xf>
    <xf numFmtId="0" fontId="1" fillId="2" borderId="62"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4" fillId="0" borderId="0" xfId="0" applyFont="1" applyAlignment="1">
      <alignment horizontal="left" vertical="center"/>
    </xf>
    <xf numFmtId="0" fontId="75" fillId="0" borderId="0" xfId="0" applyFont="1" applyAlignment="1">
      <alignment horizontal="center" vertical="center" wrapText="1"/>
    </xf>
    <xf numFmtId="0" fontId="75" fillId="0" borderId="0" xfId="0" applyFont="1" applyAlignment="1">
      <alignment horizontal="left" vertical="center" wrapText="1"/>
    </xf>
    <xf numFmtId="0" fontId="8" fillId="0" borderId="122" xfId="1" applyFill="1" applyBorder="1" applyAlignment="1" applyProtection="1">
      <alignment vertical="center" wrapText="1"/>
    </xf>
    <xf numFmtId="0" fontId="85" fillId="0" borderId="0" xfId="17" applyFont="1">
      <alignment vertical="center"/>
    </xf>
    <xf numFmtId="0" fontId="84" fillId="0" borderId="0" xfId="2" applyFont="1">
      <alignment vertical="center"/>
    </xf>
    <xf numFmtId="0" fontId="86" fillId="20" borderId="123"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0" fillId="21" borderId="31" xfId="2" applyFont="1" applyFill="1" applyBorder="1" applyAlignment="1">
      <alignment horizontal="center" vertical="center" wrapText="1"/>
    </xf>
    <xf numFmtId="0" fontId="92" fillId="3" borderId="41" xfId="2" applyFont="1" applyFill="1" applyBorder="1" applyAlignment="1">
      <alignment horizontal="center" vertical="center"/>
    </xf>
    <xf numFmtId="14" fontId="92" fillId="3" borderId="40" xfId="2" applyNumberFormat="1" applyFont="1" applyFill="1" applyBorder="1" applyAlignment="1">
      <alignment horizontal="center" vertical="center"/>
    </xf>
    <xf numFmtId="14" fontId="92" fillId="3" borderId="1" xfId="2" applyNumberFormat="1" applyFont="1" applyFill="1" applyBorder="1" applyAlignment="1">
      <alignment horizontal="center" vertical="center"/>
    </xf>
    <xf numFmtId="0" fontId="92" fillId="3" borderId="39" xfId="2" applyFont="1" applyFill="1" applyBorder="1" applyAlignment="1">
      <alignment horizontal="center" vertical="center"/>
    </xf>
    <xf numFmtId="14" fontId="92" fillId="3" borderId="2" xfId="2" applyNumberFormat="1" applyFont="1" applyFill="1" applyBorder="1" applyAlignment="1">
      <alignment horizontal="center" vertical="center"/>
    </xf>
    <xf numFmtId="0" fontId="93" fillId="0" borderId="0" xfId="2" applyFont="1" applyAlignment="1">
      <alignment horizontal="center" vertical="center"/>
    </xf>
    <xf numFmtId="14" fontId="92"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1" fillId="0" borderId="68" xfId="0" applyFont="1" applyBorder="1">
      <alignment vertical="center"/>
    </xf>
    <xf numFmtId="0" fontId="91" fillId="0" borderId="0" xfId="0" applyFont="1">
      <alignment vertical="center"/>
    </xf>
    <xf numFmtId="0" fontId="91" fillId="5" borderId="68" xfId="0" applyFont="1" applyFill="1" applyBorder="1">
      <alignment vertical="center"/>
    </xf>
    <xf numFmtId="0" fontId="91" fillId="5" borderId="0" xfId="0" applyFont="1" applyFill="1">
      <alignment vertical="center"/>
    </xf>
    <xf numFmtId="0" fontId="6" fillId="5" borderId="137" xfId="2" applyFill="1" applyBorder="1">
      <alignment vertical="center"/>
    </xf>
    <xf numFmtId="0" fontId="6" fillId="0" borderId="137" xfId="2" applyBorder="1">
      <alignment vertical="center"/>
    </xf>
    <xf numFmtId="0" fontId="94" fillId="19" borderId="135" xfId="17" applyFont="1" applyFill="1" applyBorder="1" applyAlignment="1">
      <alignment horizontal="center" vertical="center" wrapText="1"/>
    </xf>
    <xf numFmtId="14" fontId="94" fillId="19" borderId="136" xfId="17" applyNumberFormat="1" applyFont="1" applyFill="1" applyBorder="1" applyAlignment="1">
      <alignment horizontal="center" vertical="center"/>
    </xf>
    <xf numFmtId="0" fontId="6" fillId="0" borderId="0" xfId="2" applyAlignment="1">
      <alignment horizontal="left" vertical="top"/>
    </xf>
    <xf numFmtId="0" fontId="6" fillId="29" borderId="148" xfId="2" applyFill="1" applyBorder="1" applyAlignment="1">
      <alignment horizontal="left" vertical="top"/>
    </xf>
    <xf numFmtId="0" fontId="8" fillId="29" borderId="147"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5" fillId="0" borderId="0" xfId="17" applyFont="1" applyAlignment="1">
      <alignment horizontal="left" vertical="center"/>
    </xf>
    <xf numFmtId="0" fontId="104" fillId="2" borderId="63" xfId="2" applyFont="1" applyFill="1" applyBorder="1" applyAlignment="1">
      <alignment vertical="top" wrapText="1"/>
    </xf>
    <xf numFmtId="0" fontId="92" fillId="21" borderId="9" xfId="2" applyFont="1" applyFill="1" applyBorder="1" applyAlignment="1">
      <alignment horizontal="center" vertical="center" wrapText="1"/>
    </xf>
    <xf numFmtId="0" fontId="92" fillId="21" borderId="39" xfId="2" applyFont="1" applyFill="1" applyBorder="1" applyAlignment="1">
      <alignment horizontal="center" vertical="center"/>
    </xf>
    <xf numFmtId="0" fontId="18" fillId="21" borderId="157" xfId="2" applyFont="1" applyFill="1" applyBorder="1" applyAlignment="1">
      <alignment horizontal="center" vertical="center" wrapText="1"/>
    </xf>
    <xf numFmtId="0" fontId="8" fillId="0" borderId="160" xfId="1" applyFill="1" applyBorder="1" applyAlignment="1" applyProtection="1">
      <alignment vertical="center" wrapText="1"/>
    </xf>
    <xf numFmtId="0" fontId="18" fillId="21" borderId="161" xfId="1" applyFont="1" applyFill="1" applyBorder="1" applyAlignment="1" applyProtection="1">
      <alignment horizontal="center" vertical="center" wrapText="1"/>
    </xf>
    <xf numFmtId="0" fontId="18" fillId="23" borderId="153" xfId="2" applyFont="1" applyFill="1" applyBorder="1" applyAlignment="1">
      <alignment horizontal="center" vertical="center" wrapText="1"/>
    </xf>
    <xf numFmtId="0" fontId="88" fillId="23" borderId="154" xfId="2" applyFont="1" applyFill="1" applyBorder="1" applyAlignment="1">
      <alignment horizontal="center" vertical="center"/>
    </xf>
    <xf numFmtId="0" fontId="88" fillId="23" borderId="155" xfId="2" applyFont="1" applyFill="1" applyBorder="1" applyAlignment="1">
      <alignment horizontal="center" vertical="center"/>
    </xf>
    <xf numFmtId="0" fontId="106" fillId="19" borderId="8" xfId="0" applyFont="1" applyFill="1" applyBorder="1" applyAlignment="1">
      <alignment horizontal="center" vertical="center" wrapText="1"/>
    </xf>
    <xf numFmtId="177" fontId="107" fillId="19" borderId="8" xfId="2" applyNumberFormat="1" applyFont="1" applyFill="1" applyBorder="1" applyAlignment="1">
      <alignment horizontal="center" vertical="center" shrinkToFit="1"/>
    </xf>
    <xf numFmtId="0" fontId="6" fillId="0" borderId="0" xfId="2" applyAlignment="1">
      <alignment horizontal="left" vertical="center"/>
    </xf>
    <xf numFmtId="0" fontId="108" fillId="5" borderId="68" xfId="0" applyFont="1" applyFill="1" applyBorder="1">
      <alignment vertical="center"/>
    </xf>
    <xf numFmtId="0" fontId="108" fillId="5" borderId="0" xfId="0" applyFont="1" applyFill="1" applyAlignment="1">
      <alignment horizontal="left" vertical="center"/>
    </xf>
    <xf numFmtId="0" fontId="108" fillId="5" borderId="0" xfId="0" applyFont="1" applyFill="1">
      <alignment vertical="center"/>
    </xf>
    <xf numFmtId="176" fontId="108" fillId="5" borderId="0" xfId="0" applyNumberFormat="1" applyFont="1" applyFill="1" applyAlignment="1">
      <alignment horizontal="left" vertical="center"/>
    </xf>
    <xf numFmtId="183" fontId="108" fillId="5" borderId="0" xfId="0" applyNumberFormat="1" applyFont="1" applyFill="1" applyAlignment="1">
      <alignment horizontal="center" vertical="center"/>
    </xf>
    <xf numFmtId="0" fontId="108" fillId="5" borderId="68" xfId="0" applyFont="1" applyFill="1" applyBorder="1" applyAlignment="1">
      <alignment vertical="top"/>
    </xf>
    <xf numFmtId="0" fontId="108" fillId="5" borderId="0" xfId="0" applyFont="1" applyFill="1" applyAlignment="1">
      <alignment vertical="top"/>
    </xf>
    <xf numFmtId="14" fontId="108" fillId="5" borderId="0" xfId="0" applyNumberFormat="1" applyFont="1" applyFill="1" applyAlignment="1">
      <alignment horizontal="left" vertical="center"/>
    </xf>
    <xf numFmtId="14" fontId="108" fillId="0" borderId="0" xfId="0" applyNumberFormat="1" applyFont="1">
      <alignment vertical="center"/>
    </xf>
    <xf numFmtId="0" fontId="109" fillId="0" borderId="0" xfId="0" applyFont="1">
      <alignment vertical="center"/>
    </xf>
    <xf numFmtId="0" fontId="6" fillId="0" borderId="62" xfId="2" applyBorder="1" applyAlignment="1">
      <alignment vertical="top" wrapText="1"/>
    </xf>
    <xf numFmtId="0" fontId="8" fillId="29" borderId="127" xfId="1" applyFill="1" applyBorder="1" applyAlignment="1" applyProtection="1">
      <alignment horizontal="left" vertical="top"/>
    </xf>
    <xf numFmtId="0" fontId="6" fillId="29" borderId="146"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71"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72"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3"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4"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2" fillId="5" borderId="0" xfId="2" applyFont="1" applyFill="1" applyAlignment="1">
      <alignment horizontal="center" vertical="center"/>
    </xf>
    <xf numFmtId="0" fontId="1" fillId="0" borderId="0" xfId="2" applyFont="1">
      <alignment vertical="center"/>
    </xf>
    <xf numFmtId="0" fontId="50" fillId="19" borderId="172" xfId="16" applyFont="1" applyFill="1" applyBorder="1">
      <alignment vertical="center"/>
    </xf>
    <xf numFmtId="0" fontId="50" fillId="19" borderId="173" xfId="16" applyFont="1" applyFill="1" applyBorder="1">
      <alignment vertical="center"/>
    </xf>
    <xf numFmtId="0" fontId="10" fillId="19" borderId="173" xfId="16" applyFont="1" applyFill="1" applyBorder="1">
      <alignment vertical="center"/>
    </xf>
    <xf numFmtId="0" fontId="37" fillId="0" borderId="0" xfId="17" applyFont="1" applyAlignment="1">
      <alignment horizontal="left" vertical="center" indent="2"/>
    </xf>
    <xf numFmtId="0" fontId="110"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74"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1" borderId="102" xfId="2" applyNumberFormat="1" applyFont="1" applyFill="1" applyBorder="1" applyAlignment="1">
      <alignment horizontal="center" vertical="center" wrapText="1"/>
    </xf>
    <xf numFmtId="177" fontId="13" fillId="31"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5" xfId="2" applyFont="1" applyBorder="1" applyAlignment="1">
      <alignment horizontal="center" vertical="center" wrapText="1"/>
    </xf>
    <xf numFmtId="0" fontId="13" fillId="0" borderId="176" xfId="2" applyFont="1" applyBorder="1" applyAlignment="1">
      <alignment horizontal="center" vertical="center" wrapText="1"/>
    </xf>
    <xf numFmtId="0" fontId="13" fillId="0" borderId="177" xfId="2" applyFont="1" applyBorder="1" applyAlignment="1">
      <alignment horizontal="center" vertical="center" wrapText="1"/>
    </xf>
    <xf numFmtId="0" fontId="13" fillId="0" borderId="175" xfId="2" applyFont="1" applyBorder="1" applyAlignment="1">
      <alignment horizontal="center" vertical="center"/>
    </xf>
    <xf numFmtId="0" fontId="13" fillId="5" borderId="175" xfId="2" applyFont="1" applyFill="1" applyBorder="1" applyAlignment="1">
      <alignment horizontal="center" vertical="center" wrapText="1"/>
    </xf>
    <xf numFmtId="0" fontId="106" fillId="19" borderId="138" xfId="0" applyFont="1" applyFill="1" applyBorder="1" applyAlignment="1">
      <alignment horizontal="center" vertical="center" wrapText="1"/>
    </xf>
    <xf numFmtId="0" fontId="106" fillId="19" borderId="166" xfId="0" applyFont="1" applyFill="1" applyBorder="1" applyAlignment="1">
      <alignment horizontal="center" vertical="center" wrapText="1"/>
    </xf>
    <xf numFmtId="0" fontId="99" fillId="26" borderId="178" xfId="2" applyFont="1" applyFill="1" applyBorder="1" applyAlignment="1">
      <alignment horizontal="center" vertical="center" wrapText="1"/>
    </xf>
    <xf numFmtId="0" fontId="100" fillId="26" borderId="179" xfId="2" applyFont="1" applyFill="1" applyBorder="1" applyAlignment="1">
      <alignment horizontal="center" vertical="center" wrapText="1"/>
    </xf>
    <xf numFmtId="0" fontId="98" fillId="26" borderId="179" xfId="2" applyFont="1" applyFill="1" applyBorder="1" applyAlignment="1">
      <alignment horizontal="center" vertical="center"/>
    </xf>
    <xf numFmtId="0" fontId="98" fillId="26" borderId="180" xfId="2" applyFont="1" applyFill="1" applyBorder="1" applyAlignment="1">
      <alignment horizontal="center" vertical="center"/>
    </xf>
    <xf numFmtId="0" fontId="92" fillId="21" borderId="26" xfId="2" applyFont="1" applyFill="1" applyBorder="1" applyAlignment="1">
      <alignment horizontal="center" vertical="center"/>
    </xf>
    <xf numFmtId="14" fontId="92" fillId="21" borderId="27" xfId="2" applyNumberFormat="1" applyFont="1" applyFill="1" applyBorder="1" applyAlignment="1">
      <alignment horizontal="center" vertical="center"/>
    </xf>
    <xf numFmtId="0" fontId="6" fillId="19" borderId="0" xfId="2" applyFill="1" applyAlignment="1">
      <alignment vertical="center" wrapText="1"/>
    </xf>
    <xf numFmtId="14" fontId="88" fillId="23" borderId="156" xfId="2" applyNumberFormat="1" applyFont="1" applyFill="1" applyBorder="1" applyAlignment="1">
      <alignment horizontal="center" vertical="center"/>
    </xf>
    <xf numFmtId="0" fontId="13" fillId="0" borderId="0" xfId="2" applyFont="1" applyAlignment="1">
      <alignment horizontal="center" vertical="center"/>
    </xf>
    <xf numFmtId="14" fontId="88"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8" fillId="5" borderId="0" xfId="0" applyFont="1" applyFill="1" applyAlignment="1">
      <alignment horizontal="left" vertical="top"/>
    </xf>
    <xf numFmtId="0" fontId="121" fillId="21" borderId="163" xfId="1" applyFont="1" applyFill="1" applyBorder="1" applyAlignment="1" applyProtection="1">
      <alignment horizontal="center" vertical="center" wrapText="1"/>
    </xf>
    <xf numFmtId="0" fontId="120" fillId="19" borderId="0" xfId="17" applyFont="1" applyFill="1" applyAlignment="1">
      <alignment horizontal="left" vertical="center"/>
    </xf>
    <xf numFmtId="0" fontId="88" fillId="0" borderId="0" xfId="2" applyFont="1" applyAlignment="1">
      <alignment vertical="top" wrapText="1"/>
    </xf>
    <xf numFmtId="0" fontId="8" fillId="0" borderId="191" xfId="1" applyBorder="1" applyAlignment="1" applyProtection="1">
      <alignment vertical="center" wrapText="1"/>
    </xf>
    <xf numFmtId="0" fontId="8" fillId="0" borderId="183" xfId="1" applyFill="1" applyBorder="1" applyAlignment="1" applyProtection="1">
      <alignment vertical="center" wrapText="1"/>
    </xf>
    <xf numFmtId="180" fontId="50" fillId="11" borderId="192" xfId="17" applyNumberFormat="1" applyFont="1" applyFill="1" applyBorder="1" applyAlignment="1">
      <alignment horizontal="center" vertical="center"/>
    </xf>
    <xf numFmtId="0" fontId="8" fillId="0" borderId="170" xfId="1" applyBorder="1" applyAlignment="1" applyProtection="1">
      <alignment vertical="center" wrapText="1"/>
    </xf>
    <xf numFmtId="0" fontId="124" fillId="3" borderId="9" xfId="2" applyFont="1" applyFill="1" applyBorder="1" applyAlignment="1">
      <alignment horizontal="center" vertical="center"/>
    </xf>
    <xf numFmtId="14" fontId="92" fillId="21" borderId="139" xfId="2" applyNumberFormat="1" applyFont="1" applyFill="1" applyBorder="1" applyAlignment="1">
      <alignment vertical="center" shrinkToFit="1"/>
    </xf>
    <xf numFmtId="0" fontId="123" fillId="19" borderId="152" xfId="1" applyFont="1" applyFill="1" applyBorder="1" applyAlignment="1" applyProtection="1">
      <alignment horizontal="left" vertical="top" wrapText="1"/>
    </xf>
    <xf numFmtId="0" fontId="28" fillId="21" borderId="193" xfId="0" applyFont="1" applyFill="1" applyBorder="1" applyAlignment="1">
      <alignment horizontal="center" vertical="center" wrapText="1"/>
    </xf>
    <xf numFmtId="14" fontId="29" fillId="21" borderId="194" xfId="2" applyNumberFormat="1" applyFont="1" applyFill="1" applyBorder="1" applyAlignment="1">
      <alignment horizontal="center" vertical="center" shrinkToFit="1"/>
    </xf>
    <xf numFmtId="0" fontId="88" fillId="21" borderId="195" xfId="2" applyFont="1" applyFill="1" applyBorder="1">
      <alignment vertical="center"/>
    </xf>
    <xf numFmtId="14" fontId="88" fillId="21" borderId="196" xfId="1" applyNumberFormat="1" applyFont="1" applyFill="1" applyBorder="1" applyAlignment="1" applyProtection="1">
      <alignment vertical="center" wrapText="1"/>
    </xf>
    <xf numFmtId="14" fontId="88" fillId="21" borderId="198" xfId="1" applyNumberFormat="1" applyFont="1" applyFill="1" applyBorder="1" applyAlignment="1" applyProtection="1">
      <alignment vertical="center" wrapText="1"/>
    </xf>
    <xf numFmtId="56" fontId="88" fillId="21" borderId="195" xfId="2" applyNumberFormat="1" applyFont="1" applyFill="1" applyBorder="1">
      <alignment vertical="center"/>
    </xf>
    <xf numFmtId="0" fontId="0" fillId="34" borderId="0" xfId="0" applyFill="1">
      <alignment vertical="center"/>
    </xf>
    <xf numFmtId="0" fontId="8" fillId="0" borderId="0" xfId="1" applyAlignment="1" applyProtection="1">
      <alignment vertical="center"/>
    </xf>
    <xf numFmtId="14" fontId="92" fillId="21" borderId="1" xfId="2" applyNumberFormat="1" applyFont="1" applyFill="1" applyBorder="1" applyAlignment="1">
      <alignment vertical="center" wrapText="1" shrinkToFit="1"/>
    </xf>
    <xf numFmtId="0" fontId="18" fillId="21" borderId="201" xfId="2" applyFont="1" applyFill="1" applyBorder="1" applyAlignment="1">
      <alignment horizontal="center" vertical="center" wrapText="1"/>
    </xf>
    <xf numFmtId="0" fontId="128" fillId="5" borderId="17" xfId="2" applyFont="1" applyFill="1" applyBorder="1">
      <alignment vertical="center"/>
    </xf>
    <xf numFmtId="0" fontId="123" fillId="0" borderId="152" xfId="0" applyFont="1" applyBorder="1" applyAlignment="1">
      <alignment horizontal="left" vertical="top" wrapText="1"/>
    </xf>
    <xf numFmtId="0" fontId="72" fillId="0" borderId="0" xfId="0" applyFont="1">
      <alignment vertical="center"/>
    </xf>
    <xf numFmtId="0" fontId="131" fillId="5" borderId="14" xfId="2" applyFont="1" applyFill="1" applyBorder="1">
      <alignment vertical="center"/>
    </xf>
    <xf numFmtId="0" fontId="130" fillId="0" borderId="137" xfId="0" applyFont="1" applyBorder="1">
      <alignment vertical="center"/>
    </xf>
    <xf numFmtId="0" fontId="86" fillId="35" borderId="123" xfId="0" applyFont="1" applyFill="1" applyBorder="1" applyAlignment="1">
      <alignment horizontal="center" vertical="center" wrapText="1"/>
    </xf>
    <xf numFmtId="0" fontId="129" fillId="33" borderId="0" xfId="0" applyFont="1" applyFill="1" applyAlignment="1">
      <alignment horizontal="center" vertical="center" wrapText="1"/>
    </xf>
    <xf numFmtId="0" fontId="86" fillId="0" borderId="138" xfId="0" applyFont="1" applyBorder="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203"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122" fillId="19" borderId="199" xfId="0" applyFont="1" applyFill="1" applyBorder="1" applyAlignment="1">
      <alignment horizontal="left" vertical="center"/>
    </xf>
    <xf numFmtId="0" fontId="37" fillId="19" borderId="135" xfId="17" applyFont="1" applyFill="1" applyBorder="1" applyAlignment="1">
      <alignment horizontal="center" vertical="center" wrapText="1"/>
    </xf>
    <xf numFmtId="14" fontId="37" fillId="19" borderId="136" xfId="17" applyNumberFormat="1" applyFont="1" applyFill="1" applyBorder="1" applyAlignment="1">
      <alignment horizontal="center" vertical="center"/>
    </xf>
    <xf numFmtId="0" fontId="1" fillId="19" borderId="135" xfId="17" applyFill="1" applyBorder="1" applyAlignment="1">
      <alignment horizontal="center" vertical="center" wrapText="1"/>
    </xf>
    <xf numFmtId="14" fontId="1" fillId="19" borderId="136" xfId="17" applyNumberFormat="1" applyFill="1" applyBorder="1" applyAlignment="1">
      <alignment horizontal="center" vertical="center"/>
    </xf>
    <xf numFmtId="0" fontId="109" fillId="5" borderId="0" xfId="0" applyFont="1" applyFill="1">
      <alignment vertical="center"/>
    </xf>
    <xf numFmtId="0" fontId="110" fillId="0" borderId="0" xfId="17" applyFont="1" applyAlignment="1">
      <alignment horizontal="left" vertical="center"/>
    </xf>
    <xf numFmtId="0" fontId="0" fillId="32" borderId="0" xfId="0" applyFill="1">
      <alignment vertical="center"/>
    </xf>
    <xf numFmtId="0" fontId="132" fillId="32" borderId="0" xfId="0" applyFont="1" applyFill="1">
      <alignment vertical="center"/>
    </xf>
    <xf numFmtId="0" fontId="126" fillId="32" borderId="0" xfId="0" applyFont="1" applyFill="1">
      <alignment vertical="center"/>
    </xf>
    <xf numFmtId="0" fontId="127" fillId="32" borderId="0" xfId="1" applyFont="1" applyFill="1" applyAlignment="1" applyProtection="1">
      <alignment vertical="center"/>
    </xf>
    <xf numFmtId="177" fontId="1" fillId="19" borderId="204" xfId="2" applyNumberFormat="1" applyFont="1" applyFill="1" applyBorder="1" applyAlignment="1">
      <alignment horizontal="center" vertical="center" wrapText="1"/>
    </xf>
    <xf numFmtId="0" fontId="23" fillId="19" borderId="205" xfId="2" applyFont="1" applyFill="1" applyBorder="1" applyAlignment="1">
      <alignment horizontal="left" vertical="center"/>
    </xf>
    <xf numFmtId="0" fontId="23" fillId="19" borderId="8" xfId="2" applyFont="1" applyFill="1" applyBorder="1" applyAlignment="1">
      <alignment horizontal="left" vertical="center"/>
    </xf>
    <xf numFmtId="177" fontId="117" fillId="19" borderId="8" xfId="2" applyNumberFormat="1" applyFont="1" applyFill="1" applyBorder="1" applyAlignment="1">
      <alignment horizontal="center" vertical="center" shrinkToFit="1"/>
    </xf>
    <xf numFmtId="177" fontId="118" fillId="19" borderId="8" xfId="2" applyNumberFormat="1" applyFont="1" applyFill="1" applyBorder="1" applyAlignment="1">
      <alignment horizontal="center" vertical="center" wrapText="1"/>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43" fillId="19" borderId="207" xfId="2" applyFont="1" applyFill="1" applyBorder="1" applyAlignment="1">
      <alignment horizontal="center" vertical="center"/>
    </xf>
    <xf numFmtId="177" fontId="143" fillId="19" borderId="207" xfId="2" applyNumberFormat="1" applyFont="1" applyFill="1" applyBorder="1" applyAlignment="1">
      <alignment horizontal="center" vertical="center" shrinkToFit="1"/>
    </xf>
    <xf numFmtId="0" fontId="144" fillId="0" borderId="207" xfId="0" applyFont="1" applyBorder="1" applyAlignment="1">
      <alignment horizontal="center" vertical="center" wrapText="1"/>
    </xf>
    <xf numFmtId="177" fontId="13" fillId="19" borderId="207" xfId="2" applyNumberFormat="1" applyFont="1" applyFill="1" applyBorder="1" applyAlignment="1">
      <alignment horizontal="center" vertical="center" wrapText="1"/>
    </xf>
    <xf numFmtId="0" fontId="143" fillId="19" borderId="10" xfId="2" applyFont="1" applyFill="1" applyBorder="1" applyAlignment="1">
      <alignment horizontal="center" vertical="center"/>
    </xf>
    <xf numFmtId="177" fontId="143" fillId="19" borderId="10" xfId="2" applyNumberFormat="1" applyFont="1" applyFill="1" applyBorder="1" applyAlignment="1">
      <alignment horizontal="center" vertical="center" shrinkToFit="1"/>
    </xf>
    <xf numFmtId="177" fontId="10" fillId="19" borderId="10" xfId="2" applyNumberFormat="1" applyFont="1" applyFill="1" applyBorder="1" applyAlignment="1">
      <alignment horizontal="center" vertical="center" wrapText="1"/>
    </xf>
    <xf numFmtId="177" fontId="23" fillId="19" borderId="206" xfId="2" applyNumberFormat="1" applyFont="1" applyFill="1" applyBorder="1" applyAlignment="1">
      <alignment horizontal="center" vertical="center" shrinkToFit="1"/>
    </xf>
    <xf numFmtId="177" fontId="1" fillId="19" borderId="206" xfId="2" applyNumberFormat="1" applyFont="1" applyFill="1" applyBorder="1" applyAlignment="1">
      <alignment horizontal="center" vertical="center" wrapText="1"/>
    </xf>
    <xf numFmtId="0" fontId="23" fillId="19" borderId="206" xfId="2" applyFont="1" applyFill="1" applyBorder="1" applyAlignment="1">
      <alignment horizontal="center" vertical="center" wrapText="1"/>
    </xf>
    <xf numFmtId="0" fontId="6" fillId="0" borderId="206" xfId="2" applyBorder="1">
      <alignment vertical="center"/>
    </xf>
    <xf numFmtId="0" fontId="6" fillId="0" borderId="206"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88" fillId="0" borderId="190" xfId="2" applyFont="1" applyBorder="1" applyAlignment="1">
      <alignment horizontal="left" vertical="top" wrapText="1"/>
    </xf>
    <xf numFmtId="0" fontId="72" fillId="19" borderId="0" xfId="0" applyFont="1" applyFill="1" applyAlignment="1">
      <alignment horizontal="center" vertical="center"/>
    </xf>
    <xf numFmtId="0" fontId="8" fillId="0" borderId="182" xfId="1" applyBorder="1" applyAlignment="1" applyProtection="1">
      <alignment vertical="center"/>
    </xf>
    <xf numFmtId="0" fontId="145" fillId="21" borderId="0" xfId="0" applyFont="1" applyFill="1" applyAlignment="1">
      <alignment horizontal="center" vertical="center" wrapText="1"/>
    </xf>
    <xf numFmtId="0" fontId="124" fillId="3" borderId="9" xfId="2" applyFont="1" applyFill="1" applyBorder="1" applyAlignment="1">
      <alignment horizontal="center" vertical="center" wrapText="1"/>
    </xf>
    <xf numFmtId="0" fontId="121" fillId="28" borderId="209" xfId="1" applyFont="1" applyFill="1" applyBorder="1" applyAlignment="1" applyProtection="1">
      <alignment horizontal="center" vertical="center" wrapText="1"/>
    </xf>
    <xf numFmtId="0" fontId="112" fillId="26" borderId="179" xfId="2" applyFont="1" applyFill="1" applyBorder="1" applyAlignment="1">
      <alignment horizontal="left" vertical="center" shrinkToFit="1"/>
    </xf>
    <xf numFmtId="0" fontId="146" fillId="0" borderId="202" xfId="1" applyFont="1" applyFill="1" applyBorder="1" applyAlignment="1" applyProtection="1">
      <alignment vertical="top" wrapText="1"/>
    </xf>
    <xf numFmtId="0" fontId="0" fillId="36" borderId="0" xfId="0" applyFill="1">
      <alignment vertical="center"/>
    </xf>
    <xf numFmtId="14" fontId="94" fillId="19" borderId="136" xfId="17" applyNumberFormat="1" applyFont="1" applyFill="1" applyBorder="1" applyAlignment="1">
      <alignment horizontal="center" vertical="center" wrapText="1"/>
    </xf>
    <xf numFmtId="0" fontId="92" fillId="21" borderId="9" xfId="2" applyFont="1" applyFill="1" applyBorder="1" applyAlignment="1">
      <alignment horizontal="center" vertical="center"/>
    </xf>
    <xf numFmtId="0" fontId="124" fillId="3" borderId="9" xfId="2" applyFont="1" applyFill="1" applyBorder="1" applyAlignment="1">
      <alignment horizontal="center" vertical="center" shrinkToFit="1"/>
    </xf>
    <xf numFmtId="0" fontId="13" fillId="19" borderId="135" xfId="17" applyFont="1" applyFill="1" applyBorder="1" applyAlignment="1">
      <alignment horizontal="center" vertical="center" wrapText="1"/>
    </xf>
    <xf numFmtId="14" fontId="13" fillId="19" borderId="136" xfId="17" applyNumberFormat="1" applyFont="1" applyFill="1" applyBorder="1" applyAlignment="1">
      <alignment horizontal="center" vertical="center"/>
    </xf>
    <xf numFmtId="14" fontId="133" fillId="19" borderId="136" xfId="0" applyNumberFormat="1" applyFont="1" applyFill="1" applyBorder="1" applyAlignment="1">
      <alignment horizontal="center" vertical="center"/>
    </xf>
    <xf numFmtId="0" fontId="8" fillId="0" borderId="210" xfId="1" applyBorder="1" applyAlignment="1" applyProtection="1">
      <alignment horizontal="left" vertical="center" wrapText="1"/>
    </xf>
    <xf numFmtId="0" fontId="13" fillId="0" borderId="214" xfId="2" applyFont="1" applyBorder="1" applyAlignment="1">
      <alignment horizontal="center" vertical="center" wrapText="1"/>
    </xf>
    <xf numFmtId="180" fontId="50" fillId="11" borderId="215" xfId="17" applyNumberFormat="1" applyFont="1" applyFill="1" applyBorder="1" applyAlignment="1">
      <alignment horizontal="center" vertical="center"/>
    </xf>
    <xf numFmtId="14" fontId="23" fillId="19" borderId="136" xfId="17" applyNumberFormat="1" applyFont="1" applyFill="1" applyBorder="1" applyAlignment="1">
      <alignment horizontal="center" vertical="center"/>
    </xf>
    <xf numFmtId="0" fontId="86" fillId="0" borderId="123" xfId="0" applyFont="1" applyBorder="1" applyAlignment="1">
      <alignment horizontal="center" vertical="center" wrapText="1"/>
    </xf>
    <xf numFmtId="0" fontId="94" fillId="21" borderId="135" xfId="17" applyFont="1" applyFill="1" applyBorder="1" applyAlignment="1">
      <alignment horizontal="center" vertical="center" wrapText="1"/>
    </xf>
    <xf numFmtId="14" fontId="94" fillId="21" borderId="136" xfId="17" applyNumberFormat="1" applyFont="1" applyFill="1" applyBorder="1" applyAlignment="1">
      <alignment horizontal="center" vertical="center"/>
    </xf>
    <xf numFmtId="0" fontId="147" fillId="0" borderId="202" xfId="1" applyFont="1" applyFill="1" applyBorder="1" applyAlignment="1" applyProtection="1">
      <alignment vertical="top" wrapText="1"/>
    </xf>
    <xf numFmtId="0" fontId="146" fillId="0" borderId="30" xfId="1" applyFont="1" applyBorder="1" applyAlignment="1" applyProtection="1">
      <alignment horizontal="left" vertical="top" wrapText="1"/>
    </xf>
    <xf numFmtId="0" fontId="148" fillId="0" borderId="122" xfId="1" applyFont="1" applyFill="1" applyBorder="1" applyAlignment="1" applyProtection="1">
      <alignment horizontal="left" vertical="top" wrapText="1"/>
    </xf>
    <xf numFmtId="0" fontId="149" fillId="0" borderId="197" xfId="1" applyFont="1" applyFill="1" applyBorder="1" applyAlignment="1" applyProtection="1">
      <alignment vertical="top" wrapText="1"/>
    </xf>
    <xf numFmtId="0" fontId="123" fillId="0" borderId="159" xfId="1" applyFont="1" applyFill="1" applyBorder="1" applyAlignment="1" applyProtection="1">
      <alignment vertical="top" wrapText="1"/>
    </xf>
    <xf numFmtId="0" fontId="150" fillId="0" borderId="140" xfId="0" applyFont="1" applyBorder="1" applyAlignment="1">
      <alignment horizontal="left" vertical="top" wrapText="1"/>
    </xf>
    <xf numFmtId="0" fontId="8" fillId="0" borderId="0" xfId="1" applyAlignment="1" applyProtection="1">
      <alignment horizontal="left" vertical="top" wrapText="1"/>
    </xf>
    <xf numFmtId="0" fontId="151" fillId="0" borderId="0" xfId="0" applyFont="1">
      <alignment vertical="center"/>
    </xf>
    <xf numFmtId="0" fontId="122" fillId="19" borderId="181" xfId="0" applyFont="1" applyFill="1" applyBorder="1" applyAlignment="1">
      <alignment horizontal="left" vertical="center"/>
    </xf>
    <xf numFmtId="0" fontId="153" fillId="21" borderId="157" xfId="2" applyFont="1" applyFill="1" applyBorder="1" applyAlignment="1">
      <alignment horizontal="center" vertical="center" wrapText="1"/>
    </xf>
    <xf numFmtId="0" fontId="8" fillId="0" borderId="218" xfId="1" applyFill="1" applyBorder="1" applyAlignment="1" applyProtection="1">
      <alignment vertical="center" wrapText="1"/>
    </xf>
    <xf numFmtId="0" fontId="105" fillId="33" borderId="106" xfId="2" applyFont="1" applyFill="1" applyBorder="1" applyAlignment="1">
      <alignment horizontal="center" vertical="center" wrapText="1" shrinkToFit="1"/>
    </xf>
    <xf numFmtId="0" fontId="89" fillId="0" borderId="107" xfId="2" applyFont="1" applyBorder="1" applyAlignment="1">
      <alignment vertical="center" shrinkToFit="1"/>
    </xf>
    <xf numFmtId="0" fontId="6" fillId="0" borderId="108" xfId="2" applyBorder="1">
      <alignment vertical="center"/>
    </xf>
    <xf numFmtId="0" fontId="21" fillId="0" borderId="219" xfId="1" applyFont="1" applyBorder="1" applyAlignment="1" applyProtection="1">
      <alignment vertical="top" wrapText="1"/>
    </xf>
    <xf numFmtId="0" fontId="27" fillId="0" borderId="164" xfId="2" applyFont="1" applyBorder="1" applyAlignment="1">
      <alignment vertical="top" wrapText="1"/>
    </xf>
    <xf numFmtId="0" fontId="8" fillId="0" borderId="220" xfId="1" applyFill="1" applyBorder="1" applyAlignment="1" applyProtection="1">
      <alignment vertical="center" wrapText="1"/>
    </xf>
    <xf numFmtId="0" fontId="6" fillId="0" borderId="109"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54" fillId="32" borderId="0" xfId="0" applyFont="1" applyFill="1">
      <alignment vertical="center"/>
    </xf>
    <xf numFmtId="0" fontId="152" fillId="32" borderId="0" xfId="0" applyFont="1" applyFill="1">
      <alignment vertical="center"/>
    </xf>
    <xf numFmtId="0" fontId="119" fillId="32" borderId="0" xfId="0" applyFont="1" applyFill="1">
      <alignment vertical="center"/>
    </xf>
    <xf numFmtId="0" fontId="140" fillId="32" borderId="0" xfId="0" applyFont="1" applyFill="1" applyAlignment="1">
      <alignment vertical="center" wrapText="1"/>
    </xf>
    <xf numFmtId="0" fontId="155" fillId="32" borderId="0" xfId="0" applyFont="1" applyFill="1">
      <alignment vertical="center"/>
    </xf>
    <xf numFmtId="0" fontId="156" fillId="32" borderId="0" xfId="0" applyFont="1" applyFill="1">
      <alignment vertical="center"/>
    </xf>
    <xf numFmtId="0" fontId="157" fillId="32" borderId="0" xfId="0" applyFont="1" applyFill="1">
      <alignment vertical="center"/>
    </xf>
    <xf numFmtId="0" fontId="158" fillId="32" borderId="0" xfId="0" applyFont="1" applyFill="1">
      <alignment vertical="center"/>
    </xf>
    <xf numFmtId="0" fontId="162" fillId="32" borderId="0" xfId="0" applyFont="1" applyFill="1">
      <alignment vertical="center"/>
    </xf>
    <xf numFmtId="0" fontId="71" fillId="32" borderId="0" xfId="0" applyFont="1" applyFill="1">
      <alignment vertical="center"/>
    </xf>
    <xf numFmtId="0" fontId="108"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3"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3" fillId="19" borderId="0" xfId="17" applyFont="1" applyFill="1">
      <alignment vertical="center"/>
    </xf>
    <xf numFmtId="0" fontId="44" fillId="19" borderId="0" xfId="2" applyFont="1" applyFill="1">
      <alignment vertical="center"/>
    </xf>
    <xf numFmtId="0" fontId="14" fillId="19" borderId="0" xfId="17" applyFont="1" applyFill="1" applyAlignment="1">
      <alignment horizontal="center"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1" xfId="17" applyFill="1" applyBorder="1" applyAlignment="1">
      <alignment horizontal="center" vertical="center" wrapText="1"/>
    </xf>
    <xf numFmtId="0" fontId="102" fillId="19" borderId="0" xfId="0" applyFont="1" applyFill="1" applyAlignment="1">
      <alignment horizontal="center" vertical="center" wrapText="1"/>
    </xf>
    <xf numFmtId="56" fontId="94" fillId="19" borderId="135" xfId="17" applyNumberFormat="1" applyFont="1" applyFill="1" applyBorder="1" applyAlignment="1">
      <alignment horizontal="center" vertical="center" wrapText="1"/>
    </xf>
    <xf numFmtId="0" fontId="1" fillId="19" borderId="0" xfId="17" applyFill="1">
      <alignment vertical="center"/>
    </xf>
    <xf numFmtId="0" fontId="1" fillId="19" borderId="132" xfId="17" applyFill="1" applyBorder="1" applyAlignment="1">
      <alignment horizontal="center" vertical="center"/>
    </xf>
    <xf numFmtId="14" fontId="13" fillId="19" borderId="136" xfId="17" applyNumberFormat="1" applyFont="1" applyFill="1" applyBorder="1" applyAlignment="1">
      <alignment horizontal="center" vertical="center" wrapText="1"/>
    </xf>
    <xf numFmtId="14" fontId="122" fillId="19" borderId="181" xfId="0" applyNumberFormat="1" applyFont="1" applyFill="1" applyBorder="1" applyAlignment="1">
      <alignment horizontal="left" vertical="center"/>
    </xf>
    <xf numFmtId="14" fontId="122" fillId="19" borderId="200" xfId="0" applyNumberFormat="1" applyFont="1" applyFill="1" applyBorder="1" applyAlignment="1">
      <alignment horizontal="left" vertical="center"/>
    </xf>
    <xf numFmtId="0" fontId="122" fillId="21" borderId="181" xfId="0" applyFont="1" applyFill="1" applyBorder="1" applyAlignment="1">
      <alignment horizontal="left" vertical="center"/>
    </xf>
    <xf numFmtId="0" fontId="122" fillId="37" borderId="181" xfId="0" applyFont="1" applyFill="1" applyBorder="1" applyAlignment="1">
      <alignment horizontal="left" vertical="center"/>
    </xf>
    <xf numFmtId="0" fontId="122" fillId="29" borderId="181" xfId="0" applyFont="1" applyFill="1" applyBorder="1" applyAlignment="1">
      <alignment horizontal="left" vertical="center"/>
    </xf>
    <xf numFmtId="0" fontId="122" fillId="38" borderId="181" xfId="0" applyFont="1" applyFill="1" applyBorder="1" applyAlignment="1">
      <alignment horizontal="left" vertical="center"/>
    </xf>
    <xf numFmtId="0" fontId="6" fillId="0" borderId="0" xfId="4"/>
    <xf numFmtId="0" fontId="7" fillId="3" borderId="0" xfId="4" applyFont="1" applyFill="1" applyAlignment="1">
      <alignment vertical="top"/>
    </xf>
    <xf numFmtId="177" fontId="23" fillId="40" borderId="206" xfId="2" applyNumberFormat="1" applyFont="1" applyFill="1" applyBorder="1" applyAlignment="1">
      <alignment horizontal="center" vertical="center" shrinkToFit="1"/>
    </xf>
    <xf numFmtId="0" fontId="86" fillId="41" borderId="123" xfId="0" applyFont="1" applyFill="1" applyBorder="1" applyAlignment="1">
      <alignment horizontal="center" vertical="center" wrapText="1"/>
    </xf>
    <xf numFmtId="180" fontId="50" fillId="11" borderId="222" xfId="17" applyNumberFormat="1" applyFont="1" applyFill="1" applyBorder="1" applyAlignment="1">
      <alignment horizontal="center" vertical="center"/>
    </xf>
    <xf numFmtId="0" fontId="122" fillId="19" borderId="223" xfId="0" applyFont="1" applyFill="1" applyBorder="1" applyAlignment="1">
      <alignment horizontal="left" vertical="center"/>
    </xf>
    <xf numFmtId="0" fontId="122" fillId="19" borderId="105" xfId="0" applyFont="1" applyFill="1" applyBorder="1" applyAlignment="1">
      <alignment horizontal="left" vertical="center"/>
    </xf>
    <xf numFmtId="14" fontId="122" fillId="19" borderId="105" xfId="0" applyNumberFormat="1" applyFont="1" applyFill="1" applyBorder="1" applyAlignment="1">
      <alignment horizontal="left" vertical="center"/>
    </xf>
    <xf numFmtId="14" fontId="122" fillId="19" borderId="224" xfId="0" applyNumberFormat="1" applyFont="1" applyFill="1" applyBorder="1" applyAlignment="1">
      <alignment horizontal="left" vertical="center"/>
    </xf>
    <xf numFmtId="0" fontId="122" fillId="21" borderId="105" xfId="0" applyFont="1" applyFill="1" applyBorder="1" applyAlignment="1">
      <alignment horizontal="left" vertical="center"/>
    </xf>
    <xf numFmtId="0" fontId="122" fillId="37" borderId="105" xfId="0" applyFont="1" applyFill="1" applyBorder="1" applyAlignment="1">
      <alignment horizontal="left" vertical="center"/>
    </xf>
    <xf numFmtId="0" fontId="122" fillId="38" borderId="105" xfId="0" applyFont="1" applyFill="1" applyBorder="1" applyAlignment="1">
      <alignment horizontal="left" vertical="center"/>
    </xf>
    <xf numFmtId="0" fontId="122" fillId="42" borderId="181" xfId="0" applyFont="1" applyFill="1" applyBorder="1" applyAlignment="1">
      <alignment horizontal="left" vertical="center"/>
    </xf>
    <xf numFmtId="0" fontId="95" fillId="19" borderId="0" xfId="0" applyFont="1" applyFill="1" applyAlignment="1">
      <alignment horizontal="center" vertical="center"/>
    </xf>
    <xf numFmtId="0" fontId="103" fillId="21" borderId="135" xfId="17" applyFont="1" applyFill="1" applyBorder="1" applyAlignment="1">
      <alignment horizontal="center" vertical="center" wrapText="1"/>
    </xf>
    <xf numFmtId="14" fontId="103" fillId="21" borderId="136" xfId="17" applyNumberFormat="1" applyFont="1" applyFill="1" applyBorder="1" applyAlignment="1">
      <alignment horizontal="center" vertical="center" wrapText="1"/>
    </xf>
    <xf numFmtId="0" fontId="168" fillId="21" borderId="157" xfId="2" applyFont="1" applyFill="1" applyBorder="1" applyAlignment="1">
      <alignment horizontal="center" vertical="center" wrapText="1"/>
    </xf>
    <xf numFmtId="0" fontId="8" fillId="19" borderId="0" xfId="1" applyFill="1" applyBorder="1" applyAlignment="1" applyProtection="1">
      <alignment vertical="center" wrapText="1"/>
    </xf>
    <xf numFmtId="0" fontId="92" fillId="19" borderId="0" xfId="2" applyFont="1" applyFill="1" applyAlignment="1">
      <alignment horizontal="center" vertical="center"/>
    </xf>
    <xf numFmtId="14" fontId="92" fillId="19" borderId="0" xfId="2" applyNumberFormat="1" applyFont="1" applyFill="1" applyAlignment="1">
      <alignment horizontal="center" vertical="center"/>
    </xf>
    <xf numFmtId="0" fontId="25" fillId="19" borderId="0" xfId="2" applyFont="1" applyFill="1">
      <alignment vertical="center"/>
    </xf>
    <xf numFmtId="0" fontId="170" fillId="0" borderId="0" xfId="0" applyFont="1" applyAlignment="1">
      <alignment vertical="top" wrapText="1"/>
    </xf>
    <xf numFmtId="0" fontId="169" fillId="32" borderId="0" xfId="0" applyFont="1" applyFill="1" applyAlignment="1">
      <alignment horizontal="center" vertical="center" wrapText="1"/>
    </xf>
    <xf numFmtId="0" fontId="146" fillId="0" borderId="219" xfId="1" applyFont="1" applyBorder="1" applyAlignment="1" applyProtection="1">
      <alignment vertical="top" wrapText="1"/>
    </xf>
    <xf numFmtId="0" fontId="89" fillId="32"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46" fillId="0" borderId="220" xfId="1" applyFont="1" applyFill="1" applyBorder="1" applyAlignment="1" applyProtection="1">
      <alignment horizontal="left" vertical="top"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8" fillId="5" borderId="0" xfId="0" applyFont="1" applyFill="1" applyAlignment="1">
      <alignment horizontal="left" vertical="center" wrapText="1"/>
    </xf>
    <xf numFmtId="0" fontId="108" fillId="5" borderId="70" xfId="0" applyFont="1" applyFill="1" applyBorder="1" applyAlignment="1">
      <alignment horizontal="left" vertical="center" wrapText="1"/>
    </xf>
    <xf numFmtId="0" fontId="108" fillId="5" borderId="0" xfId="0" applyFont="1" applyFill="1" applyAlignment="1">
      <alignment horizontal="left" vertical="center"/>
    </xf>
    <xf numFmtId="0" fontId="108" fillId="5" borderId="0" xfId="0" applyFont="1" applyFill="1" applyAlignment="1">
      <alignment horizontal="left" vertical="top" wrapText="1"/>
    </xf>
    <xf numFmtId="0" fontId="8" fillId="0" borderId="0" xfId="1" applyAlignment="1" applyProtection="1">
      <alignment horizontal="center" vertical="center" wrapText="1"/>
    </xf>
    <xf numFmtId="0" fontId="79" fillId="0" borderId="0" xfId="0" applyFont="1" applyAlignment="1">
      <alignment horizontal="left" vertical="center" wrapText="1"/>
    </xf>
    <xf numFmtId="0" fontId="75" fillId="0" borderId="0" xfId="0" applyFont="1" applyAlignment="1">
      <alignment horizontal="left" vertical="center" wrapText="1"/>
    </xf>
    <xf numFmtId="0" fontId="78" fillId="0" borderId="0" xfId="0" applyFont="1" applyAlignment="1">
      <alignment horizontal="left" vertical="center" wrapText="1"/>
    </xf>
    <xf numFmtId="0" fontId="76" fillId="0" borderId="0" xfId="0" applyFont="1" applyAlignment="1">
      <alignment horizontal="left" vertical="center" wrapText="1"/>
    </xf>
    <xf numFmtId="0" fontId="79" fillId="0" borderId="0" xfId="0" applyFont="1" applyAlignment="1">
      <alignment horizontal="left" vertical="top" wrapText="1"/>
    </xf>
    <xf numFmtId="0" fontId="75" fillId="0" borderId="0" xfId="0" applyFont="1" applyAlignment="1">
      <alignment horizontal="left" vertical="top" wrapText="1"/>
    </xf>
    <xf numFmtId="0" fontId="111" fillId="32" borderId="0" xfId="0" applyFont="1" applyFill="1" applyAlignment="1">
      <alignment horizontal="left" vertical="top" wrapText="1"/>
    </xf>
    <xf numFmtId="0" fontId="0" fillId="32" borderId="0" xfId="0" applyFill="1" applyAlignment="1">
      <alignment horizontal="center" vertical="center"/>
    </xf>
    <xf numFmtId="0" fontId="167" fillId="39" borderId="0" xfId="1" applyFont="1" applyFill="1" applyAlignment="1" applyProtection="1">
      <alignment horizontal="center" vertical="center" wrapText="1"/>
    </xf>
    <xf numFmtId="0" fontId="10" fillId="6" borderId="212" xfId="17" applyFont="1" applyFill="1" applyBorder="1" applyAlignment="1">
      <alignment horizontal="left" vertical="center" wrapText="1"/>
    </xf>
    <xf numFmtId="0" fontId="10" fillId="6" borderId="213" xfId="17" applyFont="1" applyFill="1" applyBorder="1" applyAlignment="1">
      <alignment horizontal="left" vertical="center" wrapText="1"/>
    </xf>
    <xf numFmtId="0" fontId="10" fillId="6" borderId="214" xfId="17" applyFont="1" applyFill="1" applyBorder="1" applyAlignment="1">
      <alignment horizontal="left" vertical="center" wrapText="1"/>
    </xf>
    <xf numFmtId="0" fontId="37" fillId="19" borderId="167" xfId="17" applyFont="1" applyFill="1" applyBorder="1" applyAlignment="1">
      <alignment horizontal="left" vertical="top" wrapText="1"/>
    </xf>
    <xf numFmtId="0" fontId="37" fillId="19" borderId="168" xfId="17" applyFont="1" applyFill="1" applyBorder="1" applyAlignment="1">
      <alignment horizontal="left" vertical="top" wrapText="1"/>
    </xf>
    <xf numFmtId="0" fontId="37" fillId="19" borderId="169" xfId="17" applyFont="1" applyFill="1" applyBorder="1" applyAlignment="1">
      <alignment horizontal="left" vertical="top" wrapText="1"/>
    </xf>
    <xf numFmtId="0" fontId="13" fillId="19" borderId="167" xfId="2" applyFont="1" applyFill="1" applyBorder="1" applyAlignment="1">
      <alignment horizontal="left" vertical="top" wrapText="1"/>
    </xf>
    <xf numFmtId="0" fontId="13" fillId="19" borderId="168" xfId="2" applyFont="1" applyFill="1" applyBorder="1" applyAlignment="1">
      <alignment horizontal="left" vertical="top" wrapText="1"/>
    </xf>
    <xf numFmtId="0" fontId="13" fillId="19" borderId="169" xfId="2" applyFont="1" applyFill="1" applyBorder="1" applyAlignment="1">
      <alignment horizontal="left" vertical="top" wrapText="1"/>
    </xf>
    <xf numFmtId="0" fontId="97" fillId="19" borderId="167" xfId="2" applyFont="1" applyFill="1" applyBorder="1" applyAlignment="1">
      <alignment horizontal="left" vertical="top" wrapText="1"/>
    </xf>
    <xf numFmtId="0" fontId="97" fillId="19" borderId="168" xfId="2" applyFont="1" applyFill="1" applyBorder="1" applyAlignment="1">
      <alignment horizontal="left" vertical="top" wrapText="1"/>
    </xf>
    <xf numFmtId="0" fontId="97" fillId="19" borderId="169"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10" xfId="16" applyFont="1" applyFill="1" applyBorder="1" applyAlignment="1">
      <alignment horizontal="center" vertical="center"/>
    </xf>
    <xf numFmtId="0" fontId="67" fillId="18" borderId="115" xfId="16" applyFont="1" applyFill="1" applyBorder="1" applyAlignment="1">
      <alignment horizontal="center" vertical="center"/>
    </xf>
    <xf numFmtId="0" fontId="67" fillId="18" borderId="117" xfId="16" applyFont="1" applyFill="1" applyBorder="1" applyAlignment="1">
      <alignment horizontal="center" vertical="center"/>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113"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20" xfId="16" applyFont="1" applyFill="1" applyBorder="1" applyAlignment="1">
      <alignment vertical="center" wrapText="1"/>
    </xf>
    <xf numFmtId="0" fontId="68" fillId="2" borderId="111" xfId="16" applyFont="1" applyFill="1" applyBorder="1" applyAlignment="1">
      <alignment horizontal="left" vertical="center" wrapText="1"/>
    </xf>
    <xf numFmtId="0" fontId="68" fillId="2" borderId="112" xfId="16" applyFont="1" applyFill="1" applyBorder="1" applyAlignment="1">
      <alignment horizontal="left" vertical="center" wrapText="1"/>
    </xf>
    <xf numFmtId="0" fontId="68" fillId="2" borderId="114"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6"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19" xfId="16" applyFont="1" applyFill="1" applyBorder="1" applyAlignment="1">
      <alignment horizontal="left" vertical="center" wrapText="1"/>
    </xf>
    <xf numFmtId="0" fontId="68" fillId="2" borderId="121"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11"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37" fillId="21" borderId="167" xfId="17" applyFont="1" applyFill="1" applyBorder="1" applyAlignment="1">
      <alignment horizontal="left" vertical="top" wrapText="1"/>
    </xf>
    <xf numFmtId="0" fontId="37" fillId="21" borderId="168" xfId="17" applyFont="1" applyFill="1" applyBorder="1" applyAlignment="1">
      <alignment horizontal="left" vertical="top" wrapText="1"/>
    </xf>
    <xf numFmtId="0" fontId="37" fillId="21" borderId="169" xfId="17" applyFont="1" applyFill="1" applyBorder="1" applyAlignment="1">
      <alignment horizontal="left" vertical="top" wrapText="1"/>
    </xf>
    <xf numFmtId="0" fontId="94" fillId="19" borderId="167" xfId="17" applyFont="1" applyFill="1" applyBorder="1" applyAlignment="1">
      <alignment horizontal="left" vertical="top" wrapText="1"/>
    </xf>
    <xf numFmtId="0" fontId="94" fillId="19" borderId="168" xfId="17" applyFont="1" applyFill="1" applyBorder="1" applyAlignment="1">
      <alignment horizontal="left" vertical="top" wrapText="1"/>
    </xf>
    <xf numFmtId="0" fontId="94" fillId="19" borderId="169" xfId="17" applyFont="1" applyFill="1" applyBorder="1" applyAlignment="1">
      <alignment horizontal="left" vertical="top" wrapText="1"/>
    </xf>
    <xf numFmtId="0" fontId="13" fillId="19" borderId="167" xfId="17" applyFont="1" applyFill="1" applyBorder="1" applyAlignment="1">
      <alignment horizontal="left" vertical="top" wrapText="1"/>
    </xf>
    <xf numFmtId="0" fontId="13" fillId="19" borderId="168" xfId="17" applyFont="1" applyFill="1" applyBorder="1" applyAlignment="1">
      <alignment horizontal="left" vertical="top" wrapText="1"/>
    </xf>
    <xf numFmtId="0" fontId="13" fillId="19" borderId="169" xfId="17" applyFont="1" applyFill="1" applyBorder="1" applyAlignment="1">
      <alignment horizontal="left" vertical="top" wrapText="1"/>
    </xf>
    <xf numFmtId="0" fontId="37" fillId="19" borderId="208" xfId="17" applyFont="1" applyFill="1" applyBorder="1" applyAlignment="1">
      <alignment horizontal="left" vertical="top" wrapText="1"/>
    </xf>
    <xf numFmtId="0" fontId="37" fillId="19" borderId="135" xfId="17" applyFont="1" applyFill="1" applyBorder="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12" fillId="0" borderId="126" xfId="17" applyFont="1" applyBorder="1" applyAlignment="1">
      <alignment horizontal="center" vertical="center" wrapText="1"/>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55" fillId="19" borderId="130" xfId="17" applyFont="1" applyFill="1" applyBorder="1" applyAlignment="1">
      <alignment horizontal="center" vertical="center"/>
    </xf>
    <xf numFmtId="0" fontId="114" fillId="19" borderId="167" xfId="17" applyFont="1" applyFill="1" applyBorder="1" applyAlignment="1">
      <alignment horizontal="left" vertical="top" wrapText="1"/>
    </xf>
    <xf numFmtId="0" fontId="114" fillId="19" borderId="168" xfId="17" applyFont="1" applyFill="1" applyBorder="1" applyAlignment="1">
      <alignment horizontal="left" vertical="top" wrapText="1"/>
    </xf>
    <xf numFmtId="0" fontId="114" fillId="19" borderId="169" xfId="17" applyFont="1" applyFill="1" applyBorder="1" applyAlignment="1">
      <alignment horizontal="left" vertical="top" wrapText="1"/>
    </xf>
    <xf numFmtId="0" fontId="6" fillId="0" borderId="0" xfId="2">
      <alignment vertical="center"/>
    </xf>
    <xf numFmtId="14" fontId="88" fillId="21" borderId="194" xfId="2" applyNumberFormat="1" applyFont="1" applyFill="1" applyBorder="1" applyAlignment="1">
      <alignment horizontal="center" vertical="center" wrapText="1" shrinkToFit="1"/>
    </xf>
    <xf numFmtId="14" fontId="88" fillId="21" borderId="1" xfId="2" applyNumberFormat="1" applyFont="1" applyFill="1" applyBorder="1" applyAlignment="1">
      <alignment horizontal="center" vertical="center" shrinkToFit="1"/>
    </xf>
    <xf numFmtId="14" fontId="88" fillId="21" borderId="139" xfId="2" applyNumberFormat="1" applyFont="1" applyFill="1" applyBorder="1" applyAlignment="1">
      <alignment horizontal="center" vertical="center" shrinkToFit="1"/>
    </xf>
    <xf numFmtId="14" fontId="88" fillId="21" borderId="194" xfId="2" applyNumberFormat="1" applyFont="1" applyFill="1" applyBorder="1" applyAlignment="1">
      <alignment horizontal="center" vertical="center" shrinkToFit="1"/>
    </xf>
    <xf numFmtId="14" fontId="88" fillId="21" borderId="142" xfId="2" applyNumberFormat="1" applyFont="1" applyFill="1" applyBorder="1" applyAlignment="1">
      <alignment horizontal="center" vertical="center" wrapText="1" shrinkToFit="1"/>
    </xf>
    <xf numFmtId="14" fontId="88" fillId="21" borderId="140" xfId="2" applyNumberFormat="1" applyFont="1" applyFill="1" applyBorder="1" applyAlignment="1">
      <alignment horizontal="center" vertical="center" wrapText="1" shrinkToFit="1"/>
    </xf>
    <xf numFmtId="14" fontId="88" fillId="21" borderId="141" xfId="2" applyNumberFormat="1" applyFont="1" applyFill="1" applyBorder="1" applyAlignment="1">
      <alignment horizontal="center" vertical="center" wrapText="1" shrinkToFit="1"/>
    </xf>
    <xf numFmtId="56" fontId="88" fillId="21" borderId="40" xfId="2" applyNumberFormat="1" applyFont="1" applyFill="1" applyBorder="1" applyAlignment="1">
      <alignment horizontal="center" vertical="center" wrapText="1"/>
    </xf>
    <xf numFmtId="56" fontId="88" fillId="21" borderId="1" xfId="2" applyNumberFormat="1" applyFont="1" applyFill="1" applyBorder="1" applyAlignment="1">
      <alignment horizontal="center" vertical="center" wrapText="1"/>
    </xf>
    <xf numFmtId="56" fontId="88" fillId="21" borderId="139" xfId="2" applyNumberFormat="1" applyFont="1" applyFill="1" applyBorder="1" applyAlignment="1">
      <alignment horizontal="center" vertical="center" wrapText="1"/>
    </xf>
    <xf numFmtId="14" fontId="88" fillId="21" borderId="143" xfId="1" applyNumberFormat="1" applyFont="1" applyFill="1" applyBorder="1" applyAlignment="1" applyProtection="1">
      <alignment horizontal="center" vertical="center" wrapText="1" shrinkToFit="1"/>
    </xf>
    <xf numFmtId="14" fontId="88" fillId="21" borderId="145" xfId="1" applyNumberFormat="1" applyFont="1" applyFill="1" applyBorder="1" applyAlignment="1" applyProtection="1">
      <alignment horizontal="center" vertical="center" wrapText="1" shrinkToFit="1"/>
    </xf>
    <xf numFmtId="14" fontId="88" fillId="21" borderId="144" xfId="1" applyNumberFormat="1" applyFont="1" applyFill="1" applyBorder="1" applyAlignment="1" applyProtection="1">
      <alignment horizontal="center" vertical="center" wrapText="1" shrinkToFit="1"/>
    </xf>
    <xf numFmtId="14" fontId="88" fillId="21" borderId="158" xfId="1" applyNumberFormat="1" applyFont="1" applyFill="1" applyBorder="1" applyAlignment="1" applyProtection="1">
      <alignment horizontal="center" vertical="center" wrapText="1"/>
    </xf>
    <xf numFmtId="0" fontId="88" fillId="21" borderId="158" xfId="2" applyFont="1" applyFill="1" applyBorder="1" applyAlignment="1">
      <alignment horizontal="center" vertical="center"/>
    </xf>
    <xf numFmtId="0" fontId="88" fillId="21" borderId="162" xfId="2" applyFont="1" applyFill="1" applyBorder="1" applyAlignment="1">
      <alignment horizontal="center" vertical="center"/>
    </xf>
    <xf numFmtId="0" fontId="92" fillId="21" borderId="40" xfId="2" applyFont="1" applyFill="1" applyBorder="1" applyAlignment="1">
      <alignment horizontal="center" vertical="center" wrapText="1"/>
    </xf>
    <xf numFmtId="0" fontId="92" fillId="21" borderId="1" xfId="2" applyFont="1" applyFill="1" applyBorder="1" applyAlignment="1">
      <alignment horizontal="center" vertical="center" wrapText="1"/>
    </xf>
    <xf numFmtId="0" fontId="92" fillId="21" borderId="2" xfId="2" applyFont="1" applyFill="1" applyBorder="1" applyAlignment="1">
      <alignment horizontal="center" vertical="center" wrapText="1"/>
    </xf>
    <xf numFmtId="14" fontId="88" fillId="21" borderId="184" xfId="2" applyNumberFormat="1" applyFont="1" applyFill="1" applyBorder="1" applyAlignment="1">
      <alignment horizontal="center" vertical="center"/>
    </xf>
    <xf numFmtId="14" fontId="88" fillId="21" borderId="185" xfId="2" applyNumberFormat="1" applyFont="1" applyFill="1" applyBorder="1" applyAlignment="1">
      <alignment horizontal="center" vertical="center"/>
    </xf>
    <xf numFmtId="14" fontId="88" fillId="21" borderId="186" xfId="2" applyNumberFormat="1" applyFont="1" applyFill="1" applyBorder="1" applyAlignment="1">
      <alignment horizontal="center" vertical="center"/>
    </xf>
    <xf numFmtId="56" fontId="88" fillId="21" borderId="40" xfId="1" applyNumberFormat="1" applyFont="1" applyFill="1" applyBorder="1" applyAlignment="1" applyProtection="1">
      <alignment horizontal="center" vertical="center" wrapText="1"/>
    </xf>
    <xf numFmtId="56" fontId="88" fillId="21" borderId="1" xfId="1" applyNumberFormat="1" applyFont="1" applyFill="1" applyBorder="1" applyAlignment="1" applyProtection="1">
      <alignment horizontal="center" vertical="center" wrapText="1"/>
    </xf>
    <xf numFmtId="56" fontId="88" fillId="21" borderId="2" xfId="1" applyNumberFormat="1" applyFont="1" applyFill="1" applyBorder="1" applyAlignment="1" applyProtection="1">
      <alignment horizontal="center" vertical="center" wrapText="1"/>
    </xf>
    <xf numFmtId="14" fontId="88" fillId="21" borderId="187" xfId="1" applyNumberFormat="1" applyFont="1" applyFill="1" applyBorder="1" applyAlignment="1" applyProtection="1">
      <alignment horizontal="center" vertical="center" wrapText="1"/>
    </xf>
    <xf numFmtId="14" fontId="88" fillId="21" borderId="188" xfId="1" applyNumberFormat="1" applyFont="1" applyFill="1" applyBorder="1" applyAlignment="1" applyProtection="1">
      <alignment horizontal="center" vertical="center" wrapText="1"/>
    </xf>
    <xf numFmtId="14" fontId="88" fillId="21" borderId="189" xfId="1" applyNumberFormat="1" applyFont="1" applyFill="1" applyBorder="1" applyAlignment="1" applyProtection="1">
      <alignment horizontal="center" vertical="center" wrapText="1"/>
    </xf>
    <xf numFmtId="14" fontId="35" fillId="21" borderId="194"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9" xfId="2" applyNumberFormat="1" applyFont="1" applyFill="1" applyBorder="1" applyAlignment="1">
      <alignment horizontal="center" vertical="center" shrinkToFit="1"/>
    </xf>
    <xf numFmtId="0" fontId="10" fillId="0" borderId="155" xfId="2" applyFont="1" applyBorder="1">
      <alignment vertical="center"/>
    </xf>
    <xf numFmtId="0" fontId="10" fillId="0" borderId="0" xfId="2" applyFont="1" applyAlignment="1">
      <alignment vertical="center" wrapText="1"/>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24" borderId="54" xfId="2" applyFill="1" applyBorder="1" applyAlignment="1">
      <alignment horizontal="left" vertical="top" wrapText="1"/>
    </xf>
    <xf numFmtId="0" fontId="6" fillId="24" borderId="127" xfId="2" applyFill="1" applyBorder="1" applyAlignment="1">
      <alignment horizontal="left" vertical="top" wrapText="1"/>
    </xf>
    <xf numFmtId="0" fontId="6" fillId="24" borderId="147" xfId="2" applyFill="1" applyBorder="1" applyAlignment="1">
      <alignment horizontal="left" vertical="top" wrapText="1"/>
    </xf>
    <xf numFmtId="0" fontId="1" fillId="29" borderId="54" xfId="2" applyFont="1" applyFill="1" applyBorder="1" applyAlignment="1">
      <alignment horizontal="left" vertical="top" wrapText="1"/>
    </xf>
    <xf numFmtId="0" fontId="1" fillId="29" borderId="65" xfId="2" applyFont="1" applyFill="1" applyBorder="1" applyAlignment="1">
      <alignment horizontal="left" vertical="top" wrapText="1"/>
    </xf>
    <xf numFmtId="0" fontId="8" fillId="29" borderId="127" xfId="1" applyFill="1" applyBorder="1" applyAlignment="1" applyProtection="1">
      <alignment horizontal="left" vertical="top"/>
    </xf>
    <xf numFmtId="0" fontId="6" fillId="29" borderId="146"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26" fillId="19" borderId="0" xfId="19" applyFont="1" applyFill="1" applyAlignment="1">
      <alignment vertical="center" wrapText="1"/>
    </xf>
    <xf numFmtId="0" fontId="89" fillId="19" borderId="149" xfId="1" applyFont="1" applyFill="1" applyBorder="1" applyAlignment="1" applyProtection="1">
      <alignment horizontal="center" vertical="center" wrapText="1" shrinkToFit="1"/>
    </xf>
    <xf numFmtId="0" fontId="28" fillId="19" borderId="150" xfId="2" applyFont="1" applyFill="1" applyBorder="1" applyAlignment="1">
      <alignment horizontal="center" vertical="center" wrapText="1" shrinkToFit="1"/>
    </xf>
    <xf numFmtId="0" fontId="28" fillId="19" borderId="151" xfId="2" applyFont="1" applyFill="1" applyBorder="1" applyAlignment="1">
      <alignment horizontal="center" vertical="center" wrapText="1" shrinkToFit="1"/>
    </xf>
    <xf numFmtId="0" fontId="148"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lignment vertical="center"/>
    </xf>
    <xf numFmtId="0" fontId="10" fillId="0" borderId="56" xfId="2" applyFont="1" applyBorder="1">
      <alignment vertical="center"/>
    </xf>
    <xf numFmtId="0" fontId="28" fillId="30" borderId="149" xfId="2" applyFont="1" applyFill="1" applyBorder="1" applyAlignment="1">
      <alignment horizontal="center" vertical="center" wrapText="1" shrinkToFit="1"/>
    </xf>
    <xf numFmtId="0" fontId="28" fillId="30" borderId="150" xfId="2" applyFont="1" applyFill="1" applyBorder="1" applyAlignment="1">
      <alignment horizontal="center" vertical="center" wrapText="1" shrinkToFit="1"/>
    </xf>
    <xf numFmtId="0" fontId="28" fillId="30" borderId="151" xfId="2" applyFont="1" applyFill="1" applyBorder="1" applyAlignment="1">
      <alignment horizontal="center" vertical="center" wrapText="1" shrinkToFit="1"/>
    </xf>
    <xf numFmtId="0" fontId="20" fillId="30" borderId="55" xfId="2" applyFont="1" applyFill="1" applyBorder="1" applyAlignment="1">
      <alignment horizontal="left" vertical="top" wrapText="1" shrinkToFit="1"/>
    </xf>
    <xf numFmtId="0" fontId="20" fillId="30" borderId="56" xfId="2" applyFont="1" applyFill="1" applyBorder="1" applyAlignment="1">
      <alignment horizontal="left" vertical="top" wrapText="1" shrinkToFit="1"/>
    </xf>
    <xf numFmtId="0" fontId="20" fillId="30" borderId="57" xfId="2" applyFont="1" applyFill="1" applyBorder="1" applyAlignment="1">
      <alignment horizontal="left" vertical="top" wrapText="1" shrinkToFit="1"/>
    </xf>
    <xf numFmtId="0" fontId="89" fillId="19" borderId="97" xfId="1" applyFont="1" applyFill="1" applyBorder="1" applyAlignment="1" applyProtection="1">
      <alignment horizontal="center" vertical="center" wrapText="1"/>
    </xf>
    <xf numFmtId="0" fontId="89" fillId="19" borderId="28" xfId="1" applyFont="1" applyFill="1" applyBorder="1" applyAlignment="1" applyProtection="1">
      <alignment horizontal="center" vertical="center" wrapText="1"/>
    </xf>
    <xf numFmtId="0" fontId="89" fillId="19" borderId="98" xfId="1" applyFont="1" applyFill="1" applyBorder="1" applyAlignment="1" applyProtection="1">
      <alignment horizontal="center" vertical="center" wrapText="1"/>
    </xf>
    <xf numFmtId="0" fontId="21" fillId="19" borderId="94" xfId="1" applyFont="1" applyFill="1" applyBorder="1" applyAlignment="1" applyProtection="1">
      <alignment horizontal="left" vertical="top" wrapText="1"/>
    </xf>
    <xf numFmtId="0" fontId="21" fillId="19" borderId="164" xfId="1" applyFont="1" applyFill="1" applyBorder="1" applyAlignment="1" applyProtection="1">
      <alignment horizontal="left" vertical="top" wrapText="1"/>
    </xf>
    <xf numFmtId="0" fontId="21" fillId="19" borderId="165" xfId="1" applyFont="1" applyFill="1" applyBorder="1" applyAlignment="1" applyProtection="1">
      <alignment horizontal="left" vertical="top"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25"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46"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46" fillId="30" borderId="94" xfId="1" applyFont="1" applyFill="1" applyBorder="1" applyAlignment="1" applyProtection="1">
      <alignment vertical="top" wrapText="1"/>
    </xf>
    <xf numFmtId="0" fontId="21" fillId="30" borderId="95" xfId="2" applyFont="1" applyFill="1" applyBorder="1" applyAlignment="1">
      <alignment vertical="top" wrapText="1"/>
    </xf>
    <xf numFmtId="0" fontId="21" fillId="30" borderId="96" xfId="2" applyFont="1" applyFill="1" applyBorder="1" applyAlignment="1">
      <alignment vertical="top" wrapText="1"/>
    </xf>
    <xf numFmtId="0" fontId="101" fillId="30" borderId="97" xfId="2" applyFont="1" applyFill="1" applyBorder="1" applyAlignment="1">
      <alignment horizontal="center" vertical="center" wrapText="1" shrinkToFit="1"/>
    </xf>
    <xf numFmtId="0" fontId="32" fillId="30" borderId="28" xfId="2" applyFont="1" applyFill="1" applyBorder="1" applyAlignment="1">
      <alignment horizontal="center" vertical="center" shrinkToFit="1"/>
    </xf>
    <xf numFmtId="0" fontId="32" fillId="30" borderId="98" xfId="2" applyFont="1" applyFill="1" applyBorder="1" applyAlignment="1">
      <alignment horizontal="center" vertical="center"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96" fillId="19" borderId="0" xfId="0" applyFont="1" applyFill="1" applyAlignment="1">
      <alignment vertical="center" wrapText="1"/>
    </xf>
    <xf numFmtId="0" fontId="37" fillId="21" borderId="135" xfId="17" applyFont="1" applyFill="1" applyBorder="1" applyAlignment="1">
      <alignment horizontal="center" vertical="center" wrapText="1"/>
    </xf>
    <xf numFmtId="0" fontId="73" fillId="5" borderId="232" xfId="2" applyFont="1" applyFill="1" applyBorder="1" applyAlignment="1">
      <alignment horizontal="left" vertical="center"/>
    </xf>
    <xf numFmtId="0" fontId="14" fillId="5" borderId="233" xfId="2" applyFont="1" applyFill="1" applyBorder="1" applyAlignment="1">
      <alignment horizontal="center" vertical="center"/>
    </xf>
    <xf numFmtId="0" fontId="14" fillId="5" borderId="234" xfId="2" applyFont="1" applyFill="1" applyBorder="1" applyAlignment="1">
      <alignment horizontal="center" vertical="center"/>
    </xf>
    <xf numFmtId="0" fontId="14" fillId="5" borderId="235" xfId="2" applyFont="1" applyFill="1" applyBorder="1" applyAlignment="1">
      <alignment horizontal="center" vertical="center"/>
    </xf>
    <xf numFmtId="14" fontId="122" fillId="38" borderId="181" xfId="0" applyNumberFormat="1" applyFont="1" applyFill="1" applyBorder="1" applyAlignment="1">
      <alignment horizontal="left" vertical="center"/>
    </xf>
    <xf numFmtId="0" fontId="142" fillId="43" borderId="0" xfId="20" applyFont="1" applyFill="1" applyAlignment="1">
      <alignment horizontal="center" vertical="center"/>
    </xf>
    <xf numFmtId="0" fontId="6" fillId="0" borderId="0" xfId="20">
      <alignment vertical="center"/>
    </xf>
    <xf numFmtId="0" fontId="164" fillId="0" borderId="0" xfId="20" applyFont="1">
      <alignment vertical="center"/>
    </xf>
    <xf numFmtId="0" fontId="159" fillId="0" borderId="0" xfId="25" applyFont="1">
      <alignment vertical="center"/>
    </xf>
    <xf numFmtId="0" fontId="165" fillId="0" borderId="0" xfId="20" applyFont="1">
      <alignment vertical="center"/>
    </xf>
    <xf numFmtId="0" fontId="7" fillId="3" borderId="0" xfId="20" applyFont="1" applyFill="1" applyAlignment="1">
      <alignment vertical="top"/>
    </xf>
    <xf numFmtId="0" fontId="160" fillId="2" borderId="0" xfId="20" applyFont="1" applyFill="1" applyAlignment="1">
      <alignment vertical="top" wrapText="1"/>
    </xf>
    <xf numFmtId="0" fontId="161" fillId="2" borderId="0" xfId="20" applyFont="1" applyFill="1" applyAlignment="1">
      <alignment vertical="top" wrapText="1"/>
    </xf>
    <xf numFmtId="0" fontId="34" fillId="44" borderId="0" xfId="20" applyFont="1" applyFill="1" applyAlignment="1">
      <alignment horizontal="left" vertical="center" wrapText="1" indent="1"/>
    </xf>
    <xf numFmtId="0" fontId="171" fillId="0" borderId="0" xfId="20" applyFont="1" applyAlignment="1">
      <alignment horizontal="left" vertical="center" wrapText="1" indent="1"/>
    </xf>
    <xf numFmtId="0" fontId="159" fillId="0" borderId="0" xfId="20" applyFont="1">
      <alignment vertical="center"/>
    </xf>
    <xf numFmtId="0" fontId="161" fillId="0" borderId="0" xfId="20" applyFont="1" applyAlignment="1">
      <alignment vertical="top" wrapText="1"/>
    </xf>
    <xf numFmtId="0" fontId="172" fillId="3" borderId="0" xfId="20" applyFont="1" applyFill="1" applyAlignment="1">
      <alignment vertical="top"/>
    </xf>
    <xf numFmtId="0" fontId="34" fillId="3" borderId="0" xfId="20" applyFont="1" applyFill="1" applyAlignment="1">
      <alignment vertical="top"/>
    </xf>
    <xf numFmtId="0" fontId="6" fillId="0" borderId="0" xfId="20" applyAlignment="1">
      <alignment vertical="top" wrapText="1"/>
    </xf>
    <xf numFmtId="0" fontId="173" fillId="0" borderId="0" xfId="20" applyFont="1">
      <alignment vertical="center"/>
    </xf>
    <xf numFmtId="0" fontId="35" fillId="7" borderId="0" xfId="4" applyFont="1" applyFill="1"/>
    <xf numFmtId="0" fontId="6" fillId="7" borderId="0" xfId="4" applyFill="1"/>
    <xf numFmtId="0" fontId="13" fillId="7" borderId="225" xfId="4" applyFont="1" applyFill="1" applyBorder="1" applyAlignment="1">
      <alignment horizontal="left" vertical="center" wrapText="1" indent="1"/>
    </xf>
    <xf numFmtId="0" fontId="13" fillId="7" borderId="226" xfId="4" applyFont="1" applyFill="1" applyBorder="1" applyAlignment="1">
      <alignment horizontal="left" vertical="center" wrapText="1" indent="1"/>
    </xf>
    <xf numFmtId="0" fontId="13" fillId="7" borderId="227" xfId="4" applyFont="1" applyFill="1" applyBorder="1" applyAlignment="1">
      <alignment horizontal="left" vertical="center" wrapText="1" indent="1"/>
    </xf>
    <xf numFmtId="0" fontId="13" fillId="7" borderId="228" xfId="4" applyFont="1" applyFill="1" applyBorder="1" applyAlignment="1">
      <alignment horizontal="left" vertical="center" wrapText="1" indent="1"/>
    </xf>
    <xf numFmtId="0" fontId="13" fillId="7" borderId="0" xfId="4" applyFont="1" applyFill="1" applyAlignment="1">
      <alignment horizontal="left" vertical="center" wrapText="1" indent="1"/>
    </xf>
    <xf numFmtId="0" fontId="13" fillId="7" borderId="229" xfId="4" applyFont="1" applyFill="1" applyBorder="1" applyAlignment="1">
      <alignment horizontal="left" vertical="center" wrapText="1" indent="1"/>
    </xf>
    <xf numFmtId="0" fontId="13" fillId="7" borderId="230" xfId="4" applyFont="1" applyFill="1" applyBorder="1" applyAlignment="1">
      <alignment horizontal="left" vertical="center" wrapText="1" indent="1"/>
    </xf>
    <xf numFmtId="0" fontId="13" fillId="7" borderId="221" xfId="4" applyFont="1" applyFill="1" applyBorder="1" applyAlignment="1">
      <alignment horizontal="left" vertical="center" wrapText="1" indent="1"/>
    </xf>
    <xf numFmtId="0" fontId="13" fillId="7" borderId="231" xfId="4" applyFont="1" applyFill="1" applyBorder="1" applyAlignment="1">
      <alignment horizontal="left" vertical="center" wrapText="1" indent="1"/>
    </xf>
    <xf numFmtId="0" fontId="1" fillId="21" borderId="135" xfId="17" applyFill="1" applyBorder="1" applyAlignment="1">
      <alignment horizontal="center" vertical="center" wrapText="1"/>
    </xf>
    <xf numFmtId="14" fontId="1" fillId="21" borderId="136" xfId="17" applyNumberFormat="1" applyFill="1" applyBorder="1" applyAlignment="1">
      <alignment horizontal="center" vertical="center"/>
    </xf>
    <xf numFmtId="0" fontId="8" fillId="0" borderId="217" xfId="1" applyBorder="1" applyAlignment="1" applyProtection="1">
      <alignment vertical="center" wrapText="1"/>
    </xf>
    <xf numFmtId="0" fontId="150" fillId="0" borderId="216" xfId="0" applyFont="1" applyBorder="1" applyAlignment="1">
      <alignment horizontal="left" vertical="top" wrapText="1"/>
    </xf>
    <xf numFmtId="0" fontId="150" fillId="0" borderId="236" xfId="0" applyFont="1" applyBorder="1" applyAlignment="1">
      <alignment horizontal="left" vertical="top" wrapText="1"/>
    </xf>
    <xf numFmtId="0" fontId="8" fillId="0" borderId="217" xfId="1" applyBorder="1" applyAlignment="1" applyProtection="1">
      <alignment horizontal="left" vertical="center" wrapText="1"/>
    </xf>
    <xf numFmtId="14" fontId="92" fillId="21" borderId="237" xfId="2" applyNumberFormat="1" applyFont="1" applyFill="1" applyBorder="1" applyAlignment="1">
      <alignment vertical="center" shrinkToFit="1"/>
    </xf>
    <xf numFmtId="14" fontId="88" fillId="21" borderId="237" xfId="2" applyNumberFormat="1" applyFont="1" applyFill="1" applyBorder="1" applyAlignment="1">
      <alignment horizontal="center" vertical="center" shrinkToFit="1"/>
    </xf>
    <xf numFmtId="14" fontId="88" fillId="21" borderId="238" xfId="1" applyNumberFormat="1" applyFont="1" applyFill="1" applyBorder="1" applyAlignment="1" applyProtection="1">
      <alignment vertical="center" wrapText="1"/>
    </xf>
    <xf numFmtId="0" fontId="146" fillId="0" borderId="183" xfId="1" applyFont="1" applyFill="1" applyBorder="1" applyAlignment="1" applyProtection="1">
      <alignment horizontal="left" vertical="top" wrapText="1"/>
    </xf>
    <xf numFmtId="0" fontId="8" fillId="0" borderId="0" xfId="1" applyAlignment="1" applyProtection="1"/>
    <xf numFmtId="0" fontId="8" fillId="7" borderId="0" xfId="1" applyFill="1" applyAlignment="1" applyProtection="1"/>
    <xf numFmtId="0" fontId="8" fillId="3" borderId="0" xfId="1" applyFill="1" applyAlignment="1" applyProtection="1">
      <alignment vertical="top"/>
    </xf>
    <xf numFmtId="0" fontId="88" fillId="19" borderId="0" xfId="20" applyFont="1" applyFill="1" applyAlignment="1">
      <alignment horizontal="center" vertical="center"/>
    </xf>
    <xf numFmtId="0" fontId="21" fillId="19" borderId="0" xfId="20" applyFont="1" applyFill="1" applyAlignment="1">
      <alignment horizontal="center" vertical="center"/>
    </xf>
    <xf numFmtId="0" fontId="166" fillId="19" borderId="0" xfId="20" applyFont="1" applyFill="1" applyAlignment="1">
      <alignment horizontal="center" vertical="center"/>
    </xf>
    <xf numFmtId="0" fontId="6" fillId="19" borderId="0" xfId="20" applyFill="1" applyAlignment="1">
      <alignment horizontal="center" vertical="center"/>
    </xf>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5" xr:uid="{3F5F044E-FDAB-4766-997C-27ABC9045952}"/>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FAFEC2"/>
      <color rgb="FF66CCFF"/>
      <color rgb="FFFF99FF"/>
      <color rgb="FF3399FF"/>
      <color rgb="FF00CC00"/>
      <color rgb="FF6EF729"/>
      <color rgb="FFFF0066"/>
      <color rgb="FFFFCC00"/>
      <color rgb="FF7BB2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'16　感染症統計'!$A$7</c:f>
              <c:strCache>
                <c:ptCount val="1"/>
                <c:pt idx="0">
                  <c:v>2023年</c:v>
                </c:pt>
              </c:strCache>
            </c:strRef>
          </c:tx>
          <c:spPr>
            <a:ln w="63500" cap="rnd">
              <a:solidFill>
                <a:srgbClr val="FF0000"/>
              </a:solidFill>
              <a:round/>
            </a:ln>
            <a:effectLst/>
          </c:spPr>
          <c:marker>
            <c:symbol val="none"/>
          </c:marker>
          <c:val>
            <c:numRef>
              <c:f>'16　感染症統計'!$B$7:$M$7</c:f>
              <c:numCache>
                <c:formatCode>#,##0_ </c:formatCode>
                <c:ptCount val="12"/>
                <c:pt idx="0" formatCode="General">
                  <c:v>82</c:v>
                </c:pt>
                <c:pt idx="1">
                  <c:v>62</c:v>
                </c:pt>
                <c:pt idx="2">
                  <c:v>99</c:v>
                </c:pt>
                <c:pt idx="3">
                  <c:v>68</c:v>
                </c:pt>
              </c:numCache>
            </c:numRef>
          </c:val>
          <c:smooth val="0"/>
          <c:extLst>
            <c:ext xmlns:c16="http://schemas.microsoft.com/office/drawing/2014/chart" uri="{C3380CC4-5D6E-409C-BE32-E72D297353CC}">
              <c16:uniqueId val="{00000000-EF25-4824-8530-875CCEE0B185}"/>
            </c:ext>
          </c:extLst>
        </c:ser>
        <c:ser>
          <c:idx val="7"/>
          <c:order val="1"/>
          <c:tx>
            <c:strRef>
              <c:f>'16　感染症統計'!$A$8</c:f>
              <c:strCache>
                <c:ptCount val="1"/>
                <c:pt idx="0">
                  <c:v>2022年</c:v>
                </c:pt>
              </c:strCache>
            </c:strRef>
          </c:tx>
          <c:spPr>
            <a:ln w="25400" cap="rnd">
              <a:solidFill>
                <a:schemeClr val="accent6">
                  <a:lumMod val="75000"/>
                </a:schemeClr>
              </a:solidFill>
              <a:round/>
            </a:ln>
            <a:effectLst/>
          </c:spPr>
          <c:marker>
            <c:symbol val="none"/>
          </c:marker>
          <c:val>
            <c:numRef>
              <c:f>'16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'16　感染症統計'!$A$9</c:f>
              <c:strCache>
                <c:ptCount val="1"/>
                <c:pt idx="0">
                  <c:v>2021年</c:v>
                </c:pt>
              </c:strCache>
            </c:strRef>
          </c:tx>
          <c:spPr>
            <a:ln w="28575" cap="rnd">
              <a:solidFill>
                <a:schemeClr val="accent6"/>
              </a:solidFill>
              <a:round/>
            </a:ln>
            <a:effectLst/>
          </c:spPr>
          <c:marker>
            <c:symbol val="none"/>
          </c:marker>
          <c:val>
            <c:numRef>
              <c:f>'16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'16　感染症統計'!$A$10</c:f>
              <c:strCache>
                <c:ptCount val="1"/>
                <c:pt idx="0">
                  <c:v>2020年</c:v>
                </c:pt>
              </c:strCache>
            </c:strRef>
          </c:tx>
          <c:spPr>
            <a:ln w="12700" cap="rnd">
              <a:solidFill>
                <a:srgbClr val="FF0066"/>
              </a:solidFill>
              <a:round/>
            </a:ln>
            <a:effectLst/>
          </c:spPr>
          <c:marker>
            <c:symbol val="none"/>
          </c:marker>
          <c:val>
            <c:numRef>
              <c:f>'16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'16　感染症統計'!$A$11</c:f>
              <c:strCache>
                <c:ptCount val="1"/>
                <c:pt idx="0">
                  <c:v>2019年</c:v>
                </c:pt>
              </c:strCache>
            </c:strRef>
          </c:tx>
          <c:spPr>
            <a:ln w="19050" cap="rnd">
              <a:solidFill>
                <a:srgbClr val="0070C0"/>
              </a:solidFill>
              <a:round/>
            </a:ln>
            <a:effectLst/>
          </c:spPr>
          <c:marker>
            <c:symbol val="none"/>
          </c:marker>
          <c:val>
            <c:numRef>
              <c:f>'16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'16　感染症統計'!$A$12</c:f>
              <c:strCache>
                <c:ptCount val="1"/>
                <c:pt idx="0">
                  <c:v>2018年</c:v>
                </c:pt>
              </c:strCache>
            </c:strRef>
          </c:tx>
          <c:spPr>
            <a:ln w="12700" cap="rnd">
              <a:solidFill>
                <a:schemeClr val="accent4"/>
              </a:solidFill>
              <a:round/>
            </a:ln>
            <a:effectLst/>
          </c:spPr>
          <c:marker>
            <c:symbol val="none"/>
          </c:marker>
          <c:val>
            <c:numRef>
              <c:f>'16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'16　感染症統計'!$A$13</c:f>
              <c:strCache>
                <c:ptCount val="1"/>
                <c:pt idx="0">
                  <c:v>2017年</c:v>
                </c:pt>
              </c:strCache>
            </c:strRef>
          </c:tx>
          <c:spPr>
            <a:ln w="12700" cap="rnd">
              <a:solidFill>
                <a:schemeClr val="accent5"/>
              </a:solidFill>
              <a:round/>
            </a:ln>
            <a:effectLst/>
          </c:spPr>
          <c:marker>
            <c:symbol val="none"/>
          </c:marker>
          <c:val>
            <c:numRef>
              <c:f>'16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'16　感染症統計'!$A$14</c:f>
              <c:strCache>
                <c:ptCount val="1"/>
                <c:pt idx="0">
                  <c:v>2016年</c:v>
                </c:pt>
              </c:strCache>
            </c:strRef>
          </c:tx>
          <c:spPr>
            <a:ln w="12700" cap="rnd">
              <a:solidFill>
                <a:schemeClr val="tx2"/>
              </a:solidFill>
              <a:round/>
            </a:ln>
            <a:effectLst/>
          </c:spPr>
          <c:marker>
            <c:symbol val="none"/>
          </c:marker>
          <c:val>
            <c:numRef>
              <c:f>'16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'16　感染症統計'!$A$15</c:f>
              <c:strCache>
                <c:ptCount val="1"/>
                <c:pt idx="0">
                  <c:v>2015年</c:v>
                </c:pt>
              </c:strCache>
            </c:strRef>
          </c:tx>
          <c:spPr>
            <a:ln w="28575" cap="rnd">
              <a:solidFill>
                <a:schemeClr val="accent3">
                  <a:lumMod val="60000"/>
                </a:schemeClr>
              </a:solidFill>
              <a:round/>
            </a:ln>
            <a:effectLst/>
          </c:spPr>
          <c:marker>
            <c:symbol val="none"/>
          </c:marker>
          <c:val>
            <c:numRef>
              <c:f>'16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'16　感染症統計'!$P$7</c:f>
              <c:strCache>
                <c:ptCount val="1"/>
                <c:pt idx="0">
                  <c:v>2023年</c:v>
                </c:pt>
              </c:strCache>
            </c:strRef>
          </c:tx>
          <c:spPr>
            <a:ln w="63500" cap="rnd">
              <a:solidFill>
                <a:srgbClr val="FF0000"/>
              </a:solidFill>
              <a:round/>
            </a:ln>
            <a:effectLst/>
          </c:spPr>
          <c:marker>
            <c:symbol val="none"/>
          </c:marker>
          <c:val>
            <c:numRef>
              <c:f>'16　感染症統計'!$Q$7:$AB$7</c:f>
              <c:numCache>
                <c:formatCode>#,##0_ </c:formatCode>
                <c:ptCount val="12"/>
                <c:pt idx="0" formatCode="General">
                  <c:v>1</c:v>
                </c:pt>
                <c:pt idx="1">
                  <c:v>1</c:v>
                </c:pt>
                <c:pt idx="2">
                  <c:v>5</c:v>
                </c:pt>
                <c:pt idx="3">
                  <c:v>2</c:v>
                </c:pt>
              </c:numCache>
            </c:numRef>
          </c:val>
          <c:smooth val="0"/>
          <c:extLst>
            <c:ext xmlns:c16="http://schemas.microsoft.com/office/drawing/2014/chart" uri="{C3380CC4-5D6E-409C-BE32-E72D297353CC}">
              <c16:uniqueId val="{00000000-691A-4A61-BF12-3A5977548A2F}"/>
            </c:ext>
          </c:extLst>
        </c:ser>
        <c:ser>
          <c:idx val="7"/>
          <c:order val="1"/>
          <c:tx>
            <c:strRef>
              <c:f>'16　感染症統計'!$P$8</c:f>
              <c:strCache>
                <c:ptCount val="1"/>
                <c:pt idx="0">
                  <c:v>2022年</c:v>
                </c:pt>
              </c:strCache>
            </c:strRef>
          </c:tx>
          <c:spPr>
            <a:ln w="25400" cap="rnd">
              <a:solidFill>
                <a:schemeClr val="accent6">
                  <a:lumMod val="75000"/>
                </a:schemeClr>
              </a:solidFill>
              <a:round/>
            </a:ln>
            <a:effectLst/>
          </c:spPr>
          <c:marker>
            <c:symbol val="none"/>
          </c:marker>
          <c:val>
            <c:numRef>
              <c:f>'16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'16　感染症統計'!$P$9</c:f>
              <c:strCache>
                <c:ptCount val="1"/>
                <c:pt idx="0">
                  <c:v>2021年</c:v>
                </c:pt>
              </c:strCache>
            </c:strRef>
          </c:tx>
          <c:spPr>
            <a:ln w="28575" cap="rnd">
              <a:solidFill>
                <a:srgbClr val="FF0066"/>
              </a:solidFill>
              <a:round/>
            </a:ln>
            <a:effectLst/>
          </c:spPr>
          <c:marker>
            <c:symbol val="none"/>
          </c:marker>
          <c:val>
            <c:numRef>
              <c:f>'16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'16　感染症統計'!$P$10</c:f>
              <c:strCache>
                <c:ptCount val="1"/>
                <c:pt idx="0">
                  <c:v>2020年</c:v>
                </c:pt>
              </c:strCache>
            </c:strRef>
          </c:tx>
          <c:spPr>
            <a:ln w="28575" cap="rnd">
              <a:solidFill>
                <a:schemeClr val="accent2"/>
              </a:solidFill>
              <a:round/>
            </a:ln>
            <a:effectLst/>
          </c:spPr>
          <c:marker>
            <c:symbol val="none"/>
          </c:marker>
          <c:val>
            <c:numRef>
              <c:f>'16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'16　感染症統計'!$P$11</c:f>
              <c:strCache>
                <c:ptCount val="1"/>
                <c:pt idx="0">
                  <c:v>2019年</c:v>
                </c:pt>
              </c:strCache>
            </c:strRef>
          </c:tx>
          <c:spPr>
            <a:ln w="28575" cap="rnd">
              <a:solidFill>
                <a:schemeClr val="accent3">
                  <a:lumMod val="50000"/>
                </a:schemeClr>
              </a:solidFill>
              <a:round/>
            </a:ln>
            <a:effectLst/>
          </c:spPr>
          <c:marker>
            <c:symbol val="none"/>
          </c:marker>
          <c:val>
            <c:numRef>
              <c:f>'16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'16　感染症統計'!$P$12</c:f>
              <c:strCache>
                <c:ptCount val="1"/>
                <c:pt idx="0">
                  <c:v>2018年</c:v>
                </c:pt>
              </c:strCache>
            </c:strRef>
          </c:tx>
          <c:spPr>
            <a:ln w="28575" cap="rnd">
              <a:solidFill>
                <a:schemeClr val="accent4">
                  <a:lumMod val="75000"/>
                </a:schemeClr>
              </a:solidFill>
              <a:round/>
            </a:ln>
            <a:effectLst/>
          </c:spPr>
          <c:marker>
            <c:symbol val="none"/>
          </c:marker>
          <c:val>
            <c:numRef>
              <c:f>'16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'16　感染症統計'!$P$13</c:f>
              <c:strCache>
                <c:ptCount val="1"/>
                <c:pt idx="0">
                  <c:v>2017年</c:v>
                </c:pt>
              </c:strCache>
            </c:strRef>
          </c:tx>
          <c:spPr>
            <a:ln w="28575" cap="rnd">
              <a:solidFill>
                <a:schemeClr val="accent5"/>
              </a:solidFill>
              <a:round/>
            </a:ln>
            <a:effectLst/>
          </c:spPr>
          <c:marker>
            <c:symbol val="none"/>
          </c:marker>
          <c:val>
            <c:numRef>
              <c:f>'16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'16　感染症統計'!$P$14</c:f>
              <c:strCache>
                <c:ptCount val="1"/>
                <c:pt idx="0">
                  <c:v>2016年</c:v>
                </c:pt>
              </c:strCache>
            </c:strRef>
          </c:tx>
          <c:spPr>
            <a:ln w="28575" cap="rnd">
              <a:solidFill>
                <a:srgbClr val="3399FF"/>
              </a:solidFill>
              <a:round/>
            </a:ln>
            <a:effectLst/>
          </c:spPr>
          <c:marker>
            <c:symbol val="none"/>
          </c:marker>
          <c:val>
            <c:numRef>
              <c:f>'16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eee.tokyo-gas.co.jp/saitekichubo/example/senshin14/_img/pho_Inspectionroom.jpg&amp;imgrefurl=http://eee.tokyo-gas.co.jp/saitekichubo/example/senshin14/&amp;h=181&amp;w=200&amp;tbnid=-5ekyV1ecZpymM:&amp;zoom=1&amp;docid=qNl1kMywIrgyQM&amp;hl=ja&amp;ei=wDqBU4TcLsLq8AX3o4H4CQ&amp;tbm=isch&amp;ved=0CFQQMygBMAE&amp;iact=rc&amp;uact=3&amp;dur=778&amp;page=1&amp;start=0&amp;ndsp=12" TargetMode="External"/><Relationship Id="rId2"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616&amp;page=1&amp;start=0&amp;ndsp=15"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8.jpeg"/><Relationship Id="rId5" Type="http://schemas.openxmlformats.org/officeDocument/2006/relationships/image" Target="../media/image7.jpeg"/><Relationship Id="rId4" Type="http://schemas.openxmlformats.org/officeDocument/2006/relationships/hyperlink" Target="http://www.google.com/imgres?imgurl=http://eee.tokyo-gas.co.jp/saitekichubo/example/senshin14/_img/pho_Inspectionroom.jpg&amp;imgrefurl=http://eee.tokyo-gas.co.jp/saitekichubo/example/senshin14/&amp;h=181&amp;w=200&amp;tbnid=-5ekyV1ecZpymM:&amp;zoom=1&amp;docid=qNl1kMywIrgyQM&amp;hl=ja&amp;ei=wDqBU4TcLsLq8AX3o4H4CQ&amp;tbm=isch&amp;ved=0CFQQMygBMAE&amp;iact=rc&amp;uact=3&amp;dur=886&amp;page=1&amp;start=0&amp;ndsp=12"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289560</xdr:colOff>
      <xdr:row>5</xdr:row>
      <xdr:rowOff>144780</xdr:rowOff>
    </xdr:from>
    <xdr:to>
      <xdr:col>14</xdr:col>
      <xdr:colOff>493395</xdr:colOff>
      <xdr:row>38</xdr:row>
      <xdr:rowOff>133350</xdr:rowOff>
    </xdr:to>
    <xdr:pic>
      <xdr:nvPicPr>
        <xdr:cNvPr id="3" name="図 2">
          <a:extLst>
            <a:ext uri="{FF2B5EF4-FFF2-40B4-BE49-F238E27FC236}">
              <a16:creationId xmlns:a16="http://schemas.microsoft.com/office/drawing/2014/main" id="{0A497A95-2F62-B366-9DAB-093184A319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289560" y="1485900"/>
          <a:ext cx="7572375" cy="5657850"/>
        </a:xfrm>
        <a:prstGeom prst="rect">
          <a:avLst/>
        </a:prstGeom>
      </xdr:spPr>
    </xdr:pic>
    <xdr:clientData/>
  </xdr:twoCellAnchor>
  <xdr:twoCellAnchor>
    <xdr:from>
      <xdr:col>9</xdr:col>
      <xdr:colOff>403860</xdr:colOff>
      <xdr:row>16</xdr:row>
      <xdr:rowOff>53340</xdr:rowOff>
    </xdr:from>
    <xdr:to>
      <xdr:col>14</xdr:col>
      <xdr:colOff>510540</xdr:colOff>
      <xdr:row>19</xdr:row>
      <xdr:rowOff>114300</xdr:rowOff>
    </xdr:to>
    <xdr:sp macro="" textlink="">
      <xdr:nvSpPr>
        <xdr:cNvPr id="2" name="テキスト ボックス 1">
          <a:extLst>
            <a:ext uri="{FF2B5EF4-FFF2-40B4-BE49-F238E27FC236}">
              <a16:creationId xmlns:a16="http://schemas.microsoft.com/office/drawing/2014/main" id="{B5B5F057-626B-3EF2-40AB-9502930100A0}"/>
            </a:ext>
          </a:extLst>
        </xdr:cNvPr>
        <xdr:cNvSpPr txBox="1"/>
      </xdr:nvSpPr>
      <xdr:spPr>
        <a:xfrm>
          <a:off x="4724400" y="3337560"/>
          <a:ext cx="3154680" cy="563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a:solidFill>
                <a:srgbClr val="FF0000"/>
              </a:solidFill>
            </a:rPr>
            <a:t>残り</a:t>
          </a:r>
          <a:r>
            <a:rPr kumimoji="1" lang="en-US" altLang="ja-JP" sz="2000">
              <a:solidFill>
                <a:srgbClr val="FF0000"/>
              </a:solidFill>
            </a:rPr>
            <a:t>180</a:t>
          </a:r>
          <a:r>
            <a:rPr kumimoji="1" lang="ja-JP" altLang="en-US" sz="2000">
              <a:solidFill>
                <a:srgbClr val="FF0000"/>
              </a:solidFill>
            </a:rPr>
            <a:t>冊を切りました。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152400</xdr:colOff>
      <xdr:row>17</xdr:row>
      <xdr:rowOff>487680</xdr:rowOff>
    </xdr:to>
    <xdr:pic>
      <xdr:nvPicPr>
        <xdr:cNvPr id="16" name="図 15" descr="感染性胃腸炎患者報告数　直近5シーズン">
          <a:extLst>
            <a:ext uri="{FF2B5EF4-FFF2-40B4-BE49-F238E27FC236}">
              <a16:creationId xmlns:a16="http://schemas.microsoft.com/office/drawing/2014/main" id="{609F3452-DB5B-A343-9557-642794C1E7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345680" cy="2804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350704</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71545"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4.95</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594989" cy="594172"/>
        </a:xfrm>
        <a:prstGeom prst="borderCallout2">
          <a:avLst>
            <a:gd name="adj1" fmla="val 101279"/>
            <a:gd name="adj2" fmla="val 51060"/>
            <a:gd name="adj3" fmla="val 210486"/>
            <a:gd name="adj4" fmla="val 51057"/>
            <a:gd name="adj5" fmla="val 312173"/>
            <a:gd name="adj6" fmla="val 4560"/>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散発事故事例の報告例年より一ヵ月早く、終息が遅れている</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10</xdr:col>
      <xdr:colOff>678904</xdr:colOff>
      <xdr:row>14</xdr:row>
      <xdr:rowOff>39227</xdr:rowOff>
    </xdr:from>
    <xdr:to>
      <xdr:col>11</xdr:col>
      <xdr:colOff>79702</xdr:colOff>
      <xdr:row>16</xdr:row>
      <xdr:rowOff>3346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9038044" y="2759567"/>
          <a:ext cx="322818" cy="299399"/>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7620</xdr:colOff>
      <xdr:row>1</xdr:row>
      <xdr:rowOff>213361</xdr:rowOff>
    </xdr:from>
    <xdr:to>
      <xdr:col>6</xdr:col>
      <xdr:colOff>754380</xdr:colOff>
      <xdr:row>16</xdr:row>
      <xdr:rowOff>22861</xdr:rowOff>
    </xdr:to>
    <xdr:pic>
      <xdr:nvPicPr>
        <xdr:cNvPr id="29" name="図 28">
          <a:extLst>
            <a:ext uri="{FF2B5EF4-FFF2-40B4-BE49-F238E27FC236}">
              <a16:creationId xmlns:a16="http://schemas.microsoft.com/office/drawing/2014/main" id="{C716356D-725E-DC33-9148-880CDE780EF2}"/>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65120" y="541021"/>
          <a:ext cx="1645920" cy="2537460"/>
        </a:xfrm>
        <a:prstGeom prst="rect">
          <a:avLst/>
        </a:prstGeom>
      </xdr:spPr>
    </xdr:pic>
    <xdr:clientData/>
  </xdr:twoCellAnchor>
  <xdr:twoCellAnchor editAs="oneCell">
    <xdr:from>
      <xdr:col>0</xdr:col>
      <xdr:colOff>0</xdr:colOff>
      <xdr:row>2</xdr:row>
      <xdr:rowOff>0</xdr:rowOff>
    </xdr:from>
    <xdr:to>
      <xdr:col>3</xdr:col>
      <xdr:colOff>50521</xdr:colOff>
      <xdr:row>16</xdr:row>
      <xdr:rowOff>45720</xdr:rowOff>
    </xdr:to>
    <xdr:pic>
      <xdr:nvPicPr>
        <xdr:cNvPr id="33" name="図 32">
          <a:extLst>
            <a:ext uri="{FF2B5EF4-FFF2-40B4-BE49-F238E27FC236}">
              <a16:creationId xmlns:a16="http://schemas.microsoft.com/office/drawing/2014/main" id="{719618EA-EE2A-AB4F-2514-A897CFCFC948}"/>
            </a:ext>
          </a:extLst>
        </xdr:cNvPr>
        <xdr:cNvPicPr>
          <a:picLocks noChangeAspect="1"/>
        </xdr:cNvPicPr>
      </xdr:nvPicPr>
      <xdr:blipFill>
        <a:blip xmlns:r="http://schemas.openxmlformats.org/officeDocument/2006/relationships" r:embed="rId4"/>
        <a:stretch>
          <a:fillRect/>
        </a:stretch>
      </xdr:blipFill>
      <xdr:spPr>
        <a:xfrm>
          <a:off x="0" y="548640"/>
          <a:ext cx="1536421" cy="2552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16</xdr:row>
      <xdr:rowOff>0</xdr:rowOff>
    </xdr:from>
    <xdr:ext cx="304800" cy="305301"/>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6851B2AD-0DCD-460F-98E3-561AC1C8071F}"/>
            </a:ext>
          </a:extLst>
        </xdr:cNvPr>
        <xdr:cNvSpPr>
          <a:spLocks noChangeAspect="1" noChangeArrowheads="1"/>
        </xdr:cNvSpPr>
      </xdr:nvSpPr>
      <xdr:spPr bwMode="auto">
        <a:xfrm>
          <a:off x="5516880" y="4488180"/>
          <a:ext cx="304800" cy="305301"/>
        </a:xfrm>
        <a:prstGeom prst="rect">
          <a:avLst/>
        </a:prstGeom>
        <a:noFill/>
        <a:ln w="9525">
          <a:noFill/>
          <a:miter lim="800000"/>
          <a:headEnd/>
          <a:tailEnd/>
        </a:ln>
      </xdr:spPr>
    </xdr:sp>
    <xdr:clientData/>
  </xdr:oneCellAnchor>
  <xdr:oneCellAnchor>
    <xdr:from>
      <xdr:col>15</xdr:col>
      <xdr:colOff>0</xdr:colOff>
      <xdr:row>12</xdr:row>
      <xdr:rowOff>0</xdr:rowOff>
    </xdr:from>
    <xdr:ext cx="304800" cy="297781"/>
    <xdr:sp macro="" textlink="">
      <xdr:nvSpPr>
        <xdr:cNvPr id="3" name="AutoShape 74"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BDF384BF-42CE-4BB4-8CAE-389087D3629E}"/>
            </a:ext>
          </a:extLst>
        </xdr:cNvPr>
        <xdr:cNvSpPr>
          <a:spLocks noChangeAspect="1" noChangeArrowheads="1"/>
        </xdr:cNvSpPr>
      </xdr:nvSpPr>
      <xdr:spPr bwMode="auto">
        <a:xfrm>
          <a:off x="10721340" y="2918460"/>
          <a:ext cx="304800" cy="297781"/>
        </a:xfrm>
        <a:prstGeom prst="rect">
          <a:avLst/>
        </a:prstGeom>
        <a:noFill/>
        <a:ln w="9525">
          <a:noFill/>
          <a:miter lim="800000"/>
          <a:headEnd/>
          <a:tailEnd/>
        </a:ln>
      </xdr:spPr>
    </xdr:sp>
    <xdr:clientData/>
  </xdr:oneCellAnchor>
  <xdr:oneCellAnchor>
    <xdr:from>
      <xdr:col>15</xdr:col>
      <xdr:colOff>0</xdr:colOff>
      <xdr:row>12</xdr:row>
      <xdr:rowOff>0</xdr:rowOff>
    </xdr:from>
    <xdr:ext cx="304800" cy="297781"/>
    <xdr:sp macro="" textlink="">
      <xdr:nvSpPr>
        <xdr:cNvPr id="4" name="AutoShape 76"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2"/>
          <a:extLst>
            <a:ext uri="{FF2B5EF4-FFF2-40B4-BE49-F238E27FC236}">
              <a16:creationId xmlns:a16="http://schemas.microsoft.com/office/drawing/2014/main" id="{5B208498-991B-429E-BADA-7FCFE882AFB2}"/>
            </a:ext>
          </a:extLst>
        </xdr:cNvPr>
        <xdr:cNvSpPr>
          <a:spLocks noChangeAspect="1" noChangeArrowheads="1"/>
        </xdr:cNvSpPr>
      </xdr:nvSpPr>
      <xdr:spPr bwMode="auto">
        <a:xfrm>
          <a:off x="10721340" y="2918460"/>
          <a:ext cx="304800" cy="297781"/>
        </a:xfrm>
        <a:prstGeom prst="rect">
          <a:avLst/>
        </a:prstGeom>
        <a:noFill/>
        <a:ln w="9525">
          <a:noFill/>
          <a:miter lim="800000"/>
          <a:headEnd/>
          <a:tailEnd/>
        </a:ln>
      </xdr:spPr>
    </xdr:sp>
    <xdr:clientData/>
  </xdr:oneCellAnchor>
  <xdr:twoCellAnchor>
    <xdr:from>
      <xdr:col>5</xdr:col>
      <xdr:colOff>314325</xdr:colOff>
      <xdr:row>7</xdr:row>
      <xdr:rowOff>219075</xdr:rowOff>
    </xdr:from>
    <xdr:to>
      <xdr:col>6</xdr:col>
      <xdr:colOff>542925</xdr:colOff>
      <xdr:row>11</xdr:row>
      <xdr:rowOff>47625</xdr:rowOff>
    </xdr:to>
    <xdr:sp macro="" textlink="">
      <xdr:nvSpPr>
        <xdr:cNvPr id="5" name="右矢印 4">
          <a:extLst>
            <a:ext uri="{FF2B5EF4-FFF2-40B4-BE49-F238E27FC236}">
              <a16:creationId xmlns:a16="http://schemas.microsoft.com/office/drawing/2014/main" id="{8BEF6024-87FD-4464-A5FE-00AD5C004B11}"/>
            </a:ext>
          </a:extLst>
        </xdr:cNvPr>
        <xdr:cNvSpPr>
          <a:spLocks noChangeArrowheads="1"/>
        </xdr:cNvSpPr>
      </xdr:nvSpPr>
      <xdr:spPr bwMode="auto">
        <a:xfrm>
          <a:off x="3118485" y="1918335"/>
          <a:ext cx="845820" cy="803910"/>
        </a:xfrm>
        <a:prstGeom prst="rightArrow">
          <a:avLst>
            <a:gd name="adj1" fmla="val 50000"/>
            <a:gd name="adj2" fmla="val 45349"/>
          </a:avLst>
        </a:prstGeom>
        <a:solidFill>
          <a:srgbClr val="C0C0C0"/>
        </a:solidFill>
        <a:ln w="25400" algn="ctr">
          <a:solidFill>
            <a:srgbClr val="FFFFFF"/>
          </a:solidFill>
          <a:miter lim="800000"/>
          <a:headEnd/>
          <a:tailEnd/>
        </a:ln>
        <a:effectLst>
          <a:outerShdw dist="107763" dir="2700000" algn="ctr" rotWithShape="0">
            <a:srgbClr val="FFFFFF">
              <a:alpha val="50000"/>
            </a:srgbClr>
          </a:outerShdw>
        </a:effectLst>
      </xdr:spPr>
      <xdr:txBody>
        <a:bodyPr/>
        <a:lstStyle/>
        <a:p>
          <a:endParaRPr lang="ja-JP" altLang="en-US"/>
        </a:p>
      </xdr:txBody>
    </xdr:sp>
    <xdr:clientData/>
  </xdr:twoCellAnchor>
  <xdr:oneCellAnchor>
    <xdr:from>
      <xdr:col>15</xdr:col>
      <xdr:colOff>0</xdr:colOff>
      <xdr:row>1</xdr:row>
      <xdr:rowOff>0</xdr:rowOff>
    </xdr:from>
    <xdr:ext cx="304800" cy="300789"/>
    <xdr:sp macro="" textlink="">
      <xdr:nvSpPr>
        <xdr:cNvPr id="6" name="AutoShape 152" descr="data:image/jpeg;base64,/9j/4AAQSkZJRgABAQAAAQABAAD/2wCEAAkGBhQSEBUUEhIVFRUWFBYWFRYVFxYZFRUVGBgbGBkVFBQYHCYfHBkkGRcXHy8gJCcpLCwsFR4xNTAqNSYrLCkBCQoKDgwOFw8PFCkcFBwsKSkpKS0pKSkqKSksKSkpKSksKSkpKSkpKSkpKSwpKSkvKTYyKSkpKSksKSksKSwsLP/AABEIAJAAoAMBIgACEQEDEQH/xAAcAAACAgMBAQAAAAAAAAAAAAAFBgMEAAIHAQj/xABJEAABAwIEAQcGCwUGBwEAAAABAgMRAAQFEiExQQYTIlFhcZEygaGxwdEHI0JSU2JykpOy8CRjc6LSMzRDgsLDFERUlKOz4RX/xAAYAQEBAQEBAAAAAAAAAAAAAAAAAQIDBP/EABwRAQEBAQEAAwEAAAAAAAAAAAABEQIxAxIhQf/aAAwDAQACEQMRAD8AdHWJ1G/XUK2ZqziDmRlxfzUKV4CfZQzBMebuAIICur3V0aVblSg6lISCkmFfOSSFEH0D71Y5bajvHro+rDm8ytQtZWkjWSkQdQJ06q0usPhJMbZfXS8hTftCDI3G1EsMdzD9aGjD2DE8KFO2SmVZoOX5Xd11iyxdX3LFKoKkpJ4EgGPGoVW0bCPNRllrMgEayKBXWBPycr6AJ0ltaiB1H4wTQZzVeFuqiuT9xxuk+Zge1ZqM8nHuN0fMw17ZoLhbqJwVVVyac43TnmaYH+g1orkurjcv+YMj1N0E5UPnDxFRKUCYBB7iDVc8mhxuLj76R6kCrdhgwakhbip+kWVR3DhVEa0xUOIXQZtklsRKjm61K127tfE1afFAsYwQPLaK1rhKoCQYTspRPfIAoAeIYhzqxJ100E+qm3H8HQ7Ys80/zLSlhb5iVuwPJA+UoKmEnTYnagbXJRIUSFLUSeIHgT1U03PJhTzhX/Y2yAIMgEJCRJbB0TOpLituAnUOYF1u3KwG2kZUIM5SdAT/AIj6/lOEcPMIGtQYldN2ognnHSNhGY9UxohA4e2r2JY2SnmcOR0BoXvk9vNBXlH66t+3elo4eG5KzKjqSdVE9ZPE1cHZsaT+zPfwl/lNIfJHkiq66TVw0hY3TKs+nEpjbup7xpX7M9/Cc/Ka49b3xSQZIPWND41Wa7E1auWRC7hCHExBeQBnQOpekx20z802+z0CClQ0UIrhYxtahBUSO010f4OnQhgqM9I666eYbCr+0PKWh1ConsPQoQUioV4olKSTsASfNVTAeVTN2VBskKST0VQFED5YE+TJjvrFliK1tbcwEpPkLHQPUeKD6x56IotGiNT6RWz9qHbcpndOhHBQ2I89KTWJqBKF+UkwffUU0qsWOJHjWhtbbrHiaBKfkTUOeaphiLNr1jxNROm0G8fzUAUqtImi4guG0lasuiZOXu4VXcbWtxKG4MkACNT/APKvOJAqTDrgMysCVbT1DqrUgXfhGwsWyLcJUcygsrIJgxl9Amlm0TDKgpRCnCkNyVE9EKUqDw6PGmn4QlyhpT6vjVuDIniERrI4AnKAPPS6zhi3UhzMlIazgg7krTl080+NRYqW2Frb+MLiyT5IzKiesiabHUc9glrzyj07pPOfWHSMKHESBp2UJQVEjXbajWH64PaA/wDWI/1Ck9AvmFKTkZRpr0iI41Tc5HLKumrq9M+6nptASNKpXdyAsajUbeNdPyqJ4iJZdB25tf5TXIn7VHCRG9davnIacPU2s+AJrjirwLlQHlEnowROhPd3ViMVdsrVOs66cNx3iuk8kdLMD63srmycSK0pC402MZVdxPGuj8lFg2xj5/srRBy4X0FfZPqpX+DNUXZECeYVr/nTTM6eie40D5C4YUPc4VfJWgpI2lQUkg9UA1J/VN3JzEcyFJkENEpWYI6UzA1109Ypb5U2pTcJWkGFK4DrEieqr2C3wZbuFZcwLwkbaKBBjwpgv3Gi0FqTpCTBEGNNxWMQuMNy0D2xXhtSRxHdRh3m2mwoJltSzInY8COw14MQaOyPSaKElipG7eiBvEcGh4mtGrxIUTknqHyU9qieFWAXcNZjOoTMSBJP2RxqG8xBtkZswSkaBRGbXqbT8tfoHmq9i17GQRnzkhIBygq08qNQjjlGp0mKF4tbpWpsOAEpDmwgBQbR5I4DfStqV+UeJc+lpeUpAeWIUZUYDZzrPzjUNlZIU4lwg5kyE6mBO/R2Jq3yrZSlDQQIHOKPiE+6oLA6Vnr0X22xNb2bkYSx2XjR/nIqJteo76hD0YUjsuWz/wCU0gY03Yy7/rz0sYtfFVwlI0g9Xdxntr1nHiXMuVIBSDxnaqOJr/aEkCe7uq2Ymny//sXf4Tn5TXEbM6J7z6hXb7hMoWBuUKA7yIHrrmbPwc4gmJtTvrDjJ4fbqRKgw87V0Dkgv4hXYseqlK25G3yd7Vz+U+pVNvJqydZZXzza2zmmFCNANxWiDy9UkUp8hnSLyM2hbdOWTvmGpHX201JXKaUuTDKmsRUlad0LKFTwOpSRUnq0fsAVIuUEkgPJygnyRvA85J89G74yyn7Cd+wDehGE6ruR+8T6hRF9XxAncJqTwWEp51pbJEZSlQPWVKVpH+U1K1hgA2qvbXAzvCYIShQOs6LWPb6aKtXzZ0zanTj7qYBdzgKFKzEKkRs4sDomR0QY38a8urbKmY4ijbo0oRygvEtsqJ4a/dBJ9FEgA4v45gH6RX5agxZ345I+s7/6x7qHLv8AnjbKHRzKnXcSmha8aWu/WlUBtLjgRprokjU/5aNNeUD2ZI+q6R/Kk1rZOaVHjjxKTIjpmNI0ybjwoRb3Z11qUMrTgka8arKeBw0ayOfb2/jRQ9i61HfWlqucLgb88mP+4NWepXrFwEuJMCcg1ialvMacDoAVG2wA9lVFWK1KQREZYMqAPhU7+CPLWkpbJAABMjfxrXVSOjKTIioFMoG5A71R7aiedIB1pJxW4zLJ7az9caOi7thO7iPvT6jVdWOW+wXM6aBR9lJeeoGnOmO+oOk4bfheaCYkwT1QIpftMaz4iohEc2HG4J8qEzOg0rfA7mEK7/YKB4U5+3u9rivSitIbcAxclbiso+MyKIk6SkVdu8SWQqAACUjxC504apFLuCOxH2G/y0YfWMh7TPdodvE+NYgntr5Srh+TsyiPvGfXV2zuPjE/bHroTYIl9eo6VuNzHyhvRO2tilQUVIgEHRU7eaumhrW5SvyvuE5CkkgkbcCnYmeyii8Wb+d6Fe6lTlXcJWsZVDpNlJ6xxnXXepp4X7CUoY1KwjpBSROeBvlGoHmoatCzduLKkpRJUmZSolWYbHqzGp7ZsoatkrEELSCJHboaGXV+6i6cTnJRzmUA6gJ6UAA7eT6ayq9iIIb1UDroQfqmgLD2tE75OZCgpIGs6CJ0NAWXNaAuy9tU+FO/sMfv0+i4mhTbu1E+TbnxBEZvjHNNJ8onYnWk9Rq9fqATCuFM1i4FNhSy9xHxcxr1gcaEKfZGixk+2hSR4kZas2+IED4l3T6pSR4AVpMMGIPwg0lXDkqNNOKrhFKTu9Oq02SusQqFTlCo4HQHzitU1IlOtYUewsw0e2T6KDYUv9tX9sfko1h6eh5qAWast452KB/kNaSj2HK2+wn1UUcf0A8e6DOlCMNVqNf8NJ8SaaMMYQUKJAKj0deCSPbNZgqYa82sjckSk6aL20nqCh40dB6hUFvaIT5KUjqgVPVGi+6gOPWZUpLgnoggp6wfbTCU1BcW+YRUUj4gqQ3/ABE0JxGyUm5DmiklSRzZ01gjQ8BufPV7F7Vds4AoFTKnMwI3QSePZJr2/wCkUEEGVJMjUHcaGoBzilHPnRl1EayIOal5k604YozCR2xSc1uaJVlJq1hV2W7V1YAJSpZAO3lcaqVJb/3N/vc/NVRfteVHzkKT9kyPDSrJvLd3fmyfrJCVfe0V6aWdIHbPrNRq9lXR03FT0aW1ppjxPagChStNEJqwhFRJFTorCjFh5I7qANoBu3CJ1gbaeQdJmjtqeiO6ss8HBs3FrEdFSwfPov3VuJQ595TSQMhCwlCQOJKgSEnsA18aJ4LakwnMSpRlZ11PX3Rp5qMWWGtrS24pCVLLaOkRJ8kDj+taIs26U+SkDuEU1MWG0QABsK3BqMGvc1RUk1qqtM9aldBVxCyS4khQkVzu/YXZuwoFTGmWN242Un0yONdJU5QzFMPS6gpUN6gVMQWFNBSVBSTEEdU0ost6mes1fxRl20zpTqgmQDsFDiP1rVJ3FEtGFoXMAxA1kd9Ercq1ipbX+6XHe566F3GPNfJQ5Pbl99X8Jez2dwdpDhjxojF2MhJMRJJjffhw41fa5PDykKLg4jiO8b1GD0E+etQ4QQQSCNiNKauHPETpQNdMV3h7pH9i7t9Gv3UIXhL30D34Tn9NWqqCpm63GFP/AED34Tn9NTN4W99A7+G5/TWGhzAMOzgKUOjwHzj7hRe8QlfR3Tx6ld46uqoMGYcFulPNuA9LNKFDjsAR56ti0X8xf3Ve6tajVvQADQDQDqqQLrBar+Yv7qvdUNy4G45whEzGchMxvGaJ3HjQWJrJqkMTa+lb/ER769//AE2vpm/xEe+tZRcn9foVor9fqKqjE2tfjm/xEe+sOJtfTN/iI99TKic1qoVlu4HJ5shcROQhUTtOWY2PhUhtl/Rr+6r3VFBMXwpLqSFCkvEeT6cxzgK2A32AgCK6Q5aufRr+6r3VRucHUvdpf3Fe6oOYu4Gjggemr/8AwSG7FeUAKKHc0fyz2wTTVccmV8GnPuK91CsTwB4NOBLDpltQ0bX1fZomAaU9AVCuiqMFfgD/AId/8Jz+mtjyeuD/AMs9+Gv3UR9BQe2sg9teTWTWGXsHtrIPbXk1k0HuU9RrMp6jXk1k0HuU9Rrl/wANY/us/v8A/arp81VxDDGn0ZHm0uJ6lCY7Qdwe6t8dfXqUfNkVkV1HlB8EAMqs3I/dObdyXOHcfGud4pgz1svI+0ps8JGh+yrYjur38/Jz15WMUorIq7heDPXK8jDSnDxgaD7StgO+uicn/ggAhV45P7pvbuU5x7h406+Tnn2mNPgUH96j9x/u11DKeo1Uw/DGmEZGW0tp6kiJ7Sdye+rU14O+vt1a29ynqNZlPUa8msmsD3Keo1kHtryayaD2D21kHtryayaD/9k=">
          <a:hlinkClick xmlns:r="http://schemas.openxmlformats.org/officeDocument/2006/relationships" r:id="rId3"/>
          <a:extLst>
            <a:ext uri="{FF2B5EF4-FFF2-40B4-BE49-F238E27FC236}">
              <a16:creationId xmlns:a16="http://schemas.microsoft.com/office/drawing/2014/main" id="{790905C3-E5A6-4431-AE7C-4BB859208274}"/>
            </a:ext>
          </a:extLst>
        </xdr:cNvPr>
        <xdr:cNvSpPr>
          <a:spLocks noChangeAspect="1" noChangeArrowheads="1"/>
        </xdr:cNvSpPr>
      </xdr:nvSpPr>
      <xdr:spPr bwMode="auto">
        <a:xfrm>
          <a:off x="10721340" y="297180"/>
          <a:ext cx="304800" cy="300789"/>
        </a:xfrm>
        <a:prstGeom prst="rect">
          <a:avLst/>
        </a:prstGeom>
        <a:noFill/>
        <a:ln w="9525">
          <a:noFill/>
          <a:miter lim="800000"/>
          <a:headEnd/>
          <a:tailEnd/>
        </a:ln>
      </xdr:spPr>
    </xdr:sp>
    <xdr:clientData/>
  </xdr:oneCellAnchor>
  <xdr:oneCellAnchor>
    <xdr:from>
      <xdr:col>15</xdr:col>
      <xdr:colOff>0</xdr:colOff>
      <xdr:row>5</xdr:row>
      <xdr:rowOff>0</xdr:rowOff>
    </xdr:from>
    <xdr:ext cx="304800" cy="297781"/>
    <xdr:sp macro="" textlink="">
      <xdr:nvSpPr>
        <xdr:cNvPr id="7" name="AutoShape 153" descr="data:image/jpeg;base64,/9j/4AAQSkZJRgABAQAAAQABAAD/2wCEAAkGBhQSEBUUEhIVFRUWFBYWFRYVFxYZFRUVGBgbGBkVFBQYHCYfHBkkGRcXHy8gJCcpLCwsFR4xNTAqNSYrLCkBCQoKDgwOFw8PFCkcFBwsKSkpKS0pKSkqKSksKSkpKSksKSkpKSkpKSkpKSwpKSkvKTYyKSkpKSksKSksKSwsLP/AABEIAJAAoAMBIgACEQEDEQH/xAAcAAACAgMBAQAAAAAAAAAAAAAFBgMEAAIHAQj/xABJEAABAwIEAQcGCwUGBwEAAAABAgMRAAQFEiExQQYTIlFhcZEygaGxwdEHI0JSU2JykpOy8CRjc6LSMzRDgsLDFERUlKOz4RX/xAAYAQEBAQEBAAAAAAAAAAAAAAAAAQIDBP/EABwRAQEBAQEAAwEAAAAAAAAAAAABEQIxAxIhQf/aAAwDAQACEQMRAD8AdHWJ1G/XUK2ZqziDmRlxfzUKV4CfZQzBMebuAIICur3V0aVblSg6lISCkmFfOSSFEH0D71Y5bajvHro+rDm8ytQtZWkjWSkQdQJ06q0usPhJMbZfXS8hTftCDI3G1EsMdzD9aGjD2DE8KFO2SmVZoOX5Xd11iyxdX3LFKoKkpJ4EgGPGoVW0bCPNRllrMgEayKBXWBPycr6AJ0ltaiB1H4wTQZzVeFuqiuT9xxuk+Zge1ZqM8nHuN0fMw17ZoLhbqJwVVVyac43TnmaYH+g1orkurjcv+YMj1N0E5UPnDxFRKUCYBB7iDVc8mhxuLj76R6kCrdhgwakhbip+kWVR3DhVEa0xUOIXQZtklsRKjm61K127tfE1afFAsYwQPLaK1rhKoCQYTspRPfIAoAeIYhzqxJ100E+qm3H8HQ7Ys80/zLSlhb5iVuwPJA+UoKmEnTYnagbXJRIUSFLUSeIHgT1U03PJhTzhX/Y2yAIMgEJCRJbB0TOpLituAnUOYF1u3KwG2kZUIM5SdAT/AIj6/lOEcPMIGtQYldN2ognnHSNhGY9UxohA4e2r2JY2SnmcOR0BoXvk9vNBXlH66t+3elo4eG5KzKjqSdVE9ZPE1cHZsaT+zPfwl/lNIfJHkiq66TVw0hY3TKs+nEpjbup7xpX7M9/Cc/Ka49b3xSQZIPWND41Wa7E1auWRC7hCHExBeQBnQOpekx20z802+z0CClQ0UIrhYxtahBUSO010f4OnQhgqM9I666eYbCr+0PKWh1ConsPQoQUioV4olKSTsASfNVTAeVTN2VBskKST0VQFED5YE+TJjvrFliK1tbcwEpPkLHQPUeKD6x56IotGiNT6RWz9qHbcpndOhHBQ2I89KTWJqBKF+UkwffUU0qsWOJHjWhtbbrHiaBKfkTUOeaphiLNr1jxNROm0G8fzUAUqtImi4guG0lasuiZOXu4VXcbWtxKG4MkACNT/APKvOJAqTDrgMysCVbT1DqrUgXfhGwsWyLcJUcygsrIJgxl9Amlm0TDKgpRCnCkNyVE9EKUqDw6PGmn4QlyhpT6vjVuDIniERrI4AnKAPPS6zhi3UhzMlIazgg7krTl080+NRYqW2Frb+MLiyT5IzKiesiabHUc9glrzyj07pPOfWHSMKHESBp2UJQVEjXbajWH64PaA/wDWI/1Ck9AvmFKTkZRpr0iI41Tc5HLKumrq9M+6nptASNKpXdyAsajUbeNdPyqJ4iJZdB25tf5TXIn7VHCRG9davnIacPU2s+AJrjirwLlQHlEnowROhPd3ViMVdsrVOs66cNx3iuk8kdLMD63srmycSK0pC402MZVdxPGuj8lFg2xj5/srRBy4X0FfZPqpX+DNUXZECeYVr/nTTM6eie40D5C4YUPc4VfJWgpI2lQUkg9UA1J/VN3JzEcyFJkENEpWYI6UzA1109Ypb5U2pTcJWkGFK4DrEieqr2C3wZbuFZcwLwkbaKBBjwpgv3Gi0FqTpCTBEGNNxWMQuMNy0D2xXhtSRxHdRh3m2mwoJltSzInY8COw14MQaOyPSaKElipG7eiBvEcGh4mtGrxIUTknqHyU9qieFWAXcNZjOoTMSBJP2RxqG8xBtkZswSkaBRGbXqbT8tfoHmq9i17GQRnzkhIBygq08qNQjjlGp0mKF4tbpWpsOAEpDmwgBQbR5I4DfStqV+UeJc+lpeUpAeWIUZUYDZzrPzjUNlZIU4lwg5kyE6mBO/R2Jq3yrZSlDQQIHOKPiE+6oLA6Vnr0X22xNb2bkYSx2XjR/nIqJteo76hD0YUjsuWz/wCU0gY03Yy7/rz0sYtfFVwlI0g9Xdxntr1nHiXMuVIBSDxnaqOJr/aEkCe7uq2Ymny//sXf4Tn5TXEbM6J7z6hXb7hMoWBuUKA7yIHrrmbPwc4gmJtTvrDjJ4fbqRKgw87V0Dkgv4hXYseqlK25G3yd7Vz+U+pVNvJqydZZXzza2zmmFCNANxWiDy9UkUp8hnSLyM2hbdOWTvmGpHX201JXKaUuTDKmsRUlad0LKFTwOpSRUnq0fsAVIuUEkgPJygnyRvA85J89G74yyn7Cd+wDehGE6ruR+8T6hRF9XxAncJqTwWEp51pbJEZSlQPWVKVpH+U1K1hgA2qvbXAzvCYIShQOs6LWPb6aKtXzZ0zanTj7qYBdzgKFKzEKkRs4sDomR0QY38a8urbKmY4ijbo0oRygvEtsqJ4a/dBJ9FEgA4v45gH6RX5agxZ345I+s7/6x7qHLv8AnjbKHRzKnXcSmha8aWu/WlUBtLjgRprokjU/5aNNeUD2ZI+q6R/Kk1rZOaVHjjxKTIjpmNI0ybjwoRb3Z11qUMrTgka8arKeBw0ayOfb2/jRQ9i61HfWlqucLgb88mP+4NWepXrFwEuJMCcg1ialvMacDoAVG2wA9lVFWK1KQREZYMqAPhU7+CPLWkpbJAABMjfxrXVSOjKTIioFMoG5A71R7aiedIB1pJxW4zLJ7az9caOi7thO7iPvT6jVdWOW+wXM6aBR9lJeeoGnOmO+oOk4bfheaCYkwT1QIpftMaz4iohEc2HG4J8qEzOg0rfA7mEK7/YKB4U5+3u9rivSitIbcAxclbiso+MyKIk6SkVdu8SWQqAACUjxC504apFLuCOxH2G/y0YfWMh7TPdodvE+NYgntr5Srh+TsyiPvGfXV2zuPjE/bHroTYIl9eo6VuNzHyhvRO2tilQUVIgEHRU7eaumhrW5SvyvuE5CkkgkbcCnYmeyii8Wb+d6Fe6lTlXcJWsZVDpNlJ6xxnXXepp4X7CUoY1KwjpBSROeBvlGoHmoatCzduLKkpRJUmZSolWYbHqzGp7ZsoatkrEELSCJHboaGXV+6i6cTnJRzmUA6gJ6UAA7eT6ayq9iIIb1UDroQfqmgLD2tE75OZCgpIGs6CJ0NAWXNaAuy9tU+FO/sMfv0+i4mhTbu1E+TbnxBEZvjHNNJ8onYnWk9Rq9fqATCuFM1i4FNhSy9xHxcxr1gcaEKfZGixk+2hSR4kZas2+IED4l3T6pSR4AVpMMGIPwg0lXDkqNNOKrhFKTu9Oq02SusQqFTlCo4HQHzitU1IlOtYUewsw0e2T6KDYUv9tX9sfko1h6eh5qAWast452KB/kNaSj2HK2+wn1UUcf0A8e6DOlCMNVqNf8NJ8SaaMMYQUKJAKj0deCSPbNZgqYa82sjckSk6aL20nqCh40dB6hUFvaIT5KUjqgVPVGi+6gOPWZUpLgnoggp6wfbTCU1BcW+YRUUj4gqQ3/ABE0JxGyUm5DmiklSRzZ01gjQ8BufPV7F7Vds4AoFTKnMwI3QSePZJr2/wCkUEEGVJMjUHcaGoBzilHPnRl1EayIOal5k604YozCR2xSc1uaJVlJq1hV2W7V1YAJSpZAO3lcaqVJb/3N/vc/NVRfteVHzkKT9kyPDSrJvLd3fmyfrJCVfe0V6aWdIHbPrNRq9lXR03FT0aW1ppjxPagChStNEJqwhFRJFTorCjFh5I7qANoBu3CJ1gbaeQdJmjtqeiO6ss8HBs3FrEdFSwfPov3VuJQ595TSQMhCwlCQOJKgSEnsA18aJ4LakwnMSpRlZ11PX3Rp5qMWWGtrS24pCVLLaOkRJ8kDj+taIs26U+SkDuEU1MWG0QABsK3BqMGvc1RUk1qqtM9aldBVxCyS4khQkVzu/YXZuwoFTGmWN242Un0yONdJU5QzFMPS6gpUN6gVMQWFNBSVBSTEEdU0ost6mes1fxRl20zpTqgmQDsFDiP1rVJ3FEtGFoXMAxA1kd9Ercq1ipbX+6XHe566F3GPNfJQ5Pbl99X8Jez2dwdpDhjxojF2MhJMRJJjffhw41fa5PDykKLg4jiO8b1GD0E+etQ4QQQSCNiNKauHPETpQNdMV3h7pH9i7t9Gv3UIXhL30D34Tn9NWqqCpm63GFP/AED34Tn9NTN4W99A7+G5/TWGhzAMOzgKUOjwHzj7hRe8QlfR3Tx6ld46uqoMGYcFulPNuA9LNKFDjsAR56ti0X8xf3Ve6tajVvQADQDQDqqQLrBar+Yv7qvdUNy4G45whEzGchMxvGaJ3HjQWJrJqkMTa+lb/ER769//AE2vpm/xEe+tZRcn9foVor9fqKqjE2tfjm/xEe+sOJtfTN/iI99TKic1qoVlu4HJ5shcROQhUTtOWY2PhUhtl/Rr+6r3VFBMXwpLqSFCkvEeT6cxzgK2A32AgCK6Q5aufRr+6r3VRucHUvdpf3Fe6oOYu4Gjggemr/8AwSG7FeUAKKHc0fyz2wTTVccmV8GnPuK91CsTwB4NOBLDpltQ0bX1fZomAaU9AVCuiqMFfgD/AId/8Jz+mtjyeuD/AMs9+Gv3UR9BQe2sg9teTWTWGXsHtrIPbXk1k0HuU9RrMp6jXk1k0HuU9Rrl/wANY/us/v8A/arp81VxDDGn0ZHm0uJ6lCY7Qdwe6t8dfXqUfNkVkV1HlB8EAMqs3I/dObdyXOHcfGud4pgz1svI+0ps8JGh+yrYjur38/Jz15WMUorIq7heDPXK8jDSnDxgaD7StgO+uicn/ggAhV45P7pvbuU5x7h406+Tnn2mNPgUH96j9x/u11DKeo1Uw/DGmEZGW0tp6kiJ7Sdye+rU14O+vt1a29ynqNZlPUa8msmsD3Keo1kHtryayaD2D21kHtryayaD/9k=">
          <a:hlinkClick xmlns:r="http://schemas.openxmlformats.org/officeDocument/2006/relationships" r:id="rId4"/>
          <a:extLst>
            <a:ext uri="{FF2B5EF4-FFF2-40B4-BE49-F238E27FC236}">
              <a16:creationId xmlns:a16="http://schemas.microsoft.com/office/drawing/2014/main" id="{688B747F-D510-4284-BE81-0DD91F7CFE49}"/>
            </a:ext>
          </a:extLst>
        </xdr:cNvPr>
        <xdr:cNvSpPr>
          <a:spLocks noChangeAspect="1" noChangeArrowheads="1"/>
        </xdr:cNvSpPr>
      </xdr:nvSpPr>
      <xdr:spPr bwMode="auto">
        <a:xfrm>
          <a:off x="10721340" y="1211580"/>
          <a:ext cx="304800" cy="297781"/>
        </a:xfrm>
        <a:prstGeom prst="rect">
          <a:avLst/>
        </a:prstGeom>
        <a:noFill/>
        <a:ln w="9525">
          <a:noFill/>
          <a:miter lim="800000"/>
          <a:headEnd/>
          <a:tailEnd/>
        </a:ln>
      </xdr:spPr>
    </xdr:sp>
    <xdr:clientData/>
  </xdr:oneCellAnchor>
  <xdr:twoCellAnchor>
    <xdr:from>
      <xdr:col>1</xdr:col>
      <xdr:colOff>0</xdr:colOff>
      <xdr:row>4</xdr:row>
      <xdr:rowOff>180975</xdr:rowOff>
    </xdr:from>
    <xdr:to>
      <xdr:col>5</xdr:col>
      <xdr:colOff>152400</xdr:colOff>
      <xdr:row>14</xdr:row>
      <xdr:rowOff>57150</xdr:rowOff>
    </xdr:to>
    <xdr:grpSp>
      <xdr:nvGrpSpPr>
        <xdr:cNvPr id="8" name="Group 9">
          <a:extLst>
            <a:ext uri="{FF2B5EF4-FFF2-40B4-BE49-F238E27FC236}">
              <a16:creationId xmlns:a16="http://schemas.microsoft.com/office/drawing/2014/main" id="{275D2DE8-BD30-4C5C-86CC-9E35DBD30279}"/>
            </a:ext>
          </a:extLst>
        </xdr:cNvPr>
        <xdr:cNvGrpSpPr>
          <a:grpSpLocks/>
        </xdr:cNvGrpSpPr>
      </xdr:nvGrpSpPr>
      <xdr:grpSpPr bwMode="auto">
        <a:xfrm>
          <a:off x="336884" y="1183607"/>
          <a:ext cx="2622884" cy="3004385"/>
          <a:chOff x="39" y="124"/>
          <a:chExt cx="304" cy="244"/>
        </a:xfrm>
      </xdr:grpSpPr>
      <xdr:pic>
        <xdr:nvPicPr>
          <xdr:cNvPr id="9" name="図 1">
            <a:extLst>
              <a:ext uri="{FF2B5EF4-FFF2-40B4-BE49-F238E27FC236}">
                <a16:creationId xmlns:a16="http://schemas.microsoft.com/office/drawing/2014/main" id="{36AB3789-24F7-B0E1-84B8-5F4E5BBC23B3}"/>
              </a:ext>
            </a:extLst>
          </xdr:cNvPr>
          <xdr:cNvPicPr>
            <a:picLocks noChangeAspect="1"/>
          </xdr:cNvPicPr>
        </xdr:nvPicPr>
        <xdr:blipFill>
          <a:blip xmlns:r="http://schemas.openxmlformats.org/officeDocument/2006/relationships" r:embed="rId5" cstate="print"/>
          <a:srcRect/>
          <a:stretch>
            <a:fillRect/>
          </a:stretch>
        </xdr:blipFill>
        <xdr:spPr bwMode="auto">
          <a:xfrm>
            <a:off x="39" y="124"/>
            <a:ext cx="304" cy="244"/>
          </a:xfrm>
          <a:prstGeom prst="rect">
            <a:avLst/>
          </a:prstGeom>
          <a:noFill/>
          <a:ln w="9525">
            <a:noFill/>
            <a:miter lim="800000"/>
            <a:headEnd/>
            <a:tailEnd/>
          </a:ln>
        </xdr:spPr>
      </xdr:pic>
      <xdr:pic>
        <xdr:nvPicPr>
          <xdr:cNvPr id="10" name="Picture 8">
            <a:extLst>
              <a:ext uri="{FF2B5EF4-FFF2-40B4-BE49-F238E27FC236}">
                <a16:creationId xmlns:a16="http://schemas.microsoft.com/office/drawing/2014/main" id="{07323B4E-764B-7A50-DC9F-E27BF1A6704E}"/>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61" y="215"/>
            <a:ext cx="166" cy="136"/>
          </a:xfrm>
          <a:prstGeom prst="rect">
            <a:avLst/>
          </a:prstGeom>
          <a:noFill/>
          <a:ln w="1">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65635" y="2539365"/>
          <a:ext cx="3503295" cy="69151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68140" y="2893061"/>
          <a:ext cx="2395855" cy="104648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29840" y="3230880"/>
          <a:ext cx="1785620" cy="70866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25</xdr:row>
      <xdr:rowOff>53340</xdr:rowOff>
    </xdr:from>
    <xdr:to>
      <xdr:col>13</xdr:col>
      <xdr:colOff>502920</xdr:colOff>
      <xdr:row>52</xdr:row>
      <xdr:rowOff>99060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18</xdr:col>
      <xdr:colOff>18887</xdr:colOff>
      <xdr:row>23</xdr:row>
      <xdr:rowOff>24319</xdr:rowOff>
    </xdr:from>
    <xdr:to>
      <xdr:col>18</xdr:col>
      <xdr:colOff>284480</xdr:colOff>
      <xdr:row>45</xdr:row>
      <xdr:rowOff>60960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93927" y="3986719"/>
          <a:ext cx="265593" cy="389744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4</xdr:col>
      <xdr:colOff>71120</xdr:colOff>
      <xdr:row>45</xdr:row>
      <xdr:rowOff>10160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16159" y="3982667"/>
          <a:ext cx="65041" cy="385069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news.yahoo.co.jp/articles/e468ca1c2c10852dcf3cc801e7abb4f796fecf15" TargetMode="External"/><Relationship Id="rId2" Type="http://schemas.openxmlformats.org/officeDocument/2006/relationships/hyperlink" Target="https://www.afpbb.com/articles/-/3461525" TargetMode="External"/><Relationship Id="rId1" Type="http://schemas.openxmlformats.org/officeDocument/2006/relationships/hyperlink" Target="https://www.recordchina.co.jp/b913179-s6-c20-d0189.html" TargetMode="External"/><Relationship Id="rId5" Type="http://schemas.openxmlformats.org/officeDocument/2006/relationships/printerSettings" Target="../printerSettings/printerSettings11.bin"/><Relationship Id="rId4" Type="http://schemas.openxmlformats.org/officeDocument/2006/relationships/hyperlink" Target="https://www.cgk.or.jp/topic140725.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y_food-safety@kxf.biglobe.ne.jp?subject=&#27880;&#25991;&#12539;&#21839;&#12356;&#21512;&#12431;&#12379;"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ttps://www.huffingtonpost.jp/2014/03/04/diet-members-building-norovirus_n_4894983.html" TargetMode="External"/><Relationship Id="rId2" Type="http://schemas.openxmlformats.org/officeDocument/2006/relationships/hyperlink" Target="mailto:https://www.huffingtonpost.jp/2014/03/04/diet-members-building-norovirus_n_4894983.html" TargetMode="External"/><Relationship Id="rId1" Type="http://schemas.openxmlformats.org/officeDocument/2006/relationships/hyperlink" Target="mailto:https://www.huffingtonpost.jp/2014/03/04/diet-members-building-norovirus_n_4894983.html"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3.nhk.or.jp/lnews/toyama/20230426/3060013181.html" TargetMode="External"/><Relationship Id="rId3" Type="http://schemas.openxmlformats.org/officeDocument/2006/relationships/hyperlink" Target="https://news.yahoo.co.jp/articles/6158ab0b3b1170e8206f40fc1e6a7e9aca61b168" TargetMode="External"/><Relationship Id="rId7" Type="http://schemas.openxmlformats.org/officeDocument/2006/relationships/hyperlink" Target="https://www.pref.fukuoka.lg.jp/press-release/syokuchudoku20230424.html" TargetMode="External"/><Relationship Id="rId2" Type="http://schemas.openxmlformats.org/officeDocument/2006/relationships/hyperlink" Target="https://newsdig.tbs.co.jp/articles/tbc/459292?display=1" TargetMode="External"/><Relationship Id="rId1" Type="http://schemas.openxmlformats.org/officeDocument/2006/relationships/hyperlink" Target="https://news.yahoo.co.jp/articles/7bf581348c3ae9d7f7758f6cfe4f6d653c6bea76" TargetMode="External"/><Relationship Id="rId6" Type="http://schemas.openxmlformats.org/officeDocument/2006/relationships/hyperlink" Target="https://nordot.app/1023493943860674560?c=388701204576175201" TargetMode="External"/><Relationship Id="rId5" Type="http://schemas.openxmlformats.org/officeDocument/2006/relationships/hyperlink" Target="https://www.metro.tokyo.lg.jp/tosei/hodohappyo/press/2023/04/27/04.html" TargetMode="External"/><Relationship Id="rId4" Type="http://schemas.openxmlformats.org/officeDocument/2006/relationships/hyperlink" Target="http://jyonetsu.co.jp/notice/%E9%A3%9F%E4%B8%AD%E6%AF%92%E4%BA%8B%E6%95%85%E7%99%BA%E7%94%9F%E3%81%AB%E9%96%A2%E3%81%99%E3%82%8B%E3%81%8A%E8%A9%AB%E3%81%B3%E3%81%A8%E3%81%8A%E7%9F%A5%E3%82%89%E3%81%9B/"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nikkei.com/article/DGXZQOCC267J10W3A420C2000000/" TargetMode="External"/><Relationship Id="rId13" Type="http://schemas.openxmlformats.org/officeDocument/2006/relationships/printerSettings" Target="../printerSettings/printerSettings6.bin"/><Relationship Id="rId3" Type="http://schemas.openxmlformats.org/officeDocument/2006/relationships/hyperlink" Target="https://news.yahoo.co.jp/articles/5b508a5c69c2f6ecc56856276c20d3e1b4905ed5" TargetMode="External"/><Relationship Id="rId7" Type="http://schemas.openxmlformats.org/officeDocument/2006/relationships/hyperlink" Target="https://www.cnn.co.jp/fringe/35203056.html" TargetMode="External"/><Relationship Id="rId12" Type="http://schemas.openxmlformats.org/officeDocument/2006/relationships/hyperlink" Target="https://www.jetro.go.jp/biznews/2023/04/d4cd7a0fe6d16394.html" TargetMode="External"/><Relationship Id="rId2" Type="http://schemas.openxmlformats.org/officeDocument/2006/relationships/hyperlink" Target="https://news.yahoo.co.jp/articles/0dafe4bfcccb5f83b6a958be7c8f8b6c6ac680f6" TargetMode="External"/><Relationship Id="rId1" Type="http://schemas.openxmlformats.org/officeDocument/2006/relationships/hyperlink" Target="https://jp.yna.co.kr/view/PYH20230425117800882?section=image/photos" TargetMode="External"/><Relationship Id="rId6" Type="http://schemas.openxmlformats.org/officeDocument/2006/relationships/hyperlink" Target="https://www.afpbb.com/articles/-/3461278" TargetMode="External"/><Relationship Id="rId11" Type="http://schemas.openxmlformats.org/officeDocument/2006/relationships/hyperlink" Target="https://foodtech-japan.com/2023/04/24/food-safety-aspects-of-cell-based-food/" TargetMode="External"/><Relationship Id="rId5" Type="http://schemas.openxmlformats.org/officeDocument/2006/relationships/hyperlink" Target="https://www.asahigroup-holdings.com/pressroom/2023/0424.html" TargetMode="External"/><Relationship Id="rId10" Type="http://schemas.openxmlformats.org/officeDocument/2006/relationships/hyperlink" Target="https://eleminist.com/article/2638" TargetMode="External"/><Relationship Id="rId4" Type="http://schemas.openxmlformats.org/officeDocument/2006/relationships/hyperlink" Target="https://www.nikkei.com/article/DGXZQOGN20E830Q3A420C2000000/" TargetMode="External"/><Relationship Id="rId9" Type="http://schemas.openxmlformats.org/officeDocument/2006/relationships/hyperlink" Target="https://news.yahoo.co.jp/articles/568ad7be47df0570f3443f0143fc233f552bb7e2"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65"/>
  <sheetViews>
    <sheetView zoomScaleNormal="100" workbookViewId="0">
      <selection activeCell="K22" sqref="K22"/>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7" ht="13.8" thickTop="1">
      <c r="A1" s="144" t="s">
        <v>177</v>
      </c>
      <c r="B1" s="145"/>
      <c r="C1" s="145" t="s">
        <v>174</v>
      </c>
      <c r="D1" s="145"/>
      <c r="E1" s="145"/>
      <c r="F1" s="145"/>
      <c r="G1" s="145"/>
      <c r="H1" s="145"/>
      <c r="I1" s="103"/>
    </row>
    <row r="2" spans="1:17">
      <c r="A2" s="146" t="s">
        <v>119</v>
      </c>
      <c r="B2" s="147"/>
      <c r="C2" s="147"/>
      <c r="D2" s="147"/>
      <c r="E2" s="147"/>
      <c r="F2" s="147"/>
      <c r="G2" s="147"/>
      <c r="H2" s="147"/>
      <c r="I2" s="103"/>
    </row>
    <row r="3" spans="1:17" ht="15.75" customHeight="1">
      <c r="A3" s="478" t="s">
        <v>28</v>
      </c>
      <c r="B3" s="479"/>
      <c r="C3" s="479"/>
      <c r="D3" s="479"/>
      <c r="E3" s="479"/>
      <c r="F3" s="479"/>
      <c r="G3" s="479"/>
      <c r="H3" s="480"/>
      <c r="I3" s="103"/>
    </row>
    <row r="4" spans="1:17">
      <c r="A4" s="146" t="s">
        <v>151</v>
      </c>
      <c r="B4" s="147"/>
      <c r="C4" s="147"/>
      <c r="D4" s="147"/>
      <c r="E4" s="147"/>
      <c r="F4" s="147"/>
      <c r="G4" s="147"/>
      <c r="H4" s="147"/>
      <c r="I4" s="103"/>
    </row>
    <row r="5" spans="1:17">
      <c r="A5" s="146" t="s">
        <v>120</v>
      </c>
      <c r="B5" s="147"/>
      <c r="C5" s="147"/>
      <c r="D5" s="147"/>
      <c r="E5" s="147"/>
      <c r="F5" s="147"/>
      <c r="G5" s="147"/>
      <c r="H5" s="147"/>
      <c r="I5" s="103"/>
    </row>
    <row r="6" spans="1:17">
      <c r="A6" s="148" t="s">
        <v>119</v>
      </c>
      <c r="B6" s="149"/>
      <c r="C6" s="149"/>
      <c r="D6" s="149"/>
      <c r="E6" s="149"/>
      <c r="F6" s="149"/>
      <c r="G6" s="149"/>
      <c r="H6" s="149"/>
      <c r="I6" s="103"/>
    </row>
    <row r="7" spans="1:17">
      <c r="A7" s="148" t="s">
        <v>121</v>
      </c>
      <c r="B7" s="149"/>
      <c r="C7" s="149"/>
      <c r="D7" s="149"/>
      <c r="E7" s="149"/>
      <c r="F7" s="149"/>
      <c r="G7" s="149"/>
      <c r="H7" s="149"/>
      <c r="I7" s="103"/>
    </row>
    <row r="8" spans="1:17">
      <c r="A8" s="150" t="s">
        <v>122</v>
      </c>
      <c r="B8" s="151"/>
      <c r="C8" s="151"/>
      <c r="D8" s="151"/>
      <c r="E8" s="151"/>
      <c r="F8" s="151"/>
      <c r="G8" s="151"/>
      <c r="H8" s="151"/>
      <c r="I8" s="103"/>
    </row>
    <row r="9" spans="1:17" ht="15" customHeight="1">
      <c r="A9" s="413" t="s">
        <v>206</v>
      </c>
      <c r="C9" s="176"/>
      <c r="D9" s="176"/>
      <c r="E9" s="176"/>
      <c r="F9" s="176"/>
      <c r="G9" s="176"/>
      <c r="H9" s="176"/>
      <c r="I9" s="103"/>
    </row>
    <row r="10" spans="1:17" ht="15" customHeight="1">
      <c r="A10" s="413" t="s">
        <v>417</v>
      </c>
      <c r="B10" s="175"/>
      <c r="C10" s="176"/>
      <c r="D10" s="176"/>
      <c r="E10" s="176"/>
      <c r="F10" s="176"/>
      <c r="G10" s="176"/>
      <c r="H10" s="176"/>
      <c r="I10" s="103"/>
    </row>
    <row r="11" spans="1:17" ht="15" customHeight="1">
      <c r="A11" s="413" t="s">
        <v>418</v>
      </c>
      <c r="B11" s="175"/>
      <c r="C11" s="176"/>
      <c r="D11" s="176"/>
      <c r="E11" s="176"/>
      <c r="F11" s="176"/>
      <c r="G11" s="176"/>
      <c r="H11" s="176"/>
      <c r="I11" s="103"/>
    </row>
    <row r="12" spans="1:17" ht="15" customHeight="1">
      <c r="A12" s="413" t="s">
        <v>419</v>
      </c>
      <c r="G12" s="176" t="s">
        <v>28</v>
      </c>
      <c r="H12" s="176"/>
      <c r="I12" s="103"/>
      <c r="L12" t="s">
        <v>180</v>
      </c>
      <c r="M12" t="s">
        <v>186</v>
      </c>
      <c r="N12">
        <v>7.26</v>
      </c>
      <c r="O12" t="s">
        <v>187</v>
      </c>
      <c r="P12">
        <v>-0.65000000000000036</v>
      </c>
      <c r="Q12" t="s">
        <v>188</v>
      </c>
    </row>
    <row r="13" spans="1:17" ht="15" customHeight="1">
      <c r="A13" s="413"/>
      <c r="G13" s="176"/>
      <c r="H13" s="176"/>
      <c r="I13" s="103"/>
    </row>
    <row r="14" spans="1:17" ht="15" customHeight="1">
      <c r="A14" s="413" t="s">
        <v>420</v>
      </c>
      <c r="B14" s="175" t="str">
        <f>+'16　食中毒記事等 '!A2</f>
        <v>潮干狩り、二枚貝類は要注意！　宮城県内、まひ性貝毒が4月だけで9件</v>
      </c>
      <c r="C14" s="175"/>
      <c r="D14" s="177"/>
      <c r="E14" s="175"/>
      <c r="F14" s="178"/>
      <c r="G14" s="176"/>
      <c r="H14" s="176"/>
      <c r="I14" s="103"/>
    </row>
    <row r="15" spans="1:17" ht="15" customHeight="1">
      <c r="A15" s="413" t="s">
        <v>421</v>
      </c>
      <c r="B15" s="175" t="s">
        <v>423</v>
      </c>
      <c r="C15" s="175"/>
      <c r="D15" s="175" t="s">
        <v>424</v>
      </c>
      <c r="E15" s="175"/>
      <c r="F15" s="177">
        <f>+'16　ノロウイルス関連情報 '!G73</f>
        <v>4.95</v>
      </c>
      <c r="G15" s="175" t="s">
        <v>422</v>
      </c>
      <c r="H15" s="178" t="s">
        <v>416</v>
      </c>
      <c r="I15" s="103"/>
    </row>
    <row r="16" spans="1:17" s="115" customFormat="1" ht="15" customHeight="1">
      <c r="A16" s="179" t="s">
        <v>123</v>
      </c>
      <c r="B16" s="484" t="str">
        <f>+'16　 残留農薬　等 '!A2</f>
        <v>入荷したら即完売！イチゴ輸出が400％激増―中国</v>
      </c>
      <c r="C16" s="484"/>
      <c r="D16" s="484"/>
      <c r="E16" s="484"/>
      <c r="F16" s="484"/>
      <c r="G16" s="484"/>
      <c r="H16" s="180"/>
      <c r="I16" s="114"/>
      <c r="J16" s="115" t="s">
        <v>124</v>
      </c>
      <c r="L16" s="115" t="s">
        <v>185</v>
      </c>
    </row>
    <row r="17" spans="1:16" ht="15" customHeight="1">
      <c r="A17" s="174" t="s">
        <v>125</v>
      </c>
      <c r="B17" s="175" t="str">
        <f>+'16　食品表示'!A2</f>
        <v>生鮮食品「アボカド」が初めて機能性表示食品として届出受理/Wismettacフーズ</v>
      </c>
      <c r="C17" s="176"/>
      <c r="D17" s="176"/>
      <c r="E17" s="176"/>
      <c r="F17" s="176"/>
      <c r="G17" s="176"/>
      <c r="H17" s="176"/>
      <c r="I17" s="103"/>
      <c r="L17" t="s">
        <v>190</v>
      </c>
    </row>
    <row r="18" spans="1:16" ht="15" customHeight="1">
      <c r="A18" s="174" t="s">
        <v>126</v>
      </c>
      <c r="B18" s="181" t="str">
        <f>+'16　海外情報'!A2</f>
        <v>汚染水の海洋放出に反対</v>
      </c>
      <c r="C18" s="176"/>
      <c r="D18" s="176"/>
      <c r="E18" s="176"/>
      <c r="F18" s="176"/>
      <c r="G18" s="176"/>
      <c r="H18" s="176"/>
      <c r="I18" s="103"/>
      <c r="L18" t="s">
        <v>191</v>
      </c>
    </row>
    <row r="19" spans="1:16" ht="15" customHeight="1">
      <c r="A19" s="181" t="s">
        <v>127</v>
      </c>
      <c r="B19" s="182" t="str">
        <f>+'16　海外情報'!A5</f>
        <v>韓国の外食ブランド海外進出、ベトナムで浮き、中国で沈む（ハンギョレ新聞） - Yahoo!ニュース</v>
      </c>
      <c r="C19" s="481"/>
      <c r="D19" s="481"/>
      <c r="E19" s="481"/>
      <c r="F19" s="481"/>
      <c r="G19" s="481"/>
      <c r="H19" s="482"/>
      <c r="I19" s="103"/>
      <c r="L19" t="s">
        <v>192</v>
      </c>
    </row>
    <row r="20" spans="1:16" ht="15" customHeight="1">
      <c r="A20" s="174" t="s">
        <v>128</v>
      </c>
      <c r="B20" s="175" t="str">
        <f>+'16　感染症統計'!A21</f>
        <v>※2023年 第16週（4/17～4/23） 現在</v>
      </c>
      <c r="C20" s="176"/>
      <c r="D20" s="175" t="s">
        <v>21</v>
      </c>
      <c r="E20" s="176"/>
      <c r="F20" s="176"/>
      <c r="G20" s="176"/>
      <c r="H20" s="176"/>
      <c r="I20" s="103"/>
      <c r="N20" t="s">
        <v>189</v>
      </c>
    </row>
    <row r="21" spans="1:16" ht="15" customHeight="1">
      <c r="A21" s="174" t="s">
        <v>129</v>
      </c>
      <c r="B21" s="483" t="str">
        <f>+'15　感染症情報'!B2</f>
        <v>2023年 第15週（4月10日〜 4月16日）</v>
      </c>
      <c r="C21" s="483"/>
      <c r="D21" s="483"/>
      <c r="E21" s="483"/>
      <c r="F21" s="483"/>
      <c r="G21" s="483"/>
      <c r="H21" s="176"/>
      <c r="I21" s="103"/>
    </row>
    <row r="22" spans="1:16" ht="15" customHeight="1">
      <c r="A22" s="174" t="s">
        <v>169</v>
      </c>
      <c r="B22" s="289" t="str">
        <f>+'16  衛生訓話'!A2</f>
        <v>今週のお題(食品を直接、床などに置かないこと)</v>
      </c>
      <c r="C22" s="176"/>
      <c r="D22" s="176"/>
      <c r="E22" s="176"/>
      <c r="F22" s="183"/>
      <c r="G22" s="176"/>
      <c r="H22" s="176"/>
      <c r="I22" s="103"/>
    </row>
    <row r="23" spans="1:16" ht="15" customHeight="1">
      <c r="A23" s="174" t="s">
        <v>133</v>
      </c>
      <c r="B23" s="330" t="s">
        <v>207</v>
      </c>
      <c r="C23" s="176"/>
      <c r="D23" s="176"/>
      <c r="E23" s="176"/>
      <c r="F23" s="176" t="s">
        <v>21</v>
      </c>
      <c r="G23" s="176"/>
      <c r="H23" s="176"/>
      <c r="I23" s="103"/>
      <c r="P23" t="s">
        <v>189</v>
      </c>
    </row>
    <row r="24" spans="1:16" ht="15" customHeight="1">
      <c r="A24" s="174" t="s">
        <v>21</v>
      </c>
      <c r="C24" s="176"/>
      <c r="D24" s="176"/>
      <c r="E24" s="176"/>
      <c r="F24" s="176"/>
      <c r="G24" s="176"/>
      <c r="H24" s="176"/>
      <c r="I24" s="103"/>
      <c r="L24" t="s">
        <v>193</v>
      </c>
    </row>
    <row r="25" spans="1:16">
      <c r="A25" s="150" t="s">
        <v>122</v>
      </c>
      <c r="B25" s="151"/>
      <c r="C25" s="151"/>
      <c r="D25" s="151"/>
      <c r="E25" s="151"/>
      <c r="F25" s="151"/>
      <c r="G25" s="151"/>
      <c r="H25" s="151"/>
      <c r="I25" s="103"/>
    </row>
    <row r="26" spans="1:16">
      <c r="A26" s="148" t="s">
        <v>21</v>
      </c>
      <c r="B26" s="149"/>
      <c r="C26" s="149"/>
      <c r="D26" s="149"/>
      <c r="E26" s="149"/>
      <c r="F26" s="149"/>
      <c r="G26" s="149"/>
      <c r="H26" s="149"/>
      <c r="I26" s="103"/>
    </row>
    <row r="27" spans="1:16">
      <c r="A27" s="104" t="s">
        <v>130</v>
      </c>
      <c r="I27" s="103"/>
    </row>
    <row r="28" spans="1:16">
      <c r="A28" s="103"/>
      <c r="I28" s="103"/>
    </row>
    <row r="29" spans="1:16">
      <c r="A29" s="103"/>
      <c r="I29" s="103"/>
    </row>
    <row r="30" spans="1:16">
      <c r="A30" s="103"/>
      <c r="I30" s="103"/>
    </row>
    <row r="31" spans="1:16">
      <c r="A31" s="103"/>
      <c r="I31" s="103"/>
    </row>
    <row r="32" spans="1:16">
      <c r="A32" s="103"/>
      <c r="I32" s="103"/>
    </row>
    <row r="33" spans="1:9">
      <c r="A33" s="103"/>
      <c r="I33" s="103"/>
    </row>
    <row r="34" spans="1:9">
      <c r="A34" s="103"/>
      <c r="H34" t="s">
        <v>200</v>
      </c>
      <c r="I34" s="103"/>
    </row>
    <row r="35" spans="1:9">
      <c r="A35" s="103"/>
      <c r="I35" s="103"/>
    </row>
    <row r="36" spans="1:9">
      <c r="A36" s="103"/>
      <c r="I36" s="103"/>
    </row>
    <row r="37" spans="1:9">
      <c r="A37" s="103"/>
      <c r="I37" s="103"/>
    </row>
    <row r="38" spans="1:9" ht="13.8" thickBot="1">
      <c r="A38" s="105"/>
      <c r="B38" s="106"/>
      <c r="C38" s="106"/>
      <c r="D38" s="106"/>
      <c r="E38" s="106"/>
      <c r="F38" s="106"/>
      <c r="G38" s="106"/>
      <c r="H38" s="106"/>
      <c r="I38" s="103"/>
    </row>
    <row r="39" spans="1:9" ht="13.8" thickTop="1"/>
    <row r="42" spans="1:9" ht="24.6">
      <c r="A42" s="119" t="s">
        <v>134</v>
      </c>
    </row>
    <row r="43" spans="1:9" ht="40.5" customHeight="1">
      <c r="A43" s="485" t="s">
        <v>135</v>
      </c>
      <c r="B43" s="485"/>
      <c r="C43" s="485"/>
      <c r="D43" s="485"/>
      <c r="E43" s="485"/>
      <c r="F43" s="485"/>
      <c r="G43" s="485"/>
    </row>
    <row r="44" spans="1:9" ht="30.75" customHeight="1">
      <c r="A44" s="489" t="s">
        <v>136</v>
      </c>
      <c r="B44" s="489"/>
      <c r="C44" s="489"/>
      <c r="D44" s="489"/>
      <c r="E44" s="489"/>
      <c r="F44" s="489"/>
      <c r="G44" s="489"/>
    </row>
    <row r="45" spans="1:9" ht="15">
      <c r="A45" s="120"/>
    </row>
    <row r="46" spans="1:9" ht="69.75" customHeight="1">
      <c r="A46" s="487" t="s">
        <v>144</v>
      </c>
      <c r="B46" s="487"/>
      <c r="C46" s="487"/>
      <c r="D46" s="487"/>
      <c r="E46" s="487"/>
      <c r="F46" s="487"/>
      <c r="G46" s="487"/>
    </row>
    <row r="47" spans="1:9" ht="35.25" customHeight="1">
      <c r="A47" s="489" t="s">
        <v>137</v>
      </c>
      <c r="B47" s="489"/>
      <c r="C47" s="489"/>
      <c r="D47" s="489"/>
      <c r="E47" s="489"/>
      <c r="F47" s="489"/>
      <c r="G47" s="489"/>
    </row>
    <row r="48" spans="1:9" ht="59.25" customHeight="1">
      <c r="A48" s="487" t="s">
        <v>138</v>
      </c>
      <c r="B48" s="487"/>
      <c r="C48" s="487"/>
      <c r="D48" s="487"/>
      <c r="E48" s="487"/>
      <c r="F48" s="487"/>
      <c r="G48" s="487"/>
    </row>
    <row r="49" spans="1:7" ht="15">
      <c r="A49" s="121"/>
    </row>
    <row r="50" spans="1:7" ht="27.75" customHeight="1">
      <c r="A50" s="488" t="s">
        <v>139</v>
      </c>
      <c r="B50" s="488"/>
      <c r="C50" s="488"/>
      <c r="D50" s="488"/>
      <c r="E50" s="488"/>
      <c r="F50" s="488"/>
      <c r="G50" s="488"/>
    </row>
    <row r="51" spans="1:7" ht="53.25" customHeight="1">
      <c r="A51" s="486" t="s">
        <v>145</v>
      </c>
      <c r="B51" s="487"/>
      <c r="C51" s="487"/>
      <c r="D51" s="487"/>
      <c r="E51" s="487"/>
      <c r="F51" s="487"/>
      <c r="G51" s="487"/>
    </row>
    <row r="52" spans="1:7" ht="15">
      <c r="A52" s="121"/>
    </row>
    <row r="53" spans="1:7" ht="32.25" customHeight="1">
      <c r="A53" s="488" t="s">
        <v>140</v>
      </c>
      <c r="B53" s="488"/>
      <c r="C53" s="488"/>
      <c r="D53" s="488"/>
      <c r="E53" s="488"/>
      <c r="F53" s="488"/>
      <c r="G53" s="488"/>
    </row>
    <row r="54" spans="1:7" ht="15">
      <c r="A54" s="120"/>
    </row>
    <row r="55" spans="1:7" ht="87" customHeight="1">
      <c r="A55" s="486" t="s">
        <v>146</v>
      </c>
      <c r="B55" s="487"/>
      <c r="C55" s="487"/>
      <c r="D55" s="487"/>
      <c r="E55" s="487"/>
      <c r="F55" s="487"/>
      <c r="G55" s="487"/>
    </row>
    <row r="56" spans="1:7" ht="15">
      <c r="A56" s="121"/>
    </row>
    <row r="57" spans="1:7" ht="32.25" customHeight="1">
      <c r="A57" s="488" t="s">
        <v>141</v>
      </c>
      <c r="B57" s="488"/>
      <c r="C57" s="488"/>
      <c r="D57" s="488"/>
      <c r="E57" s="488"/>
      <c r="F57" s="488"/>
      <c r="G57" s="488"/>
    </row>
    <row r="58" spans="1:7" ht="29.25" customHeight="1">
      <c r="A58" s="487" t="s">
        <v>142</v>
      </c>
      <c r="B58" s="487"/>
      <c r="C58" s="487"/>
      <c r="D58" s="487"/>
      <c r="E58" s="487"/>
      <c r="F58" s="487"/>
      <c r="G58" s="487"/>
    </row>
    <row r="59" spans="1:7" ht="15">
      <c r="A59" s="121"/>
    </row>
    <row r="60" spans="1:7" s="115" customFormat="1" ht="110.25" customHeight="1">
      <c r="A60" s="490" t="s">
        <v>147</v>
      </c>
      <c r="B60" s="491"/>
      <c r="C60" s="491"/>
      <c r="D60" s="491"/>
      <c r="E60" s="491"/>
      <c r="F60" s="491"/>
      <c r="G60" s="491"/>
    </row>
    <row r="61" spans="1:7" ht="34.5" customHeight="1">
      <c r="A61" s="489" t="s">
        <v>143</v>
      </c>
      <c r="B61" s="489"/>
      <c r="C61" s="489"/>
      <c r="D61" s="489"/>
      <c r="E61" s="489"/>
      <c r="F61" s="489"/>
      <c r="G61" s="489"/>
    </row>
    <row r="62" spans="1:7" ht="114" customHeight="1">
      <c r="A62" s="486" t="s">
        <v>148</v>
      </c>
      <c r="B62" s="487"/>
      <c r="C62" s="487"/>
      <c r="D62" s="487"/>
      <c r="E62" s="487"/>
      <c r="F62" s="487"/>
      <c r="G62" s="487"/>
    </row>
    <row r="63" spans="1:7" ht="109.5" customHeight="1">
      <c r="A63" s="487"/>
      <c r="B63" s="487"/>
      <c r="C63" s="487"/>
      <c r="D63" s="487"/>
      <c r="E63" s="487"/>
      <c r="F63" s="487"/>
      <c r="G63" s="487"/>
    </row>
    <row r="64" spans="1:7" ht="15">
      <c r="A64" s="121"/>
    </row>
    <row r="65" spans="1:7" s="118" customFormat="1" ht="57.75" customHeight="1">
      <c r="A65" s="487"/>
      <c r="B65" s="487"/>
      <c r="C65" s="487"/>
      <c r="D65" s="487"/>
      <c r="E65" s="487"/>
      <c r="F65" s="487"/>
      <c r="G65" s="487"/>
    </row>
  </sheetData>
  <mergeCells count="20">
    <mergeCell ref="A63:G63"/>
    <mergeCell ref="A62:G62"/>
    <mergeCell ref="A65:G65"/>
    <mergeCell ref="A55:G55"/>
    <mergeCell ref="A53:G53"/>
    <mergeCell ref="A60:G60"/>
    <mergeCell ref="A58:G58"/>
    <mergeCell ref="A61:G61"/>
    <mergeCell ref="A51:G51"/>
    <mergeCell ref="A50:G50"/>
    <mergeCell ref="A57:G57"/>
    <mergeCell ref="A44:G44"/>
    <mergeCell ref="A46:G46"/>
    <mergeCell ref="A48:G48"/>
    <mergeCell ref="A47:G47"/>
    <mergeCell ref="A3:H3"/>
    <mergeCell ref="C19:H19"/>
    <mergeCell ref="B21:G21"/>
    <mergeCell ref="B16:G16"/>
    <mergeCell ref="A43:G43"/>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1" zoomScaleNormal="91" zoomScaleSheetLayoutView="100" workbookViewId="0">
      <selection activeCell="A14" sqref="A14:XFD47"/>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664" t="s">
        <v>241</v>
      </c>
      <c r="B1" s="665"/>
      <c r="C1" s="665"/>
      <c r="D1" s="665"/>
      <c r="E1" s="665"/>
      <c r="F1" s="665"/>
      <c r="G1" s="665"/>
      <c r="H1" s="665"/>
      <c r="I1" s="665"/>
      <c r="J1" s="665"/>
      <c r="K1" s="665"/>
      <c r="L1" s="665"/>
      <c r="M1" s="665"/>
      <c r="N1" s="666"/>
    </row>
    <row r="2" spans="1:16" ht="47.4" customHeight="1">
      <c r="A2" s="667" t="s">
        <v>313</v>
      </c>
      <c r="B2" s="668"/>
      <c r="C2" s="668"/>
      <c r="D2" s="668"/>
      <c r="E2" s="668"/>
      <c r="F2" s="668"/>
      <c r="G2" s="668"/>
      <c r="H2" s="668"/>
      <c r="I2" s="668"/>
      <c r="J2" s="668"/>
      <c r="K2" s="668"/>
      <c r="L2" s="668"/>
      <c r="M2" s="668"/>
      <c r="N2" s="669"/>
    </row>
    <row r="3" spans="1:16" ht="187.2" customHeight="1" thickBot="1">
      <c r="A3" s="670" t="s">
        <v>314</v>
      </c>
      <c r="B3" s="671"/>
      <c r="C3" s="671"/>
      <c r="D3" s="671"/>
      <c r="E3" s="671"/>
      <c r="F3" s="671"/>
      <c r="G3" s="671"/>
      <c r="H3" s="671"/>
      <c r="I3" s="671"/>
      <c r="J3" s="671"/>
      <c r="K3" s="671"/>
      <c r="L3" s="671"/>
      <c r="M3" s="671"/>
      <c r="N3" s="672"/>
      <c r="P3" s="307"/>
    </row>
    <row r="4" spans="1:16" ht="54.6" customHeight="1">
      <c r="A4" s="676" t="s">
        <v>315</v>
      </c>
      <c r="B4" s="677"/>
      <c r="C4" s="677"/>
      <c r="D4" s="677"/>
      <c r="E4" s="677"/>
      <c r="F4" s="677"/>
      <c r="G4" s="677"/>
      <c r="H4" s="677"/>
      <c r="I4" s="677"/>
      <c r="J4" s="677"/>
      <c r="K4" s="677"/>
      <c r="L4" s="677"/>
      <c r="M4" s="677"/>
      <c r="N4" s="678"/>
    </row>
    <row r="5" spans="1:16" ht="102.6" customHeight="1" thickBot="1">
      <c r="A5" s="673" t="s">
        <v>316</v>
      </c>
      <c r="B5" s="674"/>
      <c r="C5" s="674"/>
      <c r="D5" s="674"/>
      <c r="E5" s="674"/>
      <c r="F5" s="674"/>
      <c r="G5" s="674"/>
      <c r="H5" s="674"/>
      <c r="I5" s="674"/>
      <c r="J5" s="674"/>
      <c r="K5" s="674"/>
      <c r="L5" s="674"/>
      <c r="M5" s="674"/>
      <c r="N5" s="675"/>
    </row>
    <row r="6" spans="1:16" ht="54.6" customHeight="1" thickBot="1">
      <c r="A6" s="644" t="s">
        <v>317</v>
      </c>
      <c r="B6" s="645"/>
      <c r="C6" s="645"/>
      <c r="D6" s="645"/>
      <c r="E6" s="645"/>
      <c r="F6" s="645"/>
      <c r="G6" s="645"/>
      <c r="H6" s="645"/>
      <c r="I6" s="645"/>
      <c r="J6" s="645"/>
      <c r="K6" s="645"/>
      <c r="L6" s="645"/>
      <c r="M6" s="645"/>
      <c r="N6" s="646"/>
    </row>
    <row r="7" spans="1:16" ht="282" customHeight="1" thickBot="1">
      <c r="A7" s="647" t="s">
        <v>318</v>
      </c>
      <c r="B7" s="648"/>
      <c r="C7" s="648"/>
      <c r="D7" s="648"/>
      <c r="E7" s="648"/>
      <c r="F7" s="648"/>
      <c r="G7" s="648"/>
      <c r="H7" s="648"/>
      <c r="I7" s="648"/>
      <c r="J7" s="648"/>
      <c r="K7" s="648"/>
      <c r="L7" s="648"/>
      <c r="M7" s="648"/>
      <c r="N7" s="649"/>
      <c r="O7" s="44"/>
    </row>
    <row r="8" spans="1:16" ht="50.4" customHeight="1" thickBot="1">
      <c r="A8" s="652" t="s">
        <v>319</v>
      </c>
      <c r="B8" s="653"/>
      <c r="C8" s="653"/>
      <c r="D8" s="653"/>
      <c r="E8" s="653"/>
      <c r="F8" s="653"/>
      <c r="G8" s="653"/>
      <c r="H8" s="653"/>
      <c r="I8" s="653"/>
      <c r="J8" s="653"/>
      <c r="K8" s="653"/>
      <c r="L8" s="653"/>
      <c r="M8" s="653"/>
      <c r="N8" s="654"/>
      <c r="O8" s="47"/>
    </row>
    <row r="9" spans="1:16" ht="70.8" customHeight="1" thickBot="1">
      <c r="A9" s="655" t="s">
        <v>320</v>
      </c>
      <c r="B9" s="656"/>
      <c r="C9" s="656"/>
      <c r="D9" s="656"/>
      <c r="E9" s="656"/>
      <c r="F9" s="656"/>
      <c r="G9" s="656"/>
      <c r="H9" s="656"/>
      <c r="I9" s="656"/>
      <c r="J9" s="656"/>
      <c r="K9" s="656"/>
      <c r="L9" s="656"/>
      <c r="M9" s="656"/>
      <c r="N9" s="657"/>
      <c r="O9" s="47"/>
    </row>
    <row r="10" spans="1:16" s="108" customFormat="1" ht="49.2" customHeight="1">
      <c r="A10" s="658" t="s">
        <v>321</v>
      </c>
      <c r="B10" s="659"/>
      <c r="C10" s="659"/>
      <c r="D10" s="659"/>
      <c r="E10" s="659"/>
      <c r="F10" s="659"/>
      <c r="G10" s="659"/>
      <c r="H10" s="659"/>
      <c r="I10" s="659"/>
      <c r="J10" s="659"/>
      <c r="K10" s="659"/>
      <c r="L10" s="659"/>
      <c r="M10" s="659"/>
      <c r="N10" s="660"/>
      <c r="O10" s="283"/>
    </row>
    <row r="11" spans="1:16" s="108" customFormat="1" ht="361.8" customHeight="1" thickBot="1">
      <c r="A11" s="661" t="s">
        <v>322</v>
      </c>
      <c r="B11" s="662"/>
      <c r="C11" s="662"/>
      <c r="D11" s="662"/>
      <c r="E11" s="662"/>
      <c r="F11" s="662"/>
      <c r="G11" s="662"/>
      <c r="H11" s="662"/>
      <c r="I11" s="662"/>
      <c r="J11" s="662"/>
      <c r="K11" s="662"/>
      <c r="L11" s="662"/>
      <c r="M11" s="662"/>
      <c r="N11" s="663"/>
      <c r="O11" s="283"/>
    </row>
    <row r="12" spans="1:16" ht="39.6" customHeight="1">
      <c r="A12" s="651" t="s">
        <v>28</v>
      </c>
      <c r="B12" s="651"/>
      <c r="C12" s="651"/>
      <c r="D12" s="651"/>
      <c r="E12" s="651"/>
      <c r="F12" s="651"/>
      <c r="G12" s="651"/>
      <c r="H12" s="651"/>
      <c r="I12" s="651"/>
      <c r="J12" s="651"/>
      <c r="K12" s="651"/>
      <c r="L12" s="651"/>
      <c r="M12" s="651"/>
      <c r="N12" s="651"/>
    </row>
    <row r="13" spans="1:16" ht="34.799999999999997" customHeight="1">
      <c r="A13" s="614" t="s">
        <v>27</v>
      </c>
      <c r="B13" s="650"/>
      <c r="C13" s="650"/>
      <c r="D13" s="650"/>
      <c r="E13" s="650"/>
      <c r="F13" s="650"/>
      <c r="G13" s="650"/>
      <c r="H13" s="650"/>
      <c r="I13" s="650"/>
      <c r="J13" s="650"/>
      <c r="K13" s="650"/>
      <c r="L13" s="650"/>
      <c r="M13" s="650"/>
      <c r="N13" s="650"/>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3">
    <mergeCell ref="A1:N1"/>
    <mergeCell ref="A2:N2"/>
    <mergeCell ref="A3:N3"/>
    <mergeCell ref="A5:N5"/>
    <mergeCell ref="A4:N4"/>
    <mergeCell ref="A6:N6"/>
    <mergeCell ref="A7:N7"/>
    <mergeCell ref="A13:N13"/>
    <mergeCell ref="A12:N12"/>
    <mergeCell ref="A8:N8"/>
    <mergeCell ref="A9:N9"/>
    <mergeCell ref="A10:N10"/>
    <mergeCell ref="A11:N11"/>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95" zoomScaleNormal="75" zoomScaleSheetLayoutView="95" workbookViewId="0">
      <selection activeCell="A28" sqref="A28"/>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31" t="s">
        <v>242</v>
      </c>
      <c r="B1" s="45" t="s">
        <v>0</v>
      </c>
      <c r="C1" s="46" t="s">
        <v>2</v>
      </c>
    </row>
    <row r="2" spans="1:3" ht="40.799999999999997" customHeight="1">
      <c r="A2" s="316" t="s">
        <v>323</v>
      </c>
      <c r="B2" s="2"/>
      <c r="C2" s="679"/>
    </row>
    <row r="3" spans="1:3" ht="168" customHeight="1">
      <c r="A3" s="384" t="s">
        <v>324</v>
      </c>
      <c r="B3" s="48"/>
      <c r="C3" s="680"/>
    </row>
    <row r="4" spans="1:3" ht="34.799999999999997" customHeight="1" thickBot="1">
      <c r="A4" s="122" t="s">
        <v>325</v>
      </c>
      <c r="B4" s="1"/>
      <c r="C4" s="1"/>
    </row>
    <row r="5" spans="1:3" ht="41.4" customHeight="1" thickBot="1">
      <c r="A5" s="366" t="s">
        <v>326</v>
      </c>
      <c r="B5" s="2"/>
      <c r="C5" s="679"/>
    </row>
    <row r="6" spans="1:3" ht="99" customHeight="1">
      <c r="A6" s="472" t="s">
        <v>327</v>
      </c>
      <c r="B6" s="48"/>
      <c r="C6" s="680"/>
    </row>
    <row r="7" spans="1:3" ht="34.799999999999997" customHeight="1">
      <c r="A7" s="307" t="s">
        <v>328</v>
      </c>
      <c r="B7" s="1"/>
      <c r="C7" s="1"/>
    </row>
    <row r="8" spans="1:3" ht="43.2" customHeight="1">
      <c r="A8" s="473" t="s">
        <v>329</v>
      </c>
      <c r="B8" s="159"/>
      <c r="C8" s="679"/>
    </row>
    <row r="9" spans="1:3" ht="204.6" customHeight="1" thickBot="1">
      <c r="A9" s="385" t="s">
        <v>330</v>
      </c>
      <c r="B9" s="160"/>
      <c r="C9" s="680"/>
    </row>
    <row r="10" spans="1:3" ht="39" customHeight="1">
      <c r="A10" s="393" t="s">
        <v>331</v>
      </c>
      <c r="B10" s="1"/>
      <c r="C10" s="1"/>
    </row>
    <row r="11" spans="1:3" s="396" customFormat="1" ht="42.6" customHeight="1">
      <c r="A11" s="394" t="s">
        <v>332</v>
      </c>
      <c r="B11" s="395"/>
      <c r="C11" s="395"/>
    </row>
    <row r="12" spans="1:3" ht="124.2" customHeight="1" thickBot="1">
      <c r="A12" s="474" t="s">
        <v>333</v>
      </c>
      <c r="B12" s="398"/>
      <c r="C12" s="398"/>
    </row>
    <row r="13" spans="1:3" s="400" customFormat="1" ht="34.200000000000003" customHeight="1">
      <c r="A13" s="399" t="s">
        <v>334</v>
      </c>
    </row>
    <row r="14" spans="1:3" s="396" customFormat="1" ht="42.6" hidden="1" customHeight="1">
      <c r="A14" s="394"/>
      <c r="B14" s="395"/>
      <c r="C14" s="395"/>
    </row>
    <row r="15" spans="1:3" ht="93.6" hidden="1" customHeight="1" thickBot="1">
      <c r="A15" s="397"/>
      <c r="B15" s="398"/>
      <c r="C15" s="398"/>
    </row>
    <row r="16" spans="1:3" ht="33.6" hidden="1" customHeight="1">
      <c r="A16" s="402"/>
      <c r="B16" s="401"/>
      <c r="C16" s="401"/>
    </row>
    <row r="17" spans="1:3" ht="33.6" hidden="1" customHeight="1">
      <c r="A17" s="475"/>
      <c r="B17" s="401"/>
      <c r="C17" s="401"/>
    </row>
    <row r="18" spans="1:3" s="400" customFormat="1" ht="126.6" hidden="1" customHeight="1">
      <c r="A18" s="477"/>
    </row>
    <row r="19" spans="1:3" ht="29.4" hidden="1" customHeight="1">
      <c r="A19" s="476"/>
      <c r="B19" s="1"/>
      <c r="C19" s="1"/>
    </row>
    <row r="20" spans="1:3" ht="29.4" customHeight="1">
      <c r="A20" s="476"/>
      <c r="B20" s="1"/>
      <c r="C20" s="1"/>
    </row>
    <row r="21" spans="1:3" ht="39" customHeight="1">
      <c r="A21" s="1" t="s">
        <v>161</v>
      </c>
      <c r="B21" s="1"/>
      <c r="C21" s="1"/>
    </row>
    <row r="22" spans="1:3" ht="32.25" customHeight="1">
      <c r="A22" s="1" t="s">
        <v>162</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4" r:id="rId1" xr:uid="{60595A2C-F381-4CBD-8E4C-69B719B10CEE}"/>
    <hyperlink ref="A7" r:id="rId2" xr:uid="{7980025D-02B5-4DFD-8E3F-25063CD886C9}"/>
    <hyperlink ref="A10" r:id="rId3" xr:uid="{590E210C-4CE4-41C9-8AC1-DE203460F8F8}"/>
    <hyperlink ref="A13" r:id="rId4" xr:uid="{66AD751D-A91A-4F3E-9BF8-B9E31A25C1FF}"/>
  </hyperlinks>
  <pageMargins left="0" right="0" top="0.19685039370078741" bottom="0.39370078740157483" header="0" footer="0.19685039370078741"/>
  <pageSetup paperSize="9" scale="66" orientation="portrait"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sheetPr codeName="Sheet2"/>
  <dimension ref="A1:S58"/>
  <sheetViews>
    <sheetView view="pageBreakPreview" zoomScaleNormal="100" zoomScaleSheetLayoutView="100" workbookViewId="0">
      <selection activeCell="Q5" sqref="Q5"/>
    </sheetView>
  </sheetViews>
  <sheetFormatPr defaultRowHeight="13.2"/>
  <cols>
    <col min="7" max="7" width="8.88671875" customWidth="1"/>
    <col min="8" max="8" width="8.88671875" hidden="1" customWidth="1"/>
    <col min="9" max="9" width="0.77734375" customWidth="1"/>
  </cols>
  <sheetData>
    <row r="1" spans="1:17" ht="24.6" customHeight="1">
      <c r="A1" s="332"/>
      <c r="B1" s="332"/>
      <c r="C1" s="332"/>
      <c r="D1" s="332"/>
      <c r="E1" s="332"/>
      <c r="F1" s="332"/>
      <c r="G1" s="332"/>
      <c r="H1" s="332"/>
      <c r="I1" s="332"/>
      <c r="J1" s="332"/>
      <c r="K1" s="332"/>
      <c r="L1" s="332"/>
      <c r="M1" s="332"/>
      <c r="N1" s="332"/>
      <c r="O1" s="332"/>
      <c r="P1" s="332"/>
      <c r="Q1" s="306"/>
    </row>
    <row r="2" spans="1:17" ht="24.6" customHeight="1">
      <c r="A2" s="333"/>
      <c r="B2" s="407" t="s">
        <v>203</v>
      </c>
      <c r="C2" s="408"/>
      <c r="D2" s="408"/>
      <c r="E2" s="408"/>
      <c r="F2" s="408"/>
      <c r="G2" s="408"/>
      <c r="H2" s="408"/>
      <c r="I2" s="408"/>
      <c r="J2" s="408"/>
      <c r="K2" s="408"/>
      <c r="L2" s="408"/>
      <c r="M2" s="408"/>
      <c r="N2" s="408"/>
      <c r="O2" s="403"/>
      <c r="P2" s="332"/>
    </row>
    <row r="3" spans="1:17" ht="24.6" customHeight="1">
      <c r="A3" s="332"/>
      <c r="B3" s="405" t="s">
        <v>205</v>
      </c>
      <c r="C3" s="404"/>
      <c r="D3" s="404"/>
      <c r="E3" s="404"/>
      <c r="F3" s="404"/>
      <c r="G3" s="404"/>
      <c r="H3" s="404"/>
      <c r="I3" s="404"/>
      <c r="J3" s="404"/>
      <c r="K3" s="404"/>
      <c r="L3" s="411"/>
      <c r="M3" s="411"/>
      <c r="N3" s="411"/>
      <c r="O3" s="411"/>
      <c r="P3" s="412"/>
    </row>
    <row r="4" spans="1:17" ht="7.2" customHeight="1">
      <c r="A4" s="332"/>
      <c r="B4" s="405"/>
      <c r="C4" s="332"/>
      <c r="D4" s="332"/>
      <c r="E4" s="332"/>
      <c r="F4" s="332"/>
      <c r="G4" s="406"/>
      <c r="H4" s="406"/>
      <c r="I4" s="406"/>
      <c r="J4" s="406"/>
      <c r="K4" s="406"/>
      <c r="L4" s="406"/>
      <c r="M4" s="406"/>
      <c r="N4" s="406"/>
      <c r="O4" s="406"/>
      <c r="P4" s="406"/>
    </row>
    <row r="5" spans="1:17" ht="24.6" customHeight="1">
      <c r="A5" s="332"/>
      <c r="B5" s="409" t="s">
        <v>202</v>
      </c>
      <c r="C5" s="410"/>
      <c r="D5" s="410"/>
      <c r="E5" s="410"/>
      <c r="F5" s="410"/>
      <c r="G5" s="494" t="s">
        <v>415</v>
      </c>
      <c r="H5" s="494"/>
      <c r="I5" s="494"/>
      <c r="J5" s="494"/>
      <c r="K5" s="494"/>
      <c r="L5" s="494"/>
      <c r="M5" s="494"/>
      <c r="N5" s="494"/>
      <c r="O5" s="494"/>
      <c r="P5" s="406"/>
    </row>
    <row r="6" spans="1:17" ht="13.2" customHeight="1">
      <c r="A6" s="332"/>
      <c r="B6" s="332"/>
      <c r="C6" s="332"/>
      <c r="D6" s="332"/>
      <c r="E6" s="332"/>
      <c r="F6" s="332"/>
      <c r="G6" s="406"/>
      <c r="H6" s="406"/>
      <c r="I6" s="406"/>
      <c r="J6" s="406"/>
      <c r="K6" s="406"/>
      <c r="L6" s="406"/>
      <c r="M6" s="406"/>
      <c r="N6" s="406"/>
      <c r="O6" s="406"/>
      <c r="P6" s="406"/>
    </row>
    <row r="7" spans="1:17" ht="13.2" customHeight="1">
      <c r="A7" s="332"/>
      <c r="B7" s="332"/>
      <c r="C7" s="332"/>
      <c r="D7" s="332"/>
      <c r="E7" s="332"/>
      <c r="F7" s="332"/>
      <c r="G7" s="406"/>
      <c r="H7" s="406"/>
      <c r="I7" s="406"/>
      <c r="J7" s="406"/>
      <c r="K7" s="406"/>
      <c r="L7" s="406"/>
      <c r="M7" s="406"/>
      <c r="N7" s="406"/>
      <c r="O7" s="406"/>
      <c r="P7" s="406"/>
    </row>
    <row r="8" spans="1:17" ht="13.2" customHeight="1">
      <c r="A8" s="332"/>
      <c r="B8" s="332"/>
      <c r="C8" s="332"/>
      <c r="D8" s="332"/>
      <c r="E8" s="332"/>
      <c r="F8" s="332"/>
      <c r="G8" s="406"/>
      <c r="H8" s="406"/>
      <c r="I8" s="406"/>
      <c r="J8" s="406"/>
      <c r="K8" s="406"/>
      <c r="L8" s="406"/>
      <c r="M8" s="406"/>
      <c r="N8" s="406"/>
      <c r="O8" s="406"/>
      <c r="P8" s="406"/>
    </row>
    <row r="9" spans="1:17" ht="13.2" customHeight="1">
      <c r="A9" s="332"/>
      <c r="B9" s="332"/>
      <c r="C9" s="332"/>
      <c r="D9" s="332"/>
      <c r="E9" s="332"/>
      <c r="F9" s="332"/>
      <c r="G9" s="406"/>
      <c r="H9" s="406"/>
      <c r="I9" s="406"/>
      <c r="J9" s="406"/>
      <c r="K9" s="406"/>
      <c r="L9" s="406"/>
      <c r="M9" s="406"/>
      <c r="N9" s="406"/>
      <c r="O9" s="406"/>
      <c r="P9" s="406"/>
    </row>
    <row r="10" spans="1:17">
      <c r="A10" s="332"/>
      <c r="B10" s="332"/>
      <c r="C10" s="332"/>
      <c r="D10" s="332"/>
      <c r="E10" s="332"/>
      <c r="F10" s="332"/>
      <c r="G10" s="332"/>
      <c r="H10" s="332"/>
      <c r="I10" s="332"/>
      <c r="J10" s="332"/>
      <c r="K10" s="332"/>
      <c r="L10" s="332"/>
      <c r="M10" s="332"/>
      <c r="N10" s="332"/>
      <c r="O10" s="332"/>
      <c r="P10" s="332"/>
    </row>
    <row r="11" spans="1:17" ht="21" customHeight="1">
      <c r="A11" s="332"/>
      <c r="B11" s="332"/>
      <c r="C11" s="332"/>
      <c r="D11" s="332"/>
      <c r="E11" s="332"/>
      <c r="F11" s="332"/>
      <c r="G11" s="332"/>
      <c r="H11" s="332"/>
      <c r="I11" s="332"/>
      <c r="J11" s="332"/>
      <c r="K11" s="332"/>
      <c r="L11" s="332"/>
      <c r="M11" s="332"/>
      <c r="N11" s="332"/>
      <c r="O11" s="332"/>
      <c r="P11" s="332"/>
    </row>
    <row r="12" spans="1:17" ht="13.2" customHeight="1">
      <c r="A12" s="332"/>
      <c r="B12" s="332"/>
      <c r="C12" s="332"/>
      <c r="D12" s="332"/>
      <c r="E12" s="332"/>
      <c r="F12" s="332"/>
      <c r="G12" s="332"/>
      <c r="H12" s="332"/>
      <c r="I12" s="332"/>
      <c r="J12" s="332"/>
      <c r="K12" s="332"/>
      <c r="L12" s="332"/>
      <c r="M12" s="332"/>
      <c r="N12" s="332"/>
      <c r="O12" s="332"/>
      <c r="P12" s="332"/>
    </row>
    <row r="13" spans="1:17" ht="13.2" customHeight="1">
      <c r="A13" s="332"/>
      <c r="B13" s="332"/>
      <c r="C13" s="332"/>
      <c r="D13" s="332"/>
      <c r="E13" s="332"/>
      <c r="F13" s="332"/>
      <c r="G13" s="332"/>
      <c r="H13" s="332"/>
      <c r="I13" s="332"/>
      <c r="J13" s="332"/>
      <c r="K13" s="332"/>
      <c r="L13" s="332"/>
      <c r="M13" s="332"/>
      <c r="N13" s="332"/>
      <c r="O13" s="332"/>
      <c r="P13" s="332"/>
    </row>
    <row r="14" spans="1:17">
      <c r="A14" s="332"/>
      <c r="B14" s="332"/>
      <c r="C14" s="332"/>
      <c r="D14" s="332"/>
      <c r="E14" s="332"/>
      <c r="F14" s="332"/>
      <c r="G14" s="332"/>
      <c r="H14" s="332"/>
      <c r="I14" s="332"/>
      <c r="J14" s="332"/>
      <c r="K14" s="332"/>
      <c r="L14" s="332"/>
      <c r="M14" s="332"/>
      <c r="N14" s="332"/>
      <c r="O14" s="332"/>
      <c r="P14" s="332"/>
    </row>
    <row r="15" spans="1:17">
      <c r="A15" s="332"/>
      <c r="B15" s="332"/>
      <c r="C15" s="332"/>
      <c r="D15" s="332"/>
      <c r="E15" s="332"/>
      <c r="F15" s="332"/>
      <c r="G15" s="332"/>
      <c r="H15" s="332"/>
      <c r="I15" s="332"/>
      <c r="J15" s="332"/>
      <c r="K15" s="332"/>
      <c r="L15" s="332"/>
      <c r="M15" s="332"/>
      <c r="N15" s="332"/>
      <c r="O15" s="332"/>
      <c r="P15" s="332"/>
    </row>
    <row r="16" spans="1:17">
      <c r="A16" s="332"/>
      <c r="B16" s="332"/>
      <c r="C16" s="332"/>
      <c r="D16" s="332"/>
      <c r="E16" s="332"/>
      <c r="F16" s="332"/>
      <c r="G16" s="332"/>
      <c r="H16" s="332"/>
      <c r="I16" s="332"/>
      <c r="J16" s="332"/>
      <c r="K16" s="332"/>
      <c r="L16" s="332"/>
      <c r="M16" s="332"/>
      <c r="N16" s="332"/>
      <c r="O16" s="332"/>
      <c r="P16" s="332"/>
    </row>
    <row r="17" spans="1:19">
      <c r="A17" s="492"/>
      <c r="B17" s="492"/>
      <c r="C17" s="492"/>
      <c r="D17" s="492"/>
      <c r="E17" s="492"/>
      <c r="F17" s="492"/>
      <c r="G17" s="332"/>
      <c r="H17" s="332"/>
      <c r="I17" s="332"/>
      <c r="J17" s="332"/>
      <c r="K17" s="332"/>
      <c r="L17" s="332"/>
      <c r="M17" s="332"/>
      <c r="N17" s="332"/>
      <c r="O17" s="332"/>
      <c r="P17" s="332"/>
      <c r="S17" s="307"/>
    </row>
    <row r="18" spans="1:19">
      <c r="A18" s="492"/>
      <c r="B18" s="492"/>
      <c r="C18" s="492"/>
      <c r="D18" s="492"/>
      <c r="E18" s="492"/>
      <c r="F18" s="492"/>
      <c r="G18" s="332"/>
      <c r="H18" s="332"/>
      <c r="I18" s="332"/>
      <c r="J18" s="332"/>
      <c r="K18" s="332"/>
      <c r="L18" s="332"/>
      <c r="M18" s="332"/>
      <c r="N18" s="332"/>
      <c r="O18" s="332"/>
      <c r="P18" s="332"/>
    </row>
    <row r="19" spans="1:19">
      <c r="A19" s="492"/>
      <c r="B19" s="492"/>
      <c r="C19" s="492"/>
      <c r="D19" s="492"/>
      <c r="E19" s="492"/>
      <c r="F19" s="492"/>
      <c r="G19" s="332"/>
      <c r="H19" s="332"/>
      <c r="I19" s="332"/>
      <c r="J19" s="332"/>
      <c r="K19" s="332"/>
      <c r="L19" s="332"/>
      <c r="M19" s="332"/>
      <c r="N19" s="332"/>
      <c r="O19" s="332"/>
      <c r="P19" s="332"/>
    </row>
    <row r="20" spans="1:19">
      <c r="A20" s="492"/>
      <c r="B20" s="492"/>
      <c r="C20" s="492"/>
      <c r="D20" s="492"/>
      <c r="E20" s="492"/>
      <c r="F20" s="492"/>
      <c r="G20" s="332"/>
      <c r="H20" s="332"/>
      <c r="I20" s="332"/>
      <c r="J20" s="332"/>
      <c r="K20" s="332"/>
      <c r="L20" s="332"/>
      <c r="M20" s="332"/>
      <c r="N20" s="332"/>
      <c r="O20" s="332"/>
      <c r="P20" s="332"/>
    </row>
    <row r="21" spans="1:19">
      <c r="A21" s="492"/>
      <c r="B21" s="492"/>
      <c r="C21" s="492"/>
      <c r="D21" s="492"/>
      <c r="E21" s="492"/>
      <c r="F21" s="492"/>
      <c r="G21" s="332"/>
      <c r="H21" s="332"/>
      <c r="I21" s="332"/>
      <c r="J21" s="332"/>
      <c r="K21" s="332"/>
      <c r="L21" s="332"/>
      <c r="M21" s="332"/>
      <c r="N21" s="332"/>
      <c r="O21" s="332"/>
      <c r="P21" s="332"/>
    </row>
    <row r="22" spans="1:19">
      <c r="A22" s="492"/>
      <c r="B22" s="492"/>
      <c r="C22" s="492"/>
      <c r="D22" s="492"/>
      <c r="E22" s="492"/>
      <c r="F22" s="492"/>
      <c r="G22" s="332"/>
      <c r="H22" s="332"/>
      <c r="I22" s="332"/>
      <c r="J22" s="332"/>
      <c r="K22" s="332"/>
      <c r="L22" s="332"/>
      <c r="M22" s="332"/>
      <c r="N22" s="332"/>
      <c r="O22" s="332"/>
      <c r="P22" s="332"/>
    </row>
    <row r="23" spans="1:19">
      <c r="A23" s="492"/>
      <c r="B23" s="492"/>
      <c r="C23" s="492"/>
      <c r="D23" s="492"/>
      <c r="E23" s="492"/>
      <c r="F23" s="492"/>
      <c r="G23" s="332"/>
      <c r="H23" s="332"/>
      <c r="I23" s="332"/>
      <c r="J23" s="332"/>
      <c r="K23" s="332"/>
      <c r="L23" s="332"/>
      <c r="M23" s="332"/>
      <c r="N23" s="332"/>
      <c r="O23" s="332"/>
      <c r="P23" s="332"/>
    </row>
    <row r="24" spans="1:19">
      <c r="A24" s="492"/>
      <c r="B24" s="492"/>
      <c r="C24" s="492"/>
      <c r="D24" s="492"/>
      <c r="E24" s="492"/>
      <c r="F24" s="492"/>
      <c r="G24" s="332"/>
      <c r="H24" s="332"/>
      <c r="I24" s="332"/>
      <c r="J24" s="332"/>
      <c r="K24" s="332"/>
      <c r="L24" s="332"/>
      <c r="M24" s="332"/>
      <c r="N24" s="332"/>
      <c r="O24" s="332"/>
      <c r="P24" s="332"/>
    </row>
    <row r="25" spans="1:19">
      <c r="A25" s="492"/>
      <c r="B25" s="492"/>
      <c r="C25" s="492"/>
      <c r="D25" s="492"/>
      <c r="E25" s="492"/>
      <c r="F25" s="492"/>
      <c r="G25" s="332"/>
      <c r="H25" s="332"/>
      <c r="I25" s="332"/>
      <c r="J25" s="332"/>
      <c r="K25" s="332"/>
      <c r="L25" s="332"/>
      <c r="M25" s="332"/>
      <c r="N25" s="332"/>
      <c r="O25" s="332"/>
      <c r="P25" s="332"/>
    </row>
    <row r="26" spans="1:19">
      <c r="A26" s="492"/>
      <c r="B26" s="492"/>
      <c r="C26" s="492"/>
      <c r="D26" s="492"/>
      <c r="E26" s="492"/>
      <c r="F26" s="492"/>
      <c r="G26" s="332"/>
      <c r="H26" s="332"/>
      <c r="I26" s="332"/>
      <c r="J26" s="332"/>
      <c r="K26" s="332"/>
      <c r="L26" s="332"/>
      <c r="M26" s="332"/>
      <c r="N26" s="332"/>
      <c r="O26" s="332"/>
      <c r="P26" s="332"/>
    </row>
    <row r="27" spans="1:19">
      <c r="A27" s="492"/>
      <c r="B27" s="492"/>
      <c r="C27" s="492"/>
      <c r="D27" s="492"/>
      <c r="E27" s="492"/>
      <c r="F27" s="492"/>
      <c r="G27" s="332"/>
      <c r="H27" s="332"/>
      <c r="I27" s="332"/>
      <c r="J27" s="332"/>
      <c r="K27" s="332"/>
      <c r="L27" s="332"/>
      <c r="M27" s="332"/>
      <c r="N27" s="332"/>
      <c r="O27" s="332"/>
      <c r="P27" s="332"/>
    </row>
    <row r="28" spans="1:19">
      <c r="A28" s="332"/>
      <c r="B28" s="332"/>
      <c r="C28" s="332"/>
      <c r="D28" s="332"/>
      <c r="E28" s="332"/>
      <c r="F28" s="332"/>
      <c r="G28" s="332"/>
      <c r="H28" s="332"/>
      <c r="I28" s="332"/>
      <c r="J28" s="332"/>
      <c r="K28" s="332"/>
      <c r="L28" s="332"/>
      <c r="M28" s="332"/>
      <c r="N28" s="332"/>
      <c r="O28" s="332"/>
      <c r="P28" s="332"/>
    </row>
    <row r="29" spans="1:19" ht="16.2">
      <c r="A29" s="335"/>
      <c r="B29" s="334"/>
      <c r="C29" s="334"/>
      <c r="D29" s="334"/>
      <c r="E29" s="334"/>
      <c r="F29" s="334"/>
      <c r="G29" s="334"/>
      <c r="H29" s="332"/>
      <c r="I29" s="332"/>
      <c r="J29" s="332"/>
      <c r="K29" s="332"/>
      <c r="L29" s="332"/>
      <c r="M29" s="332"/>
      <c r="N29" s="332"/>
      <c r="O29" s="332"/>
      <c r="P29" s="332"/>
    </row>
    <row r="30" spans="1:19">
      <c r="A30" s="332"/>
      <c r="B30" s="332"/>
      <c r="C30" s="332"/>
      <c r="D30" s="332"/>
      <c r="E30" s="332"/>
      <c r="F30" s="332"/>
      <c r="G30" s="332"/>
      <c r="H30" s="332"/>
      <c r="I30" s="332"/>
      <c r="J30" s="332"/>
      <c r="K30" s="332"/>
      <c r="L30" s="332"/>
      <c r="M30" s="332"/>
      <c r="N30" s="332"/>
      <c r="O30" s="332"/>
      <c r="P30" s="332"/>
    </row>
    <row r="31" spans="1:19">
      <c r="A31" s="493"/>
      <c r="B31" s="493"/>
      <c r="C31" s="493"/>
      <c r="D31" s="493"/>
      <c r="E31" s="493"/>
      <c r="F31" s="493"/>
      <c r="G31" s="493"/>
      <c r="H31" s="493"/>
      <c r="I31" s="493"/>
      <c r="J31" s="493"/>
      <c r="K31" s="493"/>
      <c r="L31" s="493"/>
      <c r="M31" s="493"/>
      <c r="N31" s="493"/>
      <c r="O31" s="493"/>
      <c r="P31" s="493"/>
    </row>
    <row r="32" spans="1:19">
      <c r="A32" s="493"/>
      <c r="B32" s="493"/>
      <c r="C32" s="493"/>
      <c r="D32" s="493"/>
      <c r="E32" s="493"/>
      <c r="F32" s="493"/>
      <c r="G32" s="493"/>
      <c r="H32" s="493"/>
      <c r="I32" s="493"/>
      <c r="J32" s="493"/>
      <c r="K32" s="493"/>
      <c r="L32" s="493"/>
      <c r="M32" s="493"/>
      <c r="N32" s="493"/>
      <c r="O32" s="493"/>
      <c r="P32" s="493"/>
    </row>
    <row r="33" spans="1:16">
      <c r="A33" s="493"/>
      <c r="B33" s="493"/>
      <c r="C33" s="493"/>
      <c r="D33" s="493"/>
      <c r="E33" s="493"/>
      <c r="F33" s="493"/>
      <c r="G33" s="493"/>
      <c r="H33" s="493"/>
      <c r="I33" s="493"/>
      <c r="J33" s="493"/>
      <c r="K33" s="493"/>
      <c r="L33" s="493"/>
      <c r="M33" s="493"/>
      <c r="N33" s="493"/>
      <c r="O33" s="493"/>
      <c r="P33" s="493"/>
    </row>
    <row r="34" spans="1:16">
      <c r="A34" s="493"/>
      <c r="B34" s="493"/>
      <c r="C34" s="493"/>
      <c r="D34" s="493"/>
      <c r="E34" s="493"/>
      <c r="F34" s="493"/>
      <c r="G34" s="493"/>
      <c r="H34" s="493"/>
      <c r="I34" s="493"/>
      <c r="J34" s="493"/>
      <c r="K34" s="493"/>
      <c r="L34" s="493"/>
      <c r="M34" s="493"/>
      <c r="N34" s="493"/>
      <c r="O34" s="493"/>
      <c r="P34" s="493"/>
    </row>
    <row r="35" spans="1:16">
      <c r="A35" s="493"/>
      <c r="B35" s="493"/>
      <c r="C35" s="493"/>
      <c r="D35" s="493"/>
      <c r="E35" s="493"/>
      <c r="F35" s="493"/>
      <c r="G35" s="493"/>
      <c r="H35" s="493"/>
      <c r="I35" s="493"/>
      <c r="J35" s="493"/>
      <c r="K35" s="493"/>
      <c r="L35" s="493"/>
      <c r="M35" s="493"/>
      <c r="N35" s="493"/>
      <c r="O35" s="493"/>
      <c r="P35" s="493"/>
    </row>
    <row r="36" spans="1:16">
      <c r="A36" s="493"/>
      <c r="B36" s="493"/>
      <c r="C36" s="493"/>
      <c r="D36" s="493"/>
      <c r="E36" s="493"/>
      <c r="F36" s="493"/>
      <c r="G36" s="493"/>
      <c r="H36" s="493"/>
      <c r="I36" s="493"/>
      <c r="J36" s="493"/>
      <c r="K36" s="493"/>
      <c r="L36" s="493"/>
      <c r="M36" s="493"/>
      <c r="N36" s="493"/>
      <c r="O36" s="493"/>
      <c r="P36" s="493"/>
    </row>
    <row r="37" spans="1:16">
      <c r="A37" s="493"/>
      <c r="B37" s="493"/>
      <c r="C37" s="493"/>
      <c r="D37" s="493"/>
      <c r="E37" s="493"/>
      <c r="F37" s="493"/>
      <c r="G37" s="493"/>
      <c r="H37" s="493"/>
      <c r="I37" s="493"/>
      <c r="J37" s="493"/>
      <c r="K37" s="493"/>
      <c r="L37" s="493"/>
      <c r="M37" s="493"/>
      <c r="N37" s="493"/>
      <c r="O37" s="493"/>
      <c r="P37" s="493"/>
    </row>
    <row r="38" spans="1:16">
      <c r="A38" s="493"/>
      <c r="B38" s="493"/>
      <c r="C38" s="493"/>
      <c r="D38" s="493"/>
      <c r="E38" s="493"/>
      <c r="F38" s="493"/>
      <c r="G38" s="493"/>
      <c r="H38" s="493"/>
      <c r="I38" s="493"/>
      <c r="J38" s="493"/>
      <c r="K38" s="493"/>
      <c r="L38" s="493"/>
      <c r="M38" s="493"/>
      <c r="N38" s="493"/>
      <c r="O38" s="493"/>
      <c r="P38" s="493"/>
    </row>
    <row r="39" spans="1:16">
      <c r="A39" s="493"/>
      <c r="B39" s="493"/>
      <c r="C39" s="493"/>
      <c r="D39" s="493"/>
      <c r="E39" s="493"/>
      <c r="F39" s="493"/>
      <c r="G39" s="493"/>
      <c r="H39" s="493"/>
      <c r="I39" s="493"/>
      <c r="J39" s="493"/>
      <c r="K39" s="493"/>
      <c r="L39" s="493"/>
      <c r="M39" s="493"/>
      <c r="N39" s="493"/>
      <c r="O39" s="493"/>
      <c r="P39" s="493"/>
    </row>
    <row r="40" spans="1:16">
      <c r="A40" s="493"/>
      <c r="B40" s="493"/>
      <c r="C40" s="493"/>
      <c r="D40" s="493"/>
      <c r="E40" s="493"/>
      <c r="F40" s="493"/>
      <c r="G40" s="493"/>
      <c r="H40" s="493"/>
      <c r="I40" s="493"/>
      <c r="J40" s="493"/>
      <c r="K40" s="493"/>
      <c r="L40" s="493"/>
      <c r="M40" s="493"/>
      <c r="N40" s="493"/>
      <c r="O40" s="493"/>
      <c r="P40" s="493"/>
    </row>
    <row r="41" spans="1:16">
      <c r="A41" s="369"/>
      <c r="B41" s="369"/>
      <c r="C41" s="369"/>
      <c r="D41" s="369"/>
      <c r="E41" s="369"/>
      <c r="F41" s="369"/>
      <c r="G41" s="369"/>
      <c r="H41" s="369"/>
      <c r="I41" s="369"/>
      <c r="J41" s="369"/>
      <c r="K41" s="369"/>
      <c r="L41" s="369"/>
      <c r="M41" s="369"/>
      <c r="N41" s="369"/>
      <c r="O41" s="369"/>
      <c r="P41" s="369"/>
    </row>
    <row r="42" spans="1:16">
      <c r="A42" s="369"/>
      <c r="B42" s="369"/>
      <c r="C42" s="369"/>
      <c r="D42" s="369"/>
      <c r="E42" s="369"/>
      <c r="F42" s="369"/>
      <c r="G42" s="369"/>
      <c r="H42" s="369"/>
      <c r="I42" s="369"/>
      <c r="J42" s="369"/>
      <c r="K42" s="369"/>
      <c r="L42" s="369"/>
      <c r="M42" s="369"/>
      <c r="N42" s="369"/>
      <c r="O42" s="369"/>
      <c r="P42" s="369"/>
    </row>
    <row r="43" spans="1:16">
      <c r="A43" s="369"/>
      <c r="B43" s="369"/>
      <c r="C43" s="369"/>
      <c r="D43" s="369"/>
      <c r="E43" s="369"/>
      <c r="F43" s="369"/>
      <c r="G43" s="369"/>
      <c r="H43" s="369"/>
      <c r="I43" s="369"/>
      <c r="J43" s="369"/>
      <c r="K43" s="369"/>
      <c r="L43" s="369"/>
      <c r="M43" s="369"/>
      <c r="N43" s="369"/>
      <c r="O43" s="369"/>
      <c r="P43" s="369"/>
    </row>
    <row r="44" spans="1:16">
      <c r="A44" s="369"/>
      <c r="B44" s="369"/>
      <c r="C44" s="369"/>
      <c r="D44" s="369"/>
      <c r="E44" s="369"/>
      <c r="F44" s="369"/>
      <c r="G44" s="369"/>
      <c r="H44" s="369"/>
      <c r="I44" s="369"/>
      <c r="J44" s="369"/>
      <c r="K44" s="369"/>
      <c r="L44" s="369"/>
      <c r="M44" s="369"/>
      <c r="N44" s="369"/>
      <c r="O44" s="369"/>
      <c r="P44" s="369"/>
    </row>
    <row r="45" spans="1:16">
      <c r="A45" s="369"/>
      <c r="B45" s="369"/>
      <c r="C45" s="369"/>
      <c r="D45" s="369"/>
      <c r="E45" s="369"/>
      <c r="F45" s="369"/>
      <c r="G45" s="369"/>
      <c r="H45" s="369"/>
      <c r="I45" s="369"/>
      <c r="J45" s="369"/>
      <c r="K45" s="369"/>
      <c r="L45" s="369"/>
      <c r="M45" s="369"/>
      <c r="N45" s="369"/>
      <c r="O45" s="369"/>
      <c r="P45" s="369"/>
    </row>
    <row r="46" spans="1:16">
      <c r="A46" s="369"/>
      <c r="B46" s="369"/>
      <c r="C46" s="369"/>
      <c r="D46" s="369"/>
      <c r="E46" s="369"/>
      <c r="F46" s="369"/>
      <c r="G46" s="369"/>
      <c r="H46" s="369"/>
      <c r="I46" s="369"/>
      <c r="J46" s="369"/>
      <c r="K46" s="369"/>
      <c r="L46" s="369"/>
      <c r="M46" s="369"/>
      <c r="N46" s="369"/>
      <c r="O46" s="369"/>
      <c r="P46" s="369"/>
    </row>
    <row r="47" spans="1:16">
      <c r="A47" s="369"/>
      <c r="B47" s="369"/>
      <c r="C47" s="369"/>
      <c r="D47" s="369"/>
      <c r="E47" s="369"/>
      <c r="F47" s="369"/>
      <c r="G47" s="369"/>
      <c r="H47" s="369"/>
      <c r="I47" s="369"/>
      <c r="J47" s="369"/>
      <c r="K47" s="369"/>
      <c r="L47" s="369"/>
      <c r="M47" s="369"/>
      <c r="N47" s="369"/>
      <c r="O47" s="369"/>
      <c r="P47" s="369"/>
    </row>
    <row r="48" spans="1:16">
      <c r="A48" s="369"/>
      <c r="B48" s="369"/>
      <c r="C48" s="369"/>
      <c r="D48" s="369"/>
      <c r="E48" s="369"/>
      <c r="F48" s="369"/>
      <c r="G48" s="369"/>
      <c r="H48" s="369"/>
      <c r="I48" s="369"/>
      <c r="J48" s="369"/>
      <c r="K48" s="369"/>
      <c r="L48" s="369"/>
      <c r="M48" s="369"/>
      <c r="N48" s="369"/>
      <c r="O48" s="369"/>
      <c r="P48" s="369"/>
    </row>
    <row r="49" spans="1:16">
      <c r="A49" s="369"/>
      <c r="B49" s="369"/>
      <c r="C49" s="369"/>
      <c r="D49" s="369"/>
      <c r="E49" s="369"/>
      <c r="F49" s="369"/>
      <c r="G49" s="369"/>
      <c r="H49" s="369"/>
      <c r="I49" s="369"/>
      <c r="J49" s="369"/>
      <c r="K49" s="369"/>
      <c r="L49" s="369"/>
      <c r="M49" s="369"/>
      <c r="N49" s="369"/>
      <c r="O49" s="369"/>
      <c r="P49" s="369"/>
    </row>
    <row r="50" spans="1:16">
      <c r="A50" s="369"/>
      <c r="B50" s="369"/>
      <c r="C50" s="369"/>
      <c r="D50" s="369"/>
      <c r="E50" s="369"/>
      <c r="F50" s="369"/>
      <c r="G50" s="369"/>
      <c r="H50" s="369"/>
      <c r="I50" s="369"/>
      <c r="J50" s="369"/>
      <c r="K50" s="369"/>
      <c r="L50" s="369"/>
      <c r="M50" s="369"/>
      <c r="N50" s="369"/>
      <c r="O50" s="369"/>
      <c r="P50" s="369"/>
    </row>
    <row r="51" spans="1:16">
      <c r="A51" s="369"/>
      <c r="B51" s="369"/>
      <c r="C51" s="369"/>
      <c r="D51" s="369"/>
      <c r="E51" s="369"/>
      <c r="F51" s="369"/>
      <c r="G51" s="369"/>
      <c r="H51" s="369"/>
      <c r="I51" s="369"/>
      <c r="J51" s="369"/>
      <c r="K51" s="369"/>
      <c r="L51" s="369"/>
      <c r="M51" s="369"/>
      <c r="N51" s="369"/>
      <c r="O51" s="369"/>
      <c r="P51" s="369"/>
    </row>
    <row r="52" spans="1:16">
      <c r="A52" s="369"/>
      <c r="B52" s="369"/>
      <c r="C52" s="369"/>
      <c r="D52" s="369"/>
      <c r="E52" s="369"/>
      <c r="F52" s="369"/>
      <c r="G52" s="369"/>
      <c r="H52" s="369"/>
      <c r="I52" s="369"/>
      <c r="J52" s="369"/>
      <c r="K52" s="369"/>
      <c r="L52" s="369"/>
      <c r="M52" s="369"/>
      <c r="N52" s="369"/>
      <c r="O52" s="369"/>
      <c r="P52" s="369"/>
    </row>
    <row r="53" spans="1:16">
      <c r="A53" s="369"/>
      <c r="B53" s="369"/>
      <c r="C53" s="369"/>
      <c r="D53" s="369"/>
      <c r="E53" s="369"/>
      <c r="F53" s="369"/>
      <c r="G53" s="369"/>
      <c r="H53" s="369"/>
      <c r="I53" s="369"/>
      <c r="J53" s="369"/>
      <c r="K53" s="369"/>
      <c r="L53" s="369"/>
      <c r="M53" s="369"/>
      <c r="N53" s="369"/>
      <c r="O53" s="369"/>
      <c r="P53" s="369"/>
    </row>
    <row r="54" spans="1:16">
      <c r="A54" s="369"/>
      <c r="B54" s="369"/>
      <c r="C54" s="369"/>
      <c r="D54" s="369"/>
      <c r="E54" s="369"/>
      <c r="F54" s="369"/>
      <c r="G54" s="369"/>
      <c r="H54" s="369"/>
      <c r="I54" s="369"/>
      <c r="J54" s="369"/>
      <c r="K54" s="369"/>
      <c r="L54" s="369"/>
      <c r="M54" s="369"/>
      <c r="N54" s="369"/>
      <c r="O54" s="369"/>
      <c r="P54" s="369"/>
    </row>
    <row r="55" spans="1:16">
      <c r="A55" s="369"/>
      <c r="B55" s="369"/>
      <c r="C55" s="369"/>
      <c r="D55" s="369"/>
      <c r="E55" s="369"/>
      <c r="F55" s="369"/>
      <c r="G55" s="369"/>
      <c r="H55" s="369"/>
      <c r="I55" s="369"/>
      <c r="J55" s="369"/>
      <c r="K55" s="369"/>
      <c r="L55" s="369"/>
      <c r="M55" s="369"/>
      <c r="N55" s="369"/>
      <c r="O55" s="369"/>
      <c r="P55" s="369"/>
    </row>
    <row r="56" spans="1:16">
      <c r="A56" s="369"/>
      <c r="B56" s="369"/>
      <c r="C56" s="369"/>
      <c r="D56" s="369"/>
      <c r="E56" s="369"/>
      <c r="F56" s="369"/>
      <c r="G56" s="369"/>
      <c r="H56" s="369"/>
      <c r="I56" s="369"/>
      <c r="J56" s="369"/>
      <c r="K56" s="369"/>
      <c r="L56" s="369"/>
      <c r="M56" s="369"/>
      <c r="N56" s="369"/>
      <c r="O56" s="369"/>
      <c r="P56" s="369"/>
    </row>
    <row r="57" spans="1:16">
      <c r="A57" s="369"/>
      <c r="B57" s="369"/>
      <c r="C57" s="369"/>
      <c r="D57" s="369"/>
      <c r="E57" s="369"/>
      <c r="F57" s="369"/>
      <c r="G57" s="369"/>
      <c r="H57" s="369"/>
      <c r="I57" s="369"/>
      <c r="J57" s="369"/>
      <c r="K57" s="369"/>
      <c r="L57" s="369"/>
      <c r="M57" s="369"/>
      <c r="N57" s="369"/>
      <c r="O57" s="369"/>
      <c r="P57" s="369"/>
    </row>
    <row r="58" spans="1:16">
      <c r="A58" s="369"/>
      <c r="B58" s="369"/>
      <c r="C58" s="369"/>
      <c r="D58" s="369"/>
      <c r="E58" s="369"/>
      <c r="F58" s="369"/>
      <c r="G58" s="369"/>
      <c r="H58" s="369"/>
      <c r="I58" s="369"/>
      <c r="J58" s="369"/>
      <c r="K58" s="369"/>
      <c r="L58" s="369"/>
      <c r="M58" s="369"/>
      <c r="N58" s="369"/>
      <c r="O58" s="369"/>
      <c r="P58" s="369"/>
    </row>
  </sheetData>
  <sheetProtection formatCells="0" formatColumns="0" formatRows="0" insertColumns="0" insertRows="0" insertHyperlinks="0" deleteColumns="0" deleteRows="0" sort="0" autoFilter="0" pivotTables="0"/>
  <mergeCells count="3">
    <mergeCell ref="A17:F27"/>
    <mergeCell ref="A31:P40"/>
    <mergeCell ref="G5:O5"/>
  </mergeCells>
  <phoneticPr fontId="87"/>
  <hyperlinks>
    <hyperlink ref="G5:O5" r:id="rId1" display="問合せ　hy_food-safety@kxf.biglobe.ne.jp" xr:uid="{41E01F9C-2328-4E07-A64A-9F83E443E7B1}"/>
  </hyperlinks>
  <pageMargins left="0.7" right="0.7" top="0.75" bottom="0.75" header="0.3" footer="0.3"/>
  <pageSetup paperSize="9" scale="4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O17" sqref="O17"/>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183</v>
      </c>
      <c r="B1" s="50"/>
      <c r="C1" s="50"/>
      <c r="D1" s="51"/>
      <c r="E1" s="51"/>
      <c r="F1" s="52"/>
      <c r="G1" s="53"/>
      <c r="H1" s="414"/>
      <c r="I1" s="415" t="s">
        <v>37</v>
      </c>
      <c r="J1" s="416"/>
      <c r="K1" s="417"/>
      <c r="L1" s="418"/>
      <c r="M1" s="419"/>
    </row>
    <row r="2" spans="1:16" ht="17.399999999999999">
      <c r="A2" s="56"/>
      <c r="B2" s="187"/>
      <c r="C2" s="187"/>
      <c r="D2" s="187"/>
      <c r="E2" s="187"/>
      <c r="F2" s="187"/>
      <c r="G2" s="57"/>
      <c r="H2" s="420"/>
      <c r="I2" s="421" t="s">
        <v>38</v>
      </c>
      <c r="J2" s="422"/>
      <c r="K2" s="423" t="s">
        <v>21</v>
      </c>
      <c r="L2" s="424"/>
      <c r="M2" s="419"/>
      <c r="N2" s="161"/>
      <c r="P2" s="123"/>
    </row>
    <row r="3" spans="1:16" ht="17.399999999999999">
      <c r="A3" s="188" t="s">
        <v>28</v>
      </c>
      <c r="B3" s="189"/>
      <c r="D3" s="190"/>
      <c r="E3" s="190"/>
      <c r="F3" s="190"/>
      <c r="G3" s="58"/>
      <c r="H3" s="109"/>
      <c r="I3" s="425"/>
      <c r="J3" s="426"/>
      <c r="K3" s="427"/>
      <c r="L3" s="417"/>
      <c r="M3" s="428"/>
    </row>
    <row r="4" spans="1:16" ht="17.399999999999999">
      <c r="A4" s="60"/>
      <c r="B4" s="189"/>
      <c r="C4" s="89"/>
      <c r="D4" s="190"/>
      <c r="E4" s="190"/>
      <c r="F4" s="191"/>
      <c r="G4" s="61"/>
      <c r="H4" s="429"/>
      <c r="I4" s="429"/>
      <c r="J4" s="416"/>
      <c r="K4" s="427"/>
      <c r="L4" s="417"/>
      <c r="M4" s="428"/>
      <c r="N4" s="251"/>
    </row>
    <row r="5" spans="1:16">
      <c r="A5" s="192"/>
      <c r="D5" s="190"/>
      <c r="E5" s="62"/>
      <c r="F5" s="193"/>
      <c r="G5" s="63"/>
      <c r="H5"/>
      <c r="I5" s="430"/>
      <c r="J5" s="416"/>
      <c r="K5" s="427"/>
      <c r="L5" s="427"/>
      <c r="M5" s="428"/>
    </row>
    <row r="6" spans="1:16" ht="17.399999999999999">
      <c r="A6" s="192"/>
      <c r="D6" s="190"/>
      <c r="E6" s="193"/>
      <c r="F6" s="193"/>
      <c r="G6" s="63"/>
      <c r="H6" s="420"/>
      <c r="I6" s="431"/>
      <c r="J6" s="416"/>
      <c r="K6" s="427"/>
      <c r="L6" s="427"/>
      <c r="M6" s="428"/>
    </row>
    <row r="7" spans="1:16">
      <c r="A7" s="192"/>
      <c r="D7" s="190"/>
      <c r="E7" s="193"/>
      <c r="F7" s="193"/>
      <c r="G7" s="63"/>
      <c r="H7" s="432"/>
      <c r="I7" s="430"/>
      <c r="J7" s="416"/>
      <c r="K7" s="427"/>
      <c r="L7" s="427"/>
      <c r="M7" s="428"/>
    </row>
    <row r="8" spans="1:16">
      <c r="A8" s="192"/>
      <c r="D8" s="190"/>
      <c r="E8" s="193"/>
      <c r="F8" s="193"/>
      <c r="G8" s="63"/>
      <c r="H8" s="422"/>
      <c r="I8" s="433"/>
      <c r="J8" s="433"/>
      <c r="K8" s="433"/>
      <c r="L8" s="427"/>
      <c r="M8" s="434"/>
    </row>
    <row r="9" spans="1:16">
      <c r="A9" s="192"/>
      <c r="D9" s="190"/>
      <c r="E9" s="193"/>
      <c r="F9" s="193"/>
      <c r="G9" s="63"/>
      <c r="H9" s="433"/>
      <c r="I9" s="433"/>
      <c r="J9" s="433"/>
      <c r="K9" s="433"/>
      <c r="L9" s="427"/>
      <c r="M9" s="434"/>
      <c r="N9" s="65"/>
    </row>
    <row r="10" spans="1:16">
      <c r="A10" s="192"/>
      <c r="D10" s="190"/>
      <c r="E10" s="193"/>
      <c r="F10" s="193"/>
      <c r="G10" s="63"/>
      <c r="H10" s="433"/>
      <c r="I10" s="433"/>
      <c r="J10" s="433"/>
      <c r="K10" s="433"/>
      <c r="L10" s="427"/>
      <c r="M10" s="434"/>
      <c r="N10" s="65" t="s">
        <v>39</v>
      </c>
    </row>
    <row r="11" spans="1:16">
      <c r="A11" s="192"/>
      <c r="D11" s="190"/>
      <c r="E11" s="193"/>
      <c r="F11" s="193"/>
      <c r="G11" s="63"/>
      <c r="H11" s="433"/>
      <c r="I11" s="433"/>
      <c r="J11" s="433"/>
      <c r="K11" s="433"/>
      <c r="L11" s="427"/>
      <c r="M11" s="434"/>
    </row>
    <row r="12" spans="1:16">
      <c r="A12" s="192"/>
      <c r="D12" s="190"/>
      <c r="E12" s="193"/>
      <c r="F12" s="193"/>
      <c r="G12" s="63"/>
      <c r="H12" s="433"/>
      <c r="I12" s="433"/>
      <c r="J12" s="433"/>
      <c r="K12" s="433"/>
      <c r="L12" s="427"/>
      <c r="M12" s="434"/>
      <c r="N12" s="65" t="s">
        <v>40</v>
      </c>
      <c r="O12" s="288"/>
    </row>
    <row r="13" spans="1:16">
      <c r="A13" s="192"/>
      <c r="D13" s="190"/>
      <c r="E13" s="193"/>
      <c r="F13" s="193"/>
      <c r="G13" s="63"/>
      <c r="H13" s="433"/>
      <c r="I13" s="433"/>
      <c r="J13" s="433"/>
      <c r="K13" s="433"/>
      <c r="L13" s="427"/>
      <c r="M13" s="434"/>
    </row>
    <row r="14" spans="1:16">
      <c r="A14" s="192"/>
      <c r="D14" s="190"/>
      <c r="E14" s="193"/>
      <c r="F14" s="193"/>
      <c r="G14" s="63"/>
      <c r="H14" s="433"/>
      <c r="I14" s="433"/>
      <c r="J14" s="433"/>
      <c r="K14" s="433"/>
      <c r="L14" s="427"/>
      <c r="M14" s="434"/>
      <c r="N14" s="331" t="s">
        <v>41</v>
      </c>
    </row>
    <row r="15" spans="1:16">
      <c r="A15" s="192"/>
      <c r="D15" s="190"/>
      <c r="E15" s="190" t="s">
        <v>21</v>
      </c>
      <c r="F15" s="191"/>
      <c r="G15" s="58"/>
      <c r="H15" s="432"/>
      <c r="I15" s="430"/>
      <c r="J15" s="422"/>
      <c r="K15" s="427"/>
      <c r="L15" s="427"/>
      <c r="M15" s="434"/>
    </row>
    <row r="16" spans="1:16">
      <c r="A16" s="192"/>
      <c r="D16" s="190"/>
      <c r="E16" s="190"/>
      <c r="F16" s="191"/>
      <c r="G16" s="58"/>
      <c r="H16" s="416"/>
      <c r="I16" s="430"/>
      <c r="J16" s="416"/>
      <c r="K16" s="427"/>
      <c r="L16" s="427"/>
      <c r="M16" s="434"/>
      <c r="N16" s="252" t="s">
        <v>179</v>
      </c>
    </row>
    <row r="17" spans="1:19" ht="20.25" customHeight="1" thickBot="1">
      <c r="A17" s="557" t="s">
        <v>234</v>
      </c>
      <c r="B17" s="558"/>
      <c r="C17" s="558"/>
      <c r="D17" s="195"/>
      <c r="E17" s="196"/>
      <c r="F17" s="558" t="s">
        <v>235</v>
      </c>
      <c r="G17" s="559"/>
      <c r="H17" s="432"/>
      <c r="I17" s="430"/>
      <c r="J17" s="422"/>
      <c r="K17" s="427"/>
      <c r="L17" s="424"/>
      <c r="M17" s="428"/>
      <c r="N17" s="194" t="s">
        <v>131</v>
      </c>
    </row>
    <row r="18" spans="1:19" ht="39" customHeight="1" thickTop="1">
      <c r="A18" s="560" t="s">
        <v>42</v>
      </c>
      <c r="B18" s="561"/>
      <c r="C18" s="562"/>
      <c r="D18" s="197" t="s">
        <v>43</v>
      </c>
      <c r="E18" s="198"/>
      <c r="F18" s="563" t="s">
        <v>44</v>
      </c>
      <c r="G18" s="564"/>
      <c r="H18" s="416"/>
      <c r="I18" s="430"/>
      <c r="J18" s="416"/>
      <c r="K18" s="427"/>
      <c r="L18" s="427"/>
      <c r="M18" s="428"/>
      <c r="Q18" s="54" t="s">
        <v>28</v>
      </c>
      <c r="S18" s="54" t="s">
        <v>21</v>
      </c>
    </row>
    <row r="19" spans="1:19" ht="30" customHeight="1">
      <c r="A19" s="565" t="s">
        <v>182</v>
      </c>
      <c r="B19" s="565"/>
      <c r="C19" s="565"/>
      <c r="D19" s="565"/>
      <c r="E19" s="565"/>
      <c r="F19" s="565"/>
      <c r="G19" s="565"/>
      <c r="H19" s="435"/>
      <c r="I19" s="436" t="s">
        <v>45</v>
      </c>
      <c r="J19" s="436"/>
      <c r="K19" s="436"/>
      <c r="L19" s="424"/>
      <c r="M19" s="428"/>
    </row>
    <row r="20" spans="1:19" ht="17.399999999999999">
      <c r="E20" s="199" t="s">
        <v>46</v>
      </c>
      <c r="F20" s="200" t="s">
        <v>47</v>
      </c>
      <c r="H20" s="291" t="s">
        <v>155</v>
      </c>
      <c r="I20" s="430"/>
      <c r="J20" s="416" t="s">
        <v>21</v>
      </c>
      <c r="K20" s="437" t="s">
        <v>21</v>
      </c>
      <c r="L20" s="427"/>
      <c r="M20" s="428"/>
    </row>
    <row r="21" spans="1:19" ht="16.8" thickBot="1">
      <c r="A21" s="201"/>
      <c r="B21" s="566">
        <v>45046</v>
      </c>
      <c r="C21" s="567"/>
      <c r="D21" s="202" t="s">
        <v>48</v>
      </c>
      <c r="E21" s="568" t="s">
        <v>49</v>
      </c>
      <c r="F21" s="569"/>
      <c r="G21" s="59" t="s">
        <v>50</v>
      </c>
      <c r="H21" s="570" t="s">
        <v>236</v>
      </c>
      <c r="I21" s="571"/>
      <c r="J21" s="571"/>
      <c r="K21" s="571"/>
      <c r="L21" s="571"/>
      <c r="M21" s="438" t="s">
        <v>155</v>
      </c>
      <c r="N21" s="442"/>
    </row>
    <row r="22" spans="1:19" ht="36" customHeight="1" thickTop="1" thickBot="1">
      <c r="A22" s="203" t="s">
        <v>51</v>
      </c>
      <c r="B22" s="572" t="s">
        <v>52</v>
      </c>
      <c r="C22" s="573"/>
      <c r="D22" s="574"/>
      <c r="E22" s="67" t="s">
        <v>212</v>
      </c>
      <c r="F22" s="67" t="s">
        <v>237</v>
      </c>
      <c r="G22" s="204" t="s">
        <v>53</v>
      </c>
      <c r="H22" s="575" t="s">
        <v>54</v>
      </c>
      <c r="I22" s="576"/>
      <c r="J22" s="576"/>
      <c r="K22" s="576"/>
      <c r="L22" s="577"/>
      <c r="M22" s="439" t="s">
        <v>55</v>
      </c>
      <c r="N22" s="443" t="s">
        <v>56</v>
      </c>
      <c r="R22" s="54" t="s">
        <v>28</v>
      </c>
    </row>
    <row r="23" spans="1:19" ht="79.2" customHeight="1" thickBot="1">
      <c r="A23" s="377" t="s">
        <v>57</v>
      </c>
      <c r="B23" s="495" t="str">
        <f t="shared" ref="B23" si="0">IF(G23&gt;5,"☆☆☆☆",IF(AND(G23&gt;=2.39,G23&lt;5),"☆☆☆",IF(AND(G23&gt;=1.39,G23&lt;2.4),"☆☆",IF(AND(G23&gt;0,G23&lt;1.4),"☆",IF(AND(G23&gt;=-1.39,G23&lt;0),"★",IF(AND(G23&gt;=-2.39,G23&lt;-1.4),"★★",IF(AND(G23&gt;=-3.39,G23&lt;-2.4),"★★★")))))))</f>
        <v>☆</v>
      </c>
      <c r="C23" s="496"/>
      <c r="D23" s="497"/>
      <c r="E23" s="380">
        <v>2.29</v>
      </c>
      <c r="F23" s="380">
        <v>2.97</v>
      </c>
      <c r="G23" s="378">
        <f>F23-E23</f>
        <v>0.68000000000000016</v>
      </c>
      <c r="H23" s="547" t="s">
        <v>251</v>
      </c>
      <c r="I23" s="547"/>
      <c r="J23" s="547"/>
      <c r="K23" s="547"/>
      <c r="L23" s="548"/>
      <c r="M23" s="465" t="s">
        <v>250</v>
      </c>
      <c r="N23" s="466">
        <v>45040</v>
      </c>
      <c r="O23" s="264" t="s">
        <v>168</v>
      </c>
    </row>
    <row r="24" spans="1:19" ht="66" customHeight="1" thickBot="1">
      <c r="A24" s="205" t="s">
        <v>58</v>
      </c>
      <c r="B24" s="495" t="str">
        <f t="shared" ref="B24" si="1">IF(G24&gt;5,"☆☆☆☆",IF(AND(G24&gt;=2.39,G24&lt;5),"☆☆☆",IF(AND(G24&gt;=1.39,G24&lt;2.4),"☆☆",IF(AND(G24&gt;0,G24&lt;1.4),"☆",IF(AND(G24&gt;=-1.39,G24&lt;0),"★",IF(AND(G24&gt;=-2.39,G24&lt;-1.4),"★★",IF(AND(G24&gt;=-3.39,G24&lt;-2.4),"★★★")))))))</f>
        <v>☆</v>
      </c>
      <c r="C24" s="496"/>
      <c r="D24" s="497"/>
      <c r="E24" s="380">
        <v>2.0299999999999998</v>
      </c>
      <c r="F24" s="380">
        <v>2.83</v>
      </c>
      <c r="G24" s="295">
        <f t="shared" ref="G24:G70" si="2">F24-E24</f>
        <v>0.80000000000000027</v>
      </c>
      <c r="H24" s="578"/>
      <c r="I24" s="579"/>
      <c r="J24" s="579"/>
      <c r="K24" s="579"/>
      <c r="L24" s="580"/>
      <c r="M24" s="154"/>
      <c r="N24" s="155"/>
      <c r="O24" s="264" t="s">
        <v>58</v>
      </c>
      <c r="Q24" s="54" t="s">
        <v>28</v>
      </c>
    </row>
    <row r="25" spans="1:19" ht="81" customHeight="1" thickBot="1">
      <c r="A25" s="270" t="s">
        <v>59</v>
      </c>
      <c r="B25" s="495" t="str">
        <f t="shared" ref="B25:B70" si="3">IF(G25&gt;5,"☆☆☆☆",IF(AND(G25&gt;=2.39,G25&lt;5),"☆☆☆",IF(AND(G25&gt;=1.39,G25&lt;2.4),"☆☆",IF(AND(G25&gt;0,G25&lt;1.4),"☆",IF(AND(G25&gt;=-1.39,G25&lt;0),"★",IF(AND(G25&gt;=-2.39,G25&lt;-1.4),"★★",IF(AND(G25&gt;=-3.39,G25&lt;-2.4),"★★★")))))))</f>
        <v>☆</v>
      </c>
      <c r="C25" s="496"/>
      <c r="D25" s="497"/>
      <c r="E25" s="125">
        <v>3.1</v>
      </c>
      <c r="F25" s="125">
        <v>4.21</v>
      </c>
      <c r="G25" s="295">
        <f t="shared" si="2"/>
        <v>1.1099999999999999</v>
      </c>
      <c r="H25" s="546" t="s">
        <v>249</v>
      </c>
      <c r="I25" s="547"/>
      <c r="J25" s="547"/>
      <c r="K25" s="547"/>
      <c r="L25" s="548"/>
      <c r="M25" s="465" t="s">
        <v>248</v>
      </c>
      <c r="N25" s="382">
        <v>45042</v>
      </c>
      <c r="O25" s="264" t="s">
        <v>59</v>
      </c>
    </row>
    <row r="26" spans="1:19" ht="83.25" customHeight="1" thickBot="1">
      <c r="A26" s="270" t="s">
        <v>60</v>
      </c>
      <c r="B26" s="495" t="str">
        <f t="shared" si="3"/>
        <v>☆</v>
      </c>
      <c r="C26" s="496"/>
      <c r="D26" s="497"/>
      <c r="E26" s="125">
        <v>3.47</v>
      </c>
      <c r="F26" s="125">
        <v>3.56</v>
      </c>
      <c r="G26" s="295">
        <f t="shared" si="2"/>
        <v>8.9999999999999858E-2</v>
      </c>
      <c r="H26" s="498"/>
      <c r="I26" s="499"/>
      <c r="J26" s="499"/>
      <c r="K26" s="499"/>
      <c r="L26" s="500"/>
      <c r="M26" s="154"/>
      <c r="N26" s="155"/>
      <c r="O26" s="264" t="s">
        <v>60</v>
      </c>
    </row>
    <row r="27" spans="1:19" ht="78.599999999999994" customHeight="1" thickBot="1">
      <c r="A27" s="270" t="s">
        <v>61</v>
      </c>
      <c r="B27" s="495" t="str">
        <f t="shared" ref="B27:B70" si="4">IF(G27&gt;5,"☆☆☆☆",IF(AND(G27&gt;=2.39,G27&lt;5),"☆☆☆",IF(AND(G27&gt;=1.39,G27&lt;2.4),"☆☆",IF(AND(G27&gt;0,G27&lt;1.4),"☆",IF(AND(G27&gt;=-1.39,G27&lt;0),"★",IF(AND(G27&gt;=-2.39,G27&lt;-1.4),"★★",IF(AND(G27&gt;=-3.39,G27&lt;-2.4),"★★★")))))))</f>
        <v>☆</v>
      </c>
      <c r="C27" s="496"/>
      <c r="D27" s="497"/>
      <c r="E27" s="380">
        <v>1.94</v>
      </c>
      <c r="F27" s="380">
        <v>2.74</v>
      </c>
      <c r="G27" s="295">
        <f t="shared" si="2"/>
        <v>0.80000000000000027</v>
      </c>
      <c r="H27" s="498"/>
      <c r="I27" s="499"/>
      <c r="J27" s="499"/>
      <c r="K27" s="499"/>
      <c r="L27" s="500"/>
      <c r="M27" s="154"/>
      <c r="N27" s="155"/>
      <c r="O27" s="264" t="s">
        <v>61</v>
      </c>
    </row>
    <row r="28" spans="1:19" ht="87" customHeight="1" thickBot="1">
      <c r="A28" s="270" t="s">
        <v>62</v>
      </c>
      <c r="B28" s="495" t="str">
        <f t="shared" si="4"/>
        <v>☆</v>
      </c>
      <c r="C28" s="496"/>
      <c r="D28" s="497"/>
      <c r="E28" s="380">
        <v>2.5</v>
      </c>
      <c r="F28" s="125">
        <v>3</v>
      </c>
      <c r="G28" s="295">
        <f t="shared" si="2"/>
        <v>0.5</v>
      </c>
      <c r="H28" s="498"/>
      <c r="I28" s="499"/>
      <c r="J28" s="499"/>
      <c r="K28" s="499"/>
      <c r="L28" s="500"/>
      <c r="M28" s="154"/>
      <c r="N28" s="155"/>
      <c r="O28" s="264" t="s">
        <v>62</v>
      </c>
    </row>
    <row r="29" spans="1:19" ht="71.25" customHeight="1" thickBot="1">
      <c r="A29" s="270" t="s">
        <v>63</v>
      </c>
      <c r="B29" s="495" t="str">
        <f t="shared" si="4"/>
        <v>★</v>
      </c>
      <c r="C29" s="496"/>
      <c r="D29" s="497"/>
      <c r="E29" s="125">
        <v>3.28</v>
      </c>
      <c r="F29" s="125">
        <v>3.04</v>
      </c>
      <c r="G29" s="295">
        <f t="shared" si="2"/>
        <v>-0.23999999999999977</v>
      </c>
      <c r="H29" s="498"/>
      <c r="I29" s="499"/>
      <c r="J29" s="499"/>
      <c r="K29" s="499"/>
      <c r="L29" s="500"/>
      <c r="M29" s="154"/>
      <c r="N29" s="155"/>
      <c r="O29" s="264" t="s">
        <v>63</v>
      </c>
    </row>
    <row r="30" spans="1:19" ht="73.5" customHeight="1" thickBot="1">
      <c r="A30" s="270" t="s">
        <v>64</v>
      </c>
      <c r="B30" s="495" t="str">
        <f t="shared" si="4"/>
        <v>☆</v>
      </c>
      <c r="C30" s="496"/>
      <c r="D30" s="497"/>
      <c r="E30" s="380">
        <v>2.0499999999999998</v>
      </c>
      <c r="F30" s="380">
        <v>2.75</v>
      </c>
      <c r="G30" s="295">
        <f t="shared" si="2"/>
        <v>0.70000000000000018</v>
      </c>
      <c r="H30" s="498"/>
      <c r="I30" s="499"/>
      <c r="J30" s="499"/>
      <c r="K30" s="499"/>
      <c r="L30" s="500"/>
      <c r="M30" s="154"/>
      <c r="N30" s="155"/>
      <c r="O30" s="264" t="s">
        <v>64</v>
      </c>
    </row>
    <row r="31" spans="1:19" ht="75.75" customHeight="1" thickBot="1">
      <c r="A31" s="270" t="s">
        <v>65</v>
      </c>
      <c r="B31" s="495" t="str">
        <f t="shared" si="4"/>
        <v>★</v>
      </c>
      <c r="C31" s="496"/>
      <c r="D31" s="497"/>
      <c r="E31" s="380">
        <v>2.6</v>
      </c>
      <c r="F31" s="380">
        <v>2.33</v>
      </c>
      <c r="G31" s="295">
        <f t="shared" si="2"/>
        <v>-0.27</v>
      </c>
      <c r="H31" s="498"/>
      <c r="I31" s="499"/>
      <c r="J31" s="499"/>
      <c r="K31" s="499"/>
      <c r="L31" s="500"/>
      <c r="M31" s="154"/>
      <c r="N31" s="155"/>
      <c r="O31" s="264" t="s">
        <v>65</v>
      </c>
    </row>
    <row r="32" spans="1:19" ht="90" customHeight="1" thickBot="1">
      <c r="A32" s="271" t="s">
        <v>66</v>
      </c>
      <c r="B32" s="495" t="str">
        <f t="shared" si="4"/>
        <v>☆</v>
      </c>
      <c r="C32" s="496"/>
      <c r="D32" s="497"/>
      <c r="E32" s="380">
        <v>2.81</v>
      </c>
      <c r="F32" s="125">
        <v>3.59</v>
      </c>
      <c r="G32" s="295">
        <f t="shared" si="2"/>
        <v>0.7799999999999998</v>
      </c>
      <c r="H32" s="498"/>
      <c r="I32" s="499"/>
      <c r="J32" s="499"/>
      <c r="K32" s="499"/>
      <c r="L32" s="500"/>
      <c r="M32" s="154"/>
      <c r="N32" s="155"/>
      <c r="O32" s="264" t="s">
        <v>66</v>
      </c>
    </row>
    <row r="33" spans="1:16" ht="94.95" customHeight="1" thickBot="1">
      <c r="A33" s="272" t="s">
        <v>67</v>
      </c>
      <c r="B33" s="495" t="str">
        <f t="shared" si="4"/>
        <v>☆☆</v>
      </c>
      <c r="C33" s="496"/>
      <c r="D33" s="497"/>
      <c r="E33" s="125">
        <v>4.04</v>
      </c>
      <c r="F33" s="125">
        <v>5.65</v>
      </c>
      <c r="G33" s="295">
        <f t="shared" si="2"/>
        <v>1.6100000000000003</v>
      </c>
      <c r="H33" s="498"/>
      <c r="I33" s="499"/>
      <c r="J33" s="499"/>
      <c r="K33" s="499"/>
      <c r="L33" s="500"/>
      <c r="M33" s="154"/>
      <c r="N33" s="155"/>
      <c r="O33" s="264" t="s">
        <v>67</v>
      </c>
    </row>
    <row r="34" spans="1:16" ht="81" customHeight="1" thickBot="1">
      <c r="A34" s="205" t="s">
        <v>68</v>
      </c>
      <c r="B34" s="495" t="str">
        <f t="shared" si="4"/>
        <v>☆</v>
      </c>
      <c r="C34" s="496"/>
      <c r="D34" s="497"/>
      <c r="E34" s="125">
        <v>3.41</v>
      </c>
      <c r="F34" s="125">
        <v>3.54</v>
      </c>
      <c r="G34" s="295">
        <f t="shared" si="2"/>
        <v>0.12999999999999989</v>
      </c>
      <c r="H34" s="552"/>
      <c r="I34" s="553"/>
      <c r="J34" s="553"/>
      <c r="K34" s="553"/>
      <c r="L34" s="554"/>
      <c r="M34" s="440"/>
      <c r="N34" s="444"/>
      <c r="O34" s="264" t="s">
        <v>68</v>
      </c>
    </row>
    <row r="35" spans="1:16" ht="94.5" customHeight="1" thickBot="1">
      <c r="A35" s="271" t="s">
        <v>69</v>
      </c>
      <c r="B35" s="495" t="str">
        <f t="shared" si="4"/>
        <v>☆</v>
      </c>
      <c r="C35" s="496"/>
      <c r="D35" s="497"/>
      <c r="E35" s="125">
        <v>4.3499999999999996</v>
      </c>
      <c r="F35" s="125">
        <v>5.23</v>
      </c>
      <c r="G35" s="295">
        <f t="shared" si="2"/>
        <v>0.88000000000000078</v>
      </c>
      <c r="H35" s="552"/>
      <c r="I35" s="553"/>
      <c r="J35" s="553"/>
      <c r="K35" s="553"/>
      <c r="L35" s="554"/>
      <c r="M35" s="373"/>
      <c r="N35" s="374"/>
      <c r="O35" s="264" t="s">
        <v>69</v>
      </c>
    </row>
    <row r="36" spans="1:16" ht="92.4" customHeight="1" thickBot="1">
      <c r="A36" s="273" t="s">
        <v>70</v>
      </c>
      <c r="B36" s="495" t="str">
        <f t="shared" si="4"/>
        <v>☆</v>
      </c>
      <c r="C36" s="496"/>
      <c r="D36" s="497"/>
      <c r="E36" s="380">
        <v>2.81</v>
      </c>
      <c r="F36" s="125">
        <v>3.64</v>
      </c>
      <c r="G36" s="295">
        <f t="shared" si="2"/>
        <v>0.83000000000000007</v>
      </c>
      <c r="H36" s="498"/>
      <c r="I36" s="499"/>
      <c r="J36" s="499"/>
      <c r="K36" s="499"/>
      <c r="L36" s="500"/>
      <c r="M36" s="326"/>
      <c r="N36" s="327"/>
      <c r="O36" s="264" t="s">
        <v>70</v>
      </c>
    </row>
    <row r="37" spans="1:16" ht="87.75" customHeight="1" thickBot="1">
      <c r="A37" s="270" t="s">
        <v>71</v>
      </c>
      <c r="B37" s="495" t="str">
        <f t="shared" si="4"/>
        <v>☆</v>
      </c>
      <c r="C37" s="496"/>
      <c r="D37" s="497"/>
      <c r="E37" s="125">
        <v>4.41</v>
      </c>
      <c r="F37" s="125">
        <v>5.19</v>
      </c>
      <c r="G37" s="295">
        <f t="shared" si="2"/>
        <v>0.78000000000000025</v>
      </c>
      <c r="H37" s="498"/>
      <c r="I37" s="499"/>
      <c r="J37" s="499"/>
      <c r="K37" s="499"/>
      <c r="L37" s="500"/>
      <c r="M37" s="154"/>
      <c r="N37" s="155"/>
      <c r="O37" s="264" t="s">
        <v>71</v>
      </c>
    </row>
    <row r="38" spans="1:16" ht="75.75" customHeight="1" thickBot="1">
      <c r="A38" s="270" t="s">
        <v>72</v>
      </c>
      <c r="B38" s="495" t="str">
        <f t="shared" si="4"/>
        <v>☆</v>
      </c>
      <c r="C38" s="496"/>
      <c r="D38" s="497"/>
      <c r="E38" s="315">
        <v>8.93</v>
      </c>
      <c r="F38" s="315">
        <v>9.41</v>
      </c>
      <c r="G38" s="295">
        <f t="shared" si="2"/>
        <v>0.48000000000000043</v>
      </c>
      <c r="H38" s="498"/>
      <c r="I38" s="499"/>
      <c r="J38" s="499"/>
      <c r="K38" s="499"/>
      <c r="L38" s="500"/>
      <c r="M38" s="154"/>
      <c r="N38" s="155"/>
      <c r="O38" s="264" t="s">
        <v>72</v>
      </c>
    </row>
    <row r="39" spans="1:16" ht="70.2" customHeight="1" thickBot="1">
      <c r="A39" s="270" t="s">
        <v>73</v>
      </c>
      <c r="B39" s="495" t="str">
        <f t="shared" si="4"/>
        <v>☆</v>
      </c>
      <c r="C39" s="496"/>
      <c r="D39" s="497"/>
      <c r="E39" s="454">
        <v>12.41</v>
      </c>
      <c r="F39" s="454">
        <v>12.52</v>
      </c>
      <c r="G39" s="295">
        <f t="shared" si="2"/>
        <v>0.10999999999999943</v>
      </c>
      <c r="H39" s="498"/>
      <c r="I39" s="499"/>
      <c r="J39" s="499"/>
      <c r="K39" s="499"/>
      <c r="L39" s="500"/>
      <c r="M39" s="326"/>
      <c r="N39" s="327"/>
      <c r="O39" s="264" t="s">
        <v>73</v>
      </c>
    </row>
    <row r="40" spans="1:16" ht="78.75" customHeight="1" thickBot="1">
      <c r="A40" s="270" t="s">
        <v>74</v>
      </c>
      <c r="B40" s="495" t="str">
        <f t="shared" si="4"/>
        <v>☆</v>
      </c>
      <c r="C40" s="496"/>
      <c r="D40" s="497"/>
      <c r="E40" s="125">
        <v>3.91</v>
      </c>
      <c r="F40" s="125">
        <v>5.13</v>
      </c>
      <c r="G40" s="295">
        <f t="shared" si="2"/>
        <v>1.2199999999999998</v>
      </c>
      <c r="H40" s="498" t="s">
        <v>222</v>
      </c>
      <c r="I40" s="499"/>
      <c r="J40" s="499"/>
      <c r="K40" s="499"/>
      <c r="L40" s="500"/>
      <c r="M40" s="154" t="s">
        <v>223</v>
      </c>
      <c r="N40" s="155">
        <v>45031</v>
      </c>
      <c r="O40" s="264" t="s">
        <v>74</v>
      </c>
    </row>
    <row r="41" spans="1:16" ht="66" customHeight="1" thickBot="1">
      <c r="A41" s="270" t="s">
        <v>75</v>
      </c>
      <c r="B41" s="495" t="str">
        <f t="shared" si="4"/>
        <v>☆</v>
      </c>
      <c r="C41" s="496"/>
      <c r="D41" s="497"/>
      <c r="E41" s="380">
        <v>2.04</v>
      </c>
      <c r="F41" s="380">
        <v>2.58</v>
      </c>
      <c r="G41" s="295">
        <f t="shared" si="2"/>
        <v>0.54</v>
      </c>
      <c r="H41" s="498"/>
      <c r="I41" s="499"/>
      <c r="J41" s="499"/>
      <c r="K41" s="499"/>
      <c r="L41" s="500"/>
      <c r="M41" s="154"/>
      <c r="N41" s="155"/>
      <c r="O41" s="264" t="s">
        <v>75</v>
      </c>
    </row>
    <row r="42" spans="1:16" ht="77.25" customHeight="1" thickBot="1">
      <c r="A42" s="270" t="s">
        <v>76</v>
      </c>
      <c r="B42" s="495" t="str">
        <f t="shared" si="4"/>
        <v>☆</v>
      </c>
      <c r="C42" s="496"/>
      <c r="D42" s="497"/>
      <c r="E42" s="125">
        <v>5.25</v>
      </c>
      <c r="F42" s="125">
        <v>5.26</v>
      </c>
      <c r="G42" s="295">
        <f t="shared" si="2"/>
        <v>9.9999999999997868E-3</v>
      </c>
      <c r="H42" s="546" t="s">
        <v>246</v>
      </c>
      <c r="I42" s="547"/>
      <c r="J42" s="547"/>
      <c r="K42" s="547"/>
      <c r="L42" s="548"/>
      <c r="M42" s="682" t="s">
        <v>247</v>
      </c>
      <c r="N42" s="382">
        <v>45043</v>
      </c>
      <c r="O42" s="264" t="s">
        <v>76</v>
      </c>
      <c r="P42" s="54" t="s">
        <v>155</v>
      </c>
    </row>
    <row r="43" spans="1:16" ht="69.75" customHeight="1" thickBot="1">
      <c r="A43" s="270" t="s">
        <v>77</v>
      </c>
      <c r="B43" s="495" t="str">
        <f t="shared" si="4"/>
        <v>☆☆</v>
      </c>
      <c r="C43" s="496"/>
      <c r="D43" s="497"/>
      <c r="E43" s="125">
        <v>3.28</v>
      </c>
      <c r="F43" s="125">
        <v>5.04</v>
      </c>
      <c r="G43" s="295">
        <f t="shared" si="2"/>
        <v>1.7600000000000002</v>
      </c>
      <c r="H43" s="498" t="s">
        <v>218</v>
      </c>
      <c r="I43" s="499"/>
      <c r="J43" s="499"/>
      <c r="K43" s="499"/>
      <c r="L43" s="500"/>
      <c r="M43" s="154" t="s">
        <v>219</v>
      </c>
      <c r="N43" s="155">
        <v>45036</v>
      </c>
      <c r="O43" s="264" t="s">
        <v>77</v>
      </c>
    </row>
    <row r="44" spans="1:16" ht="77.25" customHeight="1" thickBot="1">
      <c r="A44" s="274" t="s">
        <v>78</v>
      </c>
      <c r="B44" s="495" t="str">
        <f t="shared" si="4"/>
        <v>☆☆</v>
      </c>
      <c r="C44" s="496"/>
      <c r="D44" s="497"/>
      <c r="E44" s="125">
        <v>3.19</v>
      </c>
      <c r="F44" s="125">
        <v>4.6399999999999997</v>
      </c>
      <c r="G44" s="295">
        <f t="shared" si="2"/>
        <v>1.4499999999999997</v>
      </c>
      <c r="H44" s="555"/>
      <c r="I44" s="556"/>
      <c r="J44" s="556"/>
      <c r="K44" s="556"/>
      <c r="L44" s="556"/>
      <c r="M44" s="154"/>
      <c r="N44" s="375"/>
      <c r="O44" s="264" t="s">
        <v>78</v>
      </c>
    </row>
    <row r="45" spans="1:16" ht="81.75" customHeight="1" thickBot="1">
      <c r="A45" s="270" t="s">
        <v>79</v>
      </c>
      <c r="B45" s="495" t="str">
        <f t="shared" si="4"/>
        <v>☆</v>
      </c>
      <c r="C45" s="496"/>
      <c r="D45" s="497"/>
      <c r="E45" s="125">
        <v>4.32</v>
      </c>
      <c r="F45" s="125">
        <v>5.63</v>
      </c>
      <c r="G45" s="295">
        <f t="shared" si="2"/>
        <v>1.3099999999999996</v>
      </c>
      <c r="H45" s="549"/>
      <c r="I45" s="550"/>
      <c r="J45" s="550"/>
      <c r="K45" s="550"/>
      <c r="L45" s="551"/>
      <c r="M45" s="154"/>
      <c r="N45" s="370"/>
      <c r="O45" s="264" t="s">
        <v>79</v>
      </c>
    </row>
    <row r="46" spans="1:16" ht="72.75" customHeight="1" thickBot="1">
      <c r="A46" s="270" t="s">
        <v>80</v>
      </c>
      <c r="B46" s="495" t="str">
        <f t="shared" si="4"/>
        <v>☆</v>
      </c>
      <c r="C46" s="496"/>
      <c r="D46" s="497"/>
      <c r="E46" s="125">
        <v>3.78</v>
      </c>
      <c r="F46" s="125">
        <v>5.0199999999999996</v>
      </c>
      <c r="G46" s="295">
        <f t="shared" si="2"/>
        <v>1.2399999999999998</v>
      </c>
      <c r="H46" s="498"/>
      <c r="I46" s="499"/>
      <c r="J46" s="499"/>
      <c r="K46" s="499"/>
      <c r="L46" s="500"/>
      <c r="M46" s="154"/>
      <c r="N46" s="155"/>
      <c r="O46" s="264" t="s">
        <v>80</v>
      </c>
    </row>
    <row r="47" spans="1:16" ht="91.2" customHeight="1" thickBot="1">
      <c r="A47" s="270" t="s">
        <v>81</v>
      </c>
      <c r="B47" s="495" t="str">
        <f t="shared" si="4"/>
        <v>★★</v>
      </c>
      <c r="C47" s="496"/>
      <c r="D47" s="497"/>
      <c r="E47" s="125">
        <v>4.4400000000000004</v>
      </c>
      <c r="F47" s="380">
        <v>2.92</v>
      </c>
      <c r="G47" s="295">
        <f t="shared" si="2"/>
        <v>-1.5200000000000005</v>
      </c>
      <c r="H47" s="498"/>
      <c r="I47" s="499"/>
      <c r="J47" s="499"/>
      <c r="K47" s="499"/>
      <c r="L47" s="500"/>
      <c r="M47" s="464"/>
      <c r="N47" s="155"/>
      <c r="O47" s="264" t="s">
        <v>81</v>
      </c>
    </row>
    <row r="48" spans="1:16" ht="78.75" customHeight="1" thickBot="1">
      <c r="A48" s="270" t="s">
        <v>82</v>
      </c>
      <c r="B48" s="495" t="str">
        <f t="shared" si="4"/>
        <v>☆</v>
      </c>
      <c r="C48" s="496"/>
      <c r="D48" s="497"/>
      <c r="E48" s="125">
        <v>4.05</v>
      </c>
      <c r="F48" s="125">
        <v>4.41</v>
      </c>
      <c r="G48" s="295">
        <f t="shared" si="2"/>
        <v>0.36000000000000032</v>
      </c>
      <c r="H48" s="501" t="s">
        <v>226</v>
      </c>
      <c r="I48" s="502"/>
      <c r="J48" s="502"/>
      <c r="K48" s="502"/>
      <c r="L48" s="503"/>
      <c r="M48" s="154" t="s">
        <v>227</v>
      </c>
      <c r="N48" s="155">
        <v>45027</v>
      </c>
      <c r="O48" s="264" t="s">
        <v>82</v>
      </c>
    </row>
    <row r="49" spans="1:15" ht="74.25" customHeight="1" thickBot="1">
      <c r="A49" s="270" t="s">
        <v>83</v>
      </c>
      <c r="B49" s="495" t="str">
        <f t="shared" si="4"/>
        <v>☆</v>
      </c>
      <c r="C49" s="496"/>
      <c r="D49" s="497"/>
      <c r="E49" s="125">
        <v>4.9800000000000004</v>
      </c>
      <c r="F49" s="125">
        <v>5.98</v>
      </c>
      <c r="G49" s="295">
        <f t="shared" si="2"/>
        <v>1</v>
      </c>
      <c r="H49" s="498" t="s">
        <v>224</v>
      </c>
      <c r="I49" s="499"/>
      <c r="J49" s="499"/>
      <c r="K49" s="499"/>
      <c r="L49" s="500"/>
      <c r="M49" s="154" t="s">
        <v>225</v>
      </c>
      <c r="N49" s="155">
        <v>45031</v>
      </c>
      <c r="O49" s="264" t="s">
        <v>83</v>
      </c>
    </row>
    <row r="50" spans="1:15" ht="73.2" customHeight="1" thickBot="1">
      <c r="A50" s="270" t="s">
        <v>84</v>
      </c>
      <c r="B50" s="495" t="str">
        <f t="shared" si="4"/>
        <v>☆</v>
      </c>
      <c r="C50" s="496"/>
      <c r="D50" s="497"/>
      <c r="E50" s="315">
        <v>6.03</v>
      </c>
      <c r="F50" s="315">
        <v>6.77</v>
      </c>
      <c r="G50" s="295">
        <f t="shared" si="2"/>
        <v>0.73999999999999932</v>
      </c>
      <c r="H50" s="501"/>
      <c r="I50" s="502"/>
      <c r="J50" s="502"/>
      <c r="K50" s="502"/>
      <c r="L50" s="503"/>
      <c r="M50" s="154"/>
      <c r="N50" s="379"/>
      <c r="O50" s="264" t="s">
        <v>84</v>
      </c>
    </row>
    <row r="51" spans="1:15" ht="73.5" customHeight="1" thickBot="1">
      <c r="A51" s="270" t="s">
        <v>85</v>
      </c>
      <c r="B51" s="495" t="str">
        <f t="shared" si="4"/>
        <v>☆</v>
      </c>
      <c r="C51" s="496"/>
      <c r="D51" s="497"/>
      <c r="E51" s="125">
        <v>4.9400000000000004</v>
      </c>
      <c r="F51" s="125">
        <v>5.76</v>
      </c>
      <c r="G51" s="295">
        <f t="shared" si="2"/>
        <v>0.8199999999999994</v>
      </c>
      <c r="H51" s="546" t="s">
        <v>345</v>
      </c>
      <c r="I51" s="547"/>
      <c r="J51" s="547"/>
      <c r="K51" s="547"/>
      <c r="L51" s="548"/>
      <c r="M51" s="715" t="s">
        <v>346</v>
      </c>
      <c r="N51" s="716">
        <v>45040</v>
      </c>
      <c r="O51" s="264" t="s">
        <v>85</v>
      </c>
    </row>
    <row r="52" spans="1:15" ht="75" customHeight="1" thickBot="1">
      <c r="A52" s="270" t="s">
        <v>86</v>
      </c>
      <c r="B52" s="495" t="str">
        <f t="shared" si="4"/>
        <v>☆</v>
      </c>
      <c r="C52" s="496"/>
      <c r="D52" s="497"/>
      <c r="E52" s="125">
        <v>4.7699999999999996</v>
      </c>
      <c r="F52" s="125">
        <v>5.13</v>
      </c>
      <c r="G52" s="295">
        <f t="shared" si="2"/>
        <v>0.36000000000000032</v>
      </c>
      <c r="H52" s="498" t="s">
        <v>216</v>
      </c>
      <c r="I52" s="499"/>
      <c r="J52" s="499"/>
      <c r="K52" s="499"/>
      <c r="L52" s="500"/>
      <c r="M52" s="154" t="s">
        <v>217</v>
      </c>
      <c r="N52" s="155">
        <v>45036</v>
      </c>
      <c r="O52" s="264" t="s">
        <v>86</v>
      </c>
    </row>
    <row r="53" spans="1:15" ht="77.25" customHeight="1" thickBot="1">
      <c r="A53" s="270" t="s">
        <v>87</v>
      </c>
      <c r="B53" s="495" t="str">
        <f t="shared" si="4"/>
        <v>☆</v>
      </c>
      <c r="C53" s="496"/>
      <c r="D53" s="497"/>
      <c r="E53" s="315">
        <v>9.42</v>
      </c>
      <c r="F53" s="315">
        <v>10.11</v>
      </c>
      <c r="G53" s="295">
        <f t="shared" si="2"/>
        <v>0.6899999999999995</v>
      </c>
      <c r="H53" s="498"/>
      <c r="I53" s="499"/>
      <c r="J53" s="499"/>
      <c r="K53" s="499"/>
      <c r="L53" s="500"/>
      <c r="M53" s="154"/>
      <c r="N53" s="155"/>
      <c r="O53" s="264" t="s">
        <v>87</v>
      </c>
    </row>
    <row r="54" spans="1:15" ht="63.75" customHeight="1" thickBot="1">
      <c r="A54" s="270" t="s">
        <v>88</v>
      </c>
      <c r="B54" s="495" t="str">
        <f t="shared" si="4"/>
        <v>☆☆</v>
      </c>
      <c r="C54" s="496"/>
      <c r="D54" s="497"/>
      <c r="E54" s="125">
        <v>5.22</v>
      </c>
      <c r="F54" s="315">
        <v>7.35</v>
      </c>
      <c r="G54" s="295">
        <f t="shared" si="2"/>
        <v>2.13</v>
      </c>
      <c r="H54" s="498"/>
      <c r="I54" s="499"/>
      <c r="J54" s="499"/>
      <c r="K54" s="499"/>
      <c r="L54" s="500"/>
      <c r="M54" s="154"/>
      <c r="N54" s="155"/>
      <c r="O54" s="264" t="s">
        <v>88</v>
      </c>
    </row>
    <row r="55" spans="1:15" ht="93.6" customHeight="1" thickBot="1">
      <c r="A55" s="270" t="s">
        <v>89</v>
      </c>
      <c r="B55" s="495" t="str">
        <f t="shared" si="4"/>
        <v>☆</v>
      </c>
      <c r="C55" s="496"/>
      <c r="D55" s="497"/>
      <c r="E55" s="125">
        <v>3.57</v>
      </c>
      <c r="F55" s="125">
        <v>4.28</v>
      </c>
      <c r="G55" s="295">
        <f t="shared" si="2"/>
        <v>0.71000000000000041</v>
      </c>
      <c r="H55" s="498"/>
      <c r="I55" s="499"/>
      <c r="J55" s="499"/>
      <c r="K55" s="499"/>
      <c r="L55" s="500"/>
      <c r="M55" s="154"/>
      <c r="N55" s="155"/>
      <c r="O55" s="264" t="s">
        <v>89</v>
      </c>
    </row>
    <row r="56" spans="1:15" ht="80.25" customHeight="1" thickBot="1">
      <c r="A56" s="270" t="s">
        <v>90</v>
      </c>
      <c r="B56" s="495" t="str">
        <f t="shared" si="4"/>
        <v>☆</v>
      </c>
      <c r="C56" s="496"/>
      <c r="D56" s="497"/>
      <c r="E56" s="125">
        <v>3.69</v>
      </c>
      <c r="F56" s="125">
        <v>4.43</v>
      </c>
      <c r="G56" s="295">
        <f t="shared" si="2"/>
        <v>0.73999999999999977</v>
      </c>
      <c r="H56" s="498"/>
      <c r="I56" s="499"/>
      <c r="J56" s="499"/>
      <c r="K56" s="499"/>
      <c r="L56" s="500"/>
      <c r="M56" s="154"/>
      <c r="N56" s="155"/>
      <c r="O56" s="264" t="s">
        <v>90</v>
      </c>
    </row>
    <row r="57" spans="1:15" ht="63.75" customHeight="1" thickBot="1">
      <c r="A57" s="270" t="s">
        <v>91</v>
      </c>
      <c r="B57" s="495" t="str">
        <f t="shared" si="4"/>
        <v>★</v>
      </c>
      <c r="C57" s="496"/>
      <c r="D57" s="497"/>
      <c r="E57" s="125">
        <v>4</v>
      </c>
      <c r="F57" s="125">
        <v>3.93</v>
      </c>
      <c r="G57" s="295">
        <f t="shared" si="2"/>
        <v>-6.999999999999984E-2</v>
      </c>
      <c r="H57" s="501"/>
      <c r="I57" s="502"/>
      <c r="J57" s="502"/>
      <c r="K57" s="502"/>
      <c r="L57" s="503"/>
      <c r="M57" s="154"/>
      <c r="N57" s="155"/>
      <c r="O57" s="264" t="s">
        <v>91</v>
      </c>
    </row>
    <row r="58" spans="1:15" ht="69.75" customHeight="1" thickBot="1">
      <c r="A58" s="270" t="s">
        <v>92</v>
      </c>
      <c r="B58" s="495" t="str">
        <f t="shared" si="4"/>
        <v>☆</v>
      </c>
      <c r="C58" s="496"/>
      <c r="D58" s="497"/>
      <c r="E58" s="125">
        <v>4.3899999999999997</v>
      </c>
      <c r="F58" s="125">
        <v>5.7</v>
      </c>
      <c r="G58" s="295">
        <f t="shared" si="2"/>
        <v>1.3100000000000005</v>
      </c>
      <c r="H58" s="498"/>
      <c r="I58" s="499"/>
      <c r="J58" s="499"/>
      <c r="K58" s="499"/>
      <c r="L58" s="500"/>
      <c r="M58" s="154"/>
      <c r="N58" s="155"/>
      <c r="O58" s="264" t="s">
        <v>92</v>
      </c>
    </row>
    <row r="59" spans="1:15" ht="76.2" customHeight="1" thickBot="1">
      <c r="A59" s="270" t="s">
        <v>93</v>
      </c>
      <c r="B59" s="495" t="str">
        <f t="shared" si="4"/>
        <v>☆</v>
      </c>
      <c r="C59" s="496"/>
      <c r="D59" s="497"/>
      <c r="E59" s="125">
        <v>5.5</v>
      </c>
      <c r="F59" s="125">
        <v>5.82</v>
      </c>
      <c r="G59" s="295">
        <f t="shared" si="2"/>
        <v>0.32000000000000028</v>
      </c>
      <c r="H59" s="498"/>
      <c r="I59" s="499"/>
      <c r="J59" s="499"/>
      <c r="K59" s="499"/>
      <c r="L59" s="500"/>
      <c r="M59" s="328"/>
      <c r="N59" s="329"/>
      <c r="O59" s="264" t="s">
        <v>93</v>
      </c>
    </row>
    <row r="60" spans="1:15" ht="91.95" customHeight="1" thickBot="1">
      <c r="A60" s="270" t="s">
        <v>94</v>
      </c>
      <c r="B60" s="495" t="str">
        <f t="shared" si="4"/>
        <v>☆</v>
      </c>
      <c r="C60" s="496"/>
      <c r="D60" s="497"/>
      <c r="E60" s="315">
        <v>6.97</v>
      </c>
      <c r="F60" s="315">
        <v>7.62</v>
      </c>
      <c r="G60" s="295">
        <f t="shared" si="2"/>
        <v>0.65000000000000036</v>
      </c>
      <c r="H60" s="498"/>
      <c r="I60" s="499"/>
      <c r="J60" s="499"/>
      <c r="K60" s="499"/>
      <c r="L60" s="500"/>
      <c r="M60" s="154"/>
      <c r="N60" s="155"/>
      <c r="O60" s="264" t="s">
        <v>94</v>
      </c>
    </row>
    <row r="61" spans="1:15" ht="81" customHeight="1" thickBot="1">
      <c r="A61" s="270" t="s">
        <v>95</v>
      </c>
      <c r="B61" s="495" t="str">
        <f t="shared" si="4"/>
        <v>☆</v>
      </c>
      <c r="C61" s="496"/>
      <c r="D61" s="497"/>
      <c r="E61" s="380">
        <v>1.19</v>
      </c>
      <c r="F61" s="380">
        <v>2.33</v>
      </c>
      <c r="G61" s="295">
        <f t="shared" si="2"/>
        <v>1.1400000000000001</v>
      </c>
      <c r="H61" s="498"/>
      <c r="I61" s="499"/>
      <c r="J61" s="499"/>
      <c r="K61" s="499"/>
      <c r="L61" s="500"/>
      <c r="M61" s="154"/>
      <c r="N61" s="155"/>
      <c r="O61" s="264" t="s">
        <v>95</v>
      </c>
    </row>
    <row r="62" spans="1:15" ht="75.599999999999994" customHeight="1" thickBot="1">
      <c r="A62" s="270" t="s">
        <v>96</v>
      </c>
      <c r="B62" s="495" t="str">
        <f t="shared" si="4"/>
        <v>☆</v>
      </c>
      <c r="C62" s="496"/>
      <c r="D62" s="497"/>
      <c r="E62" s="125">
        <v>4.57</v>
      </c>
      <c r="F62" s="125">
        <v>5.85</v>
      </c>
      <c r="G62" s="295">
        <f t="shared" si="2"/>
        <v>1.2799999999999994</v>
      </c>
      <c r="H62" s="498"/>
      <c r="I62" s="499"/>
      <c r="J62" s="499"/>
      <c r="K62" s="499"/>
      <c r="L62" s="500"/>
      <c r="M62" s="441"/>
      <c r="N62" s="155"/>
      <c r="O62" s="264" t="s">
        <v>96</v>
      </c>
    </row>
    <row r="63" spans="1:15" ht="87" customHeight="1" thickBot="1">
      <c r="A63" s="270" t="s">
        <v>97</v>
      </c>
      <c r="B63" s="495" t="str">
        <f t="shared" si="4"/>
        <v>☆</v>
      </c>
      <c r="C63" s="496"/>
      <c r="D63" s="497"/>
      <c r="E63" s="125">
        <v>3.7</v>
      </c>
      <c r="F63" s="125">
        <v>4.4800000000000004</v>
      </c>
      <c r="G63" s="295">
        <f t="shared" si="2"/>
        <v>0.78000000000000025</v>
      </c>
      <c r="H63" s="498"/>
      <c r="I63" s="499"/>
      <c r="J63" s="499"/>
      <c r="K63" s="499"/>
      <c r="L63" s="500"/>
      <c r="M63" s="362"/>
      <c r="N63" s="155"/>
      <c r="O63" s="264" t="s">
        <v>97</v>
      </c>
    </row>
    <row r="64" spans="1:15" ht="73.2" customHeight="1" thickBot="1">
      <c r="A64" s="270" t="s">
        <v>98</v>
      </c>
      <c r="B64" s="495" t="str">
        <f t="shared" si="4"/>
        <v>★</v>
      </c>
      <c r="C64" s="496"/>
      <c r="D64" s="497"/>
      <c r="E64" s="125">
        <v>3.27</v>
      </c>
      <c r="F64" s="125">
        <v>3.07</v>
      </c>
      <c r="G64" s="295">
        <f t="shared" si="2"/>
        <v>-0.20000000000000018</v>
      </c>
      <c r="H64" s="504"/>
      <c r="I64" s="505"/>
      <c r="J64" s="505"/>
      <c r="K64" s="505"/>
      <c r="L64" s="506"/>
      <c r="M64" s="154"/>
      <c r="N64" s="155"/>
      <c r="O64" s="264" t="s">
        <v>98</v>
      </c>
    </row>
    <row r="65" spans="1:18" ht="80.25" customHeight="1" thickBot="1">
      <c r="A65" s="270" t="s">
        <v>99</v>
      </c>
      <c r="B65" s="495" t="str">
        <f t="shared" si="4"/>
        <v>☆</v>
      </c>
      <c r="C65" s="496"/>
      <c r="D65" s="497"/>
      <c r="E65" s="125">
        <v>4.51</v>
      </c>
      <c r="F65" s="125">
        <v>4.79</v>
      </c>
      <c r="G65" s="295">
        <f t="shared" si="2"/>
        <v>0.28000000000000025</v>
      </c>
      <c r="H65" s="501" t="s">
        <v>221</v>
      </c>
      <c r="I65" s="502"/>
      <c r="J65" s="502"/>
      <c r="K65" s="502"/>
      <c r="L65" s="503"/>
      <c r="M65" s="681" t="s">
        <v>220</v>
      </c>
      <c r="N65" s="155">
        <v>45031</v>
      </c>
      <c r="O65" s="264" t="s">
        <v>99</v>
      </c>
    </row>
    <row r="66" spans="1:18" ht="88.5" customHeight="1" thickBot="1">
      <c r="A66" s="270" t="s">
        <v>100</v>
      </c>
      <c r="B66" s="495" t="str">
        <f t="shared" si="4"/>
        <v>☆</v>
      </c>
      <c r="C66" s="496"/>
      <c r="D66" s="497"/>
      <c r="E66" s="315">
        <v>10.220000000000001</v>
      </c>
      <c r="F66" s="315">
        <v>11.56</v>
      </c>
      <c r="G66" s="295">
        <f t="shared" si="2"/>
        <v>1.3399999999999999</v>
      </c>
      <c r="H66" s="501"/>
      <c r="I66" s="502"/>
      <c r="J66" s="502"/>
      <c r="K66" s="502"/>
      <c r="L66" s="503"/>
      <c r="M66" s="154"/>
      <c r="N66" s="155"/>
      <c r="O66" s="264" t="s">
        <v>100</v>
      </c>
    </row>
    <row r="67" spans="1:18" ht="78.75" customHeight="1" thickBot="1">
      <c r="A67" s="270" t="s">
        <v>101</v>
      </c>
      <c r="B67" s="495" t="str">
        <f t="shared" si="4"/>
        <v>★</v>
      </c>
      <c r="C67" s="496"/>
      <c r="D67" s="497"/>
      <c r="E67" s="315">
        <v>10.33</v>
      </c>
      <c r="F67" s="315">
        <v>9.7799999999999994</v>
      </c>
      <c r="G67" s="295">
        <f t="shared" si="2"/>
        <v>-0.55000000000000071</v>
      </c>
      <c r="H67" s="546" t="s">
        <v>244</v>
      </c>
      <c r="I67" s="547"/>
      <c r="J67" s="547"/>
      <c r="K67" s="547"/>
      <c r="L67" s="548"/>
      <c r="M67" s="381" t="s">
        <v>245</v>
      </c>
      <c r="N67" s="382">
        <v>45043</v>
      </c>
      <c r="O67" s="264" t="s">
        <v>101</v>
      </c>
    </row>
    <row r="68" spans="1:18" ht="63" customHeight="1" thickBot="1">
      <c r="A68" s="273" t="s">
        <v>102</v>
      </c>
      <c r="B68" s="495" t="str">
        <f t="shared" si="4"/>
        <v>☆</v>
      </c>
      <c r="C68" s="496"/>
      <c r="D68" s="497"/>
      <c r="E68" s="315">
        <v>6.72</v>
      </c>
      <c r="F68" s="315">
        <v>7.34</v>
      </c>
      <c r="G68" s="295">
        <f t="shared" si="2"/>
        <v>0.62000000000000011</v>
      </c>
      <c r="H68" s="498"/>
      <c r="I68" s="499"/>
      <c r="J68" s="499"/>
      <c r="K68" s="499"/>
      <c r="L68" s="500"/>
      <c r="M68" s="328"/>
      <c r="N68" s="155"/>
      <c r="O68" s="264" t="s">
        <v>102</v>
      </c>
    </row>
    <row r="69" spans="1:18" ht="72.75" customHeight="1" thickBot="1">
      <c r="A69" s="271" t="s">
        <v>103</v>
      </c>
      <c r="B69" s="495" t="str">
        <f t="shared" si="4"/>
        <v>★</v>
      </c>
      <c r="C69" s="496"/>
      <c r="D69" s="497"/>
      <c r="E69" s="317">
        <v>2.91</v>
      </c>
      <c r="F69" s="317">
        <v>2.44</v>
      </c>
      <c r="G69" s="295">
        <f t="shared" si="2"/>
        <v>-0.4700000000000002</v>
      </c>
      <c r="H69" s="501"/>
      <c r="I69" s="502"/>
      <c r="J69" s="502"/>
      <c r="K69" s="502"/>
      <c r="L69" s="503"/>
      <c r="M69" s="154"/>
      <c r="N69" s="155"/>
      <c r="O69" s="264" t="s">
        <v>103</v>
      </c>
    </row>
    <row r="70" spans="1:18" ht="58.5" customHeight="1" thickBot="1">
      <c r="A70" s="206" t="s">
        <v>104</v>
      </c>
      <c r="B70" s="495" t="str">
        <f t="shared" si="4"/>
        <v>☆</v>
      </c>
      <c r="C70" s="496"/>
      <c r="D70" s="497"/>
      <c r="E70" s="125">
        <v>4.2</v>
      </c>
      <c r="F70" s="125">
        <v>4.95</v>
      </c>
      <c r="G70" s="455">
        <f t="shared" si="2"/>
        <v>0.75</v>
      </c>
      <c r="H70" s="498"/>
      <c r="I70" s="499"/>
      <c r="J70" s="499"/>
      <c r="K70" s="499"/>
      <c r="L70" s="500"/>
      <c r="M70" s="207"/>
      <c r="N70" s="155"/>
      <c r="O70" s="264"/>
    </row>
    <row r="71" spans="1:18" ht="42.75" customHeight="1" thickBot="1">
      <c r="A71" s="208"/>
      <c r="B71" s="208"/>
      <c r="C71" s="208"/>
      <c r="D71" s="208"/>
      <c r="E71" s="537"/>
      <c r="F71" s="537"/>
      <c r="G71" s="537"/>
      <c r="H71" s="537"/>
      <c r="I71" s="537"/>
      <c r="J71" s="537"/>
      <c r="K71" s="537"/>
      <c r="L71" s="537"/>
      <c r="M71" s="55">
        <f>COUNTIF(E24:E69,"&gt;=10")</f>
        <v>3</v>
      </c>
      <c r="N71" s="55">
        <f>COUNTIF(F24:F69,"&gt;=10")</f>
        <v>3</v>
      </c>
      <c r="O71" s="55" t="s">
        <v>28</v>
      </c>
    </row>
    <row r="72" spans="1:18" ht="36.75" customHeight="1" thickBot="1">
      <c r="A72" s="68" t="s">
        <v>21</v>
      </c>
      <c r="B72" s="69"/>
      <c r="C72" s="117"/>
      <c r="D72" s="117"/>
      <c r="E72" s="538" t="s">
        <v>20</v>
      </c>
      <c r="F72" s="538"/>
      <c r="G72" s="538"/>
      <c r="H72" s="539" t="s">
        <v>243</v>
      </c>
      <c r="I72" s="540"/>
      <c r="J72" s="69"/>
      <c r="K72" s="70"/>
      <c r="L72" s="70"/>
      <c r="M72" s="71"/>
      <c r="N72" s="72"/>
    </row>
    <row r="73" spans="1:18" ht="36.75" customHeight="1" thickBot="1">
      <c r="A73" s="73"/>
      <c r="B73" s="209"/>
      <c r="C73" s="543" t="s">
        <v>194</v>
      </c>
      <c r="D73" s="544"/>
      <c r="E73" s="544"/>
      <c r="F73" s="545"/>
      <c r="G73" s="74">
        <f>+F70</f>
        <v>4.95</v>
      </c>
      <c r="H73" s="75" t="s">
        <v>105</v>
      </c>
      <c r="I73" s="541">
        <f>+G70</f>
        <v>0.75</v>
      </c>
      <c r="J73" s="542"/>
      <c r="K73" s="210"/>
      <c r="L73" s="210"/>
      <c r="M73" s="211"/>
      <c r="N73" s="76"/>
    </row>
    <row r="74" spans="1:18" ht="36.75" customHeight="1" thickBot="1">
      <c r="A74" s="73"/>
      <c r="B74" s="209"/>
      <c r="C74" s="507" t="s">
        <v>106</v>
      </c>
      <c r="D74" s="508"/>
      <c r="E74" s="508"/>
      <c r="F74" s="509"/>
      <c r="G74" s="77">
        <f>+F35</f>
        <v>5.23</v>
      </c>
      <c r="H74" s="78" t="s">
        <v>105</v>
      </c>
      <c r="I74" s="510">
        <f>+G35</f>
        <v>0.88000000000000078</v>
      </c>
      <c r="J74" s="511"/>
      <c r="K74" s="210"/>
      <c r="L74" s="210"/>
      <c r="M74" s="211"/>
      <c r="N74" s="76"/>
      <c r="R74" s="248" t="s">
        <v>21</v>
      </c>
    </row>
    <row r="75" spans="1:18" ht="36.75" customHeight="1" thickBot="1">
      <c r="A75" s="73"/>
      <c r="B75" s="209"/>
      <c r="C75" s="512" t="s">
        <v>107</v>
      </c>
      <c r="D75" s="513"/>
      <c r="E75" s="513"/>
      <c r="F75" s="79" t="str">
        <f>VLOOKUP(G75,F:P,10,0)</f>
        <v>石川県</v>
      </c>
      <c r="G75" s="80">
        <f>MAX(F23:F70)</f>
        <v>12.52</v>
      </c>
      <c r="H75" s="514" t="s">
        <v>108</v>
      </c>
      <c r="I75" s="515"/>
      <c r="J75" s="515"/>
      <c r="K75" s="81">
        <f>+N71</f>
        <v>3</v>
      </c>
      <c r="L75" s="82" t="s">
        <v>109</v>
      </c>
      <c r="M75" s="83">
        <f>N71-M71</f>
        <v>0</v>
      </c>
      <c r="N75" s="76"/>
      <c r="R75" s="249"/>
    </row>
    <row r="76" spans="1:18" ht="36.75" customHeight="1" thickBot="1">
      <c r="A76" s="84"/>
      <c r="B76" s="85"/>
      <c r="C76" s="85"/>
      <c r="D76" s="85"/>
      <c r="E76" s="85"/>
      <c r="F76" s="85"/>
      <c r="G76" s="85"/>
      <c r="H76" s="85"/>
      <c r="I76" s="85"/>
      <c r="J76" s="85"/>
      <c r="K76" s="86"/>
      <c r="L76" s="86"/>
      <c r="M76" s="87"/>
      <c r="N76" s="88"/>
      <c r="R76" s="249"/>
    </row>
    <row r="77" spans="1:18" ht="30.75" customHeight="1">
      <c r="A77" s="113"/>
      <c r="B77" s="113"/>
      <c r="C77" s="113"/>
      <c r="D77" s="113"/>
      <c r="E77" s="113"/>
      <c r="F77" s="113"/>
      <c r="G77" s="113"/>
      <c r="H77" s="113"/>
      <c r="I77" s="113"/>
      <c r="J77" s="113"/>
      <c r="K77" s="212"/>
      <c r="L77" s="212"/>
      <c r="M77" s="213"/>
      <c r="N77" s="214"/>
      <c r="R77" s="250"/>
    </row>
    <row r="78" spans="1:18" ht="30.75" customHeight="1" thickBot="1">
      <c r="A78" s="215"/>
      <c r="B78" s="215"/>
      <c r="C78" s="215"/>
      <c r="D78" s="215"/>
      <c r="E78" s="215"/>
      <c r="F78" s="215"/>
      <c r="G78" s="215"/>
      <c r="H78" s="215"/>
      <c r="I78" s="215"/>
      <c r="J78" s="215"/>
      <c r="K78" s="216"/>
      <c r="L78" s="216"/>
      <c r="M78" s="217"/>
      <c r="N78" s="215"/>
    </row>
    <row r="79" spans="1:18" ht="24.75" customHeight="1" thickTop="1">
      <c r="A79" s="516">
        <v>2</v>
      </c>
      <c r="B79" s="519" t="s">
        <v>208</v>
      </c>
      <c r="C79" s="520"/>
      <c r="D79" s="520"/>
      <c r="E79" s="520"/>
      <c r="F79" s="521"/>
      <c r="G79" s="528" t="s">
        <v>209</v>
      </c>
      <c r="H79" s="529"/>
      <c r="I79" s="529"/>
      <c r="J79" s="529"/>
      <c r="K79" s="529"/>
      <c r="L79" s="529"/>
      <c r="M79" s="529"/>
      <c r="N79" s="530"/>
    </row>
    <row r="80" spans="1:18" ht="24.75" customHeight="1">
      <c r="A80" s="517"/>
      <c r="B80" s="522"/>
      <c r="C80" s="523"/>
      <c r="D80" s="523"/>
      <c r="E80" s="523"/>
      <c r="F80" s="524"/>
      <c r="G80" s="531"/>
      <c r="H80" s="532"/>
      <c r="I80" s="532"/>
      <c r="J80" s="532"/>
      <c r="K80" s="532"/>
      <c r="L80" s="532"/>
      <c r="M80" s="532"/>
      <c r="N80" s="533"/>
      <c r="O80" s="218" t="s">
        <v>28</v>
      </c>
      <c r="P80" s="218"/>
    </row>
    <row r="81" spans="1:16" ht="24.75" customHeight="1">
      <c r="A81" s="517"/>
      <c r="B81" s="522"/>
      <c r="C81" s="523"/>
      <c r="D81" s="523"/>
      <c r="E81" s="523"/>
      <c r="F81" s="524"/>
      <c r="G81" s="531"/>
      <c r="H81" s="532"/>
      <c r="I81" s="532"/>
      <c r="J81" s="532"/>
      <c r="K81" s="532"/>
      <c r="L81" s="532"/>
      <c r="M81" s="532"/>
      <c r="N81" s="533"/>
      <c r="O81" s="218" t="s">
        <v>21</v>
      </c>
      <c r="P81" s="218" t="s">
        <v>110</v>
      </c>
    </row>
    <row r="82" spans="1:16" ht="24.75" customHeight="1">
      <c r="A82" s="517"/>
      <c r="B82" s="522"/>
      <c r="C82" s="523"/>
      <c r="D82" s="523"/>
      <c r="E82" s="523"/>
      <c r="F82" s="524"/>
      <c r="G82" s="531"/>
      <c r="H82" s="532"/>
      <c r="I82" s="532"/>
      <c r="J82" s="532"/>
      <c r="K82" s="532"/>
      <c r="L82" s="532"/>
      <c r="M82" s="532"/>
      <c r="N82" s="533"/>
      <c r="O82" s="219"/>
      <c r="P82" s="218"/>
    </row>
    <row r="83" spans="1:16" ht="46.2" customHeight="1" thickBot="1">
      <c r="A83" s="518"/>
      <c r="B83" s="525"/>
      <c r="C83" s="526"/>
      <c r="D83" s="526"/>
      <c r="E83" s="526"/>
      <c r="F83" s="527"/>
      <c r="G83" s="534"/>
      <c r="H83" s="535"/>
      <c r="I83" s="535"/>
      <c r="J83" s="535"/>
      <c r="K83" s="535"/>
      <c r="L83" s="535"/>
      <c r="M83" s="535"/>
      <c r="N83" s="536"/>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1:D61"/>
    <mergeCell ref="H61:L61"/>
    <mergeCell ref="B62:D62"/>
    <mergeCell ref="H62:L62"/>
    <mergeCell ref="B63:D63"/>
    <mergeCell ref="H63:L63"/>
    <mergeCell ref="B58:D58"/>
    <mergeCell ref="H58:L58"/>
    <mergeCell ref="B59:D59"/>
    <mergeCell ref="H59:L59"/>
    <mergeCell ref="B60:D60"/>
    <mergeCell ref="H60:L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67:D67"/>
    <mergeCell ref="H67:L67"/>
    <mergeCell ref="B68:D68"/>
    <mergeCell ref="H68:L68"/>
    <mergeCell ref="B69:D69"/>
    <mergeCell ref="H69:L69"/>
    <mergeCell ref="B64:D64"/>
    <mergeCell ref="H64:L64"/>
    <mergeCell ref="B65:D65"/>
    <mergeCell ref="B66:D66"/>
    <mergeCell ref="H66:L66"/>
    <mergeCell ref="H65:L65"/>
  </mergeCells>
  <phoneticPr fontId="87"/>
  <conditionalFormatting sqref="N77">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G23:G70">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54F34-87BC-4FAE-AEEB-E88021D8D313}">
  <sheetPr>
    <pageSetUpPr fitToPage="1"/>
  </sheetPr>
  <dimension ref="A1:P25"/>
  <sheetViews>
    <sheetView view="pageBreakPreview" zoomScale="95" zoomScaleNormal="75" zoomScaleSheetLayoutView="95" workbookViewId="0">
      <selection activeCell="O4" sqref="O4"/>
    </sheetView>
  </sheetViews>
  <sheetFormatPr defaultColWidth="9" defaultRowHeight="13.2"/>
  <cols>
    <col min="1" max="1" width="4.88671875" style="451" customWidth="1"/>
    <col min="2" max="6" width="9" style="451"/>
    <col min="7" max="7" width="13.44140625" style="451" customWidth="1"/>
    <col min="8" max="9" width="17.109375" style="451" customWidth="1"/>
    <col min="10" max="10" width="13.109375" style="451" customWidth="1"/>
    <col min="11" max="11" width="10" style="451" customWidth="1"/>
    <col min="12" max="12" width="19.44140625" style="451" customWidth="1"/>
    <col min="13" max="13" width="4.21875" style="451" customWidth="1"/>
    <col min="14" max="16384" width="9" style="451"/>
  </cols>
  <sheetData>
    <row r="1" spans="1:16" ht="23.4">
      <c r="A1" s="688" t="s">
        <v>204</v>
      </c>
      <c r="B1" s="688"/>
      <c r="C1" s="688"/>
      <c r="D1" s="688"/>
      <c r="E1" s="688"/>
      <c r="F1" s="688"/>
      <c r="G1" s="688"/>
      <c r="H1" s="688"/>
      <c r="I1" s="688"/>
      <c r="J1" s="689"/>
      <c r="K1" s="689"/>
      <c r="L1" s="689"/>
      <c r="M1" s="689"/>
    </row>
    <row r="2" spans="1:16" ht="19.2">
      <c r="A2" s="728" t="s">
        <v>335</v>
      </c>
      <c r="B2" s="728"/>
      <c r="C2" s="728"/>
      <c r="D2" s="728"/>
      <c r="E2" s="728"/>
      <c r="F2" s="728"/>
      <c r="G2" s="728"/>
      <c r="H2" s="728"/>
      <c r="I2" s="728"/>
      <c r="J2" s="729"/>
      <c r="K2" s="729"/>
      <c r="L2" s="729"/>
      <c r="M2" s="729"/>
      <c r="N2" s="690"/>
      <c r="P2" s="691"/>
    </row>
    <row r="3" spans="1:16" ht="19.2">
      <c r="A3" s="728" t="s">
        <v>336</v>
      </c>
      <c r="B3" s="728"/>
      <c r="C3" s="728"/>
      <c r="D3" s="728"/>
      <c r="E3" s="728"/>
      <c r="F3" s="728"/>
      <c r="G3" s="728"/>
      <c r="H3" s="728"/>
      <c r="I3" s="728"/>
      <c r="J3" s="729"/>
      <c r="K3" s="729"/>
      <c r="L3" s="729"/>
      <c r="M3" s="729"/>
      <c r="N3" s="692"/>
      <c r="P3" s="307"/>
    </row>
    <row r="4" spans="1:16" ht="17.399999999999999">
      <c r="A4" s="730" t="s">
        <v>233</v>
      </c>
      <c r="B4" s="730"/>
      <c r="C4" s="730"/>
      <c r="D4" s="730"/>
      <c r="E4" s="730"/>
      <c r="F4" s="730"/>
      <c r="G4" s="730"/>
      <c r="H4" s="730"/>
      <c r="I4" s="730"/>
      <c r="J4" s="731"/>
      <c r="K4" s="731"/>
      <c r="L4" s="731"/>
      <c r="M4" s="731"/>
      <c r="N4" s="692"/>
      <c r="P4" s="691"/>
    </row>
    <row r="5" spans="1:16" ht="16.2">
      <c r="A5" s="452"/>
      <c r="B5" s="693"/>
      <c r="C5" s="693"/>
      <c r="D5" s="693"/>
      <c r="E5" s="693"/>
      <c r="F5" s="693"/>
      <c r="G5" s="693"/>
      <c r="H5" s="693"/>
      <c r="I5" s="693"/>
      <c r="J5" s="693"/>
      <c r="K5" s="693"/>
      <c r="L5" s="693"/>
      <c r="M5" s="693"/>
      <c r="N5" s="692"/>
    </row>
    <row r="6" spans="1:16" ht="19.5" customHeight="1">
      <c r="A6" s="693"/>
      <c r="B6" s="694" t="s">
        <v>28</v>
      </c>
      <c r="C6" s="695"/>
      <c r="D6" s="695"/>
      <c r="E6" s="695"/>
      <c r="F6" s="693"/>
      <c r="G6" s="693"/>
      <c r="H6" s="696" t="s">
        <v>414</v>
      </c>
      <c r="I6" s="697"/>
      <c r="J6" s="697"/>
      <c r="K6" s="697"/>
      <c r="L6" s="697"/>
      <c r="M6" s="693"/>
      <c r="N6" s="692"/>
      <c r="O6" s="698"/>
      <c r="P6" s="691"/>
    </row>
    <row r="7" spans="1:16" ht="19.5" customHeight="1">
      <c r="A7" s="693"/>
      <c r="B7" s="699"/>
      <c r="C7" s="699"/>
      <c r="D7" s="699"/>
      <c r="E7" s="699"/>
      <c r="F7" s="693"/>
      <c r="G7" s="693"/>
      <c r="H7" s="697"/>
      <c r="I7" s="697"/>
      <c r="J7" s="697"/>
      <c r="K7" s="697"/>
      <c r="L7" s="697"/>
      <c r="M7" s="693"/>
      <c r="N7" s="692"/>
      <c r="O7" s="451" t="s">
        <v>21</v>
      </c>
      <c r="P7" s="307"/>
    </row>
    <row r="8" spans="1:16" ht="19.5" customHeight="1">
      <c r="A8" s="693"/>
      <c r="B8" s="699"/>
      <c r="C8" s="699"/>
      <c r="D8" s="699"/>
      <c r="E8" s="699"/>
      <c r="F8" s="693"/>
      <c r="G8" s="693"/>
      <c r="H8" s="697"/>
      <c r="I8" s="697"/>
      <c r="J8" s="697"/>
      <c r="K8" s="697"/>
      <c r="L8" s="697"/>
      <c r="M8" s="693"/>
      <c r="P8" s="691"/>
    </row>
    <row r="9" spans="1:16" ht="19.5" customHeight="1">
      <c r="A9" s="693"/>
      <c r="B9" s="699"/>
      <c r="C9" s="699"/>
      <c r="D9" s="699"/>
      <c r="E9" s="699"/>
      <c r="F9" s="693"/>
      <c r="G9" s="693"/>
      <c r="H9" s="697"/>
      <c r="I9" s="697"/>
      <c r="J9" s="697"/>
      <c r="K9" s="697"/>
      <c r="L9" s="697"/>
      <c r="M9" s="693"/>
    </row>
    <row r="10" spans="1:16" ht="19.5" customHeight="1">
      <c r="A10" s="693"/>
      <c r="B10" s="699"/>
      <c r="C10" s="699"/>
      <c r="D10" s="699"/>
      <c r="E10" s="699"/>
      <c r="F10" s="693"/>
      <c r="G10" s="693"/>
      <c r="H10" s="697"/>
      <c r="I10" s="697"/>
      <c r="J10" s="697"/>
      <c r="K10" s="697"/>
      <c r="L10" s="697"/>
      <c r="M10" s="693"/>
    </row>
    <row r="11" spans="1:16" ht="19.5" customHeight="1">
      <c r="A11" s="693"/>
      <c r="B11" s="699"/>
      <c r="C11" s="699"/>
      <c r="D11" s="699"/>
      <c r="E11" s="699"/>
      <c r="F11" s="700"/>
      <c r="G11" s="700"/>
      <c r="H11" s="697"/>
      <c r="I11" s="697"/>
      <c r="J11" s="697"/>
      <c r="K11" s="697"/>
      <c r="L11" s="697"/>
      <c r="M11" s="693"/>
    </row>
    <row r="12" spans="1:16" ht="19.5" customHeight="1">
      <c r="A12" s="693"/>
      <c r="B12" s="699"/>
      <c r="C12" s="699"/>
      <c r="D12" s="699"/>
      <c r="E12" s="699"/>
      <c r="F12" s="701"/>
      <c r="G12" s="701"/>
      <c r="H12" s="697"/>
      <c r="I12" s="697"/>
      <c r="J12" s="697"/>
      <c r="K12" s="697"/>
      <c r="L12" s="697"/>
      <c r="M12" s="693"/>
    </row>
    <row r="13" spans="1:16" ht="19.5" customHeight="1">
      <c r="A13" s="693"/>
      <c r="B13" s="702"/>
      <c r="C13" s="702"/>
      <c r="D13" s="702"/>
      <c r="E13" s="702"/>
      <c r="F13" s="701"/>
      <c r="G13" s="701"/>
      <c r="H13" s="697"/>
      <c r="I13" s="697"/>
      <c r="J13" s="697"/>
      <c r="K13" s="697"/>
      <c r="L13" s="697"/>
      <c r="M13" s="693"/>
      <c r="P13" s="698"/>
    </row>
    <row r="14" spans="1:16" ht="78.599999999999994" customHeight="1">
      <c r="A14" s="693"/>
      <c r="B14" s="702"/>
      <c r="C14" s="702"/>
      <c r="D14" s="702"/>
      <c r="E14" s="702"/>
      <c r="F14" s="700"/>
      <c r="G14" s="700"/>
      <c r="H14" s="697"/>
      <c r="I14" s="697"/>
      <c r="J14" s="697"/>
      <c r="K14" s="697"/>
      <c r="L14" s="697"/>
      <c r="M14" s="693"/>
      <c r="N14" s="725" t="s">
        <v>154</v>
      </c>
      <c r="P14" s="703" t="s">
        <v>21</v>
      </c>
    </row>
    <row r="15" spans="1:16" ht="16.2">
      <c r="A15" s="693"/>
      <c r="B15" s="693"/>
      <c r="C15" s="693"/>
      <c r="D15" s="693"/>
      <c r="E15" s="693"/>
      <c r="F15" s="693"/>
      <c r="G15" s="693"/>
      <c r="H15" s="727" t="s">
        <v>413</v>
      </c>
      <c r="I15" s="693"/>
      <c r="J15" s="693"/>
      <c r="K15" s="693"/>
      <c r="L15" s="693"/>
      <c r="M15" s="693"/>
    </row>
    <row r="16" spans="1:16" ht="16.8" thickBot="1">
      <c r="A16" s="704"/>
      <c r="B16" s="705"/>
      <c r="C16" s="705"/>
      <c r="D16" s="705"/>
      <c r="E16" s="705"/>
      <c r="F16" s="705"/>
      <c r="G16" s="705"/>
      <c r="H16" s="705"/>
      <c r="I16" s="705"/>
      <c r="J16" s="705"/>
      <c r="K16" s="705"/>
      <c r="L16" s="705"/>
      <c r="M16" s="726" t="s">
        <v>154</v>
      </c>
    </row>
    <row r="17" spans="1:13" ht="15.75" customHeight="1" thickTop="1">
      <c r="A17" s="705"/>
      <c r="B17" s="706" t="s">
        <v>412</v>
      </c>
      <c r="C17" s="707"/>
      <c r="D17" s="707"/>
      <c r="E17" s="707"/>
      <c r="F17" s="707"/>
      <c r="G17" s="707"/>
      <c r="H17" s="707"/>
      <c r="I17" s="707"/>
      <c r="J17" s="707"/>
      <c r="K17" s="707"/>
      <c r="L17" s="708"/>
      <c r="M17" s="705"/>
    </row>
    <row r="18" spans="1:13" ht="15.75" customHeight="1">
      <c r="A18" s="705"/>
      <c r="B18" s="709"/>
      <c r="C18" s="710"/>
      <c r="D18" s="710"/>
      <c r="E18" s="710"/>
      <c r="F18" s="710"/>
      <c r="G18" s="710"/>
      <c r="H18" s="710"/>
      <c r="I18" s="710"/>
      <c r="J18" s="710"/>
      <c r="K18" s="710"/>
      <c r="L18" s="711"/>
      <c r="M18" s="705"/>
    </row>
    <row r="19" spans="1:13" ht="15.75" customHeight="1">
      <c r="A19" s="705"/>
      <c r="B19" s="709"/>
      <c r="C19" s="710"/>
      <c r="D19" s="710"/>
      <c r="E19" s="710"/>
      <c r="F19" s="710"/>
      <c r="G19" s="710"/>
      <c r="H19" s="710"/>
      <c r="I19" s="710"/>
      <c r="J19" s="710"/>
      <c r="K19" s="710"/>
      <c r="L19" s="711"/>
      <c r="M19" s="705"/>
    </row>
    <row r="20" spans="1:13" ht="15.75" customHeight="1">
      <c r="A20" s="705"/>
      <c r="B20" s="709"/>
      <c r="C20" s="710"/>
      <c r="D20" s="710"/>
      <c r="E20" s="710"/>
      <c r="F20" s="710"/>
      <c r="G20" s="710"/>
      <c r="H20" s="710"/>
      <c r="I20" s="710"/>
      <c r="J20" s="710"/>
      <c r="K20" s="710"/>
      <c r="L20" s="711"/>
      <c r="M20" s="705"/>
    </row>
    <row r="21" spans="1:13" ht="15.75" customHeight="1">
      <c r="A21" s="705"/>
      <c r="B21" s="709"/>
      <c r="C21" s="710"/>
      <c r="D21" s="710"/>
      <c r="E21" s="710"/>
      <c r="F21" s="710"/>
      <c r="G21" s="710"/>
      <c r="H21" s="710"/>
      <c r="I21" s="710"/>
      <c r="J21" s="710"/>
      <c r="K21" s="710"/>
      <c r="L21" s="711"/>
      <c r="M21" s="705"/>
    </row>
    <row r="22" spans="1:13" ht="15.75" customHeight="1">
      <c r="A22" s="705"/>
      <c r="B22" s="709"/>
      <c r="C22" s="710"/>
      <c r="D22" s="710"/>
      <c r="E22" s="710"/>
      <c r="F22" s="710"/>
      <c r="G22" s="710"/>
      <c r="H22" s="710"/>
      <c r="I22" s="710"/>
      <c r="J22" s="710"/>
      <c r="K22" s="710"/>
      <c r="L22" s="711"/>
      <c r="M22" s="705"/>
    </row>
    <row r="23" spans="1:13" ht="15.75" customHeight="1" thickBot="1">
      <c r="A23" s="705"/>
      <c r="B23" s="712"/>
      <c r="C23" s="713"/>
      <c r="D23" s="713"/>
      <c r="E23" s="713"/>
      <c r="F23" s="713"/>
      <c r="G23" s="713"/>
      <c r="H23" s="713"/>
      <c r="I23" s="713"/>
      <c r="J23" s="713"/>
      <c r="K23" s="713"/>
      <c r="L23" s="714"/>
      <c r="M23" s="705"/>
    </row>
    <row r="24" spans="1:13" ht="13.8" thickTop="1">
      <c r="A24" s="705"/>
      <c r="B24" s="705"/>
      <c r="C24" s="705"/>
      <c r="D24" s="705"/>
      <c r="E24" s="705"/>
      <c r="F24" s="705"/>
      <c r="G24" s="705"/>
      <c r="H24" s="705"/>
      <c r="I24" s="705"/>
      <c r="J24" s="705"/>
      <c r="K24" s="705"/>
      <c r="L24" s="705"/>
      <c r="M24" s="705"/>
    </row>
    <row r="25" spans="1:13">
      <c r="A25" s="705"/>
      <c r="B25" s="705"/>
      <c r="C25" s="705"/>
      <c r="D25" s="705"/>
      <c r="E25" s="705"/>
      <c r="F25" s="705"/>
      <c r="G25" s="705"/>
      <c r="H25" s="705"/>
      <c r="I25" s="705"/>
      <c r="J25" s="705"/>
      <c r="K25" s="705"/>
      <c r="L25" s="705"/>
      <c r="M25" s="705"/>
    </row>
  </sheetData>
  <mergeCells count="8">
    <mergeCell ref="B17:L23"/>
    <mergeCell ref="A1:M1"/>
    <mergeCell ref="A2:M2"/>
    <mergeCell ref="A3:M3"/>
    <mergeCell ref="N3:N7"/>
    <mergeCell ref="A4:M4"/>
    <mergeCell ref="B6:E14"/>
    <mergeCell ref="H6:L14"/>
  </mergeCells>
  <phoneticPr fontId="87"/>
  <hyperlinks>
    <hyperlink ref="N14" r:id="rId1" display="mailto:https://www.huffingtonpost.jp/2014/03/04/diet-members-building-norovirus_n_4894983.html" xr:uid="{D55E1883-CB60-42C2-ACAE-24B5E544B00C}"/>
    <hyperlink ref="M16" r:id="rId2" display="mailto:https://www.huffingtonpost.jp/2014/03/04/diet-members-building-norovirus_n_4894983.html" xr:uid="{A3ADC77E-8E70-4440-9AC0-A59426D50A73}"/>
    <hyperlink ref="H15" r:id="rId3" xr:uid="{B446C6F8-3999-4CB8-8226-5564467A343E}"/>
  </hyperlinks>
  <pageMargins left="0.75" right="0.75" top="1" bottom="1" header="0.51200000000000001" footer="0.51200000000000001"/>
  <pageSetup paperSize="9" scale="92" orientation="landscape" horizontalDpi="200" verticalDpi="200"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8"/>
  <sheetViews>
    <sheetView showGridLines="0" zoomScale="80" zoomScaleNormal="80" zoomScaleSheetLayoutView="79" workbookViewId="0">
      <selection activeCell="B62" sqref="B62"/>
    </sheetView>
  </sheetViews>
  <sheetFormatPr defaultColWidth="9" defaultRowHeight="19.2"/>
  <cols>
    <col min="1" max="1" width="200.5546875" style="287" customWidth="1"/>
    <col min="2" max="2" width="11.21875" style="285" customWidth="1"/>
    <col min="3" max="3" width="27.44140625" style="285" customWidth="1"/>
    <col min="4" max="4" width="17.88671875" style="286" customWidth="1"/>
    <col min="5" max="16384" width="9" style="1"/>
  </cols>
  <sheetData>
    <row r="1" spans="1:4" s="42" customFormat="1" ht="44.25" customHeight="1" thickBot="1">
      <c r="A1" s="168" t="s">
        <v>238</v>
      </c>
      <c r="B1" s="169" t="s">
        <v>0</v>
      </c>
      <c r="C1" s="170" t="s">
        <v>1</v>
      </c>
      <c r="D1" s="284" t="s">
        <v>2</v>
      </c>
    </row>
    <row r="2" spans="1:4" s="42" customFormat="1" ht="44.25" customHeight="1" thickTop="1">
      <c r="A2" s="165" t="s">
        <v>337</v>
      </c>
      <c r="B2" s="301"/>
      <c r="C2" s="585" t="s">
        <v>338</v>
      </c>
      <c r="D2" s="302"/>
    </row>
    <row r="3" spans="1:4" s="42" customFormat="1" ht="222.6" customHeight="1">
      <c r="A3" s="387" t="s">
        <v>339</v>
      </c>
      <c r="B3" s="318" t="s">
        <v>211</v>
      </c>
      <c r="C3" s="583"/>
      <c r="D3" s="303">
        <v>45045</v>
      </c>
    </row>
    <row r="4" spans="1:4" s="42" customFormat="1" ht="36.6" customHeight="1" thickBot="1">
      <c r="A4" s="166" t="s">
        <v>340</v>
      </c>
      <c r="B4" s="298"/>
      <c r="C4" s="584"/>
      <c r="D4" s="304"/>
    </row>
    <row r="5" spans="1:4" s="42" customFormat="1" ht="44.25" customHeight="1" thickTop="1">
      <c r="A5" s="392" t="s">
        <v>352</v>
      </c>
      <c r="B5" s="301"/>
      <c r="C5" s="585" t="s">
        <v>355</v>
      </c>
      <c r="D5" s="305"/>
    </row>
    <row r="6" spans="1:4" s="42" customFormat="1" ht="397.2" customHeight="1" thickBot="1">
      <c r="A6" s="386" t="s">
        <v>353</v>
      </c>
      <c r="B6" s="308" t="s">
        <v>211</v>
      </c>
      <c r="C6" s="583"/>
      <c r="D6" s="303">
        <v>45044</v>
      </c>
    </row>
    <row r="7" spans="1:4" s="42" customFormat="1" ht="36.6" customHeight="1" thickTop="1" thickBot="1">
      <c r="A7" s="717" t="s">
        <v>354</v>
      </c>
      <c r="B7" s="298"/>
      <c r="C7" s="584"/>
      <c r="D7" s="304"/>
    </row>
    <row r="8" spans="1:4" s="42" customFormat="1" ht="43.8" customHeight="1" thickTop="1">
      <c r="A8" s="309" t="s">
        <v>341</v>
      </c>
      <c r="B8" s="371"/>
      <c r="C8" s="610" t="s">
        <v>344</v>
      </c>
      <c r="D8" s="607">
        <v>45043</v>
      </c>
    </row>
    <row r="9" spans="1:4" s="42" customFormat="1" ht="174.6" customHeight="1">
      <c r="A9" s="387" t="s">
        <v>342</v>
      </c>
      <c r="B9" s="163" t="s">
        <v>211</v>
      </c>
      <c r="C9" s="611"/>
      <c r="D9" s="608"/>
    </row>
    <row r="10" spans="1:4" s="42" customFormat="1" ht="44.4" customHeight="1" thickBot="1">
      <c r="A10" s="166" t="s">
        <v>343</v>
      </c>
      <c r="B10" s="164"/>
      <c r="C10" s="612"/>
      <c r="D10" s="609"/>
    </row>
    <row r="11" spans="1:4" s="42" customFormat="1" ht="44.25" customHeight="1" thickTop="1">
      <c r="A11" s="467" t="s">
        <v>347</v>
      </c>
      <c r="B11" s="301"/>
      <c r="C11" s="585" t="s">
        <v>350</v>
      </c>
      <c r="D11" s="302"/>
    </row>
    <row r="12" spans="1:4" s="42" customFormat="1" ht="139.80000000000001" customHeight="1">
      <c r="A12" s="387" t="s">
        <v>349</v>
      </c>
      <c r="B12" s="318" t="s">
        <v>348</v>
      </c>
      <c r="C12" s="583"/>
      <c r="D12" s="303">
        <v>45043</v>
      </c>
    </row>
    <row r="13" spans="1:4" s="42" customFormat="1" ht="36.6" customHeight="1" thickBot="1">
      <c r="A13" s="166" t="s">
        <v>351</v>
      </c>
      <c r="B13" s="298"/>
      <c r="C13" s="584"/>
      <c r="D13" s="304"/>
    </row>
    <row r="14" spans="1:4" s="42" customFormat="1" ht="44.25" customHeight="1" thickTop="1">
      <c r="A14" s="467" t="s">
        <v>361</v>
      </c>
      <c r="B14" s="301"/>
      <c r="C14" s="585" t="s">
        <v>344</v>
      </c>
      <c r="D14" s="305" t="s">
        <v>364</v>
      </c>
    </row>
    <row r="15" spans="1:4" s="42" customFormat="1" ht="214.8" customHeight="1">
      <c r="A15" s="387" t="s">
        <v>362</v>
      </c>
      <c r="B15" s="318" t="s">
        <v>211</v>
      </c>
      <c r="C15" s="583"/>
      <c r="D15" s="303">
        <v>45041</v>
      </c>
    </row>
    <row r="16" spans="1:4" s="42" customFormat="1" ht="44.4" customHeight="1" thickBot="1">
      <c r="A16" s="166" t="s">
        <v>363</v>
      </c>
      <c r="B16" s="298"/>
      <c r="C16" s="584"/>
      <c r="D16" s="304"/>
    </row>
    <row r="17" spans="1:4" s="42" customFormat="1" ht="48.6" hidden="1" customHeight="1" thickBot="1">
      <c r="A17" s="290"/>
      <c r="B17" s="598"/>
      <c r="C17" s="604"/>
      <c r="D17" s="601"/>
    </row>
    <row r="18" spans="1:4" s="42" customFormat="1" ht="91.2" hidden="1" customHeight="1" thickTop="1">
      <c r="A18" s="311"/>
      <c r="B18" s="599"/>
      <c r="C18" s="605"/>
      <c r="D18" s="602"/>
    </row>
    <row r="19" spans="1:4" s="42" customFormat="1" ht="43.2" hidden="1" customHeight="1" thickTop="1">
      <c r="A19" s="363"/>
      <c r="B19" s="600"/>
      <c r="C19" s="606"/>
      <c r="D19" s="603"/>
    </row>
    <row r="20" spans="1:4" s="42" customFormat="1" ht="51" hidden="1" customHeight="1" thickTop="1">
      <c r="A20" s="364"/>
      <c r="B20" s="592"/>
      <c r="C20" s="592"/>
      <c r="D20" s="595"/>
    </row>
    <row r="21" spans="1:4" s="42" customFormat="1" ht="168" hidden="1" customHeight="1" thickTop="1">
      <c r="A21" s="299"/>
      <c r="B21" s="593"/>
      <c r="C21" s="593"/>
      <c r="D21" s="596"/>
    </row>
    <row r="22" spans="1:4" s="42" customFormat="1" ht="43.2" hidden="1" customHeight="1" thickTop="1">
      <c r="A22" s="296"/>
      <c r="B22" s="594"/>
      <c r="C22" s="594"/>
      <c r="D22" s="596"/>
    </row>
    <row r="23" spans="1:4" s="42" customFormat="1" ht="48.6" hidden="1" customHeight="1" thickTop="1">
      <c r="A23" s="167"/>
      <c r="B23" s="586"/>
      <c r="C23" s="589"/>
      <c r="D23" s="595"/>
    </row>
    <row r="24" spans="1:4" s="42" customFormat="1" ht="247.8" hidden="1" customHeight="1" thickTop="1">
      <c r="A24" s="361"/>
      <c r="B24" s="587"/>
      <c r="C24" s="590"/>
      <c r="D24" s="596"/>
    </row>
    <row r="25" spans="1:4" s="42" customFormat="1" ht="40.950000000000003" hidden="1" customHeight="1" thickTop="1">
      <c r="A25" s="293"/>
      <c r="B25" s="588"/>
      <c r="C25" s="591"/>
      <c r="D25" s="597"/>
    </row>
    <row r="26" spans="1:4" s="42" customFormat="1" ht="48.6" hidden="1" customHeight="1" thickTop="1">
      <c r="A26" s="167"/>
      <c r="B26" s="586"/>
      <c r="C26" s="589"/>
      <c r="D26" s="595"/>
    </row>
    <row r="27" spans="1:4" s="42" customFormat="1" ht="383.4" hidden="1" customHeight="1" thickTop="1">
      <c r="A27" s="361"/>
      <c r="B27" s="587"/>
      <c r="C27" s="590"/>
      <c r="D27" s="596"/>
    </row>
    <row r="28" spans="1:4" s="42" customFormat="1" ht="40.950000000000003" hidden="1" customHeight="1" thickTop="1">
      <c r="A28" s="293"/>
      <c r="B28" s="588"/>
      <c r="C28" s="591"/>
      <c r="D28" s="597"/>
    </row>
    <row r="29" spans="1:4" s="42" customFormat="1" ht="40.950000000000003" hidden="1" customHeight="1" thickTop="1">
      <c r="A29" s="167"/>
      <c r="B29" s="586"/>
      <c r="C29" s="589"/>
      <c r="D29" s="595"/>
    </row>
    <row r="30" spans="1:4" s="42" customFormat="1" ht="177" hidden="1" customHeight="1" thickTop="1">
      <c r="A30" s="361"/>
      <c r="B30" s="587"/>
      <c r="C30" s="590"/>
      <c r="D30" s="596"/>
    </row>
    <row r="31" spans="1:4" s="42" customFormat="1" ht="40.950000000000003" hidden="1" customHeight="1" thickTop="1">
      <c r="A31" s="293"/>
      <c r="B31" s="588"/>
      <c r="C31" s="591"/>
      <c r="D31" s="597"/>
    </row>
    <row r="32" spans="1:4" s="42" customFormat="1" ht="47.4" customHeight="1" thickTop="1">
      <c r="A32" s="467" t="s">
        <v>365</v>
      </c>
      <c r="B32" s="301"/>
      <c r="C32" s="585" t="s">
        <v>369</v>
      </c>
      <c r="D32" s="305"/>
    </row>
    <row r="33" spans="1:4" s="42" customFormat="1" ht="330" customHeight="1">
      <c r="A33" s="387" t="s">
        <v>366</v>
      </c>
      <c r="B33" s="318" t="s">
        <v>368</v>
      </c>
      <c r="C33" s="583"/>
      <c r="D33" s="303">
        <v>45040</v>
      </c>
    </row>
    <row r="34" spans="1:4" s="42" customFormat="1" ht="37.200000000000003" customHeight="1" thickBot="1">
      <c r="A34" s="166" t="s">
        <v>367</v>
      </c>
      <c r="B34" s="298"/>
      <c r="C34" s="584"/>
      <c r="D34" s="304"/>
    </row>
    <row r="35" spans="1:4" s="42" customFormat="1" ht="47.4" customHeight="1" thickTop="1">
      <c r="A35" s="300" t="s">
        <v>356</v>
      </c>
      <c r="B35" s="301"/>
      <c r="C35" s="582" t="s">
        <v>358</v>
      </c>
      <c r="D35" s="305"/>
    </row>
    <row r="36" spans="1:4" s="42" customFormat="1" ht="273" customHeight="1">
      <c r="A36" s="388" t="s">
        <v>359</v>
      </c>
      <c r="B36" s="308" t="s">
        <v>357</v>
      </c>
      <c r="C36" s="583"/>
      <c r="D36" s="303">
        <v>45042</v>
      </c>
    </row>
    <row r="37" spans="1:4" s="42" customFormat="1" ht="37.200000000000003" customHeight="1" thickBot="1">
      <c r="A37" s="376" t="s">
        <v>360</v>
      </c>
      <c r="B37" s="298"/>
      <c r="C37" s="584"/>
      <c r="D37" s="304"/>
    </row>
    <row r="38" spans="1:4" ht="56.4" customHeight="1" thickTop="1">
      <c r="A38" s="300" t="s">
        <v>370</v>
      </c>
      <c r="B38" s="301"/>
      <c r="C38" s="582" t="s">
        <v>374</v>
      </c>
      <c r="D38" s="305"/>
    </row>
    <row r="39" spans="1:4" ht="408" customHeight="1">
      <c r="A39" s="718" t="s">
        <v>371</v>
      </c>
      <c r="B39" s="308" t="s">
        <v>372</v>
      </c>
      <c r="C39" s="583"/>
      <c r="D39" s="303">
        <v>45042</v>
      </c>
    </row>
    <row r="40" spans="1:4" ht="48" customHeight="1" thickBot="1">
      <c r="A40" s="719"/>
      <c r="B40" s="298"/>
      <c r="C40" s="584"/>
      <c r="D40" s="304"/>
    </row>
    <row r="41" spans="1:4" ht="37.200000000000003" customHeight="1" thickTop="1" thickBot="1">
      <c r="A41" s="720" t="s">
        <v>373</v>
      </c>
      <c r="B41" s="721"/>
      <c r="C41" s="722"/>
      <c r="D41" s="723"/>
    </row>
    <row r="42" spans="1:4" ht="56.4" hidden="1" customHeight="1" thickTop="1">
      <c r="A42" s="300"/>
      <c r="B42" s="301"/>
      <c r="C42" s="582"/>
      <c r="D42" s="305"/>
    </row>
    <row r="43" spans="1:4" ht="151.19999999999999" hidden="1" customHeight="1">
      <c r="A43" s="388"/>
      <c r="B43" s="308"/>
      <c r="C43" s="583"/>
      <c r="D43" s="303"/>
    </row>
    <row r="44" spans="1:4" ht="40.200000000000003" hidden="1" customHeight="1" thickBot="1">
      <c r="A44" s="376"/>
      <c r="B44" s="298"/>
      <c r="C44" s="584"/>
      <c r="D44" s="304"/>
    </row>
    <row r="45" spans="1:4" ht="46.8" hidden="1" customHeight="1" thickBot="1">
      <c r="A45" s="300"/>
      <c r="B45" s="301"/>
      <c r="C45" s="582"/>
      <c r="D45" s="305"/>
    </row>
    <row r="46" spans="1:4" ht="159" hidden="1" customHeight="1" thickBot="1">
      <c r="A46" s="388"/>
      <c r="B46" s="308"/>
      <c r="C46" s="583"/>
      <c r="D46" s="303"/>
    </row>
    <row r="47" spans="1:4" ht="43.8" hidden="1" customHeight="1">
      <c r="A47" s="376"/>
      <c r="B47" s="298"/>
      <c r="C47" s="584"/>
      <c r="D47" s="304"/>
    </row>
    <row r="48" spans="1:4" ht="19.8" thickTop="1"/>
  </sheetData>
  <mergeCells count="27">
    <mergeCell ref="A39:A40"/>
    <mergeCell ref="D26:D28"/>
    <mergeCell ref="B17:B19"/>
    <mergeCell ref="B23:B25"/>
    <mergeCell ref="C2:C4"/>
    <mergeCell ref="C29:C31"/>
    <mergeCell ref="D23:D25"/>
    <mergeCell ref="C23:C25"/>
    <mergeCell ref="D17:D19"/>
    <mergeCell ref="C17:C19"/>
    <mergeCell ref="D29:D31"/>
    <mergeCell ref="D20:D22"/>
    <mergeCell ref="D8:D10"/>
    <mergeCell ref="C5:C7"/>
    <mergeCell ref="C8:C10"/>
    <mergeCell ref="C11:C13"/>
    <mergeCell ref="C45:C47"/>
    <mergeCell ref="C14:C16"/>
    <mergeCell ref="B26:B28"/>
    <mergeCell ref="C26:C28"/>
    <mergeCell ref="C32:C34"/>
    <mergeCell ref="C38:C40"/>
    <mergeCell ref="C42:C44"/>
    <mergeCell ref="B29:B31"/>
    <mergeCell ref="B20:B22"/>
    <mergeCell ref="C35:C37"/>
    <mergeCell ref="C20:C22"/>
  </mergeCells>
  <phoneticPr fontId="16"/>
  <hyperlinks>
    <hyperlink ref="A4" r:id="rId1" xr:uid="{984B4896-E044-4F85-B8C7-62CB638C0EBD}"/>
    <hyperlink ref="A10" r:id="rId2" xr:uid="{47724123-9396-4EC6-BC8D-849C71F7CFD9}"/>
    <hyperlink ref="A13" r:id="rId3" xr:uid="{7B89B3E0-854D-4ADB-856B-DF874726527F}"/>
    <hyperlink ref="A7" r:id="rId4" xr:uid="{44B9FACB-126A-4871-8BC9-6C290447AC8A}"/>
    <hyperlink ref="A37" r:id="rId5" xr:uid="{4D421DB8-54BB-4F2B-A257-D86FAFE9B063}"/>
    <hyperlink ref="A16" r:id="rId6" xr:uid="{7134F560-98B5-4337-BB52-9E9BF7B4213D}"/>
    <hyperlink ref="A34" r:id="rId7" xr:uid="{A581A8C0-1F93-4479-9E25-7721A7385713}"/>
    <hyperlink ref="A41" r:id="rId8" xr:uid="{0EE0A9A0-1F4A-4E80-8B90-7137BD41CF74}"/>
  </hyperlinks>
  <pageMargins left="0" right="0" top="0.19685039370078741" bottom="0.39370078740157483" header="0" footer="0.19685039370078741"/>
  <pageSetup paperSize="8" scale="28" orientation="portrait" horizontalDpi="300" verticalDpi="300"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45"/>
  <sheetViews>
    <sheetView defaultGridColor="0" view="pageBreakPreview" colorId="56" zoomScale="91" zoomScaleNormal="66" zoomScaleSheetLayoutView="91" workbookViewId="0">
      <selection activeCell="A39" sqref="A39"/>
    </sheetView>
  </sheetViews>
  <sheetFormatPr defaultColWidth="9" defaultRowHeight="19.2"/>
  <cols>
    <col min="1" max="1" width="193.5546875" style="292" customWidth="1"/>
    <col min="2" max="2" width="18" style="137" customWidth="1"/>
    <col min="3" max="3" width="20.109375" style="138" customWidth="1"/>
    <col min="4" max="16384" width="9" style="38"/>
  </cols>
  <sheetData>
    <row r="1" spans="1:3" ht="58.95" customHeight="1" thickBot="1">
      <c r="A1" s="37" t="s">
        <v>239</v>
      </c>
      <c r="B1" s="281" t="s">
        <v>24</v>
      </c>
      <c r="C1" s="282" t="s">
        <v>2</v>
      </c>
    </row>
    <row r="2" spans="1:3" ht="48.6" customHeight="1">
      <c r="A2" s="127" t="s">
        <v>310</v>
      </c>
      <c r="B2" s="132"/>
      <c r="C2" s="133"/>
    </row>
    <row r="3" spans="1:3" ht="55.2" customHeight="1">
      <c r="A3" s="368" t="s">
        <v>311</v>
      </c>
      <c r="B3" s="365" t="s">
        <v>228</v>
      </c>
      <c r="C3" s="134">
        <v>45041</v>
      </c>
    </row>
    <row r="4" spans="1:3" ht="35.4" customHeight="1" thickBot="1">
      <c r="A4" s="294" t="s">
        <v>312</v>
      </c>
      <c r="B4" s="135"/>
      <c r="C4" s="136"/>
    </row>
    <row r="5" spans="1:3" ht="48.6" customHeight="1">
      <c r="A5" s="127" t="s">
        <v>385</v>
      </c>
      <c r="B5" s="132"/>
      <c r="C5" s="133"/>
    </row>
    <row r="6" spans="1:3" ht="388.8" customHeight="1">
      <c r="A6" s="368" t="s">
        <v>397</v>
      </c>
      <c r="B6" s="297" t="s">
        <v>228</v>
      </c>
      <c r="C6" s="134">
        <v>45044</v>
      </c>
    </row>
    <row r="7" spans="1:3" ht="35.4" customHeight="1" thickBot="1">
      <c r="A7" s="294" t="s">
        <v>383</v>
      </c>
      <c r="B7" s="135"/>
      <c r="C7" s="136"/>
    </row>
    <row r="8" spans="1:3" ht="48.6" hidden="1" customHeight="1">
      <c r="A8" s="127" t="s">
        <v>386</v>
      </c>
      <c r="B8" s="132"/>
      <c r="C8" s="133"/>
    </row>
    <row r="9" spans="1:3" ht="96.6" hidden="1" customHeight="1">
      <c r="A9" s="368" t="s">
        <v>375</v>
      </c>
      <c r="B9" s="372"/>
      <c r="C9" s="134"/>
    </row>
    <row r="10" spans="1:3" ht="39.6" hidden="1" customHeight="1" thickBot="1">
      <c r="A10" s="294"/>
      <c r="B10" s="135"/>
      <c r="C10" s="136"/>
    </row>
    <row r="11" spans="1:3" ht="48.6" customHeight="1">
      <c r="A11" s="127" t="s">
        <v>387</v>
      </c>
      <c r="B11" s="132"/>
      <c r="C11" s="133"/>
    </row>
    <row r="12" spans="1:3" ht="384.6" customHeight="1">
      <c r="A12" s="368" t="s">
        <v>398</v>
      </c>
      <c r="B12" s="365" t="s">
        <v>228</v>
      </c>
      <c r="C12" s="134">
        <v>45043</v>
      </c>
    </row>
    <row r="13" spans="1:3" ht="35.4" customHeight="1" thickBot="1">
      <c r="A13" s="294" t="s">
        <v>376</v>
      </c>
      <c r="B13" s="135"/>
      <c r="C13" s="136"/>
    </row>
    <row r="14" spans="1:3" ht="48.6" customHeight="1">
      <c r="A14" s="127" t="s">
        <v>388</v>
      </c>
      <c r="B14" s="132"/>
      <c r="C14" s="133"/>
    </row>
    <row r="15" spans="1:3" ht="190.8" customHeight="1">
      <c r="A15" s="368" t="s">
        <v>399</v>
      </c>
      <c r="B15" s="297" t="s">
        <v>229</v>
      </c>
      <c r="C15" s="134">
        <v>45043</v>
      </c>
    </row>
    <row r="16" spans="1:3" ht="33.6" customHeight="1" thickBot="1">
      <c r="A16" s="294" t="s">
        <v>382</v>
      </c>
      <c r="B16" s="135"/>
      <c r="C16" s="136"/>
    </row>
    <row r="17" spans="1:3" ht="48.6" customHeight="1">
      <c r="A17" s="127" t="s">
        <v>389</v>
      </c>
      <c r="B17" s="132"/>
      <c r="C17" s="133"/>
    </row>
    <row r="18" spans="1:3" ht="279" customHeight="1">
      <c r="A18" s="368" t="s">
        <v>400</v>
      </c>
      <c r="B18" s="297" t="s">
        <v>229</v>
      </c>
      <c r="C18" s="134">
        <v>45044</v>
      </c>
    </row>
    <row r="19" spans="1:3" ht="35.4" customHeight="1" thickBot="1">
      <c r="A19" s="294" t="s">
        <v>381</v>
      </c>
      <c r="B19" s="135"/>
      <c r="C19" s="136"/>
    </row>
    <row r="20" spans="1:3" ht="48.6" customHeight="1">
      <c r="A20" s="127" t="s">
        <v>390</v>
      </c>
      <c r="B20" s="132"/>
      <c r="C20" s="133"/>
    </row>
    <row r="21" spans="1:3" ht="372.6" customHeight="1">
      <c r="A21" s="383" t="s">
        <v>404</v>
      </c>
      <c r="B21" s="365" t="s">
        <v>230</v>
      </c>
      <c r="C21" s="134">
        <v>45042</v>
      </c>
    </row>
    <row r="22" spans="1:3" ht="35.4" customHeight="1" thickBot="1">
      <c r="A22" s="294" t="s">
        <v>403</v>
      </c>
      <c r="B22" s="135"/>
      <c r="C22" s="136"/>
    </row>
    <row r="23" spans="1:3" ht="48.6" customHeight="1">
      <c r="A23" s="127" t="s">
        <v>391</v>
      </c>
      <c r="B23" s="132"/>
      <c r="C23" s="133"/>
    </row>
    <row r="24" spans="1:3" ht="97.8" customHeight="1">
      <c r="A24" s="368" t="s">
        <v>402</v>
      </c>
      <c r="B24" s="297" t="s">
        <v>230</v>
      </c>
      <c r="C24" s="134">
        <v>45042</v>
      </c>
    </row>
    <row r="25" spans="1:3" ht="35.4" customHeight="1" thickBot="1">
      <c r="A25" s="294" t="s">
        <v>401</v>
      </c>
      <c r="B25" s="135"/>
      <c r="C25" s="136"/>
    </row>
    <row r="26" spans="1:3" ht="48.6" customHeight="1">
      <c r="A26" s="127" t="s">
        <v>392</v>
      </c>
      <c r="B26" s="132"/>
      <c r="C26" s="133"/>
    </row>
    <row r="27" spans="1:3" ht="236.4" customHeight="1" thickBot="1">
      <c r="A27" s="724" t="s">
        <v>410</v>
      </c>
      <c r="B27" s="297" t="s">
        <v>229</v>
      </c>
      <c r="C27" s="134">
        <v>45043</v>
      </c>
    </row>
    <row r="28" spans="1:3" ht="35.4" customHeight="1" thickBot="1">
      <c r="A28" s="389" t="s">
        <v>380</v>
      </c>
      <c r="B28" s="135"/>
      <c r="C28" s="136"/>
    </row>
    <row r="29" spans="1:3" ht="48.6" customHeight="1">
      <c r="A29" s="127" t="s">
        <v>393</v>
      </c>
      <c r="B29" s="132"/>
      <c r="C29" s="133"/>
    </row>
    <row r="30" spans="1:3" ht="257.39999999999998" customHeight="1">
      <c r="A30" s="368" t="s">
        <v>405</v>
      </c>
      <c r="B30" s="297" t="s">
        <v>228</v>
      </c>
      <c r="C30" s="134">
        <v>45042</v>
      </c>
    </row>
    <row r="31" spans="1:3" ht="35.4" customHeight="1" thickBot="1">
      <c r="A31" s="294" t="s">
        <v>379</v>
      </c>
      <c r="B31" s="135"/>
      <c r="C31" s="136"/>
    </row>
    <row r="32" spans="1:3" ht="48.6" customHeight="1">
      <c r="A32" s="127" t="s">
        <v>394</v>
      </c>
      <c r="B32" s="132"/>
      <c r="C32" s="133"/>
    </row>
    <row r="33" spans="1:3" ht="214.8" customHeight="1">
      <c r="A33" s="368" t="s">
        <v>406</v>
      </c>
      <c r="B33" s="297" t="s">
        <v>411</v>
      </c>
      <c r="C33" s="134">
        <v>45041</v>
      </c>
    </row>
    <row r="34" spans="1:3" ht="35.4" customHeight="1" thickBot="1">
      <c r="A34" s="294" t="s">
        <v>384</v>
      </c>
      <c r="B34" s="135"/>
      <c r="C34" s="136"/>
    </row>
    <row r="35" spans="1:3" ht="48.6" customHeight="1">
      <c r="A35" s="127" t="s">
        <v>395</v>
      </c>
      <c r="B35" s="132"/>
      <c r="C35" s="133"/>
    </row>
    <row r="36" spans="1:3" ht="258" customHeight="1">
      <c r="A36" s="368" t="s">
        <v>407</v>
      </c>
      <c r="B36" s="297" t="s">
        <v>230</v>
      </c>
      <c r="C36" s="134">
        <v>45041</v>
      </c>
    </row>
    <row r="37" spans="1:3" ht="35.4" customHeight="1" thickBot="1">
      <c r="A37" s="294" t="s">
        <v>378</v>
      </c>
      <c r="B37" s="135"/>
      <c r="C37" s="136"/>
    </row>
    <row r="38" spans="1:3" ht="48.6" customHeight="1">
      <c r="A38" s="127" t="s">
        <v>396</v>
      </c>
      <c r="B38" s="132"/>
      <c r="C38" s="133"/>
    </row>
    <row r="39" spans="1:3" ht="343.8" customHeight="1">
      <c r="A39" s="368" t="s">
        <v>408</v>
      </c>
      <c r="B39" s="297" t="s">
        <v>409</v>
      </c>
      <c r="C39" s="134">
        <v>45040</v>
      </c>
    </row>
    <row r="40" spans="1:3" ht="35.4" customHeight="1" thickBot="1">
      <c r="A40" s="294" t="s">
        <v>377</v>
      </c>
      <c r="B40" s="135"/>
      <c r="C40" s="136"/>
    </row>
    <row r="41" spans="1:3" s="471" customFormat="1" ht="25.2" customHeight="1">
      <c r="A41" s="468"/>
      <c r="B41" s="469"/>
      <c r="C41" s="470"/>
    </row>
    <row r="42" spans="1:3" s="471" customFormat="1" ht="25.2" customHeight="1" thickBot="1">
      <c r="A42" s="468"/>
      <c r="B42" s="469"/>
      <c r="C42" s="470"/>
    </row>
    <row r="43" spans="1:3" ht="37.799999999999997" customHeight="1">
      <c r="A43" s="613"/>
      <c r="B43" s="613"/>
      <c r="C43" s="613"/>
    </row>
    <row r="44" spans="1:3" ht="46.2" customHeight="1">
      <c r="A44" s="614"/>
      <c r="B44" s="614"/>
      <c r="C44" s="614"/>
    </row>
    <row r="45" spans="1:3">
      <c r="A45" s="292" t="s">
        <v>21</v>
      </c>
    </row>
  </sheetData>
  <mergeCells count="2">
    <mergeCell ref="A43:C43"/>
    <mergeCell ref="A44:C44"/>
  </mergeCells>
  <phoneticPr fontId="87"/>
  <hyperlinks>
    <hyperlink ref="A4" r:id="rId1" xr:uid="{8A71A0F5-3B9B-418D-9070-6ADCDDD9BE54}"/>
    <hyperlink ref="A13" r:id="rId2" xr:uid="{D48D93CC-448F-4858-825C-609C7B0ABE49}"/>
    <hyperlink ref="A40" r:id="rId3" xr:uid="{CBEAAE7C-3D42-4222-A190-B2085AD0F9FE}"/>
    <hyperlink ref="A37" r:id="rId4" xr:uid="{B4C84B71-40C2-45B3-8DEB-EBF927C0DC16}"/>
    <hyperlink ref="A31" r:id="rId5" xr:uid="{22EB704E-CE4C-4AB6-AF68-8B57BF83000E}"/>
    <hyperlink ref="A28" r:id="rId6" xr:uid="{57E8DABC-AE14-4D8C-9D29-EA591179A7CA}"/>
    <hyperlink ref="A19" r:id="rId7" xr:uid="{01F319BF-B980-4CE2-AF07-A5A958A9F3E9}"/>
    <hyperlink ref="A16" r:id="rId8" xr:uid="{E49CA922-4C31-4105-821C-373B4860119E}"/>
    <hyperlink ref="A7" r:id="rId9" xr:uid="{D8C22BA2-DBB7-41D3-B248-3F944E4F4A0C}"/>
    <hyperlink ref="A34" r:id="rId10" xr:uid="{ABCD3D3D-0CCD-4AFF-9A18-A57EA17C74B7}"/>
    <hyperlink ref="A25" r:id="rId11" xr:uid="{60805FF7-56E1-46E6-9B44-1816CFCF3431}"/>
    <hyperlink ref="A22" r:id="rId12" xr:uid="{E2B69864-52D8-4304-915B-008915A21530}"/>
  </hyperlinks>
  <pageMargins left="0.74803149606299213" right="0.74803149606299213" top="0.98425196850393704" bottom="0.98425196850393704" header="0.51181102362204722" footer="0.51181102362204722"/>
  <pageSetup paperSize="9" scale="16" fitToHeight="3" orientation="portrait" r:id="rId1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zoomScale="75" zoomScaleNormal="75" zoomScaleSheetLayoutView="100" workbookViewId="0">
      <selection activeCell="AH43" sqref="AH43"/>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15" t="s">
        <v>3</v>
      </c>
      <c r="B1" s="616"/>
      <c r="C1" s="616"/>
      <c r="D1" s="616"/>
      <c r="E1" s="616"/>
      <c r="F1" s="616"/>
      <c r="G1" s="616"/>
      <c r="H1" s="616"/>
      <c r="I1" s="616"/>
      <c r="J1" s="616"/>
      <c r="K1" s="616"/>
      <c r="L1" s="616"/>
      <c r="M1" s="616"/>
      <c r="N1" s="617"/>
      <c r="P1" s="618" t="s">
        <v>4</v>
      </c>
      <c r="Q1" s="619"/>
      <c r="R1" s="619"/>
      <c r="S1" s="619"/>
      <c r="T1" s="619"/>
      <c r="U1" s="619"/>
      <c r="V1" s="619"/>
      <c r="W1" s="619"/>
      <c r="X1" s="619"/>
      <c r="Y1" s="619"/>
      <c r="Z1" s="619"/>
      <c r="AA1" s="619"/>
      <c r="AB1" s="619"/>
      <c r="AC1" s="620"/>
    </row>
    <row r="2" spans="1:29" ht="18" customHeight="1" thickBot="1">
      <c r="A2" s="621" t="s">
        <v>5</v>
      </c>
      <c r="B2" s="622"/>
      <c r="C2" s="622"/>
      <c r="D2" s="622"/>
      <c r="E2" s="622"/>
      <c r="F2" s="622"/>
      <c r="G2" s="622"/>
      <c r="H2" s="622"/>
      <c r="I2" s="622"/>
      <c r="J2" s="622"/>
      <c r="K2" s="622"/>
      <c r="L2" s="622"/>
      <c r="M2" s="622"/>
      <c r="N2" s="623"/>
      <c r="P2" s="624" t="s">
        <v>6</v>
      </c>
      <c r="Q2" s="622"/>
      <c r="R2" s="622"/>
      <c r="S2" s="622"/>
      <c r="T2" s="622"/>
      <c r="U2" s="622"/>
      <c r="V2" s="622"/>
      <c r="W2" s="622"/>
      <c r="X2" s="622"/>
      <c r="Y2" s="622"/>
      <c r="Z2" s="622"/>
      <c r="AA2" s="622"/>
      <c r="AB2" s="622"/>
      <c r="AC2" s="625"/>
    </row>
    <row r="3" spans="1:29" ht="13.8" thickBot="1">
      <c r="A3" s="6"/>
      <c r="B3" s="143" t="s">
        <v>172</v>
      </c>
      <c r="C3" s="143" t="s">
        <v>7</v>
      </c>
      <c r="D3" s="143" t="s">
        <v>8</v>
      </c>
      <c r="E3" s="140" t="s">
        <v>9</v>
      </c>
      <c r="F3" s="143" t="s">
        <v>10</v>
      </c>
      <c r="G3" s="143" t="s">
        <v>11</v>
      </c>
      <c r="H3" s="143" t="s">
        <v>12</v>
      </c>
      <c r="I3" s="143" t="s">
        <v>13</v>
      </c>
      <c r="J3" s="143" t="s">
        <v>14</v>
      </c>
      <c r="K3" s="143" t="s">
        <v>15</v>
      </c>
      <c r="L3" s="143" t="s">
        <v>16</v>
      </c>
      <c r="M3" s="143" t="s">
        <v>17</v>
      </c>
      <c r="N3" s="7" t="s">
        <v>18</v>
      </c>
      <c r="P3" s="8"/>
      <c r="Q3" s="143" t="s">
        <v>172</v>
      </c>
      <c r="R3" s="143" t="s">
        <v>7</v>
      </c>
      <c r="S3" s="143" t="s">
        <v>8</v>
      </c>
      <c r="T3" s="140" t="s">
        <v>9</v>
      </c>
      <c r="U3" s="143" t="s">
        <v>10</v>
      </c>
      <c r="V3" s="143" t="s">
        <v>11</v>
      </c>
      <c r="W3" s="143" t="s">
        <v>12</v>
      </c>
      <c r="X3" s="143" t="s">
        <v>13</v>
      </c>
      <c r="Y3" s="143" t="s">
        <v>14</v>
      </c>
      <c r="Z3" s="143" t="s">
        <v>15</v>
      </c>
      <c r="AA3" s="143" t="s">
        <v>16</v>
      </c>
      <c r="AB3" s="143" t="s">
        <v>17</v>
      </c>
      <c r="AC3" s="9" t="s">
        <v>19</v>
      </c>
    </row>
    <row r="4" spans="1:29" ht="19.8" thickBot="1">
      <c r="A4" s="358" t="s">
        <v>170</v>
      </c>
      <c r="B4" s="359">
        <f>AVERAGE(B7:B18)</f>
        <v>68.083333333333329</v>
      </c>
      <c r="C4" s="359">
        <f t="shared" ref="C4:M4" si="0">AVERAGE(C7:C18)</f>
        <v>56.083333333333336</v>
      </c>
      <c r="D4" s="359">
        <f t="shared" si="0"/>
        <v>67.333333333333329</v>
      </c>
      <c r="E4" s="359">
        <f t="shared" si="0"/>
        <v>99.583333333333329</v>
      </c>
      <c r="F4" s="359">
        <f t="shared" si="0"/>
        <v>184.81818181818181</v>
      </c>
      <c r="G4" s="359">
        <f t="shared" si="0"/>
        <v>405.27272727272725</v>
      </c>
      <c r="H4" s="359">
        <f t="shared" si="0"/>
        <v>614.90909090909088</v>
      </c>
      <c r="I4" s="359">
        <f t="shared" si="0"/>
        <v>875.18181818181813</v>
      </c>
      <c r="J4" s="359">
        <f t="shared" si="0"/>
        <v>564.72727272727275</v>
      </c>
      <c r="K4" s="359">
        <f t="shared" si="0"/>
        <v>363.72727272727275</v>
      </c>
      <c r="L4" s="359">
        <f t="shared" si="0"/>
        <v>207</v>
      </c>
      <c r="M4" s="359">
        <f t="shared" si="0"/>
        <v>134.81818181818181</v>
      </c>
      <c r="N4" s="359">
        <f>AVERAGE(N7:N18)</f>
        <v>3639.7272727272725</v>
      </c>
      <c r="O4" s="10"/>
      <c r="P4" s="360" t="str">
        <f>+A4</f>
        <v>12-21年月平均</v>
      </c>
      <c r="Q4" s="359">
        <f>AVERAGE(Q7:Q18)</f>
        <v>8.1666666666666661</v>
      </c>
      <c r="R4" s="359">
        <f t="shared" ref="R4:AC4" si="1">AVERAGE(R7:R18)</f>
        <v>8.75</v>
      </c>
      <c r="S4" s="359">
        <f t="shared" si="1"/>
        <v>13.333333333333334</v>
      </c>
      <c r="T4" s="359">
        <f t="shared" si="1"/>
        <v>6.5</v>
      </c>
      <c r="U4" s="359">
        <f t="shared" si="1"/>
        <v>9.8181818181818183</v>
      </c>
      <c r="V4" s="359">
        <f t="shared" si="1"/>
        <v>9.0909090909090917</v>
      </c>
      <c r="W4" s="359">
        <f t="shared" si="1"/>
        <v>8.1818181818181817</v>
      </c>
      <c r="X4" s="359">
        <f t="shared" si="1"/>
        <v>11.545454545454545</v>
      </c>
      <c r="Y4" s="359">
        <f t="shared" si="1"/>
        <v>9.9090909090909083</v>
      </c>
      <c r="Z4" s="359">
        <f t="shared" si="1"/>
        <v>19.818181818181817</v>
      </c>
      <c r="AA4" s="359">
        <f t="shared" si="1"/>
        <v>11.636363636363637</v>
      </c>
      <c r="AB4" s="359">
        <f t="shared" si="1"/>
        <v>12.181818181818182</v>
      </c>
      <c r="AC4" s="359">
        <f t="shared" si="1"/>
        <v>131.45454545454547</v>
      </c>
    </row>
    <row r="5" spans="1:29" ht="19.8" customHeight="1" thickBot="1">
      <c r="A5" s="254"/>
      <c r="B5" s="254"/>
      <c r="C5" s="254"/>
      <c r="D5" s="254"/>
      <c r="E5" s="11" t="s">
        <v>20</v>
      </c>
      <c r="F5" s="107"/>
      <c r="G5" s="107"/>
      <c r="H5" s="107"/>
      <c r="I5" s="107"/>
      <c r="J5" s="107"/>
      <c r="K5" s="107"/>
      <c r="L5" s="107"/>
      <c r="M5" s="107"/>
      <c r="N5" s="221"/>
      <c r="O5" s="108"/>
      <c r="P5" s="141"/>
      <c r="Q5" s="141"/>
      <c r="R5" s="141"/>
      <c r="S5" s="254"/>
      <c r="T5" s="11" t="s">
        <v>20</v>
      </c>
      <c r="U5" s="107"/>
      <c r="V5" s="107"/>
      <c r="W5" s="107"/>
      <c r="X5" s="107"/>
      <c r="Y5" s="107"/>
      <c r="Z5" s="107"/>
      <c r="AA5" s="107"/>
      <c r="AB5" s="107"/>
      <c r="AC5" s="221"/>
    </row>
    <row r="6" spans="1:29" ht="19.8" customHeight="1" thickBot="1">
      <c r="A6" s="254"/>
      <c r="B6" s="254"/>
      <c r="C6" s="254"/>
      <c r="D6" s="254"/>
      <c r="E6" s="345">
        <v>31</v>
      </c>
      <c r="F6" s="344"/>
      <c r="G6" s="344"/>
      <c r="H6" s="344"/>
      <c r="I6" s="344"/>
      <c r="J6" s="344"/>
      <c r="K6" s="344"/>
      <c r="L6" s="344"/>
      <c r="M6" s="344"/>
      <c r="N6" s="336"/>
      <c r="O6" s="108"/>
      <c r="P6" s="141"/>
      <c r="Q6" s="141"/>
      <c r="R6" s="141"/>
      <c r="S6" s="254"/>
      <c r="T6" s="345">
        <v>2</v>
      </c>
      <c r="U6" s="344"/>
      <c r="V6" s="344"/>
      <c r="W6" s="344"/>
      <c r="X6" s="344"/>
      <c r="Y6" s="344"/>
      <c r="Z6" s="344"/>
      <c r="AA6" s="344"/>
      <c r="AB6" s="344"/>
      <c r="AC6" s="336"/>
    </row>
    <row r="7" spans="1:29" ht="18" customHeight="1" thickBot="1">
      <c r="A7" s="337" t="s">
        <v>181</v>
      </c>
      <c r="B7" s="355">
        <v>82</v>
      </c>
      <c r="C7" s="353">
        <v>62</v>
      </c>
      <c r="D7" s="453">
        <v>99</v>
      </c>
      <c r="E7" s="353">
        <v>68</v>
      </c>
      <c r="F7" s="353"/>
      <c r="G7" s="353"/>
      <c r="H7" s="353"/>
      <c r="I7" s="353"/>
      <c r="J7" s="353"/>
      <c r="K7" s="353"/>
      <c r="L7" s="353"/>
      <c r="M7" s="356"/>
      <c r="N7" s="354"/>
      <c r="O7" s="10"/>
      <c r="P7" s="343" t="s">
        <v>181</v>
      </c>
      <c r="Q7" s="355">
        <v>1</v>
      </c>
      <c r="R7" s="353">
        <v>1</v>
      </c>
      <c r="S7" s="453">
        <v>5</v>
      </c>
      <c r="T7" s="353">
        <v>2</v>
      </c>
      <c r="U7" s="353"/>
      <c r="V7" s="353"/>
      <c r="W7" s="353"/>
      <c r="X7" s="353"/>
      <c r="Y7" s="353"/>
      <c r="Z7" s="353"/>
      <c r="AA7" s="353"/>
      <c r="AB7" s="357"/>
      <c r="AC7" s="354"/>
    </row>
    <row r="8" spans="1:29" ht="18" customHeight="1" thickBot="1">
      <c r="A8" s="337" t="s">
        <v>171</v>
      </c>
      <c r="B8" s="346">
        <v>81</v>
      </c>
      <c r="C8" s="347">
        <v>39</v>
      </c>
      <c r="D8" s="347">
        <v>72</v>
      </c>
      <c r="E8" s="348">
        <v>89</v>
      </c>
      <c r="F8" s="348">
        <v>258</v>
      </c>
      <c r="G8" s="348">
        <v>416</v>
      </c>
      <c r="H8" s="348">
        <v>554</v>
      </c>
      <c r="I8" s="348">
        <v>568</v>
      </c>
      <c r="J8" s="348">
        <v>578</v>
      </c>
      <c r="K8" s="348">
        <v>337</v>
      </c>
      <c r="L8" s="348">
        <v>169</v>
      </c>
      <c r="M8" s="348">
        <v>168</v>
      </c>
      <c r="N8" s="349">
        <f t="shared" ref="N8:N19" si="2">SUM(B8:M8)</f>
        <v>3329</v>
      </c>
      <c r="O8" s="113" t="s">
        <v>21</v>
      </c>
      <c r="P8" s="338" t="s">
        <v>171</v>
      </c>
      <c r="Q8" s="350">
        <v>0</v>
      </c>
      <c r="R8" s="351">
        <v>5</v>
      </c>
      <c r="S8" s="351">
        <v>4</v>
      </c>
      <c r="T8" s="351">
        <v>1</v>
      </c>
      <c r="U8" s="351">
        <v>1</v>
      </c>
      <c r="V8" s="351">
        <v>1</v>
      </c>
      <c r="W8" s="351">
        <v>1</v>
      </c>
      <c r="X8" s="351">
        <v>1</v>
      </c>
      <c r="Y8" s="350">
        <v>0</v>
      </c>
      <c r="Z8" s="350">
        <v>0</v>
      </c>
      <c r="AA8" s="350">
        <v>0</v>
      </c>
      <c r="AB8" s="350">
        <v>2</v>
      </c>
      <c r="AC8" s="352">
        <f t="shared" ref="AC8:AC19" si="3">SUM(Q8:AB8)</f>
        <v>16</v>
      </c>
    </row>
    <row r="9" spans="1:29" ht="18" customHeight="1" thickBot="1">
      <c r="A9" s="255" t="s">
        <v>153</v>
      </c>
      <c r="B9" s="275">
        <v>81</v>
      </c>
      <c r="C9" s="275">
        <v>48</v>
      </c>
      <c r="D9" s="276">
        <v>71</v>
      </c>
      <c r="E9" s="275">
        <v>128</v>
      </c>
      <c r="F9" s="275">
        <v>171</v>
      </c>
      <c r="G9" s="275">
        <v>350</v>
      </c>
      <c r="H9" s="275">
        <v>569</v>
      </c>
      <c r="I9" s="275">
        <v>553</v>
      </c>
      <c r="J9" s="275">
        <v>458</v>
      </c>
      <c r="K9" s="275">
        <v>306</v>
      </c>
      <c r="L9" s="275">
        <v>220</v>
      </c>
      <c r="M9" s="276">
        <v>229</v>
      </c>
      <c r="N9" s="319">
        <f t="shared" si="2"/>
        <v>3184</v>
      </c>
      <c r="O9" s="253"/>
      <c r="P9" s="338" t="s">
        <v>152</v>
      </c>
      <c r="Q9" s="339">
        <v>1</v>
      </c>
      <c r="R9" s="339">
        <v>2</v>
      </c>
      <c r="S9" s="339">
        <v>1</v>
      </c>
      <c r="T9" s="339">
        <v>0</v>
      </c>
      <c r="U9" s="339">
        <v>0</v>
      </c>
      <c r="V9" s="339">
        <v>0</v>
      </c>
      <c r="W9" s="339">
        <v>1</v>
      </c>
      <c r="X9" s="339">
        <v>1</v>
      </c>
      <c r="Y9" s="339">
        <v>0</v>
      </c>
      <c r="Z9" s="339">
        <v>1</v>
      </c>
      <c r="AA9" s="339">
        <v>0</v>
      </c>
      <c r="AB9" s="339">
        <v>0</v>
      </c>
      <c r="AC9" s="340">
        <f t="shared" si="3"/>
        <v>7</v>
      </c>
    </row>
    <row r="10" spans="1:29" ht="18" customHeight="1" thickBot="1">
      <c r="A10" s="256" t="s">
        <v>132</v>
      </c>
      <c r="B10" s="171">
        <v>112</v>
      </c>
      <c r="C10" s="171">
        <v>85</v>
      </c>
      <c r="D10" s="171">
        <v>60</v>
      </c>
      <c r="E10" s="171">
        <v>97</v>
      </c>
      <c r="F10" s="171">
        <v>95</v>
      </c>
      <c r="G10" s="171">
        <v>305</v>
      </c>
      <c r="H10" s="171">
        <v>544</v>
      </c>
      <c r="I10" s="171">
        <v>449</v>
      </c>
      <c r="J10" s="171">
        <v>475</v>
      </c>
      <c r="K10" s="171">
        <v>505</v>
      </c>
      <c r="L10" s="171">
        <v>219</v>
      </c>
      <c r="M10" s="172">
        <v>98</v>
      </c>
      <c r="N10" s="269">
        <f t="shared" si="2"/>
        <v>3044</v>
      </c>
      <c r="O10" s="113"/>
      <c r="P10" s="338" t="s">
        <v>132</v>
      </c>
      <c r="Q10" s="220">
        <v>16</v>
      </c>
      <c r="R10" s="220">
        <v>1</v>
      </c>
      <c r="S10" s="220">
        <v>19</v>
      </c>
      <c r="T10" s="220">
        <v>3</v>
      </c>
      <c r="U10" s="220">
        <v>13</v>
      </c>
      <c r="V10" s="220">
        <v>1</v>
      </c>
      <c r="W10" s="220">
        <v>2</v>
      </c>
      <c r="X10" s="220">
        <v>2</v>
      </c>
      <c r="Y10" s="220">
        <v>0</v>
      </c>
      <c r="Z10" s="220">
        <v>24</v>
      </c>
      <c r="AA10" s="220">
        <v>4</v>
      </c>
      <c r="AB10" s="220">
        <v>2</v>
      </c>
      <c r="AC10" s="268">
        <f t="shared" si="3"/>
        <v>87</v>
      </c>
    </row>
    <row r="11" spans="1:29" ht="18" customHeight="1" thickBot="1">
      <c r="A11" s="257" t="s">
        <v>29</v>
      </c>
      <c r="B11" s="222">
        <v>84</v>
      </c>
      <c r="C11" s="222">
        <v>100</v>
      </c>
      <c r="D11" s="223">
        <v>77</v>
      </c>
      <c r="E11" s="223">
        <v>80</v>
      </c>
      <c r="F11" s="129">
        <v>236</v>
      </c>
      <c r="G11" s="129">
        <v>438</v>
      </c>
      <c r="H11" s="130">
        <v>631</v>
      </c>
      <c r="I11" s="129">
        <v>752</v>
      </c>
      <c r="J11" s="128">
        <v>523</v>
      </c>
      <c r="K11" s="129">
        <v>427</v>
      </c>
      <c r="L11" s="128">
        <v>253</v>
      </c>
      <c r="M11" s="224">
        <v>136</v>
      </c>
      <c r="N11" s="259">
        <f t="shared" si="2"/>
        <v>3737</v>
      </c>
      <c r="O11" s="113"/>
      <c r="P11" s="341" t="s">
        <v>22</v>
      </c>
      <c r="Q11" s="225">
        <v>7</v>
      </c>
      <c r="R11" s="225">
        <v>7</v>
      </c>
      <c r="S11" s="226">
        <v>13</v>
      </c>
      <c r="T11" s="226">
        <v>3</v>
      </c>
      <c r="U11" s="226">
        <v>8</v>
      </c>
      <c r="V11" s="226">
        <v>11</v>
      </c>
      <c r="W11" s="225">
        <v>5</v>
      </c>
      <c r="X11" s="226">
        <v>11</v>
      </c>
      <c r="Y11" s="226">
        <v>9</v>
      </c>
      <c r="Z11" s="226">
        <v>9</v>
      </c>
      <c r="AA11" s="227">
        <v>20</v>
      </c>
      <c r="AB11" s="227">
        <v>37</v>
      </c>
      <c r="AC11" s="266">
        <f t="shared" si="3"/>
        <v>140</v>
      </c>
    </row>
    <row r="12" spans="1:29" ht="18" customHeight="1" thickBot="1">
      <c r="A12" s="257" t="s">
        <v>30</v>
      </c>
      <c r="B12" s="226">
        <v>41</v>
      </c>
      <c r="C12" s="226">
        <v>44</v>
      </c>
      <c r="D12" s="226">
        <v>67</v>
      </c>
      <c r="E12" s="226">
        <v>103</v>
      </c>
      <c r="F12" s="228">
        <v>311</v>
      </c>
      <c r="G12" s="226">
        <v>415</v>
      </c>
      <c r="H12" s="226">
        <v>539</v>
      </c>
      <c r="I12" s="228">
        <v>1165</v>
      </c>
      <c r="J12" s="226">
        <v>534</v>
      </c>
      <c r="K12" s="226">
        <v>297</v>
      </c>
      <c r="L12" s="225">
        <v>205</v>
      </c>
      <c r="M12" s="229">
        <v>92</v>
      </c>
      <c r="N12" s="260">
        <f t="shared" si="2"/>
        <v>3813</v>
      </c>
      <c r="O12" s="113"/>
      <c r="P12" s="342" t="s">
        <v>30</v>
      </c>
      <c r="Q12" s="226">
        <v>9</v>
      </c>
      <c r="R12" s="226">
        <v>22</v>
      </c>
      <c r="S12" s="225">
        <v>18</v>
      </c>
      <c r="T12" s="226">
        <v>9</v>
      </c>
      <c r="U12" s="230">
        <v>21</v>
      </c>
      <c r="V12" s="226">
        <v>14</v>
      </c>
      <c r="W12" s="226">
        <v>6</v>
      </c>
      <c r="X12" s="226">
        <v>13</v>
      </c>
      <c r="Y12" s="226">
        <v>7</v>
      </c>
      <c r="Z12" s="231">
        <v>81</v>
      </c>
      <c r="AA12" s="230">
        <v>31</v>
      </c>
      <c r="AB12" s="231">
        <v>37</v>
      </c>
      <c r="AC12" s="267">
        <f t="shared" si="3"/>
        <v>268</v>
      </c>
    </row>
    <row r="13" spans="1:29" ht="18" customHeight="1" thickBot="1">
      <c r="A13" s="257" t="s">
        <v>31</v>
      </c>
      <c r="B13" s="226">
        <v>57</v>
      </c>
      <c r="C13" s="225">
        <v>35</v>
      </c>
      <c r="D13" s="226">
        <v>95</v>
      </c>
      <c r="E13" s="225">
        <v>112</v>
      </c>
      <c r="F13" s="226">
        <v>131</v>
      </c>
      <c r="G13" s="14">
        <v>340</v>
      </c>
      <c r="H13" s="14">
        <v>483</v>
      </c>
      <c r="I13" s="15">
        <v>1339</v>
      </c>
      <c r="J13" s="14">
        <v>614</v>
      </c>
      <c r="K13" s="14">
        <v>349</v>
      </c>
      <c r="L13" s="14">
        <v>236</v>
      </c>
      <c r="M13" s="232">
        <v>68</v>
      </c>
      <c r="N13" s="259">
        <f t="shared" si="2"/>
        <v>3859</v>
      </c>
      <c r="O13" s="113"/>
      <c r="P13" s="342" t="s">
        <v>31</v>
      </c>
      <c r="Q13" s="226">
        <v>19</v>
      </c>
      <c r="R13" s="226">
        <v>12</v>
      </c>
      <c r="S13" s="226">
        <v>8</v>
      </c>
      <c r="T13" s="225">
        <v>12</v>
      </c>
      <c r="U13" s="226">
        <v>7</v>
      </c>
      <c r="V13" s="226">
        <v>15</v>
      </c>
      <c r="W13" s="14">
        <v>16</v>
      </c>
      <c r="X13" s="232">
        <v>12</v>
      </c>
      <c r="Y13" s="225">
        <v>16</v>
      </c>
      <c r="Z13" s="226">
        <v>6</v>
      </c>
      <c r="AA13" s="225">
        <v>12</v>
      </c>
      <c r="AB13" s="225">
        <v>6</v>
      </c>
      <c r="AC13" s="266">
        <f t="shared" si="3"/>
        <v>141</v>
      </c>
    </row>
    <row r="14" spans="1:29" ht="18" customHeight="1" thickBot="1">
      <c r="A14" s="257" t="s">
        <v>32</v>
      </c>
      <c r="B14" s="233">
        <v>68</v>
      </c>
      <c r="C14" s="226">
        <v>42</v>
      </c>
      <c r="D14" s="226">
        <v>44</v>
      </c>
      <c r="E14" s="225">
        <v>75</v>
      </c>
      <c r="F14" s="225">
        <v>135</v>
      </c>
      <c r="G14" s="225">
        <v>448</v>
      </c>
      <c r="H14" s="226">
        <v>507</v>
      </c>
      <c r="I14" s="226">
        <v>808</v>
      </c>
      <c r="J14" s="230">
        <v>795</v>
      </c>
      <c r="K14" s="225">
        <v>313</v>
      </c>
      <c r="L14" s="225">
        <v>246</v>
      </c>
      <c r="M14" s="225">
        <v>143</v>
      </c>
      <c r="N14" s="259">
        <f t="shared" si="2"/>
        <v>3624</v>
      </c>
      <c r="O14" s="113"/>
      <c r="P14" s="342" t="s">
        <v>32</v>
      </c>
      <c r="Q14" s="235">
        <v>9</v>
      </c>
      <c r="R14" s="226">
        <v>16</v>
      </c>
      <c r="S14" s="226">
        <v>12</v>
      </c>
      <c r="T14" s="225">
        <v>6</v>
      </c>
      <c r="U14" s="236">
        <v>7</v>
      </c>
      <c r="V14" s="236">
        <v>14</v>
      </c>
      <c r="W14" s="226">
        <v>9</v>
      </c>
      <c r="X14" s="226">
        <v>14</v>
      </c>
      <c r="Y14" s="226">
        <v>9</v>
      </c>
      <c r="Z14" s="226">
        <v>9</v>
      </c>
      <c r="AA14" s="236">
        <v>8</v>
      </c>
      <c r="AB14" s="236">
        <v>7</v>
      </c>
      <c r="AC14" s="266">
        <f t="shared" si="3"/>
        <v>120</v>
      </c>
    </row>
    <row r="15" spans="1:29" ht="18" hidden="1" customHeight="1" thickBot="1">
      <c r="A15" s="13" t="s">
        <v>33</v>
      </c>
      <c r="B15" s="237">
        <v>71</v>
      </c>
      <c r="C15" s="237">
        <v>97</v>
      </c>
      <c r="D15" s="237">
        <v>61</v>
      </c>
      <c r="E15" s="238">
        <v>105</v>
      </c>
      <c r="F15" s="238">
        <v>198</v>
      </c>
      <c r="G15" s="238">
        <v>442</v>
      </c>
      <c r="H15" s="239">
        <v>790</v>
      </c>
      <c r="I15" s="16">
        <v>674</v>
      </c>
      <c r="J15" s="16">
        <v>594</v>
      </c>
      <c r="K15" s="238">
        <v>275</v>
      </c>
      <c r="L15" s="238">
        <v>133</v>
      </c>
      <c r="M15" s="238">
        <v>108</v>
      </c>
      <c r="N15" s="259">
        <f t="shared" si="2"/>
        <v>3548</v>
      </c>
      <c r="O15" s="10"/>
      <c r="P15" s="258" t="s">
        <v>33</v>
      </c>
      <c r="Q15" s="237">
        <v>7</v>
      </c>
      <c r="R15" s="237">
        <v>13</v>
      </c>
      <c r="S15" s="237">
        <v>12</v>
      </c>
      <c r="T15" s="238">
        <v>11</v>
      </c>
      <c r="U15" s="238">
        <v>12</v>
      </c>
      <c r="V15" s="238">
        <v>15</v>
      </c>
      <c r="W15" s="238">
        <v>20</v>
      </c>
      <c r="X15" s="238">
        <v>15</v>
      </c>
      <c r="Y15" s="238">
        <v>15</v>
      </c>
      <c r="Z15" s="238">
        <v>20</v>
      </c>
      <c r="AA15" s="238">
        <v>9</v>
      </c>
      <c r="AB15" s="238">
        <v>7</v>
      </c>
      <c r="AC15" s="265">
        <f t="shared" si="3"/>
        <v>156</v>
      </c>
    </row>
    <row r="16" spans="1:29" ht="13.8" hidden="1" thickBot="1">
      <c r="A16" s="18" t="s">
        <v>34</v>
      </c>
      <c r="B16" s="235">
        <v>38</v>
      </c>
      <c r="C16" s="238">
        <v>19</v>
      </c>
      <c r="D16" s="238">
        <v>38</v>
      </c>
      <c r="E16" s="238">
        <v>203</v>
      </c>
      <c r="F16" s="238">
        <v>146</v>
      </c>
      <c r="G16" s="238">
        <v>439</v>
      </c>
      <c r="H16" s="239">
        <v>964</v>
      </c>
      <c r="I16" s="239">
        <v>1154</v>
      </c>
      <c r="J16" s="238">
        <v>423</v>
      </c>
      <c r="K16" s="238">
        <v>388</v>
      </c>
      <c r="L16" s="238">
        <v>176</v>
      </c>
      <c r="M16" s="238">
        <v>143</v>
      </c>
      <c r="N16" s="240">
        <f t="shared" si="2"/>
        <v>4131</v>
      </c>
      <c r="O16" s="10"/>
      <c r="P16" s="17" t="s">
        <v>34</v>
      </c>
      <c r="Q16" s="238">
        <v>7</v>
      </c>
      <c r="R16" s="238">
        <v>7</v>
      </c>
      <c r="S16" s="238">
        <v>8</v>
      </c>
      <c r="T16" s="238">
        <v>12</v>
      </c>
      <c r="U16" s="238">
        <v>9</v>
      </c>
      <c r="V16" s="238">
        <v>6</v>
      </c>
      <c r="W16" s="238">
        <v>11</v>
      </c>
      <c r="X16" s="238">
        <v>8</v>
      </c>
      <c r="Y16" s="238">
        <v>16</v>
      </c>
      <c r="Z16" s="238">
        <v>40</v>
      </c>
      <c r="AA16" s="238">
        <v>17</v>
      </c>
      <c r="AB16" s="238">
        <v>16</v>
      </c>
      <c r="AC16" s="238">
        <f t="shared" si="3"/>
        <v>157</v>
      </c>
    </row>
    <row r="17" spans="1:31" ht="13.8" hidden="1" thickBot="1">
      <c r="A17" s="241" t="s">
        <v>35</v>
      </c>
      <c r="B17" s="16">
        <v>49</v>
      </c>
      <c r="C17" s="16">
        <v>63</v>
      </c>
      <c r="D17" s="16">
        <v>50</v>
      </c>
      <c r="E17" s="16">
        <v>71</v>
      </c>
      <c r="F17" s="16">
        <v>144</v>
      </c>
      <c r="G17" s="16">
        <v>374</v>
      </c>
      <c r="H17" s="110">
        <v>729</v>
      </c>
      <c r="I17" s="110">
        <v>1097</v>
      </c>
      <c r="J17" s="110">
        <v>650</v>
      </c>
      <c r="K17" s="16">
        <v>397</v>
      </c>
      <c r="L17" s="16">
        <v>192</v>
      </c>
      <c r="M17" s="16">
        <v>217</v>
      </c>
      <c r="N17" s="240">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238">
        <f t="shared" si="3"/>
        <v>142</v>
      </c>
    </row>
    <row r="18" spans="1:31" ht="13.8" hidden="1" thickBot="1">
      <c r="A18" s="18" t="s">
        <v>36</v>
      </c>
      <c r="B18" s="16">
        <v>53</v>
      </c>
      <c r="C18" s="16">
        <v>39</v>
      </c>
      <c r="D18" s="16">
        <v>74</v>
      </c>
      <c r="E18" s="16">
        <v>64</v>
      </c>
      <c r="F18" s="16">
        <v>208</v>
      </c>
      <c r="G18" s="16">
        <v>491</v>
      </c>
      <c r="H18" s="16">
        <v>454</v>
      </c>
      <c r="I18" s="110">
        <v>1068</v>
      </c>
      <c r="J18" s="16">
        <v>568</v>
      </c>
      <c r="K18" s="16">
        <v>407</v>
      </c>
      <c r="L18" s="16">
        <v>228</v>
      </c>
      <c r="M18" s="16">
        <v>81</v>
      </c>
      <c r="N18" s="234">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242">
        <f t="shared" si="3"/>
        <v>212</v>
      </c>
    </row>
    <row r="19" spans="1:31" ht="13.8" hidden="1" thickBot="1">
      <c r="A19" s="18" t="s">
        <v>23</v>
      </c>
      <c r="B19" s="111">
        <v>67</v>
      </c>
      <c r="C19" s="111">
        <v>62</v>
      </c>
      <c r="D19" s="111">
        <v>57</v>
      </c>
      <c r="E19" s="111">
        <v>77</v>
      </c>
      <c r="F19" s="111">
        <v>473</v>
      </c>
      <c r="G19" s="111">
        <v>468</v>
      </c>
      <c r="H19" s="112">
        <v>659</v>
      </c>
      <c r="I19" s="111">
        <v>851</v>
      </c>
      <c r="J19" s="111">
        <v>542</v>
      </c>
      <c r="K19" s="111">
        <v>270</v>
      </c>
      <c r="L19" s="111">
        <v>208</v>
      </c>
      <c r="M19" s="111">
        <v>174</v>
      </c>
      <c r="N19" s="243">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242">
        <f t="shared" si="3"/>
        <v>296</v>
      </c>
    </row>
    <row r="20" spans="1:31">
      <c r="A20" s="21"/>
      <c r="B20" s="244"/>
      <c r="C20" s="244"/>
      <c r="D20" s="244"/>
      <c r="E20" s="244"/>
      <c r="F20" s="244"/>
      <c r="G20" s="244"/>
      <c r="H20" s="244"/>
      <c r="I20" s="244"/>
      <c r="J20" s="244"/>
      <c r="K20" s="244"/>
      <c r="L20" s="244"/>
      <c r="M20" s="244"/>
      <c r="N20" s="22"/>
      <c r="O20" s="10"/>
      <c r="P20" s="23"/>
      <c r="Q20" s="245"/>
      <c r="R20" s="245"/>
      <c r="S20" s="245"/>
      <c r="T20" s="245"/>
      <c r="U20" s="245"/>
      <c r="V20" s="245"/>
      <c r="W20" s="245"/>
      <c r="X20" s="245"/>
      <c r="Y20" s="245"/>
      <c r="Z20" s="245"/>
      <c r="AA20" s="245"/>
      <c r="AB20" s="245"/>
      <c r="AC20" s="244"/>
    </row>
    <row r="21" spans="1:31" ht="13.5" customHeight="1">
      <c r="A21" s="626" t="s">
        <v>252</v>
      </c>
      <c r="B21" s="627"/>
      <c r="C21" s="627"/>
      <c r="D21" s="627"/>
      <c r="E21" s="627"/>
      <c r="F21" s="627"/>
      <c r="G21" s="627"/>
      <c r="H21" s="627"/>
      <c r="I21" s="627"/>
      <c r="J21" s="627"/>
      <c r="K21" s="627"/>
      <c r="L21" s="627"/>
      <c r="M21" s="627"/>
      <c r="N21" s="628"/>
      <c r="O21" s="10"/>
      <c r="P21" s="626" t="str">
        <f>+A21</f>
        <v>※2023年 第16週（4/17～4/23） 現在</v>
      </c>
      <c r="Q21" s="627"/>
      <c r="R21" s="627"/>
      <c r="S21" s="627"/>
      <c r="T21" s="627"/>
      <c r="U21" s="627"/>
      <c r="V21" s="627"/>
      <c r="W21" s="627"/>
      <c r="X21" s="627"/>
      <c r="Y21" s="627"/>
      <c r="Z21" s="627"/>
      <c r="AA21" s="627"/>
      <c r="AB21" s="627"/>
      <c r="AC21" s="628"/>
    </row>
    <row r="22" spans="1:31" ht="13.8" thickBot="1">
      <c r="A22" s="313" t="s">
        <v>176</v>
      </c>
      <c r="B22" s="10"/>
      <c r="C22" s="10"/>
      <c r="D22" s="10"/>
      <c r="E22" s="10"/>
      <c r="F22" s="10"/>
      <c r="G22" s="10" t="s">
        <v>21</v>
      </c>
      <c r="H22" s="10"/>
      <c r="I22" s="10"/>
      <c r="J22" s="10"/>
      <c r="K22" s="10"/>
      <c r="L22" s="10"/>
      <c r="M22" s="10"/>
      <c r="N22" s="25"/>
      <c r="O22" s="10"/>
      <c r="P22" s="314" t="s">
        <v>175</v>
      </c>
      <c r="Q22" s="10"/>
      <c r="R22" s="10"/>
      <c r="S22" s="10"/>
      <c r="T22" s="10"/>
      <c r="U22" s="10"/>
      <c r="V22" s="10"/>
      <c r="W22" s="10"/>
      <c r="X22" s="10"/>
      <c r="Y22" s="10"/>
      <c r="Z22" s="10"/>
      <c r="AA22" s="10"/>
      <c r="AB22" s="10"/>
      <c r="AC22" s="27"/>
    </row>
    <row r="23" spans="1:31" ht="17.25" customHeight="1" thickBot="1">
      <c r="A23" s="24"/>
      <c r="B23" s="246" t="s">
        <v>164</v>
      </c>
      <c r="C23" s="10"/>
      <c r="D23" s="310" t="s">
        <v>253</v>
      </c>
      <c r="E23" s="28"/>
      <c r="F23" s="10"/>
      <c r="G23" s="10" t="s">
        <v>21</v>
      </c>
      <c r="H23" s="10"/>
      <c r="I23" s="10"/>
      <c r="J23" s="10"/>
      <c r="K23" s="10"/>
      <c r="L23" s="10"/>
      <c r="M23" s="10"/>
      <c r="N23" s="25"/>
      <c r="O23" s="113" t="s">
        <v>21</v>
      </c>
      <c r="P23" s="153"/>
      <c r="Q23" s="683" t="s">
        <v>165</v>
      </c>
      <c r="R23" s="684" t="s">
        <v>254</v>
      </c>
      <c r="S23" s="685"/>
      <c r="T23" s="686"/>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3" t="s">
        <v>21</v>
      </c>
      <c r="P24" s="152"/>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3" t="s">
        <v>21</v>
      </c>
      <c r="P25" s="26"/>
      <c r="Q25" s="10"/>
      <c r="R25" s="10"/>
      <c r="S25" s="10"/>
      <c r="T25" s="10"/>
      <c r="U25" s="10"/>
      <c r="V25" s="10"/>
      <c r="W25" s="10"/>
      <c r="X25" s="10"/>
      <c r="Y25" s="10"/>
      <c r="Z25" s="10"/>
      <c r="AA25" s="10"/>
      <c r="AB25" s="10"/>
      <c r="AC25" s="27"/>
      <c r="AE25" s="1" t="s">
        <v>155</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3"/>
    </row>
    <row r="29" spans="1:31">
      <c r="A29" s="24"/>
      <c r="B29" s="10"/>
      <c r="C29" s="10"/>
      <c r="D29" s="10"/>
      <c r="E29" s="10"/>
      <c r="F29" s="10"/>
      <c r="G29" s="10"/>
      <c r="H29" s="10"/>
      <c r="I29" s="10"/>
      <c r="J29" s="10"/>
      <c r="K29" s="10"/>
      <c r="L29" s="10"/>
      <c r="M29" s="10"/>
      <c r="N29" s="25"/>
      <c r="O29" s="10"/>
      <c r="P29" s="12"/>
      <c r="AC29" s="29"/>
    </row>
    <row r="30" spans="1:31" ht="21.6">
      <c r="A30" s="390" t="s">
        <v>201</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7"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4" t="s">
        <v>166</v>
      </c>
      <c r="R38" s="124"/>
      <c r="S38" s="124"/>
      <c r="T38" s="124"/>
      <c r="U38" s="124"/>
      <c r="V38" s="124"/>
      <c r="W38" s="124"/>
      <c r="X38" s="124"/>
    </row>
    <row r="39" spans="1:29">
      <c r="Q39" s="124" t="s">
        <v>167</v>
      </c>
      <c r="R39" s="124"/>
      <c r="S39" s="124"/>
      <c r="T39" s="124"/>
      <c r="U39" s="124"/>
      <c r="V39" s="124"/>
      <c r="W39" s="124"/>
      <c r="X39" s="124"/>
    </row>
  </sheetData>
  <mergeCells count="7">
    <mergeCell ref="A1:N1"/>
    <mergeCell ref="P1:AC1"/>
    <mergeCell ref="A2:N2"/>
    <mergeCell ref="P2:AC2"/>
    <mergeCell ref="A21:N21"/>
    <mergeCell ref="P21:AC21"/>
    <mergeCell ref="R23:T23"/>
  </mergeCells>
  <phoneticPr fontId="87"/>
  <pageMargins left="0.75" right="0.75" top="1" bottom="1" header="0.51200000000000001" footer="0.51200000000000001"/>
  <pageSetup paperSize="9" scale="44" orientation="portrait"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B1:G29"/>
  <sheetViews>
    <sheetView view="pageBreakPreview" zoomScale="85" zoomScaleNormal="112" zoomScaleSheetLayoutView="85" workbookViewId="0">
      <selection activeCell="G21" sqref="G21"/>
    </sheetView>
  </sheetViews>
  <sheetFormatPr defaultColWidth="9" defaultRowHeight="13.2"/>
  <cols>
    <col min="1" max="1" width="2.109375" style="1" customWidth="1"/>
    <col min="2" max="2" width="25.77734375" style="90" customWidth="1"/>
    <col min="3" max="3" width="67.6640625" style="1" customWidth="1"/>
    <col min="4" max="4" width="98.33203125" style="1" customWidth="1"/>
    <col min="5" max="5" width="3.88671875" style="1" customWidth="1"/>
    <col min="6" max="16384" width="9" style="1"/>
  </cols>
  <sheetData>
    <row r="1" spans="2:7" ht="18.75" customHeight="1">
      <c r="B1" s="90" t="s">
        <v>111</v>
      </c>
    </row>
    <row r="2" spans="2:7" ht="17.25" customHeight="1" thickBot="1">
      <c r="B2" t="s">
        <v>302</v>
      </c>
      <c r="D2" s="631"/>
      <c r="E2" s="581"/>
    </row>
    <row r="3" spans="2:7" ht="16.5" customHeight="1" thickBot="1">
      <c r="B3" s="91" t="s">
        <v>112</v>
      </c>
      <c r="C3" s="184" t="s">
        <v>113</v>
      </c>
      <c r="D3" s="142" t="s">
        <v>159</v>
      </c>
    </row>
    <row r="4" spans="2:7" ht="17.25" customHeight="1" thickBot="1">
      <c r="B4" s="92" t="s">
        <v>114</v>
      </c>
      <c r="C4" s="116" t="s">
        <v>303</v>
      </c>
      <c r="D4" s="93"/>
    </row>
    <row r="5" spans="2:7" ht="17.25" customHeight="1">
      <c r="B5" s="632" t="s">
        <v>150</v>
      </c>
      <c r="C5" s="635" t="s">
        <v>156</v>
      </c>
      <c r="D5" s="636"/>
    </row>
    <row r="6" spans="2:7" ht="19.2" customHeight="1">
      <c r="B6" s="633"/>
      <c r="C6" s="637" t="s">
        <v>157</v>
      </c>
      <c r="D6" s="638"/>
      <c r="G6" s="156"/>
    </row>
    <row r="7" spans="2:7" ht="19.95" customHeight="1">
      <c r="B7" s="633"/>
      <c r="C7" s="185" t="s">
        <v>158</v>
      </c>
      <c r="D7" s="186"/>
      <c r="G7" s="156"/>
    </row>
    <row r="8" spans="2:7" ht="19.95" customHeight="1" thickBot="1">
      <c r="B8" s="634"/>
      <c r="C8" s="158" t="s">
        <v>160</v>
      </c>
      <c r="D8" s="157"/>
      <c r="G8" s="156"/>
    </row>
    <row r="9" spans="2:7" ht="42" customHeight="1" thickBot="1">
      <c r="B9" s="94" t="s">
        <v>115</v>
      </c>
      <c r="C9" s="639" t="s">
        <v>210</v>
      </c>
      <c r="D9" s="640"/>
    </row>
    <row r="10" spans="2:7" ht="69" customHeight="1" thickBot="1">
      <c r="B10" s="95" t="s">
        <v>116</v>
      </c>
      <c r="C10" s="641" t="s">
        <v>306</v>
      </c>
      <c r="D10" s="642"/>
    </row>
    <row r="11" spans="2:7" ht="59.4" customHeight="1" thickBot="1">
      <c r="B11" s="96"/>
      <c r="C11" s="97" t="s">
        <v>305</v>
      </c>
      <c r="D11" s="162" t="s">
        <v>304</v>
      </c>
      <c r="F11" s="1" t="s">
        <v>21</v>
      </c>
    </row>
    <row r="12" spans="2:7" ht="42.6" hidden="1" customHeight="1" thickBot="1">
      <c r="B12" s="94" t="s">
        <v>232</v>
      </c>
      <c r="C12" s="99" t="s">
        <v>231</v>
      </c>
      <c r="D12" s="98"/>
    </row>
    <row r="13" spans="2:7" ht="105" customHeight="1" thickBot="1">
      <c r="B13" s="100" t="s">
        <v>117</v>
      </c>
      <c r="C13" s="101" t="s">
        <v>307</v>
      </c>
      <c r="D13" s="139" t="s">
        <v>308</v>
      </c>
      <c r="F13" t="s">
        <v>28</v>
      </c>
    </row>
    <row r="14" spans="2:7" ht="79.2" customHeight="1" thickBot="1">
      <c r="B14" s="102" t="s">
        <v>118</v>
      </c>
      <c r="C14" s="629" t="s">
        <v>309</v>
      </c>
      <c r="D14" s="630"/>
    </row>
    <row r="15" spans="2:7" ht="17.25" customHeight="1"/>
    <row r="16" spans="2:7" ht="17.25" customHeight="1">
      <c r="C16" s="312"/>
      <c r="D16" s="1" t="s">
        <v>155</v>
      </c>
    </row>
    <row r="17" spans="2:5">
      <c r="C17" s="1" t="s">
        <v>28</v>
      </c>
    </row>
    <row r="18" spans="2:5">
      <c r="E18" s="1" t="s">
        <v>21</v>
      </c>
    </row>
    <row r="21" spans="2:5">
      <c r="B21" s="90" t="s">
        <v>21</v>
      </c>
    </row>
    <row r="29" spans="2:5">
      <c r="D29" s="1" t="s">
        <v>173</v>
      </c>
    </row>
  </sheetData>
  <mergeCells count="7">
    <mergeCell ref="C14:D14"/>
    <mergeCell ref="D2:E2"/>
    <mergeCell ref="B5:B8"/>
    <mergeCell ref="C5:D5"/>
    <mergeCell ref="C6:D6"/>
    <mergeCell ref="C9:D9"/>
    <mergeCell ref="C10:D10"/>
  </mergeCells>
  <phoneticPr fontId="87"/>
  <hyperlinks>
    <hyperlink ref="C6" r:id="rId1" location="h2_1" xr:uid="{B5E764AE-5943-4A97-AD1C-025941C051BF}"/>
  </hyperlinks>
  <pageMargins left="0.7" right="0.7" top="0.75" bottom="0.75" header="0.3" footer="0.3"/>
  <pageSetup paperSize="9" scale="45"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5"/>
  <sheetViews>
    <sheetView view="pageBreakPreview" zoomScaleNormal="100" zoomScaleSheetLayoutView="100" workbookViewId="0">
      <selection activeCell="G6" sqref="G6"/>
    </sheetView>
  </sheetViews>
  <sheetFormatPr defaultColWidth="9" defaultRowHeight="13.2"/>
  <cols>
    <col min="1" max="1" width="21.33203125" style="42" customWidth="1"/>
    <col min="2" max="2" width="19.77734375" style="42" customWidth="1"/>
    <col min="3" max="3" width="80.21875" style="263"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7" t="s">
        <v>240</v>
      </c>
      <c r="B1" s="278" t="s">
        <v>163</v>
      </c>
      <c r="C1" s="367" t="s">
        <v>184</v>
      </c>
      <c r="D1" s="279" t="s">
        <v>25</v>
      </c>
      <c r="E1" s="280" t="s">
        <v>26</v>
      </c>
    </row>
    <row r="2" spans="1:5" s="108" customFormat="1" ht="22.95" customHeight="1">
      <c r="A2" s="325" t="s">
        <v>195</v>
      </c>
      <c r="B2" s="391" t="s">
        <v>255</v>
      </c>
      <c r="C2" s="687" t="s">
        <v>291</v>
      </c>
      <c r="D2" s="445">
        <v>45044</v>
      </c>
      <c r="E2" s="446">
        <v>45044</v>
      </c>
    </row>
    <row r="3" spans="1:5" s="108" customFormat="1" ht="22.95" customHeight="1">
      <c r="A3" s="325" t="s">
        <v>195</v>
      </c>
      <c r="B3" s="391" t="s">
        <v>256</v>
      </c>
      <c r="C3" s="448" t="s">
        <v>292</v>
      </c>
      <c r="D3" s="445">
        <v>45044</v>
      </c>
      <c r="E3" s="446">
        <v>45044</v>
      </c>
    </row>
    <row r="4" spans="1:5" s="108" customFormat="1" ht="22.95" customHeight="1">
      <c r="A4" s="325" t="s">
        <v>195</v>
      </c>
      <c r="B4" s="391" t="s">
        <v>257</v>
      </c>
      <c r="C4" s="450" t="s">
        <v>293</v>
      </c>
      <c r="D4" s="445">
        <v>45043</v>
      </c>
      <c r="E4" s="446">
        <v>45044</v>
      </c>
    </row>
    <row r="5" spans="1:5" s="108" customFormat="1" ht="22.95" customHeight="1">
      <c r="A5" s="325" t="s">
        <v>196</v>
      </c>
      <c r="B5" s="391" t="s">
        <v>258</v>
      </c>
      <c r="C5" s="391" t="s">
        <v>294</v>
      </c>
      <c r="D5" s="445">
        <v>45043</v>
      </c>
      <c r="E5" s="446">
        <v>45044</v>
      </c>
    </row>
    <row r="6" spans="1:5" s="108" customFormat="1" ht="22.95" customHeight="1">
      <c r="A6" s="325" t="s">
        <v>199</v>
      </c>
      <c r="B6" s="391" t="s">
        <v>259</v>
      </c>
      <c r="C6" s="447" t="s">
        <v>295</v>
      </c>
      <c r="D6" s="445">
        <v>45043</v>
      </c>
      <c r="E6" s="446">
        <v>45044</v>
      </c>
    </row>
    <row r="7" spans="1:5" s="108" customFormat="1" ht="22.95" customHeight="1">
      <c r="A7" s="325" t="s">
        <v>195</v>
      </c>
      <c r="B7" s="391" t="s">
        <v>260</v>
      </c>
      <c r="C7" s="449" t="s">
        <v>296</v>
      </c>
      <c r="D7" s="445">
        <v>45043</v>
      </c>
      <c r="E7" s="446">
        <v>45044</v>
      </c>
    </row>
    <row r="8" spans="1:5" s="108" customFormat="1" ht="22.95" customHeight="1">
      <c r="A8" s="325" t="s">
        <v>197</v>
      </c>
      <c r="B8" s="391" t="s">
        <v>261</v>
      </c>
      <c r="C8" s="448" t="s">
        <v>297</v>
      </c>
      <c r="D8" s="445">
        <v>45043</v>
      </c>
      <c r="E8" s="446">
        <v>45043</v>
      </c>
    </row>
    <row r="9" spans="1:5" s="108" customFormat="1" ht="22.95" customHeight="1">
      <c r="A9" s="325" t="s">
        <v>195</v>
      </c>
      <c r="B9" s="391" t="s">
        <v>262</v>
      </c>
      <c r="C9" s="448" t="s">
        <v>298</v>
      </c>
      <c r="D9" s="445">
        <v>45043</v>
      </c>
      <c r="E9" s="446">
        <v>45043</v>
      </c>
    </row>
    <row r="10" spans="1:5" s="108" customFormat="1" ht="22.95" customHeight="1">
      <c r="A10" s="325" t="s">
        <v>195</v>
      </c>
      <c r="B10" s="391" t="s">
        <v>263</v>
      </c>
      <c r="C10" s="449" t="s">
        <v>299</v>
      </c>
      <c r="D10" s="445">
        <v>45042</v>
      </c>
      <c r="E10" s="446">
        <v>45043</v>
      </c>
    </row>
    <row r="11" spans="1:5" s="108" customFormat="1" ht="22.95" customHeight="1">
      <c r="A11" s="325" t="s">
        <v>195</v>
      </c>
      <c r="B11" s="391" t="s">
        <v>214</v>
      </c>
      <c r="C11" s="447" t="s">
        <v>300</v>
      </c>
      <c r="D11" s="445">
        <v>45042</v>
      </c>
      <c r="E11" s="446">
        <v>45043</v>
      </c>
    </row>
    <row r="12" spans="1:5" s="108" customFormat="1" ht="22.95" customHeight="1">
      <c r="A12" s="325" t="s">
        <v>195</v>
      </c>
      <c r="B12" s="391" t="s">
        <v>215</v>
      </c>
      <c r="C12" s="450" t="s">
        <v>301</v>
      </c>
      <c r="D12" s="445">
        <v>45042</v>
      </c>
      <c r="E12" s="446">
        <v>45043</v>
      </c>
    </row>
    <row r="13" spans="1:5" s="108" customFormat="1" ht="22.95" customHeight="1">
      <c r="A13" s="325" t="s">
        <v>195</v>
      </c>
      <c r="B13" s="391" t="s">
        <v>264</v>
      </c>
      <c r="C13" s="447" t="s">
        <v>265</v>
      </c>
      <c r="D13" s="445">
        <v>45042</v>
      </c>
      <c r="E13" s="446">
        <v>45042</v>
      </c>
    </row>
    <row r="14" spans="1:5" s="108" customFormat="1" ht="22.95" customHeight="1">
      <c r="A14" s="325" t="s">
        <v>195</v>
      </c>
      <c r="B14" s="391" t="s">
        <v>266</v>
      </c>
      <c r="C14" s="447" t="s">
        <v>267</v>
      </c>
      <c r="D14" s="445">
        <v>45042</v>
      </c>
      <c r="E14" s="446">
        <v>45042</v>
      </c>
    </row>
    <row r="15" spans="1:5" s="108" customFormat="1" ht="22.95" customHeight="1">
      <c r="A15" s="325" t="s">
        <v>195</v>
      </c>
      <c r="B15" s="391" t="s">
        <v>198</v>
      </c>
      <c r="C15" s="448" t="s">
        <v>268</v>
      </c>
      <c r="D15" s="445">
        <v>45041</v>
      </c>
      <c r="E15" s="446">
        <v>45042</v>
      </c>
    </row>
    <row r="16" spans="1:5" s="108" customFormat="1" ht="22.95" customHeight="1">
      <c r="A16" s="325" t="s">
        <v>195</v>
      </c>
      <c r="B16" s="391" t="s">
        <v>269</v>
      </c>
      <c r="C16" s="463" t="s">
        <v>270</v>
      </c>
      <c r="D16" s="445">
        <v>45041</v>
      </c>
      <c r="E16" s="446">
        <v>45042</v>
      </c>
    </row>
    <row r="17" spans="1:11" s="108" customFormat="1" ht="22.95" customHeight="1">
      <c r="A17" s="325" t="s">
        <v>195</v>
      </c>
      <c r="B17" s="391" t="s">
        <v>271</v>
      </c>
      <c r="C17" s="447" t="s">
        <v>272</v>
      </c>
      <c r="D17" s="445">
        <v>45041</v>
      </c>
      <c r="E17" s="446">
        <v>45042</v>
      </c>
    </row>
    <row r="18" spans="1:11" s="108" customFormat="1" ht="22.95" customHeight="1">
      <c r="A18" s="325" t="s">
        <v>195</v>
      </c>
      <c r="B18" s="391" t="s">
        <v>273</v>
      </c>
      <c r="C18" s="448" t="s">
        <v>274</v>
      </c>
      <c r="D18" s="445">
        <v>45041</v>
      </c>
      <c r="E18" s="446">
        <v>45042</v>
      </c>
    </row>
    <row r="19" spans="1:11" s="108" customFormat="1" ht="22.95" customHeight="1">
      <c r="A19" s="325" t="s">
        <v>195</v>
      </c>
      <c r="B19" s="391" t="s">
        <v>275</v>
      </c>
      <c r="C19" s="463" t="s">
        <v>276</v>
      </c>
      <c r="D19" s="445">
        <v>45041</v>
      </c>
      <c r="E19" s="446">
        <v>45042</v>
      </c>
    </row>
    <row r="20" spans="1:11" s="108" customFormat="1" ht="22.95" customHeight="1">
      <c r="A20" s="456" t="s">
        <v>195</v>
      </c>
      <c r="B20" s="457" t="s">
        <v>277</v>
      </c>
      <c r="C20" s="457" t="s">
        <v>278</v>
      </c>
      <c r="D20" s="458">
        <v>45041</v>
      </c>
      <c r="E20" s="459">
        <v>45042</v>
      </c>
    </row>
    <row r="21" spans="1:11" s="108" customFormat="1" ht="22.95" customHeight="1">
      <c r="A21" s="456" t="s">
        <v>196</v>
      </c>
      <c r="B21" s="457" t="s">
        <v>279</v>
      </c>
      <c r="C21" s="457" t="s">
        <v>280</v>
      </c>
      <c r="D21" s="458">
        <v>45022</v>
      </c>
      <c r="E21" s="459">
        <v>45041</v>
      </c>
    </row>
    <row r="22" spans="1:11" s="108" customFormat="1" ht="22.95" customHeight="1">
      <c r="A22" s="456" t="s">
        <v>195</v>
      </c>
      <c r="B22" s="457" t="s">
        <v>281</v>
      </c>
      <c r="C22" s="461" t="s">
        <v>282</v>
      </c>
      <c r="D22" s="458">
        <v>45040</v>
      </c>
      <c r="E22" s="459">
        <v>45041</v>
      </c>
    </row>
    <row r="23" spans="1:11" s="108" customFormat="1" ht="22.95" customHeight="1">
      <c r="A23" s="456" t="s">
        <v>195</v>
      </c>
      <c r="B23" s="457" t="s">
        <v>281</v>
      </c>
      <c r="C23" s="461" t="s">
        <v>283</v>
      </c>
      <c r="D23" s="458">
        <v>45040</v>
      </c>
      <c r="E23" s="459">
        <v>45041</v>
      </c>
    </row>
    <row r="24" spans="1:11" s="108" customFormat="1" ht="22.95" customHeight="1">
      <c r="A24" s="456" t="s">
        <v>195</v>
      </c>
      <c r="B24" s="457" t="s">
        <v>284</v>
      </c>
      <c r="C24" s="460" t="s">
        <v>285</v>
      </c>
      <c r="D24" s="458">
        <v>45040</v>
      </c>
      <c r="E24" s="459">
        <v>45041</v>
      </c>
    </row>
    <row r="25" spans="1:11" s="108" customFormat="1" ht="22.95" customHeight="1">
      <c r="A25" s="456" t="s">
        <v>197</v>
      </c>
      <c r="B25" s="457" t="s">
        <v>286</v>
      </c>
      <c r="C25" s="460" t="s">
        <v>287</v>
      </c>
      <c r="D25" s="458">
        <v>45039</v>
      </c>
      <c r="E25" s="459">
        <v>45040</v>
      </c>
    </row>
    <row r="26" spans="1:11" s="108" customFormat="1" ht="22.95" customHeight="1">
      <c r="A26" s="456" t="s">
        <v>197</v>
      </c>
      <c r="B26" s="457" t="s">
        <v>288</v>
      </c>
      <c r="C26" s="461" t="s">
        <v>289</v>
      </c>
      <c r="D26" s="458">
        <v>45038</v>
      </c>
      <c r="E26" s="459">
        <v>45040</v>
      </c>
    </row>
    <row r="27" spans="1:11" s="108" customFormat="1" ht="22.95" customHeight="1">
      <c r="A27" s="456" t="s">
        <v>195</v>
      </c>
      <c r="B27" s="457" t="s">
        <v>213</v>
      </c>
      <c r="C27" s="462" t="s">
        <v>290</v>
      </c>
      <c r="D27" s="458">
        <v>45037</v>
      </c>
      <c r="E27" s="459">
        <v>45040</v>
      </c>
    </row>
    <row r="28" spans="1:11" s="108" customFormat="1" ht="22.95" customHeight="1">
      <c r="A28" s="456"/>
      <c r="B28" s="457"/>
      <c r="C28" s="457"/>
      <c r="D28" s="458"/>
      <c r="E28" s="459"/>
    </row>
    <row r="29" spans="1:11" s="108" customFormat="1" ht="22.95" customHeight="1">
      <c r="A29" s="325"/>
      <c r="B29" s="391"/>
      <c r="C29" s="391"/>
      <c r="D29" s="445"/>
      <c r="E29" s="446"/>
    </row>
    <row r="30" spans="1:11" ht="16.2" customHeight="1">
      <c r="A30" s="1"/>
      <c r="B30" s="1"/>
      <c r="C30" s="108"/>
      <c r="D30" s="1"/>
      <c r="E30" s="1"/>
    </row>
    <row r="31" spans="1:11" ht="20.25" customHeight="1">
      <c r="A31" s="320"/>
      <c r="B31" s="321"/>
      <c r="C31" s="261"/>
      <c r="D31" s="322"/>
      <c r="E31" s="322"/>
      <c r="J31" s="126"/>
      <c r="K31" s="126"/>
    </row>
    <row r="32" spans="1:11" ht="20.25" customHeight="1">
      <c r="A32" s="39"/>
      <c r="B32" s="40"/>
      <c r="C32" s="261" t="s">
        <v>178</v>
      </c>
      <c r="D32" s="41"/>
      <c r="E32" s="41"/>
      <c r="J32" s="126"/>
      <c r="K32" s="126"/>
    </row>
    <row r="33" spans="1:11" ht="20.25" customHeight="1">
      <c r="A33" s="320"/>
      <c r="B33" s="321"/>
      <c r="C33" s="261"/>
      <c r="D33" s="322"/>
      <c r="E33" s="322"/>
      <c r="J33" s="126"/>
      <c r="K33" s="126"/>
    </row>
    <row r="34" spans="1:11">
      <c r="A34" s="262" t="s">
        <v>149</v>
      </c>
      <c r="B34" s="262"/>
      <c r="C34" s="262"/>
      <c r="D34" s="323"/>
      <c r="E34" s="323"/>
    </row>
    <row r="35" spans="1:11">
      <c r="A35" s="643" t="s">
        <v>27</v>
      </c>
      <c r="B35" s="643"/>
      <c r="C35" s="643"/>
      <c r="D35" s="324"/>
      <c r="E35" s="324"/>
    </row>
  </sheetData>
  <mergeCells count="1">
    <mergeCell ref="A35:C35"/>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ヘッドライン</vt:lpstr>
      <vt:lpstr>スポンサー公告</vt:lpstr>
      <vt:lpstr>16　ノロウイルス関連情報 </vt:lpstr>
      <vt:lpstr>16  衛生訓話</vt:lpstr>
      <vt:lpstr>16　食中毒記事等 </vt:lpstr>
      <vt:lpstr>16　海外情報</vt:lpstr>
      <vt:lpstr>16　感染症統計</vt:lpstr>
      <vt:lpstr>15　感染症情報</vt:lpstr>
      <vt:lpstr>16 食品回収</vt:lpstr>
      <vt:lpstr>16　食品表示</vt:lpstr>
      <vt:lpstr>16　 残留農薬　等 </vt:lpstr>
      <vt:lpstr>'15　感染症情報'!Print_Area</vt:lpstr>
      <vt:lpstr>'16  衛生訓話'!Print_Area</vt:lpstr>
      <vt:lpstr>'16　 残留農薬　等 '!Print_Area</vt:lpstr>
      <vt:lpstr>'16　ノロウイルス関連情報 '!Print_Area</vt:lpstr>
      <vt:lpstr>'16　海外情報'!Print_Area</vt:lpstr>
      <vt:lpstr>'16　感染症統計'!Print_Area</vt:lpstr>
      <vt:lpstr>'16　食中毒記事等 '!Print_Area</vt:lpstr>
      <vt:lpstr>'16 食品回収'!Print_Area</vt:lpstr>
      <vt:lpstr>'16　食品表示'!Print_Area</vt:lpstr>
      <vt:lpstr>スポンサー公告!Print_Area</vt:lpstr>
      <vt:lpstr>'16　 残留農薬　等 '!Print_Titles</vt:lpstr>
      <vt:lpstr>'16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2023-04-30T01:17:24Z</dcterms:modified>
</cp:coreProperties>
</file>