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codeName="ThisWorkbook"/>
  <xr:revisionPtr revIDLastSave="0" documentId="13_ncr:1_{E5BF501E-F918-42B8-99CF-1CC28D9D98B0}"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15　ノロウイルス関連情報 " sheetId="101" r:id="rId3"/>
    <sheet name="15  衛生訓話" sheetId="148" r:id="rId4"/>
    <sheet name="15　新型コロナウイルス情報" sheetId="82" r:id="rId5"/>
    <sheet name="15　食中毒記事等 " sheetId="29" r:id="rId6"/>
    <sheet name="15　海外情報" sheetId="123" r:id="rId7"/>
    <sheet name="15　感染症統計" sheetId="125" r:id="rId8"/>
    <sheet name="14　感染症情報" sheetId="124" r:id="rId9"/>
    <sheet name="15 食品回収" sheetId="60" r:id="rId10"/>
    <sheet name="15　食品表示" sheetId="34" r:id="rId11"/>
    <sheet name="15　 残留農薬　等 " sheetId="35" r:id="rId12"/>
  </sheets>
  <definedNames>
    <definedName name="_xlnm._FilterDatabase" localSheetId="11" hidden="1">'15　 残留農薬　等 '!$A$1:$C$1</definedName>
    <definedName name="_xlnm._FilterDatabase" localSheetId="2" hidden="1">'15　ノロウイルス関連情報 '!$A$22:$G$75</definedName>
    <definedName name="_xlnm._FilterDatabase" localSheetId="5" hidden="1">'15　食中毒記事等 '!$A$1:$D$1</definedName>
    <definedName name="_xlnm.Print_Area" localSheetId="8">'14　感染症情報'!$A$1:$D$21</definedName>
    <definedName name="_xlnm.Print_Area" localSheetId="3">'15  衛生訓話'!$A$1:$O$23</definedName>
    <definedName name="_xlnm.Print_Area" localSheetId="11">'15　 残留農薬　等 '!$A$1:$A$22</definedName>
    <definedName name="_xlnm.Print_Area" localSheetId="2">'15　ノロウイルス関連情報 '!$A$1:$N$84</definedName>
    <definedName name="_xlnm.Print_Area" localSheetId="6">'15　海外情報'!$A$1:$C$41</definedName>
    <definedName name="_xlnm.Print_Area" localSheetId="7">'15　感染症統計'!$A$1:$AC$37</definedName>
    <definedName name="_xlnm.Print_Area" localSheetId="5">'15　食中毒記事等 '!$A$1:$D$33</definedName>
    <definedName name="_xlnm.Print_Area" localSheetId="9">'15 食品回収'!$A$1:$E$54</definedName>
    <definedName name="_xlnm.Print_Area" localSheetId="10">'15　食品表示'!$A$1:$N$13</definedName>
    <definedName name="_xlnm.Print_Area" localSheetId="1">スポンサー公告!$A$1:$P$39</definedName>
    <definedName name="_xlnm.Print_Titles" localSheetId="11">'15　 残留農薬　等 '!$1:$1</definedName>
    <definedName name="_xlnm.Print_Titles" localSheetId="5">'15　食中毒記事等 '!$1:$1</definedName>
  </definedNames>
  <calcPr calcId="191029"/>
</workbook>
</file>

<file path=xl/calcChain.xml><?xml version="1.0" encoding="utf-8"?>
<calcChain xmlns="http://schemas.openxmlformats.org/spreadsheetml/2006/main">
  <c r="B17" i="78" l="1"/>
  <c r="J8" i="82" l="1"/>
  <c r="I8" i="82"/>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14" i="78"/>
  <c r="B9" i="78"/>
  <c r="B18" i="78"/>
  <c r="N71" i="101" l="1"/>
  <c r="M71" i="101"/>
  <c r="G74" i="101" l="1"/>
  <c r="G35" i="101" l="1"/>
  <c r="G24" i="101"/>
  <c r="B24" i="101" s="1"/>
  <c r="G25" i="101"/>
  <c r="G26" i="101"/>
  <c r="G27" i="101"/>
  <c r="G28" i="101"/>
  <c r="G29" i="101"/>
  <c r="G30" i="101"/>
  <c r="G31" i="101"/>
  <c r="G32" i="101"/>
  <c r="G33" i="101"/>
  <c r="G34"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G23" i="101"/>
  <c r="B11" i="78"/>
  <c r="G73" i="101"/>
  <c r="B15" i="78" l="1"/>
  <c r="R4" i="125"/>
  <c r="S4" i="125"/>
  <c r="T4" i="125"/>
  <c r="U4" i="125"/>
  <c r="V4" i="125"/>
  <c r="W4" i="125"/>
  <c r="X4" i="125"/>
  <c r="Y4" i="125"/>
  <c r="Z4" i="125"/>
  <c r="AA4" i="125"/>
  <c r="AB4" i="125"/>
  <c r="AC4" i="125"/>
  <c r="Q4" i="125"/>
  <c r="N4" i="125"/>
  <c r="C4" i="125"/>
  <c r="D4" i="125"/>
  <c r="E4" i="125"/>
  <c r="F4" i="125"/>
  <c r="G4" i="125"/>
  <c r="H4" i="125"/>
  <c r="I4" i="125"/>
  <c r="J4" i="125"/>
  <c r="K4" i="125"/>
  <c r="L4" i="125"/>
  <c r="M4" i="125"/>
  <c r="B4" i="125"/>
  <c r="B13" i="78"/>
  <c r="B16"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B23" i="101" l="1"/>
  <c r="B12" i="78" l="1"/>
  <c r="G75" i="101" l="1"/>
  <c r="F75" i="101" s="1"/>
  <c r="D10" i="78"/>
  <c r="I74" i="101" l="1"/>
  <c r="I73" i="101"/>
  <c r="F10" i="78" s="1"/>
  <c r="M75" i="101"/>
  <c r="K75" i="101"/>
</calcChain>
</file>

<file path=xl/sharedStrings.xml><?xml version="1.0" encoding="utf-8"?>
<sst xmlns="http://schemas.openxmlformats.org/spreadsheetml/2006/main" count="770" uniqueCount="535">
  <si>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</si>
  <si>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</si>
  <si>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</si>
  <si>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</si>
  <si>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</si>
  <si>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</si>
  <si>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</si>
  <si>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</si>
  <si>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</si>
  <si>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</si>
  <si>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</si>
  <si>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</si>
  <si>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</si>
  <si>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</si>
  <si>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</si>
  <si>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</si>
  <si>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</si>
  <si>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</si>
  <si>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</si>
  <si>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</si>
  <si>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</si>
  <si>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</si>
  <si>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</si>
  <si>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</si>
  <si>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</si>
  <si>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</si>
  <si>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</si>
  <si>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</si>
  <si>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</si>
  <si>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</si>
  <si>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</si>
  <si>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</si>
  <si>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</si>
  <si>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</si>
  <si>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</si>
  <si>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</si>
  <si>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</si>
  <si>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</si>
  <si>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</si>
  <si>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</si>
  <si>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</si>
  <si>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</si>
  <si>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</si>
  <si>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</si>
  <si>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</si>
  <si>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</si>
  <si>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</si>
  <si>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</si>
  <si>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</si>
  <si>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</si>
  <si>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</si>
  <si>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</si>
  <si>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</si>
  <si>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</si>
  <si>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</si>
  <si>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</si>
  <si>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</si>
  <si>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</si>
  <si>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</si>
  <si>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</si>
  <si>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</si>
  <si>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</si>
  <si>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</si>
  <si>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</si>
  <si>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</si>
  <si>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</si>
  <si>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</si>
  <si>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</si>
  <si>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</si>
  <si>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</si>
  <si>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</si>
  <si>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</si>
  <si>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</si>
  <si>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</si>
  <si>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</si>
  <si>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</si>
  <si>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</si>
  <si>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</si>
  <si>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</si>
  <si>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</si>
  <si>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</si>
  <si>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</si>
  <si>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</si>
  <si>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</si>
  <si>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</si>
  <si>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</si>
  <si>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</si>
  <si>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</si>
  <si>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</si>
  <si>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</si>
  <si>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</si>
  <si>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</si>
  <si>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</si>
  <si>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</si>
  <si>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</si>
  <si>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</si>
  <si>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</si>
  <si>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</si>
  <si>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</si>
  <si>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</si>
  <si>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</si>
  <si>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</si>
  <si>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</si>
  <si>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</si>
  <si>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</si>
  <si>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</si>
  <si>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</si>
  <si>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</si>
  <si>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</si>
  <si>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</si>
  <si>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</si>
  <si>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</si>
  <si>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</si>
  <si>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</si>
  <si>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</si>
  <si>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</si>
  <si>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</si>
  <si>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</si>
  <si>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</si>
  <si>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</si>
  <si>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</si>
  <si>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</si>
  <si>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</si>
  <si>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</si>
  <si>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</si>
  <si>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</si>
  <si>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</si>
  <si>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</si>
  <si>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</si>
  <si>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</si>
  <si>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</si>
  <si>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</si>
  <si>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</si>
  <si>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</si>
  <si>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</si>
  <si>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</si>
  <si>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</si>
  <si>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</si>
  <si>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</si>
  <si>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</si>
  <si>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</si>
  <si>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</si>
  <si>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</si>
  <si>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</si>
  <si>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</si>
  <si>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</si>
  <si>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</si>
  <si>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</si>
  <si>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</si>
  <si>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</si>
  <si>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</si>
  <si>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</si>
  <si>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</si>
  <si>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</si>
  <si>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</si>
  <si>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</si>
  <si>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</si>
  <si>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</si>
  <si>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</si>
  <si>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</si>
  <si>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</si>
  <si>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</si>
  <si>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</si>
  <si>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</si>
  <si>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</si>
  <si>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</si>
  <si>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</si>
  <si>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</si>
  <si>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</si>
  <si>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</si>
  <si>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</si>
  <si>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</si>
  <si>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</si>
  <si>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</si>
  <si>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</si>
  <si>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</si>
  <si>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</si>
  <si>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</si>
  <si>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</si>
  <si>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</si>
  <si>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1"/>
  </si>
  <si>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1"/>
  </si>
  <si>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1"/>
  </si>
  <si>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1"/>
  </si>
  <si>
    <t>3.  地域住民、同居者の参加団体に感染者が確認された段階</t>
    <phoneticPr fontId="101"/>
  </si>
  <si>
    <t>2021年</t>
  </si>
  <si>
    <t>2021年</t>
    <phoneticPr fontId="5"/>
  </si>
  <si>
    <t>日本</t>
    <rPh sb="0" eb="2">
      <t>ニホン</t>
    </rPh>
    <phoneticPr fontId="101"/>
  </si>
  <si>
    <t>・長期間休業に対する対策　従業員のケア</t>
    <phoneticPr fontId="101"/>
  </si>
  <si>
    <t>　</t>
    <phoneticPr fontId="101"/>
  </si>
  <si>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1"/>
  </si>
  <si>
    <t>PCR検査確認</t>
    <rPh sb="3" eb="5">
      <t>ケンサ</t>
    </rPh>
    <rPh sb="5" eb="7">
      <t>カクニン</t>
    </rPh>
    <phoneticPr fontId="101"/>
  </si>
  <si>
    <t>無症状なら１週間経過と就業制限</t>
    <rPh sb="0" eb="3">
      <t>ムショウジョウ</t>
    </rPh>
    <rPh sb="6" eb="8">
      <t>シュウカン</t>
    </rPh>
    <rPh sb="8" eb="10">
      <t>ケイカ</t>
    </rPh>
    <rPh sb="11" eb="13">
      <t>シュウギョウ</t>
    </rPh>
    <rPh sb="13" eb="15">
      <t>セイゲン</t>
    </rPh>
    <phoneticPr fontId="101"/>
  </si>
  <si>
    <t>★</t>
    <phoneticPr fontId="101"/>
  </si>
  <si>
    <t>★PCR+</t>
    <phoneticPr fontId="101"/>
  </si>
  <si>
    <t>保健所　　       医療機関</t>
    <phoneticPr fontId="101"/>
  </si>
  <si>
    <t>行動履歴整理</t>
    <rPh sb="0" eb="2">
      <t>コウドウ</t>
    </rPh>
    <rPh sb="2" eb="4">
      <t>リレキ</t>
    </rPh>
    <rPh sb="4" eb="6">
      <t>セイリ</t>
    </rPh>
    <phoneticPr fontId="101"/>
  </si>
  <si>
    <t xml:space="preserve"> </t>
    <phoneticPr fontId="101"/>
  </si>
  <si>
    <t>厚生労働省：国内の発生状況など
https://www.mhlw.go.jp/stf/covid-19/kokunainohasseijoukyou.html#h2_1
厚生労働省：データからわかる－新型コロナウイルス感染症情報－
https：//covid19.mhlw.go.jp/</t>
    <phoneticPr fontId="101"/>
  </si>
  <si>
    <t>https://www.mhlw.go.jp/stf/covid-19/kokunainohasseijoukyou.html#h2_1</t>
    <phoneticPr fontId="101"/>
  </si>
  <si>
    <t>厚生労働省：データからわかる－新型コロナウイルス感染症情報－</t>
    <phoneticPr fontId="101"/>
  </si>
  <si>
    <t xml:space="preserve">
</t>
    <phoneticPr fontId="101"/>
  </si>
  <si>
    <t>https：//covid19.mhlw.go.jp/</t>
    <phoneticPr fontId="101"/>
  </si>
  <si>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</si>
  <si>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</si>
  <si>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</si>
  <si>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</si>
  <si>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</si>
  <si>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</si>
  <si>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</si>
  <si>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1"/>
  </si>
  <si>
    <t>8．衛生訓話</t>
    <rPh sb="2" eb="4">
      <t>エイセイ</t>
    </rPh>
    <rPh sb="4" eb="6">
      <t>クンワ</t>
    </rPh>
    <phoneticPr fontId="5"/>
  </si>
  <si>
    <t>12-21年月平均</t>
  </si>
  <si>
    <t>2022年</t>
    <phoneticPr fontId="5"/>
  </si>
  <si>
    <t>1月</t>
    <phoneticPr fontId="101"/>
  </si>
  <si>
    <t>^</t>
    <phoneticPr fontId="101"/>
  </si>
  <si>
    <t>l</t>
    <phoneticPr fontId="33"/>
  </si>
  <si>
    <t>冬に向かい</t>
    <rPh sb="0" eb="1">
      <t>フユ</t>
    </rPh>
    <rPh sb="2" eb="3">
      <t>ム</t>
    </rPh>
    <phoneticPr fontId="101"/>
  </si>
  <si>
    <t>*発行予定は2022年11月7日（月）です。</t>
  </si>
  <si>
    <t>*発行予定は2022年11月7日（月）です。</t>
    <phoneticPr fontId="101"/>
  </si>
  <si>
    <t>先週より</t>
    <phoneticPr fontId="5"/>
  </si>
  <si>
    <t>皆様  週刊情報2022-48を配信いたします</t>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</si>
  <si>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</si>
  <si>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</si>
  <si>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管理レベル「1」　</t>
  </si>
  <si>
    <t>2023年</t>
    <phoneticPr fontId="5"/>
  </si>
  <si>
    <t>★各地でノロウイルスが流行しています</t>
    <rPh sb="1" eb="3">
      <t>カクチ</t>
    </rPh>
    <rPh sb="11" eb="13">
      <t>リュウコウ</t>
    </rPh>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</si>
  <si>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</si>
  <si>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</si>
  <si>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掲載なし</t>
    <rPh sb="0" eb="2">
      <t>ケイサイ</t>
    </rPh>
    <phoneticPr fontId="33"/>
  </si>
  <si>
    <t xml:space="preserve"> 全国指数</t>
  </si>
  <si>
    <t>先週より</t>
  </si>
  <si>
    <t xml:space="preserve"> </t>
  </si>
  <si>
    <t>　</t>
  </si>
  <si>
    <t xml:space="preserve"> - 農林水産省 </t>
    <phoneticPr fontId="33"/>
  </si>
  <si>
    <t xml:space="preserve"> ｜- ジェトロ</t>
    <phoneticPr fontId="33"/>
  </si>
  <si>
    <t xml:space="preserve"> - Yahoo!ニュース </t>
    <phoneticPr fontId="33"/>
  </si>
  <si>
    <t>J</t>
    <phoneticPr fontId="33"/>
  </si>
  <si>
    <t>先週に比べて全国平均は</t>
    <phoneticPr fontId="5"/>
  </si>
  <si>
    <t>回収＆返金</t>
  </si>
  <si>
    <t>回収</t>
  </si>
  <si>
    <t>回収＆返金/交換</t>
  </si>
  <si>
    <t>カスミ</t>
  </si>
  <si>
    <t>管理レベル「3」　</t>
    <phoneticPr fontId="5"/>
  </si>
  <si>
    <t>回収＆交換</t>
  </si>
  <si>
    <t xml:space="preserve"> </t>
    <phoneticPr fontId="33"/>
  </si>
  <si>
    <t>世界の感染状況まとめてきた米大学 コロナ特設サイト更新終了</t>
    <phoneticPr fontId="101"/>
  </si>
  <si>
    <r>
      <t>新型コロナウイルスの感染が広がった当初から、世界の感染状況をまとめ、インターネットで発信してきた、</t>
    </r>
    <r>
      <rPr>
        <b/>
        <u/>
        <sz val="20"/>
        <color rgb="FFFF0000"/>
        <rFont val="游ゴシック"/>
        <family val="3"/>
        <charset val="128"/>
      </rPr>
      <t>アメリカのジョンズ・ホプキンス大学の特設サイトが、10日、データの更新を終了しました。リアルタイムに公開される情報が少なくなり、正確なデータの把握が難しくなったことが理由だとしています。</t>
    </r>
    <r>
      <rPr>
        <b/>
        <sz val="16"/>
        <color theme="1"/>
        <rFont val="游ゴシック"/>
        <family val="3"/>
        <charset val="128"/>
      </rPr>
      <t>この特設サイトはジョンズ・ホプキンス大学が2020年1月に立ち上げ、新型コロナの発生状況や死者数などの世界中の最新データを、国や地域ごとにまとめて発信してきました。サイトはインターネット上で公開された各国政府の情報を自動的に収集するなどしてデータの更新を続け、日本や海外のメディアが世界の感染状況を伝えるのに利用するなど、さまざまな形で活用されてきました。
しかし、最近になり、リアルタイムに公開される情報が少なくなり、正確なデータの把握が難しくなったとして、更新の終了を決めたということです。大学によりますと、現地時間の10日午前8時すぎに最後のデータ更新を行ったということで、今後もこれまで集めたデータは公開するとしています。運営に携わったジョンズ・ホプキンス大学の研究者、ベス・ブラウアーさんは「更新終了は複雑な気持ちだ。パンデミックはまだ終わっていないが、世界が新型コロナを理解するのに重要な役割を果たせたことを誇りに思っている」と話していました。</t>
    </r>
    <phoneticPr fontId="101"/>
  </si>
  <si>
    <t>　コロナ明け</t>
    <rPh sb="4" eb="5">
      <t>ア</t>
    </rPh>
    <phoneticPr fontId="5"/>
  </si>
  <si>
    <t>※2023年 第11週（3/13～3/19）  現在</t>
    <phoneticPr fontId="101"/>
  </si>
  <si>
    <t>また、上記の各一覧表は、公益財団法人 日本食品化学研究振興財団が、官報及び厚生労働省発表資料を基に独自に編集したものでありますので、この表の数値等をご利用になる場合は、官報等で再度ご確認下さい。</t>
  </si>
  <si>
    <t>小田急商事</t>
  </si>
  <si>
    <t>日本のデータ3/31</t>
    <rPh sb="0" eb="2">
      <t>ニホン</t>
    </rPh>
    <phoneticPr fontId="101"/>
  </si>
  <si>
    <r>
      <rPr>
        <sz val="13"/>
        <color theme="0"/>
        <rFont val="ＭＳ ゴシック"/>
        <family val="3"/>
        <charset val="128"/>
      </rPr>
      <t>累積死者数</t>
    </r>
    <r>
      <rPr>
        <sz val="13"/>
        <color theme="0"/>
        <rFont val="Yu Gothic"/>
        <charset val="128"/>
      </rPr>
      <t>　増加数</t>
    </r>
    <rPh sb="0" eb="2">
      <t>ルイセキ</t>
    </rPh>
    <rPh sb="2" eb="5">
      <t>シシャスウ</t>
    </rPh>
    <rPh sb="6" eb="9">
      <t>ゾウカスウ</t>
    </rPh>
    <phoneticPr fontId="101"/>
  </si>
  <si>
    <t>　増加率</t>
    <rPh sb="1" eb="4">
      <t>ゾウカリツ</t>
    </rPh>
    <phoneticPr fontId="101"/>
  </si>
  <si>
    <t>定価2,500円(送料無料)</t>
    <phoneticPr fontId="101"/>
  </si>
  <si>
    <t>食品工場では、必ず朝の朝礼で　食品の安全について　話をしています</t>
    <rPh sb="0" eb="4">
      <t>ショクヒンコウジョウ</t>
    </rPh>
    <rPh sb="7" eb="8">
      <t>カナラ</t>
    </rPh>
    <rPh sb="9" eb="10">
      <t>アサ</t>
    </rPh>
    <rPh sb="11" eb="13">
      <t>チョウレイ</t>
    </rPh>
    <rPh sb="15" eb="17">
      <t>ショクヒン</t>
    </rPh>
    <rPh sb="18" eb="20">
      <t>アンゼン</t>
    </rPh>
    <rPh sb="25" eb="26">
      <t>ハナシ</t>
    </rPh>
    <phoneticPr fontId="101"/>
  </si>
  <si>
    <t>毎週　　ひとつ　　覚えていきましょう</t>
    <phoneticPr fontId="5"/>
  </si>
  <si>
    <r>
      <t>話題は　この本の書かれています。毎週の始まりに　活用しましょう　　　</t>
    </r>
    <r>
      <rPr>
        <sz val="16"/>
        <color rgb="FFFF0000"/>
        <rFont val="ＭＳ Ｐゴシック"/>
        <family val="3"/>
        <charset val="128"/>
        <scheme val="minor"/>
      </rPr>
      <t>大好評につき増刷しました　</t>
    </r>
    <r>
      <rPr>
        <sz val="14"/>
        <rFont val="ＭＳ Ｐゴシック"/>
        <family val="3"/>
        <charset val="128"/>
        <scheme val="minor"/>
      </rPr>
      <t>　</t>
    </r>
    <rPh sb="0" eb="2">
      <t>ワダイ</t>
    </rPh>
    <rPh sb="6" eb="7">
      <t>ホン</t>
    </rPh>
    <rPh sb="8" eb="9">
      <t>カ</t>
    </rPh>
    <rPh sb="16" eb="18">
      <t>マイシュウ</t>
    </rPh>
    <rPh sb="19" eb="20">
      <t>ハジ</t>
    </rPh>
    <rPh sb="24" eb="26">
      <t>カツヨウ</t>
    </rPh>
    <rPh sb="34" eb="37">
      <t>ダイコウヒョウ</t>
    </rPh>
    <rPh sb="40" eb="42">
      <t>ゾウサツ</t>
    </rPh>
    <phoneticPr fontId="101"/>
  </si>
  <si>
    <t>上記の他「 食品において不検出とされる農薬等 」が定められています。</t>
    <phoneticPr fontId="33"/>
  </si>
  <si>
    <t>増刷　週のひとつ朝礼ネタ　60話　注文再会しました</t>
    <rPh sb="0" eb="2">
      <t>ゾウサツ</t>
    </rPh>
    <rPh sb="3" eb="4">
      <t>シュウ</t>
    </rPh>
    <rPh sb="8" eb="10">
      <t>チョウレイ</t>
    </rPh>
    <rPh sb="15" eb="16">
      <t>ワ</t>
    </rPh>
    <rPh sb="17" eb="19">
      <t>チュウモン</t>
    </rPh>
    <rPh sb="19" eb="21">
      <t>サイカイ</t>
    </rPh>
    <phoneticPr fontId="33"/>
  </si>
  <si>
    <t>9-10月、4月以降
施設の所在市町村で流行・   食中毒が報告される
定点観測値が5.00前後</t>
    <phoneticPr fontId="101"/>
  </si>
  <si>
    <t xml:space="preserve">【情報共有】　週間・情報収集/情報は毎週確認する
【常設】　嘔吐物処理セットの配備
【体調管理】従業員の健康状況を徹底し、不良者は調理・加工ラインより外す
</t>
    <phoneticPr fontId="101"/>
  </si>
  <si>
    <t>やや多い</t>
    <rPh sb="2" eb="3">
      <t>オオ</t>
    </rPh>
    <phoneticPr fontId="101"/>
  </si>
  <si>
    <t xml:space="preserve">細菌性赤痢なし
</t>
    <phoneticPr fontId="101"/>
  </si>
  <si>
    <t>ジェントス</t>
  </si>
  <si>
    <t>サミット</t>
  </si>
  <si>
    <t>富士シティオ</t>
  </si>
  <si>
    <t>京都府</t>
    <rPh sb="0" eb="3">
      <t>キョウトフ</t>
    </rPh>
    <phoneticPr fontId="16"/>
  </si>
  <si>
    <t>宮城県</t>
    <rPh sb="0" eb="3">
      <t>ミヤギケン</t>
    </rPh>
    <phoneticPr fontId="16"/>
  </si>
  <si>
    <t xml:space="preserve"> 2　全国指数</t>
    <phoneticPr fontId="5"/>
  </si>
  <si>
    <t>問合せ　hy_food-safety@kxf.biglobe.ne.jp</t>
    <rPh sb="0" eb="2">
      <t>トイアワ</t>
    </rPh>
    <phoneticPr fontId="101"/>
  </si>
  <si>
    <t>讀賣新聞</t>
    <rPh sb="0" eb="4">
      <t>ヨミウリシンブン</t>
    </rPh>
    <phoneticPr fontId="16"/>
  </si>
  <si>
    <t>今週のニュース（Noroｖｉｒｕｓ） (4/10-4/23)</t>
    <rPh sb="0" eb="2">
      <t>コンシュウ</t>
    </rPh>
    <phoneticPr fontId="5"/>
  </si>
  <si>
    <t xml:space="preserve"> GⅡ　15週　0例</t>
    <rPh sb="9" eb="10">
      <t>レイ</t>
    </rPh>
    <phoneticPr fontId="5"/>
  </si>
  <si>
    <t>2023/14週</t>
    <phoneticPr fontId="101"/>
  </si>
  <si>
    <t>2023/15週</t>
    <phoneticPr fontId="101"/>
  </si>
  <si>
    <t>海外情報 (4/10-4/23)</t>
    <rPh sb="0" eb="2">
      <t>カイガイ</t>
    </rPh>
    <rPh sb="2" eb="4">
      <t>ジョウホウ</t>
    </rPh>
    <phoneticPr fontId="5"/>
  </si>
  <si>
    <t>食中毒情報 (4/10-4/23)</t>
    <rPh sb="0" eb="3">
      <t>ショクチュウドク</t>
    </rPh>
    <rPh sb="3" eb="5">
      <t>ジョウホウ</t>
    </rPh>
    <phoneticPr fontId="5"/>
  </si>
  <si>
    <t>食品リコール・回収情報
 (4/10-4/23)</t>
    <rPh sb="0" eb="2">
      <t>ショクヒン</t>
    </rPh>
    <rPh sb="7" eb="9">
      <t>カイシュウ</t>
    </rPh>
    <rPh sb="9" eb="11">
      <t>ジョウホウ</t>
    </rPh>
    <phoneticPr fontId="5"/>
  </si>
  <si>
    <t>残留農薬  (4/10-4/23)</t>
    <phoneticPr fontId="16"/>
  </si>
  <si>
    <t>食品表示 (4/10-4/23)</t>
    <rPh sb="0" eb="2">
      <t>ショクヒン</t>
    </rPh>
    <rPh sb="2" eb="4">
      <t>ヒョウジ</t>
    </rPh>
    <phoneticPr fontId="5"/>
  </si>
  <si>
    <t>阪本漢法製薬</t>
  </si>
  <si>
    <t>ワイズマート</t>
  </si>
  <si>
    <t>BOCJapan...</t>
  </si>
  <si>
    <t>はあとけあ</t>
  </si>
  <si>
    <t>㈱ツルヤ</t>
  </si>
  <si>
    <t>マックスバリュ西...</t>
  </si>
  <si>
    <t>豊食品工業所</t>
  </si>
  <si>
    <t>タイヨー</t>
  </si>
  <si>
    <t>みずの里</t>
  </si>
  <si>
    <t>ベイシア</t>
  </si>
  <si>
    <t>加藤産業</t>
  </si>
  <si>
    <t>たんぽぽ</t>
  </si>
  <si>
    <t>JR東日本青森商...</t>
  </si>
  <si>
    <t>ヤオコー</t>
  </si>
  <si>
    <t>アルマテラ</t>
  </si>
  <si>
    <t>有機アガベチョコレート 一部異物混入(金属針)の恐れ</t>
  </si>
  <si>
    <t>ジェイアール西日...</t>
  </si>
  <si>
    <t>生ハムと玉葱のフォカッチャサンド 一部保存温度誤り陳列</t>
  </si>
  <si>
    <t>ホワイト食品工業...</t>
  </si>
  <si>
    <t>りんご乳酸菌飲料 一部特定原材料(りんご)表示欠落</t>
  </si>
  <si>
    <t>生活協同組合コー...</t>
  </si>
  <si>
    <t>かぼちゃカット 一部異物混入(刃こぼれ)の恐れ</t>
  </si>
  <si>
    <t>トライアルカンパ...</t>
  </si>
  <si>
    <t>サツマイモ紅天使(焼き芋) 一部賞味期限誤表示</t>
  </si>
  <si>
    <t>ウオロク</t>
  </si>
  <si>
    <t>新潟たれかつ丼 一部ラベル誤貼付でアレルゲン表示欠落</t>
  </si>
  <si>
    <t>大きな唐揚(塩レモン) 一部特定原材料表示欠落</t>
  </si>
  <si>
    <t>アイケイ</t>
  </si>
  <si>
    <t>かわいいたまご 一部賞味期限誤表示</t>
  </si>
  <si>
    <t>ヨ－ク</t>
  </si>
  <si>
    <t>男爵の牛肉コロッケ 一部ラベル誤貼付で表示欠落</t>
  </si>
  <si>
    <t>西友</t>
  </si>
  <si>
    <t>干さば 一部(消費期限,保存方法)表示欠落</t>
  </si>
  <si>
    <t>ヨークベニマル</t>
  </si>
  <si>
    <t>フローズンシーフード　ボイル帆立</t>
  </si>
  <si>
    <t>農事組合法人会田...</t>
  </si>
  <si>
    <t>鶏卵 一部 賞味期限シール誤貼付</t>
  </si>
  <si>
    <t>ラ・テール</t>
  </si>
  <si>
    <t>マドレーヌ他 一部賞味期限ラベル誤貼付</t>
  </si>
  <si>
    <t>ベーコンエピ 一部アレルギー(落花生)表示欠落</t>
  </si>
  <si>
    <t>八百鮮</t>
  </si>
  <si>
    <t>干し芋 一部カビ発生の恐れ</t>
  </si>
  <si>
    <t>タカチホ</t>
  </si>
  <si>
    <t>野沢菜じゃこ飯(混ぜご飯の素) 一部賞味期限誤表示</t>
  </si>
  <si>
    <t>ハムカツ 一部特定原材料(小麦,卵,乳成分)表示欠落</t>
  </si>
  <si>
    <t>大塚食品</t>
  </si>
  <si>
    <t>アルパインスプリングウォーター 一部賞味期限表示欠落</t>
  </si>
  <si>
    <t>魚伊山陽路</t>
  </si>
  <si>
    <t>ままかりの沙美漬 一部賞味期限誤表示</t>
  </si>
  <si>
    <t>豊島屋酒造</t>
  </si>
  <si>
    <t>それは古来伝わる、麴のリキュール”Me” 原料誤表記</t>
  </si>
  <si>
    <t>ハッピーポケット...</t>
  </si>
  <si>
    <t>カカオケーキ オレンジソース 一部にカビ発生の恐れ</t>
  </si>
  <si>
    <t>イオン</t>
  </si>
  <si>
    <t>オーガニックトマト＆バジルスプレッド他 自社基準満たない恐れ</t>
  </si>
  <si>
    <t>プライフーズ</t>
  </si>
  <si>
    <t>RNクリスピーチキンフィレ他18商品 樹脂片混入の恐れ</t>
  </si>
  <si>
    <t>ナカオ食品</t>
  </si>
  <si>
    <t>生餃子 一部賞味期限誤表示</t>
  </si>
  <si>
    <t>生炊き ちりめん山椒 一部保存10℃以下を常温販売</t>
  </si>
  <si>
    <t>TAC21</t>
  </si>
  <si>
    <t>せとだのれもん 一部賞味期限誤印字</t>
  </si>
  <si>
    <t>平正商店</t>
  </si>
  <si>
    <t>JACK'nJILL Vcut Potato Chips BBQ他 一部TBHQ検出</t>
  </si>
  <si>
    <t>大日食品</t>
  </si>
  <si>
    <t>糖しぼり大根 一部賞味期限誤表示</t>
  </si>
  <si>
    <t>すぐ食べられるイエローカレー 原材料(小麦)表記欠落</t>
  </si>
  <si>
    <t>大同</t>
  </si>
  <si>
    <t>コンブチャ ウォーターゼリー 一部酵母発酵による膨張</t>
  </si>
  <si>
    <t>ジョイマート</t>
  </si>
  <si>
    <t>桜えび入りコロッケ 一部ラベル誤貼付で(えび)表示欠落</t>
  </si>
  <si>
    <t>1Dayシューティングネオドリンク/精泉マカビン丸 一部賞味期限誤表示</t>
  </si>
  <si>
    <t>和風ハンバーグ＆ｸﾘｰﾐｰｺﾛｯｹ帆立弁当 一部ラベル誤貼付で表示欠落</t>
  </si>
  <si>
    <t>台湾カステラ プレミアムプレーン 一部アレルゲン(大豆)表示欠落</t>
  </si>
  <si>
    <t>アトケアプロ 一部賞味期限切れ</t>
  </si>
  <si>
    <t>赤穂店 カネツル ほたるいかたまり漬け 一部消費期限誤表記</t>
  </si>
  <si>
    <t>9店舗 いか耳ザーサイ90g 一部アレルゲン(いか)表示欠落</t>
  </si>
  <si>
    <t>黒糖アーモンド 一部金属片混入の恐れ</t>
  </si>
  <si>
    <t>ビッグハウス鹿嶋店 かねふく明太子 一部賞味期限誤表記</t>
  </si>
  <si>
    <t>阿蘇の満願水20L他 計7商品 一部規格基準満たしていない恐れ</t>
  </si>
  <si>
    <t>にぎり寿司 一部ラベル誤貼付で(えび)表示欠落</t>
  </si>
  <si>
    <t>骨取りさばの味噌煮(西京味噌) 一部賞味期限誤表示</t>
  </si>
  <si>
    <t>韓国ジャバンのりキムチ味 一部賞味期限表示欠落</t>
  </si>
  <si>
    <t>ニラセンベイ 一部消費期限誤表示</t>
  </si>
  <si>
    <t>生クリームワッフル 消費期限誤表記</t>
  </si>
  <si>
    <t>プルコギ焼肉用 別商品の原材料混合でアレルギー表示欠落</t>
  </si>
  <si>
    <t>室蘭市立みなと小学校において、感染性胃腸炎（ノロウイルス）患者及びその疑いのある児童の発生を確認しました。これに伴い、みなと小学校では、下記のとおり休業措置を行っています。みなと小学校学校閉鎖
期間：4月19日（水曜日）～4月23日（日曜日）
状況：嘔吐、腹痛等の症状を呈する児童が本日まで83名発生</t>
    <phoneticPr fontId="101"/>
  </si>
  <si>
    <t>室蘭市公表</t>
    <rPh sb="0" eb="3">
      <t>ムロランシ</t>
    </rPh>
    <rPh sb="3" eb="5">
      <t>コウヒョウ</t>
    </rPh>
    <phoneticPr fontId="101"/>
  </si>
  <si>
    <t>　県によりますと、和歌山県海南市の認定こども園「海南市立きらら子ども園」で、4月9日～19日にかけて0歳～5歳の園児ら21人が嘔吐や下痢などの症状を訴えていると保健所に連絡があったということです。そのうち園児3人からノロウイルスが検出されたということです。</t>
    <phoneticPr fontId="101"/>
  </si>
  <si>
    <t>MBSニュース</t>
    <phoneticPr fontId="101"/>
  </si>
  <si>
    <t>岐阜県によりますと、食中毒が発生したのは瑞浪市明世町のゴルフ場「明世(あけよ)カントリークラブ」のレストランで、4月11日から13日にかけて食事をした440人のうち26歳から87歳までの男女60人が嘔吐や下痢、発熱などの食中毒の症状を訴えました。</t>
    <phoneticPr fontId="101"/>
  </si>
  <si>
    <t>東海テレビ</t>
    <rPh sb="0" eb="2">
      <t>トウカイ</t>
    </rPh>
    <phoneticPr fontId="101"/>
  </si>
  <si>
    <t>熊本日日新聞</t>
    <rPh sb="0" eb="2">
      <t>クマモト</t>
    </rPh>
    <rPh sb="2" eb="6">
      <t>ニチニチシンブン</t>
    </rPh>
    <phoneticPr fontId="101"/>
  </si>
  <si>
    <t>熊本県は14日、菊池市の旅館「狗［く］の郷［さと］」で食事をした10歳未満～80代の男女11人がノロウイルスによる食中毒になったと発表した。県菊池保健所は、この旅館を15日まで2日間の営業停止処分にした。県健康危機管理課によると、家族や友人らの11グループ32人は8日から9日にかけて宿泊し、食事も取った。そのうち4グループ11人が9日から11日にかけて、おう吐や下痢、発熱の症状が出た。全員快方に向かっている。</t>
    <phoneticPr fontId="101"/>
  </si>
  <si>
    <t>福井県は4月13日、福井県若狭町の飲食店が調理、提供した弁当やオードブルを食べた25人が下痢や嘔吐などの症状を訴え、このうち4人が食中毒と診断されたと発表した。
　25人は10〜70代。入院した人はおらず、全員回復に向かっている。県は食品衛生法に基づき、同店を15日まで3日間の営業停止処分にした。</t>
    <phoneticPr fontId="101"/>
  </si>
  <si>
    <t>福井新聞</t>
    <rPh sb="0" eb="4">
      <t>フクイシンブン</t>
    </rPh>
    <phoneticPr fontId="101"/>
  </si>
  <si>
    <t xml:space="preserve">老人ホームで食中毒症状 東大阪・全員快方へ - 毎日新聞 
... ホームで8～9日に提供された食事を食べた男女11人（33～97歳）が下痢や吐き気などの症状を訴え、このうち6人からノロウイルスが検出されたと発表した。
</t>
    <phoneticPr fontId="101"/>
  </si>
  <si>
    <t xml:space="preserve">毎日新聞 </t>
    <phoneticPr fontId="101"/>
  </si>
  <si>
    <t>京都・宇治田原の学校給食を一時中止 調理員からノロウイルス 
京都府宇治田原町の教育委員会（京都府）は１０日、学校給食共同調理場の.</t>
    <phoneticPr fontId="101"/>
  </si>
  <si>
    <t xml:space="preserve">京都新聞 </t>
    <phoneticPr fontId="101"/>
  </si>
  <si>
    <t xml:space="preserve"> GⅡ　14週　1例</t>
    <rPh sb="6" eb="7">
      <t>シュウ</t>
    </rPh>
    <phoneticPr fontId="5"/>
  </si>
  <si>
    <t>新規感染者数　 155週目</t>
    <rPh sb="0" eb="2">
      <t>シンキ</t>
    </rPh>
    <rPh sb="2" eb="5">
      <t>カンセンシャ</t>
    </rPh>
    <rPh sb="5" eb="6">
      <t>スウ</t>
    </rPh>
    <rPh sb="11" eb="13">
      <t>シュウメ</t>
    </rPh>
    <phoneticPr fontId="5"/>
  </si>
  <si>
    <t>2週間の患者数</t>
    <rPh sb="1" eb="3">
      <t>シュウカン</t>
    </rPh>
    <rPh sb="4" eb="6">
      <t>カンジャ</t>
    </rPh>
    <rPh sb="6" eb="7">
      <t>スウ</t>
    </rPh>
    <phoneticPr fontId="101"/>
  </si>
  <si>
    <t>給食の牛乳飲んだ中学生5人が腹痛や吐き気「いつもと違う味」「草のにおい」</t>
    <phoneticPr fontId="16"/>
  </si>
  <si>
    <t>京都府舞鶴市教育委員会は21日、市内の小中学校で20日に提供された給食の牛乳について「いつもと違う味がする」など風味不良の報告が相次ぎ、中学校2校で計5人の生徒が腹痛や吐き気を訴えたと発表した。市教委によると、牛乳は紙パック入りの「京都農協牛乳」（200ミリリットル）。小学校5校と中学校5校で児童や生徒、教職員から「薬っぽい味がする」「にがい」、「草のにおいがする」などの声が寄せられたという。牛乳は南丹市八木町の「雪印メグミルク京都工場」で製造され、全農京都府本部が納入した。
　市教委は21日の学校給食での牛乳提供を中止。府南丹保健所が工場の製造管理体制を確認し、製造元が原因を調べている。</t>
    <phoneticPr fontId="16"/>
  </si>
  <si>
    <t>https://news.yahoo.co.jp/articles/36851785b2389199bec1800af1e76d026ba6113c</t>
    <phoneticPr fontId="16"/>
  </si>
  <si>
    <t>京都新聞</t>
    <rPh sb="0" eb="4">
      <t>キョウトシンブン</t>
    </rPh>
    <phoneticPr fontId="16"/>
  </si>
  <si>
    <t>居酒屋で食中毒　4人嘔吐や下痢　寄生虫のクドア・セプテンプンクタータ検出　ヒラメの肝和えが原因と断定【岡山・倉敷市】</t>
    <phoneticPr fontId="16"/>
  </si>
  <si>
    <t>倉敷市保健所は、倉敷市笹沖の飲食店「楽丸（らくまる）」で提供された食事を原因とする食中毒が発生したと発表しました。保健所によりますと今月(4月)16日に楽丸で食事をした友人どうし8人のグループのうち、40代から70代の4人に、翌日、嘔吐・下痢などの食中毒の症状が出ました。入院した人や重症者はいないということです。有症者に共通した食事は他にないこと、患者の便から寄生虫のクドア・セプテンプンクタータが検出されたことなどから、この店で提供された料理が原因と断定したということです。また、クドア・セプテンプンクタータはヒラメに関連するものが多いことから、この日提供された「ヒラメの肝和え」が原因と考えられるということです。原因のヒラメを廃棄したことで食中毒の拡大・再発防止策が講じられていること、立ち入り検査の結果、施設の衛生管理や食品の取り扱いに問題は認められなかったことから、保健所では営業停止処分は行わないということです。
保健所によりますと、クドア・セプテンプンクタータは冷凍や加熱により、死滅するものの、生食の場合は効果的に防ぐ手段はないということです。一方で、多くの場合は、24時間以内に症状が回復するということです。</t>
    <phoneticPr fontId="16"/>
  </si>
  <si>
    <t>https://www.label-bank.co.jp/column/lb_newspaper.html</t>
    <phoneticPr fontId="16"/>
  </si>
  <si>
    <t>岡山県</t>
    <rPh sb="0" eb="3">
      <t>オカヤマケン</t>
    </rPh>
    <phoneticPr fontId="16"/>
  </si>
  <si>
    <t>山陽放送</t>
    <rPh sb="0" eb="4">
      <t>サンヨウホウソウ</t>
    </rPh>
    <phoneticPr fontId="16"/>
  </si>
  <si>
    <t>地区の集会場で焼肉…発熱、下痢、腹痛　3人が「カンピロバクター」食中毒</t>
    <phoneticPr fontId="16"/>
  </si>
  <si>
    <t>鳥取県は21日、日野郡内でカンピロバクターによる食中毒が発生したと発表しました。鳥取県によりますと、カンピロバクターによる食中毒が発生したのは、日野郡内の地区集会場で行われた焼肉の会食です。4月16日、日野郡内に住む5人が、購入したラム肉、牛ホルモン、牛レバーなどを材料に焼肉を会食。そのうち30代～60代の男性3人が、18日～20日までの間、発熱や下痢、腹痛などの症状を訴え、症状を訴えた人の便からカンピロバクター・ジェジュニが検出されました。現在、症状は回復しているということです。
鳥取県は、対策として肉の過熱を十分にすることや生肉用のトングを分けることなど、注意を呼び掛けています。</t>
    <phoneticPr fontId="16"/>
  </si>
  <si>
    <t>https://newsdig.tbs.co.jp/articles/-/448284?display=1</t>
    <phoneticPr fontId="16"/>
  </si>
  <si>
    <t>鳥取県</t>
    <rPh sb="0" eb="3">
      <t>トットリケン</t>
    </rPh>
    <phoneticPr fontId="16"/>
  </si>
  <si>
    <t>山陰放送</t>
    <rPh sb="0" eb="2">
      <t>サンイン</t>
    </rPh>
    <rPh sb="2" eb="4">
      <t>ホウソウ</t>
    </rPh>
    <phoneticPr fontId="16"/>
  </si>
  <si>
    <t>有毒植物「バイケイソウ」食べた60代男性が腹痛・吐き気の食中毒“加熱しても毒消えない”最悪死に至る植物と山菜の違い</t>
    <phoneticPr fontId="16"/>
  </si>
  <si>
    <t>4月、山菜と間違えて有毒植物「バイケイソウ」を食べた60代の男性が腹痛や吐き気などの症状を訴え入院していたことがわかりました。宮城県によりますと、今月17日、60代の男性が加美町内で採った山菜をおひたしにして食べたところ、腹痛や吐き気などの症状を訴えました。男性は塩釜市内の病院に入院しましたが、その後症状は回復し、すでに退院しています。県は、医師の診察結果から、男性が山菜の「ウルイ」と間違えて有毒植物の「バイケイソウ」を食べた可能性が高いと判断し、食中毒だと断定しました。「バイケイソウ」と「ウルイ」は見分けがつきにくく、加熱しても毒は消えません。「バイケイソウ」を食べてしまうと、30分から1時間くらいで下痢や嘔吐、手足のしびれなどの症状が現れ、重症の場合は意識不明となり、死亡することもあります。県は、食用の野草と確実に判断できない植物は採ったり食べたりしないよう注意を呼びかけています。</t>
    <phoneticPr fontId="16"/>
  </si>
  <si>
    <t>https://topics.smt.docomo.ne.jp/article/tbcsendai/region/tbcsendai-446197</t>
    <phoneticPr fontId="16"/>
  </si>
  <si>
    <t>東北放送</t>
    <rPh sb="0" eb="2">
      <t>トウホク</t>
    </rPh>
    <rPh sb="2" eb="4">
      <t>ホウソウ</t>
    </rPh>
    <phoneticPr fontId="16"/>
  </si>
  <si>
    <t>ゴルフ場のレストランで食中毒か、60人が下痢や発熱などの症状　調理場を営業禁止処分　岐阜　</t>
    <phoneticPr fontId="16"/>
  </si>
  <si>
    <t>岐阜県瑞浪市にあるゴルフ場のレストランで食事をした60人が食中毒の症状を訴え、県はレストランの調理場を営業禁止処分としました。 岐阜県によりますと食中毒が発生したのは、瑞浪市の明世カントリークラブのクラブハウスにあるレストランです。レストランでは、4月11日から13日にかけて104グループ合わせて440人が食事をしていて、このうち26歳から87歳までの男女60人に下痢や発熱などの症状があったということです。
東濃保健所が調べたところ、患者からはノロウイルスが検出されましたが、いずれも快方に向かっているということです。
県はレストランの調理場を19日付けで営業禁止処分とし、食中毒の原因を調べています。</t>
    <phoneticPr fontId="16"/>
  </si>
  <si>
    <t>https://news.infoseek.co.jp/article/nagoyatv_1021375230364073984/</t>
    <phoneticPr fontId="16"/>
  </si>
  <si>
    <t>岐阜県</t>
    <rPh sb="0" eb="3">
      <t>ギフケン</t>
    </rPh>
    <phoneticPr fontId="16"/>
  </si>
  <si>
    <t>名古屋テレビ</t>
    <rPh sb="0" eb="3">
      <t>ナゴヤ</t>
    </rPh>
    <phoneticPr fontId="16"/>
  </si>
  <si>
    <t>自宅で栽培しているニラと間違えスイセンを炒め物に、新潟県長岡市で男女2人が食中毒で救急搬送</t>
    <phoneticPr fontId="16"/>
  </si>
  <si>
    <t>新潟県によると、4月16日に長岡市内でスイセンによる食中毒が発生し、50歳代の男女2人が医療機関に救急搬送された。長岡保健所の調査によると、4月16日、長岡市の住民が自宅敷地内で栽培している「ニラ」を採取。同日19時半頃に炒め物にして家族2人で食べたところ、20時頃から嘔吐や吐き気の症状が現れ、救急搬送されて医療機関を受診した。その後、患者から「自宅敷地内にはスイセンも栽培している」と申し出があったことから、採取した植物の形態や臭いを確認したところ、ニラではなく有毒植物のスイセンであることが判明した。また、患者の症状がスイセンによる中毒の症状と一致することなどから、スイセンによる食中毒と断定した。なお、患者は快方に向かっている。</t>
    <phoneticPr fontId="16"/>
  </si>
  <si>
    <t>https://www.niikei.jp/695979/</t>
    <phoneticPr fontId="16"/>
  </si>
  <si>
    <t>新潟県</t>
    <rPh sb="0" eb="3">
      <t>ニイガタケン</t>
    </rPh>
    <phoneticPr fontId="16"/>
  </si>
  <si>
    <t>新潟経済新聞</t>
    <rPh sb="0" eb="4">
      <t>ニイガタケイザイ</t>
    </rPh>
    <rPh sb="4" eb="6">
      <t>シンブン</t>
    </rPh>
    <phoneticPr fontId="16"/>
  </si>
  <si>
    <t>家族が釣って冷凍していたフグ、唐揚げにして食べたら…猛毒で手足しびれる</t>
    <phoneticPr fontId="16"/>
  </si>
  <si>
    <t>山口県は１７日、フグを食べた宇部市の６０歳代女性が食中毒を発症したと発表した。回復に向かっているという。県生活衛生課によると、１６日午後１時頃、女性は阿武町の実家で、家族が数か月前に釣って冷凍していたフグの唐揚げを食べ、手足のしびれなどの症状を訴えた。病院でフグに含まれる猛毒テトロドトキシンによる食中毒と診断された。</t>
    <phoneticPr fontId="16"/>
  </si>
  <si>
    <t>https://www.yomiuri.co.jp/national/20230418-OYT1T50058/</t>
    <phoneticPr fontId="16"/>
  </si>
  <si>
    <t>山口県</t>
    <rPh sb="0" eb="3">
      <t>ヤマグチケン</t>
    </rPh>
    <phoneticPr fontId="16"/>
  </si>
  <si>
    <t>腹痛、嘔吐など食中毒のような症状を起こすと知られたミニトマト品種が全量廃棄された。農林畜産食品部は１３日、「食中毒の類似症状と因果関係がある農家３カ所を含め、『ＴＹオールスター』（ＨＳ２１０６品種）の栽培農家２０カ所が国民健康保護のために自発的廃棄に参加した」と発表した。
先月から保育園、幼稚園などで給食で提供されたミニトマトを食べた子供たちが嘔吐、腹痛などの症状を見せたという通報が相次いだ。政府の調査結果、該当トマトの品種はすべてＴＹオールスターだった。この品種でトマチンの類似成分であるリコペロサイドＣが多く生成され、この成分によって苦味が現れて嘔吐などの症状が誘発されたと政府は結論付けた。該当品種以外に他のミニトマトからはこの成分が検出されなかった。ＴＹオールスターは今年初めて出荷された品種で、栽培面積は約２万５０００坪だ。農食品部は自治体とともに廃棄で被害を受けた農家に１坪当たり２万ウォン（約２０００円）程度を支援する。先月３０日、政府が関連事実を発表して消費が急減し、ミニトマトの価格は半分水準に落ちた。
農食品部は「『苦味トマト』の原因が解消されただけに消費萎縮で被害を受ける農家のために国民向けの消費促進広報を推進する計画」とし「５月上旬までに農協などを通じて特別割引イベントも進める予定」と明らかにした。</t>
    <phoneticPr fontId="16"/>
  </si>
  <si>
    <t>https://japanese.joins.com/JArticle/303233</t>
    <phoneticPr fontId="16"/>
  </si>
  <si>
    <t>韓国で「苦味のミニトマトを食べてみんな吐いた」…論議の品種を全量廃棄</t>
    <phoneticPr fontId="16"/>
  </si>
  <si>
    <t>中央日報日本語版</t>
    <phoneticPr fontId="16"/>
  </si>
  <si>
    <t>韓国</t>
    <rPh sb="0" eb="2">
      <t>カンコク</t>
    </rPh>
    <phoneticPr fontId="16"/>
  </si>
  <si>
    <t>弁当やオードブル食べた25人が下痢、嘔吐…福井県の飲食店で食中毒、3日間の営業停止処分</t>
    <phoneticPr fontId="16"/>
  </si>
  <si>
    <t>福井県は4月13日、福井県若狭町の飲食店が調理、提供した弁当やオードブルを食べた25人が下痢や嘔吐などの症状を訴え、このうち4人が食中毒と診断されたと発表した。25人は10～70代。入院した人はおらず、全員回復に向かっている。県は食品衛生法に基づき、同店を15日まで3日間の営業停止処分にした。弁当を食べた人が11日、二州健康福祉センターに「体調不良者が複数出た」と報告した。同店は同日から営業を自粛している。
県医薬食品・衛生課によると、同店は9日に2グループ15人に弁当、10日に1グループ18人に店内でオードブルなどを提供した。メニューはイカの塩焼きや卵焼き、焼き魚、刺し身など。有症者や調理者からノロウイルスが検出されたことなどから、同店の食事が原因の食中毒と断定した。</t>
    <phoneticPr fontId="16"/>
  </si>
  <si>
    <t>https://www.fukuishimbun.co.jp/articles/-/1764655</t>
    <phoneticPr fontId="16"/>
  </si>
  <si>
    <t>福井県</t>
    <rPh sb="0" eb="3">
      <t>フクイケン</t>
    </rPh>
    <phoneticPr fontId="16"/>
  </si>
  <si>
    <t>福井新聞</t>
    <rPh sb="0" eb="4">
      <t>フクイシンブン</t>
    </rPh>
    <phoneticPr fontId="16"/>
  </si>
  <si>
    <t>山菜と間違えトリカブト食べる おう吐など症状訴え搬送 佐渡</t>
    <phoneticPr fontId="16"/>
  </si>
  <si>
    <t>１１日、佐渡市に住む７０代の男性が地元で摘み取った山菜をおひたしにして食べたところ、おう吐などの症状を訴え病院に運ばれました。
男性の自宅には中毒症状を引き起こす「トリカブト」が残されていたことから、県は誤って「トリカブト」を口にした食中毒と断定し、注意を呼びかけています。県によりますと、１１日、佐渡市の７０代の男性が地元で摘み取った山菜をおひたしにして食べたところ、およそ２時間後におう吐やふらつきなどの症状を訴え、病院に運ばれました。命に別状はないということです。
男性の自宅には中毒症状を引き起こす「トリカブト」が残されていたことから、県は「トリカブト」による食中毒と断定しました。
葉の形がよく似た山菜の「モミジガサ」と誤って「トリカブト」を口にしたとみられるということです。厚生労働省によりますと、同様のケースが全国各地で報告されていて、県は種類が判別できない山菜や野草は食べず、山菜などを調理する前に十分、種類を確認するよう呼びかけています。</t>
    <phoneticPr fontId="16"/>
  </si>
  <si>
    <t>https://www3.nhk.or.jp/lnews/niigata/20230413/1030024815.html</t>
    <phoneticPr fontId="16"/>
  </si>
  <si>
    <t>新潟NHK</t>
    <rPh sb="0" eb="2">
      <t>ニイガタ</t>
    </rPh>
    <phoneticPr fontId="16"/>
  </si>
  <si>
    <t>新潟県</t>
    <rPh sb="0" eb="2">
      <t>ニイガタ</t>
    </rPh>
    <rPh sb="2" eb="3">
      <t>ケン</t>
    </rPh>
    <phoneticPr fontId="16"/>
  </si>
  <si>
    <t>食材に潜むサルモネラ菌を簡単に発見できる検査キットが誕生</t>
    <phoneticPr fontId="16"/>
  </si>
  <si>
    <t>カナダの科学者チームが、新しいサルモネラ菌検出キットを開発したそうです。安価で手軽だというので、食中毒が増えるこれからの季節はちょっと気になりますね。検査は簡単かつスピーディなんでも家庭用の抗原検査キットよりも簡単で、菌を検出するのに1時間もかからないそう。開発者チームは、一般家庭だけでなく、鶏肉の加工業者や食品メーカーにも役立つと自信を見せています。
サルモネラ菌は最もメジャーな食中毒の原因菌で、アメリカ国内でも年間約135万人が感染し、そのうち2万6500人が入院、420人が死亡していると推定されています。ほとんどの方は自然治癒し、抗生物質などもあまり使われません。ただ、ものすごく辛いです。重症化した場合の治療やその予防が難しいことから、今大きな問題となっているのです。ヒトに感染するサルモネラ菌は、主に野生動物や家畜、特にニワトリの体内に多く生息しています。
食品生産者も日々、サルモネラ菌をはじめ食中毒原因菌をチェックしていますが、現在ラボで実施されている培養検査では、結果が出るまでに通常1日かそれ以上かかります。オンタリオ州のマクマスター大学の研究者チームが開発した次世代型検査なら、はるかにスピーディかつ手軽に検査ができます。
Image: Matthew Clarke, McMaster University via Gizmodo US
検査の有効性を確認したり、大々的に生産していくにはもう少し調査や開発が必要でしょうが、すでに非営利の研究組織Mitacsと豊田通商の子会社である豊田通商カナダ社が資金を提供しており、豊田通商は商業化も予定しています。</t>
    <phoneticPr fontId="16"/>
  </si>
  <si>
    <t>https://news.biglobe.ne.jp/it/0419/giz_230419_5212068222.html</t>
    <phoneticPr fontId="16"/>
  </si>
  <si>
    <t>カナダ</t>
    <phoneticPr fontId="16"/>
  </si>
  <si>
    <t>GIZMODO</t>
    <phoneticPr fontId="16"/>
  </si>
  <si>
    <t>アニサキスによる食中毒が増加　原因となる魚の種類が増える</t>
    <phoneticPr fontId="16"/>
  </si>
  <si>
    <t>　多発している食中毒について、主な原因となっているのがアニサキスですが、寄生する魚の種類が増加していることが分かりました。
長さ２センチから３センチ、白い糸のような見た目のアニサキス。魚介類の内臓に寄生し、魚が死んで時間が経つと筋肉、つまり身の部分に移動し食中毒の原因になることがあります。感染すると食後数時間以内に強い腹痛や吐き気、嘔吐などの症状を引き起こします。２０２２年に宮城県で発生した１０件の食中毒のうち８件がアニサキスが原因で、例年に比べ急増しています。
　宮城県食と暮らしの安全推進課平塚祥子食品安全班長「２０２２年は１年を通して７件のアニサキスを原因とする食中毒の発生だったのに対して、２０２３年は４月時点で既に８件ということで前年を上回るペースと認識しております」急増している原因は分かっていませんが、発生状況にはある特徴があるといいます。２０２３年に発生したアニサキスによる食中毒の原因となった魚の一覧です。これまで多かった青魚に加え、マグロなどでも発症しています。食中毒を防ぐにはマイナス２０℃以下での冷凍か７０℃以上での加熱が有効ですが、刺身や寿司など魚を生で食べる場合は目視で確認し取り除くことが必要です。宮城県食と暮らしの安全推進課平塚祥子食品安全班長「食べる際にちょっと気を付けて見ていただく。魚をさばく際にはなるべく早く内臓を除去していただく、ということが対策になると考えております」</t>
    <phoneticPr fontId="16"/>
  </si>
  <si>
    <t>https://www.khb-tv.co.jp/news/14888411</t>
    <phoneticPr fontId="16"/>
  </si>
  <si>
    <t>東日本放送</t>
    <rPh sb="0" eb="3">
      <t>ヒガシニホン</t>
    </rPh>
    <rPh sb="3" eb="5">
      <t>ホウソウ</t>
    </rPh>
    <phoneticPr fontId="16"/>
  </si>
  <si>
    <t>「食べないで」…流通している焼き菓子から「食中毒菌」検出</t>
    <phoneticPr fontId="16"/>
  </si>
  <si>
    <t>韓国食品医薬品安全処は去る18日、食品製造・加工業者であるPpangdeumilが製造・販売した製品「いちじくダックワーズ」から食中毒菌が検出され、販売を中止し回収措置をとると明らかにした。該当製品から検出された食中毒菌は「黄色ブドウ球菌」だ。一般的に健康な人の鼻腔、喉頭、皮膚、毛などにもいるブドウ球菌とは違い、剃毛など肌への刺激が強かったり、傷ができたりすると、毛穴を通して浸透する。また、黄色ブドウ球菌が増殖した食品では、腸毒素が生産され、これを摂取すると胃や腸に吸収されながら嘔吐（おうと）、下痢、腹痛などの症状を引き起こす。
　回収対象は製造日が2023年4月7日と表記されているものだ。食品医薬品安全処は「該当製品を購入した消費者は食べるのを止め、購入店に返品してほしい」と呼びかけた。</t>
    <phoneticPr fontId="16"/>
  </si>
  <si>
    <t>wowkorea</t>
    <phoneticPr fontId="16"/>
  </si>
  <si>
    <t>https://www.wowkorea.jp/news/Korea/2023/0419/10392409.html</t>
    <phoneticPr fontId="16"/>
  </si>
  <si>
    <t>韓国で白キムチと唐辛子がリコール　食中毒菌検出で</t>
    <phoneticPr fontId="16"/>
  </si>
  <si>
    <t>韓国の食品衛生当局である食薬処（食品医薬品安全処）は７日、食中毒菌が検出された白キムチの販売を中止し、回収することを明らかにした。白キムチはキムチの一種で、通常キムチを浸ける際に使われる唐辛子を使用しないキムチだ。。マイルドでさっぱりとした味を持つ。（参考記事：韓国で１４億売り上げた「１００％ハチミツ」　実は５０円の砂糖水だった…）
食薬処によると、今回の回収対象製品は、忠清北道清州市に所在する農業生産法人㈱イェソダムが製造・販売した「イェソダム特製白キムチ」のうち、製造日が２０２３年３月２８日と表示された製品だ。内容量は５㎏入りで、１千４９０㎏が生産された。回収措置された理由は、食中毒菌であるヨシニア・エンテロコリチカが基準値より高く検出されたためだ。食薬処は「該当製品を迅速に回収するように措置した」とし、「この製品を購入した消費者は、摂取を中止し、購入先に返品してほしい」と要請した。
これに先立ち、食薬処は先月６日、浦川市の㈱ハンソン食品が小分け・販売した唐辛子の一部製品から食中毒菌であるクロストリジウム・パープリンジェンス基準不適合が確認され、販売中止・回収措置すると明らかにした。
食薬処は６日、食品小分業者である株式会社ハンソン食品（京畿道抱川所在）が小分け・販売した唐辛子粉から基準値を超える食中毒菌が検出され、販売を中止・回収すると明らかにした。キムチ用・青陽唐辛子粉１㎏と２００ｇ容量の製品（製造日２０２２年１０月２４日）から、食中毒菌クロストリジウム・パープリンジェンスが基準値を超えて確認された。</t>
    <phoneticPr fontId="16"/>
  </si>
  <si>
    <t>https://korea-economics.jp/posts/23041002/</t>
    <phoneticPr fontId="16"/>
  </si>
  <si>
    <t>韓国経済</t>
    <rPh sb="0" eb="2">
      <t>カンコク</t>
    </rPh>
    <rPh sb="2" eb="4">
      <t>ケイザイ</t>
    </rPh>
    <phoneticPr fontId="16"/>
  </si>
  <si>
    <t xml:space="preserve">コーヒーが2型糖尿病を予防するメカニズムが大規模な研究で判明 - GIGAZINE </t>
  </si>
  <si>
    <t>大塚製薬、ナイジェリアの生産設備に約58億円投入予定と発表(日本、ナイジェリア) ｜ ビジネス短信  - ジェトロ</t>
  </si>
  <si>
    <t>https://www.jetro.go.jp/biznews/2023/04/e9fb06460d0ff09e.html</t>
  </si>
  <si>
    <t>米シカゴで植物由来代替シーフードのスタートアップが550万ドル調達(米国) ｜ ビジネス短信  - ジェトロ</t>
  </si>
  <si>
    <t>インドが人口世界一、中国抜くと国連－全世界の２割近くに - Bloomberg</t>
  </si>
  <si>
    <t>橋梁崩落事故、太平洋港への輸送ルート寸断でコーヒー輸出などのコスト上昇に懸念(コロンビア) ｜  - ジェトロ</t>
  </si>
  <si>
    <t>ケンタッキーがロシアから完全撤退　マクドナルドに続き｜FNNプライムオンライン</t>
  </si>
  <si>
    <t>韓国で未承認遺伝子組み換え「カボチャ」9件、追加で発見（KOREA WAVE） - Yahoo!ニュース</t>
  </si>
  <si>
    <t xml:space="preserve">IoTで米ホテルが具現化した「スマートホテル」とは？：特選プレミアムコンテンツガイド 　TechTargetジャパン </t>
  </si>
  <si>
    <t xml:space="preserve"> 「いいちこ」中国でじわり浸透 ドラマ仕立て動画で知名度急上昇 </t>
  </si>
  <si>
    <t xml:space="preserve">韓国リゾートで大規模“山火事” 住宅やホテル100軒に被害 強風で拡大か(2023年4月12日) YouTube </t>
  </si>
  <si>
    <t xml:space="preserve">日本製海苔から基準以上のカドミウム、タイ食品医薬品局が注意を呼びかけ ｜ タイランドハイパーリンクス：Thai Hyper </t>
  </si>
  <si>
    <t xml:space="preserve">中国で“鳥インフルエンザ”感染者が死亡 「H3N8型」による死者は世界初 発症前に生きた家禽類と接触 ｜ TBS NEWS </t>
    <phoneticPr fontId="101"/>
  </si>
  <si>
    <t>https://newsdig.tbs.co.jp/articles/-/433600?display=1</t>
    <phoneticPr fontId="101"/>
  </si>
  <si>
    <t>https://gigazine.net/news/20230416-coffees-reducing-type-2-diabetes-risk/</t>
    <phoneticPr fontId="101"/>
  </si>
  <si>
    <t>https://www.jetro.go.jp/biznews/2023/04/9e5ed8ff3edb806e.html</t>
    <phoneticPr fontId="101"/>
  </si>
  <si>
    <t>https://www.bloomberg.co.jp/news/articles/2023-04-19/RTCP6PT0AFB401</t>
    <phoneticPr fontId="101"/>
  </si>
  <si>
    <t>https://www.fnn.jp/articles/-/515627</t>
    <phoneticPr fontId="101"/>
  </si>
  <si>
    <t>https://news.yahoo.co.jp/articles/04763419406fb29c10415488ce0e470afbb2db05</t>
    <phoneticPr fontId="101"/>
  </si>
  <si>
    <t>https://techtarget.itmedia.co.jp/tt/news/2304/18/news07.html</t>
    <phoneticPr fontId="101"/>
  </si>
  <si>
    <t>https://www.youtube.com/watch?v=p-5HZbS-AqQ</t>
    <phoneticPr fontId="101"/>
  </si>
  <si>
    <t>https://www.thaich.net/news/20230409qk.htm</t>
    <phoneticPr fontId="101"/>
  </si>
  <si>
    <t>タイ食品医薬品局（FDA）は2023年4月7日、一部の海苔製品から標準以上のカドミウムが検出された事を受けて、特定ロットの海苔の摂取を控えるよう消費者に注意を呼びかけました。タイ食品医薬品局は、JFC (THAILAND) CO., LTDが輸入した海苔製品のサンプルを分析しました。
その結果、日本のYAMATOKUが製造した、製造日「2022.11.3」（2022年11月3日）、賞味期限「2023.5.2」（20223年5月2日）の日付を表示するバッチのコード番号10-3-07157-5-0780の製品のサンプルから、許容レベルの2ミリグラム/kgを超える3.81ミリグラム/kgのカドミウムが検出されました。カドミウムは自然環境に存在し、農畜水産物に蓄積されます。人がそれらを食べると、体内に吸収され、主に腎臓に蓄積します。長期間、カドミウム濃度の高い食品を摂取すると、腎機能障害を引き起こす可能性があります。日本の厚生労働省によると、カドミウムは米、野菜、果実、肉、魚など多くの食品に含まれていますが、日本では米から摂取する割合が最も多いとのことです。</t>
    <phoneticPr fontId="101"/>
  </si>
  <si>
    <t>タイ</t>
    <phoneticPr fontId="101"/>
  </si>
  <si>
    <t>韓国リゾートで大規模“山火事”　住宅やホテル100軒に被害　強風で拡大か【知っておきたい！】(2023年4月12日)　you-tubeでご覧あれ</t>
    <rPh sb="69" eb="70">
      <t>ラン</t>
    </rPh>
    <phoneticPr fontId="101"/>
  </si>
  <si>
    <t>韓国</t>
    <rPh sb="0" eb="2">
      <t>カンコク</t>
    </rPh>
    <phoneticPr fontId="101"/>
  </si>
  <si>
    <t>WHO=世界保健機関は11日、中国で鳥インフルエンザ「H3N8型」の感染者が死亡していたと発表しました。この型のウイルスでの死亡者が確認されたのは世界で初めてです。死亡が確認されたのは中国南部、広東省に住む56歳の女性です。WHO=世界保健機関によりますと、女性は2月下旬に鳥インフルエンザ「H3N8型」に感染し、重度の肺炎を発症して入院した後、先月中旬に死亡が確認されたということです。
広東省の保健当局によりますと、女性には多発性骨髄腫などの基礎疾患があり、発症前に生きた家禽類に触れたことがあったということです。これまで、H3N8型ウイルスのヒトへの感染は、去年、中国で2人確認されていました。
WHOは「この型のウイルスはヒトからヒトへ容易に感染する能力を持っておらず、感染が広がるリスクは低い」としつつも、生きた動物を扱う市場など、感染リスクが高い場所を訪れることをできるだけ避けるよう呼びかけています。</t>
    <phoneticPr fontId="101"/>
  </si>
  <si>
    <t>中国</t>
    <rPh sb="0" eb="2">
      <t>チュウゴク</t>
    </rPh>
    <phoneticPr fontId="101"/>
  </si>
  <si>
    <t>2型糖尿病が発生する原因とコーヒーの効果に着目した新しい研究により、コーヒーが2型糖尿病のリスクを低減させるプロセスが判明しました。これまでの研究により、コーヒーが2型糖尿病の予防に役立つことが示されていますが、そのメカニズムについてはよく分かっていません。そこで、オランダ・エラスムス医療センターの研究員であるCarolina Ochoa-Rosales氏らの研究チームは、コーヒーと2型糖尿病のリスク減少とのつながりに焦点を当てた研究を行いました。研究対象となるデータは、イギリスの「UKバイオバンク」とオランダの「ロッテルダム研究」という2つの大規模研究から収集されました。「UKバイオバンク」には2006年4月～2010年12月にかけて調査に参加したイギリス人50万2536人のデータが収録されており、このうち2型糖尿病の診断情報といったデータがそろっているものを抽出したところ、14万5368人分の記録が得られました。また、ロッテルダム研究は1990年から記事作成時点でも継続されている研究で、今回の分析には合計1万4929人の参加者のうち7111人分のデータが使用されました。研究チームが合計15万人を超える大規模なデータセットを用いて、コーヒーの消費量と糖尿病の診断情報の関係を分析した結果、コーヒーの消費量が1日1杯増えることで2型糖尿病のリスクが4～6％低下することが確かめられました。調査の参加者のコーヒー消費量は1日0～6杯とバラつきがありましたが、それまで飲んでいた量にかかわらずコーヒー1杯を追加すると有益な効果が得られるとのこと。
コーヒーの飲み方は「デカフェ(カフェインレス)コーヒー」「インスタントコーヒー」「コーヒー豆をひいて飲む方法(フィルターでのドリップとエスプレッソ)」の3種類に分類されましたが、その中では「豆をひいて飲む方法」が最も効果が強く表れました。また、タバコをやめたか吸ったことがない人も、コーヒーの有益な効果を受けやすかったという結果が出ました。ただし、あまり飲み過ぎるとカフェインを過剰摂取してしまうおそれもあることから、研究者らは成人の1日のカフェイン摂取量は400mgまで、コーヒーにすると3～5杯が目安だとしています。また、妊娠中または授乳中の女性は、カフェイン摂取量を半分の200mgに抑える必要があるとされています。この研究でOchoa-Rosales氏らが特に注目したのは、「炎症性バイオマーカー」です。人がケガをしたり、感染症にかかったりするとそれに対する防御反応として「急性炎症」が起きますが、肥満などによっても低レベルの炎症が体内で発生し続ける「慢性炎症」が引き起こされます。この慢性的な炎症が2型糖尿病の直接の原因となる内臓の機能不全やインスリン抵抗性を招くことから、研究者の間では「2型糖尿病は慢性的な炎症の疾患である」という見方がなされるようになりました。</t>
    <phoneticPr fontId="101"/>
  </si>
  <si>
    <t>オランダ</t>
    <phoneticPr fontId="101"/>
  </si>
  <si>
    <t>植物由来の代替シーフードを開発する米国イリノイ州シカゴ市のスタートアップのアクア・カルチャード・フーズは4月6日、レストランなどに同社商品を投入するためのシード資金として550万ドルを調達したと発表外部サイトへ、新しいウィンドウで開きますした。同社によると、原料は企業秘密としつつも、「一般的に入手可能で手頃な価格の未加工の有機物に、栄養豊富な溶液を加えて微生物を加え育てたものに、真菌類を加えて変化させることで、従来のシーフードに近い食感と味わいを持つタンパク質が完成する」と紹介している。同社は既にマグロ、白身魚、イカ、エビ、ホタテの生食に適した代替品を開発しており、これらは本物のシーフードと同様に調理できるという。今回の資金調達ラウンドでは、代替タンパク質ビジネスへの投資を専門とするベンチャーキャピタルのストレイ・ドッグ・キャピタル（本社：カンザス州）が先導した。同社のジョニー・リーム最高経営責任者（CEO）は「アクア・カルチャード・フーズによる代替シーフードに関する取り組みは、1,000億ドル以上にもなる巨大な世界市場で、人類と地球の両方に利益をもたらす計り知れない可能性を秘めている」と述べている（「クレインズ・シカゴ・ビジネス」電子版4月7日）。
植物由来の代替シーフードの市場規模は、牛や豚、鶏肉などを模した代替肉の市場規模と比べると、まだ小さいが成長が見込まれる分野だ。代替食品を推進する非営利団体グッド・フード・インスティテュートによると、米国の小売部門における代替肉市場の成長は鈍化傾向であるにもかかわらず、2022年の市場規模は14億ドルだった。一方、同年の米国小売部門での代替シーフード市場はわずか1,400万ドルの規模だったが、2019年からの年平均成長率は22％となっている。代替シーフード市場は、水産資源の枯渇や生態系へのダメージ、化学物質による水産物の汚染の影響によって、需要が高まるという見方もあり、世界で2021年に4,210万ドル規模だった市場は、2031年には13億ドルに達するとの予測もある。</t>
    <phoneticPr fontId="101"/>
  </si>
  <si>
    <t>米国</t>
    <rPh sb="0" eb="2">
      <t>ベイコク</t>
    </rPh>
    <phoneticPr fontId="101"/>
  </si>
  <si>
    <t xml:space="preserve">インドが中国を抜いて人口世界一になった。国連が19日公表したデータで分かった。
　　国連の世界人口ダッシュボードによる2023年中盤の推計によれば、インドの人口は14億2860万人を超え、中国の14億2570万人を若干上回った。中国の人口には香港やマカオなどは含まれていない。人口の約半分が30歳未満のインドの経済は、今後数年で主要国として世界で最も急成長すると見込まれている。同国は現在、アジア３位の経済大国。インドの人口は全世界の２割近くを占める。同国の人口増加傾向は今後も続き、50年までに16億6800万人に達する一方、中国の人口は同年までに約13億1700万人に減少すると予測されている。
　　中国外務省の汪文斌報道官は北京で19日開いた定例記者会見で、「人口ボーナスは数だけでなく質にもよる」と説明。「中国の人口は14億人を超えている。李強首相も指摘しているように、中国の人口ボーナスは消えていない。人材ボーナスはまさに形成されつつあり、発展に向けた動力はなお強い」と述べた。
原題：India Passes China as World’s Most Populous Nation, UN Says (1)（抜粋）
</t>
    <phoneticPr fontId="101"/>
  </si>
  <si>
    <t>https://www.jetro.go.jp/biznews/2023/04/bb5f802772876e72.html</t>
    <phoneticPr fontId="101"/>
  </si>
  <si>
    <t>コロンビア西部のキンディオ県とバジェ・デル・カウカ県の境を流れる河川にかかる橋梁（きょうりょう）が4月12日に崩落し、死傷者17人を出す事故が発生した。同国の太平洋側に面する唯一の主要港ブエナベントゥラ港と首都ボゴタを結ぶ主要道路にかかる橋であることから、コーヒーをはじめとする農産物輸出の輸送コスト上昇や、輸入物流コスト上昇による国内の物価への影響が懸念されている。ギジェルモ・レジェス運輸相は30～45日以内に暫定的な軍用橋梁を設置すると発表している。
港湾統計によると、ブエナベントゥラ港の総取扱貨物量は1,900万トンで、国内全体の11.7％を占め、コンテナ取扱数は121万TEU（20フィート換算コンテナ個数）で同26.4％を占める。太平洋側の唯一の主要港のため、特にアジア諸国との輸出入や、同港を利用する輸出入品の輸送コスト増が予想されている。全国貿易協会（Analdex）のハビエル・ディアス会長は「ブエナベントゥラ港からの輸入貨物の70％は首都ボゴタに向かう」という。コーヒー輸出協会（Asoexport）のグスタボ・ゴメス会長は「輸出用コーヒーの62％が同港経由だ。カルダス、リサラルダ、キンディオ、ウイラ、トリマのコーヒー生産地に影響が出るだろう」と話している。
コロンビア農業者協会（SAC）のホルヘ・ベドヤ会長は、農業生産向けの各種資材の多くも同港から輸入されるため、「果物、野菜、鶏肉、卵などさまざまな品目で生産コストが上昇する可能性がある」と指摘している。なお、コロンビアの3月の消費者物価上昇率は1.05％と、既に4カ月連続で1％を超えている。
インフラ庁（ANI）は、橋崩落による輸送路寸断に伴い、一般車向けと大型貨物車向けにそれぞれ迂回（うかい）ルートを提示しているが、迂回ルート後者の場合は通常時と比較し約3～4時間の時間増が発生するとみられている。運輸業者同盟（Fedetranscarga）のエンリ・カルデナス会長は「この迂回ルートを平均2,000台が通行する際、トラック1台当たりの追加コストは1日40万ペソ（約1万2,000円、1ペソ＝約0.03円）となる」としている。迂回ルートの通行料改定も検討されているとの報道があるが、正式な発表はまだない。</t>
    <phoneticPr fontId="101"/>
  </si>
  <si>
    <t>コロンビア</t>
    <phoneticPr fontId="101"/>
  </si>
  <si>
    <t>インド</t>
    <phoneticPr fontId="101"/>
  </si>
  <si>
    <t>マクドナルドに続き「ケンタッキー」がロシアから完全撤退する。アメリカで「ケンタッキーフライドチキン」を運営する「ヤム・ブランズ」は17日、ロシア国内の100以上の店舗がロシア企業のブランド名「ロスティクス」に変わると発表した。「ヤム・ブランズ」は事業停止の理由についてロシアによるウクライナ侵攻を挙げている。これまでに「マクドナルド」など複数の企業が、同じ理由でロシアから撤退している。</t>
    <phoneticPr fontId="101"/>
  </si>
  <si>
    <t>ロシア</t>
    <phoneticPr fontId="101"/>
  </si>
  <si>
    <t>韓国国内で製造された食料品から未承認遺伝子組み換え生物体（LMO）であるカボチャ遺伝子が相次いで検出されている問題で、韓国の食品医薬品安全処は12日、9つの製品から新たにLMOであるカボチャ遺伝子が検出されたと明らかにした。直ちに販売を中止し、回収・廃棄するよう要請している。今回確認されたのはチョウォン食品が製造し、ザ・ビーントで流通・販売した「ビーントビーガン味噌チゲ」や、オットゥギが製造した「オッズキチン鶏カルグクス」など。
今回の問題は、国内で生産されたズッキーニの種子の一部が承認されていないLMOと確認されたのが発端だ。これを受けて食品医薬品安全処が先月26日からズッキーニを原料とする加工食品のメーカーを調査したところ、2つの製品から未承認のカボチャ遺伝子が検出された。
以後10日までに計18個の製品から未承認カボチャ遺伝子が検出された。いずれも直ちに販売を中止し、回収・廃棄措置を進めている。
食品医薬品安全処は今後もズッキーニを原料に使った加工食品への管理を強化し、未承認のカボチャ遺伝子が検出された製品の管理も並行して進める。</t>
    <phoneticPr fontId="101"/>
  </si>
  <si>
    <t xml:space="preserve">ITのさまざまな話題を紹介するPDF形式のブックレット「プレミアムコンテンツ」。今回は「IoT」（モノのインターネット）を活用することで施設の快適さと安全性を高めた、米国ホテルの事例に関する連載記事を再構成して、1本のブックレットにまとめました。
PCやタブレットなどのデバイスの画面でご覧いただくことも、印刷してお使いいただくことも可能です。ぜひダウンロードしてご活用ください。
</t>
    <phoneticPr fontId="101"/>
  </si>
  <si>
    <t>https://www.nishinippon.co.jp/item/n/1078877/</t>
    <phoneticPr fontId="101"/>
  </si>
  <si>
    <t>中国南部の海南省（海南島）海口市で、習近平指導部の「ゼロコロナ」政策終了後初めての大規模な国際展覧会となる「中国国際消費品博覧会」が開かれている。化粧品や宝飾品、食品など65カ国・地域の3千超のブランドが参加する中、九州からは大分県宇佐市の酒造会社、三和酒類が製造する焼酎「いいちこ」が初出展。新型コロナウイルス禍でも中国市場で売り上げを伸ばしており、さらなる浸透を図ろうとしている。
▶大分の酒と中国料理を〝ペアリング〟
　中国商務省などが主催する博覧会は中国への投資誘致や消費促進を目指して2021年に始まり、今年で3回目。12万平方メートルの広大な会場に過去最大規模のブランドが集まり、水際対策の大幅緩和を受けて日本を含め世界各国から出張者が来場。日本貿易振興機構（ジェトロ）の展示館には19都府県の38社が出展するほか、パナソニックや資生堂など大手企業も個別にブースを出している。　いいちこ（中国名・亦竹）総輸入代理店の三菱商事（上海）有限公司によると、いいちこは04年に中国市場に進出。当初は日本人駐在員向けを中心に順調に売り上げを伸ばしたが、日本人駐在員の減少などに伴い売り上げが落ち込んだ。その後、15年に海外限定の芋焼酎「黄金（こがね）の芋」を発売。優しい口当たりが中国の消費者にも受け始めた。　19年以降はターゲットを日本人駐在員だけでなく、中国の若い層に広げた。
　折しも20年から始まったゼロコロナ政策で在宅を余儀なくされた中国の人々の間でいいちこを使った梅酒作りが話題になり、交流サイト（SNS）でいいちこの知名度が急上昇。男女の恋愛や自立した女性の生き方を描くドラマ仕立ての30秒～3分の動画を中国で制作し、焼酎ベースの果実酒やカクテルの作り方、ボトルの活用法を紹介するプロモーションをSNSで展開したところ、中国の消費者にブランドが浸透していった。
　中国での主力商品は麦焼酎「いいちこシルエット」、「いいちこフラスコボトル」と「いいちこスペシャル」。焼酎と同じ蒸留酒で中国伝統の白酒やウイスキーのような感覚で楽しむ消費者が増えているという。博覧会では6種類の商品を出品しており、三菱商事の魏昊プロジェクトマネジャーは「ゼロコロナ政策が終わってリアルイベントが急増した。いいちこの浸透に向けて、PRをさらに強化したい」と話している。</t>
    <phoneticPr fontId="101"/>
  </si>
  <si>
    <t>今後が注目</t>
    <rPh sb="0" eb="2">
      <t>コンゴ</t>
    </rPh>
    <rPh sb="3" eb="5">
      <t>チュウモク</t>
    </rPh>
    <phoneticPr fontId="5"/>
  </si>
  <si>
    <t>※2023年 第15週（4/10～4/16） 現在</t>
    <phoneticPr fontId="5"/>
  </si>
  <si>
    <t>結核例　175</t>
    <phoneticPr fontId="5"/>
  </si>
  <si>
    <t>2023年第14週（4月3日〜4月9日）</t>
    <phoneticPr fontId="101"/>
  </si>
  <si>
    <t>腸チフス1例 感染地域：国内（都道府県不明）</t>
    <phoneticPr fontId="101"/>
  </si>
  <si>
    <t xml:space="preserve">腸チフス
</t>
    <rPh sb="0" eb="1">
      <t>チョウ</t>
    </rPh>
    <phoneticPr fontId="5"/>
  </si>
  <si>
    <t>血清群・毒素型：‌O157 VT2（4例）、O26 VT1（3例）、O26VT2（2例）、O128 VT1・VT2（1例）、O157VT1（1例）、
O157 VT1・VT2（1例）、O8VT2（1例）、その他・不明（3例）
累積報告数：259例（有症者149例、うちHUS 1例．死亡なし）</t>
    <phoneticPr fontId="101"/>
  </si>
  <si>
    <t xml:space="preserve">年齢群：‌4歳（1例）、8歳（1例）、9歳（1例）、10代（2例）、20代（5例）、
30代（2例）、40代（1例）、50代（3例）
</t>
    <phoneticPr fontId="101"/>
  </si>
  <si>
    <t xml:space="preserve">腸管出血性大腸菌感染症16例（有症者9例、うちHUS なし）
感染地域：国内13例、韓国1例、国内・国外不明2例
国内の感染地域：‌神奈川県3例、愛媛県2例、北海道1例、福島県1例、茨城県1例、東京都1例、愛知県1例、滋賀県1例、大阪府1例、国内（都道府県不明）1例
</t>
    <phoneticPr fontId="101"/>
  </si>
  <si>
    <t>E型肝炎5例 感染地域（感染源）：‌埼玉県1例（不明）、東京都1例（馬肉）、
国内（都道府県不明）2例（不明2例）、インド/スウェーデン1例（不明）
A型肝炎1例 感染地域：インド</t>
    <phoneticPr fontId="101"/>
  </si>
  <si>
    <t>レジオネラ症21例（肺炎型19例、ポンティアック型2例）
感染地域：千葉県3例、茨城県2例、東京都2例、宮城県1例、群馬県1例、新潟県1例、石川県1例、三重県1例、広島県1例、香川県1例、沖縄県1例、国内（都道府県不明）1例、タイ1例、米国/メキシコ1例、
国内・国外不明3例
年齢群：‌3歳（1例）、40代（2例）、50代（1例）、60代（10例）、70代（2例）、80代（4例）、90代以上（1例）
累積報告数：341例</t>
    <phoneticPr fontId="101"/>
  </si>
  <si>
    <t>アメーバ赤痢9例（腸管アメーバ症8例、腸管外アメーバ症1例）
感染地域：‌茨城県1例、東京都1例、長野県1例、大阪府1例、広島県1例、国内（都道府県不明）1例、国内・国外不明3例
感染経路：‌性的接触3例（異性間3例）、経口感染1例、その他・不明5例</t>
    <phoneticPr fontId="101"/>
  </si>
  <si>
    <t xml:space="preserve">「食品表示基準」の改正が施行されました。（新たな遺伝子組換え表示制度の施行）（2023.4.1） 　フーズチャネル </t>
    <phoneticPr fontId="16"/>
  </si>
  <si>
    <t>「食品表示基準の一部を改正する内閣府令」（平成31年4月25日内閣府令第24号）が令和5年4月1日に施行され、遺伝子組換え農産物が混入しないように適切に分別生産流通管理を行っている旨や「遺伝子組換えでない」旨の任意表示は、新たな制度に基づいて行うこととなりました。
〔改正法令〕
◎食品表示基準（平成27年3月20日内閣府令第10号）
※省庁別の制度動向や法律改正の詳細な内容はこちら（食品表示コンシェルジュ）</t>
    <phoneticPr fontId="16"/>
  </si>
  <si>
    <t>遺伝子組み換え食品の表示 ４月の改正で何が変わった？</t>
    <phoneticPr fontId="16"/>
  </si>
  <si>
    <t>ことし４月から遺伝子組み換え食品の表示制度が変わったのをご存じでしょうか。その結果、これまでよく見られた「遺伝子組み換えでない」という表示があまり目につかなくなりました。どう変わったのか、その背景には何があるのか、お伝えします。
【表示制度改正の目的は】
改正された食品表示基準が４月１日、施行されて、「遺伝子組み換えでない」と表示できる条件が厳しくなりました。消費者庁は「『遺伝子組み換えでない』と表示できる設定が緩く、誤解を招く」という意見を受けて検討し、４年前の２０１９年に基準を改正しました。遺伝子組み換え食品は、国の審査で安全性を確認されています。それでも「不安だ」という声は根強くあります。
消費者庁では、制度を変えた目的について「より正確な情報を伝えて、消費者の選択の幅を広げるため」と説明しています。
【遺伝子組み換え技術の目的は】
「遺伝子組み換え」はどういう技術なのか、簡単に説明します。たとえば味は良いものの、病気には弱い作物があるとします。これにほかの作物などから病気に強い遺伝子を取り出して組み込むと、味が良いうえに病気に強い作物ができるということになります。</t>
    <phoneticPr fontId="16"/>
  </si>
  <si>
    <t>都が健康食品試買調査　8割が不適正表示　通販購入は9割超</t>
    <phoneticPr fontId="16"/>
  </si>
  <si>
    <t>東京都が実施した2022年度健康食品試買調査によると、販売店や通信販売で購入した125品目のうち103品目（82.4％）に不適正な表示・広告がみつかった。「関節炎を治す」「食欲抑制剤」「発毛」など医薬品的な効能効果の標ぼうや根拠のない表示がみられたという。都は事業者に改善指導を行うとともに、消費者に向けて「健康食品の利用の前には、表示・広告をよく確認してほしい」と注意を呼びかけた。この試買調査は健康食品による被害を防ぐため、毎年実施するもの。法令違反の疑いのある健康食品を販売店やインターネット通信販売などで購入し、表示や含有成分を調べている。22年度は125品目を調査し、103品目（82.4％）で不適正な表示・広告が見つかった。違反品目数の内訳は販売店が42品目中24品目（57.1％）、インターネットなどの通信販売が83品目中79品目（95.1％）。製品別では「ダイエット効果」が購入した17品目すべて、「美白・美容・美肌」が21品目中17品目、「エイジングケア」が15品目中13品目、「育毛・発毛」が購入した5品目すべて、などとなった。また、1製品から医薬品成分のN-アセチル-L-システインを検出した。
食品表示法に関連する違反事例（違反疑い含む）では、添加物や賞味期限、栄養成分が正しく表示されていないケースが目立った。薬機法関連では「がんの予防」「便秘にお困りの方」「AGA治療」「発毛促進」など医薬品的効能効果をうたう事例を確認。景品表示法では、「飲むだけで日々の紫外線対策プラス美白」「オーガニック100％　安心・安全」など優良誤認に該当する恐れのある表示が見つかった。また、通信販売広告では返品に関する事項をわかりやすく表示していないなど、特定商取引法違反とみられる事例を確認した。都はホームページ「健康食品ナビ」において健康食品に関する最新情報を発信しており、安全・適正に利用するための基礎知識などを紹介している。</t>
    <phoneticPr fontId="16"/>
  </si>
  <si>
    <t>遺伝子組み換え（GM）食品の新しい表示制度が4月1日から施行され、分別生産流通管理を行った上でGMの混入がないと認められた場合に限り「遺伝子組換えでない」「非遺伝子組換え」などGMでない旨の表示が可能となる。この新表示制度の施行に伴い、ビジョンバイオは、豆腐や油揚げなどの大豆加工品を対象に、公定法に対応した受託検査サービスを開始した。　GM農作物の混入がないことの確認方法は、一般的に第三者機関による分析や、各種証明書類を備えておくことなどが挙げられ</t>
    <phoneticPr fontId="16"/>
  </si>
  <si>
    <t>ビジョンバイオ、GM新表示制度で加工品の検査受託</t>
    <phoneticPr fontId="16"/>
  </si>
  <si>
    <t>機能性表示食品、6000品突破</t>
    <phoneticPr fontId="16"/>
  </si>
  <si>
    <t>機能性表示食品の届出取り下げを除く受理累計数が6000品を突破した。5000品を超えたのは昨年6月14日で、約10ヵ月で1000品増えた。届出者数は1470を超え、1500の大台が見えてきた。　機能性表示食品は2015年4月にスタート。その後右肩上がりに受理数を増やし、4月5日時点で総届出数は6661品となり、このうち653品が取り下げられ、累計数は6008品となった。届出者数は本紙の集計で1477。20品以上の受理があるのは53 社で、この53社の受理累計で2049品と、全体の約3分の1を占めている。約700の届出者は、受理が1品となっている。
　6008品の機能性関与成分は、「GABA」の単独配合が624品で、全体の約1割を占めてダントツ。「GABA＋他の成分」を加えるとその数はさらに増える。2位は「難消化性デキストリン」、3位は「DHA・EPA」、4位は「ブラックジンジャー由来ポリメトキシフラボン」、5位は「イチョウ葉成分」となっている。　機能性表示は「脂肪系（体脂肪、中性脂肪など）」が約15％で最も多くなっている。最近では、複数の機能性表示を行うケースも目立つ。形状は「サプリメント」が54.4％で過半数となっている。</t>
    <phoneticPr fontId="16"/>
  </si>
  <si>
    <t>韓国で流通するコロンビア産アボカドから残留農薬、基準値の203倍</t>
    <phoneticPr fontId="16"/>
  </si>
  <si>
    <t>韓国の食品医薬品安全処（食薬処）は20日、市中で販売されているコロンビア産のアボカドから基準値の200倍以上もの残留農薬が検出され、販売を中止して回収の措置を取ったと発表した。回収対象は株式会社トリッジ（Tridge、ソウル市瑞草区）が輸入・販売したコロンビア産アボカド（生産年度：2023年）だ。
　このアボカドからは、1キロ当たり2.03ミリグラムのチアベンダゾールが検出された。残留農薬基準値（1キロ当たり0.01ミリグラム以下）の203倍にもなる数値だ。チアベンダゾールは主にかんきつ類やサツマイモなどに用いられる防カビ剤の一種。食薬処は「当該製品を速やかに回収するよう措置を取った。当該製品を購入した消費者は摂取を中止して購入元に返品してもらいたい」と要請した。　アボカドはさまざまな栄養素が豊富に含まれており、このところ健康食品として人気が高まっていた。</t>
    <phoneticPr fontId="16"/>
  </si>
  <si>
    <t>https://news.yahoo.co.jp/articles/c15633f291eae474f4c3add4446e32aff13f5ffe#:~:text=%E9%9F%93%E5%9B%BD%E3%81%AE%E9%A3%9F%E5%93%81%E5%8C%BB%E8%96%AC%E5%93%81%E5%AE%89%E5%85%A8,%E3%82%92%E5%8F%96%E3%81%A3%E3%81%9F%E3%81%A8%E7%99%BA%E8%A1%A8%E3%81%97%E3%81%9F%E3%80%82&amp;text=%E3%81%93%E3%81%AE%E8%A8%98%E4%BA%8B%E3%81%AF%E3%81%84%E3%81%8B%E3%81%8C%E3%81%A7%E3%81%97%E3%81%9F%E3%81%8B%EF%BC%9F</t>
    <phoneticPr fontId="16"/>
  </si>
  <si>
    <t>残留農薬がたくさんある危ない中国産野菜が消費されている誰もが利用する場所とは？【図解 経済とお金の話】</t>
    <phoneticPr fontId="16"/>
  </si>
  <si>
    <t>危ない中国産野菜はどこで消費されているのか？
日本の野菜の需給構造は、国内生産量が8割、輸入量が2割を占めます。金額ベースの全体では3兆円近く、このうち約15％程度が輸入野菜（生鮮野菜3割、加工野菜7割）になり、中国産が半分を占めます。しかし、スーパーの野菜売り場で中国産はまず見かけません。かつて基準値を大幅に超える残留農薬が検出され店頭から消えたからです。実は輸入野菜のほとんどは、外食や中食、加工食品で消費されています。何しろ国産の野菜より3割～6割も安いからです。世界で大量に農薬を使うワースト3国は、中韓日の順で、湿潤気候のため害虫も多いからです。国産は農薬の管理にも信頼できますが、外国産は不安です。そのうえ、輸入野菜にはポストハーベスト問題も付随します（収穫後の輸送時に防カビ剤や防虫剤を使用する）。輸入時のチェックは書類審査で9割が通り、検査は1割のみです。畑での農薬の数十倍の濃度ゆえ残留農薬の懸念は、想像するだけでもぞっとする状況なのです。</t>
    <phoneticPr fontId="16"/>
  </si>
  <si>
    <t>残留農薬がたくさんある危ない中国産野菜が消費されている誰もが利用する場所とは？【図解 経済とお金の話】 - Yahoo! JAPAN</t>
  </si>
  <si>
    <t>大分市“異臭”で127人が体調不良　“有機リン系”反応も…発生場所や原因特定を急ぐ</t>
    <phoneticPr fontId="16"/>
  </si>
  <si>
    <t>大分市で19日、異臭がし127人が体調不良を訴え、そのうち1人が病院に搬送された事案について、一夜明けた20日、警察と消防などが合同で原因などの調査を行っています。
これは19日、大分市三佐地区で「異臭がする」などという通報が相次いだものです。警察と消防によりますと、体調不良を訴えた人は127人に上りました。このうち30代の女性1人が目の痛みなどを訴えて病院に搬送されましたが、軽症だということです。発生から一夜明けた20日、警察と消防などはおよそ30人態勢で現場周辺で聞き込みを行っています。
19日、現場周辺の空気中から有機リン系の成分の反応が出たということで、警察と消防が発生場所や原因の特定を急いでいます。</t>
    <phoneticPr fontId="16"/>
  </si>
  <si>
    <t>https://news.yahoo.co.jp/articles/8a294f24f30c3ebe1c9855ada42326b6fe9a1e00</t>
    <phoneticPr fontId="16"/>
  </si>
  <si>
    <t>韓国済州島のレモンジュースから基準超過の鉛検出</t>
    <phoneticPr fontId="16"/>
  </si>
  <si>
    <t>韓国食品医薬品安全処はこのほど、レモンジュース「済州（チェジュ）リアルレモン果汁エブリデー」から基準値（0.05mg/kg以下）を上回る鉛が検出（0.20mg/kg）されたため、この製品の販売を中止し、回収すると発表した。この製品は済州道済州市の食品製造・加工業者「済州農場営農組合法人済州支店」が製造し、「ホールフードコリア」が販売した。回収対象は賞味期限が2025年3月23日と表示された製品だ。食品医薬品安全処の関係者は「該当製品を購入した消費者は飲まずに購入先に返品してほしい」と呼び掛けている。</t>
    <phoneticPr fontId="16"/>
  </si>
  <si>
    <t>https://news.yahoo.co.jp/articles/cf14eeb8423706a677bff5741690fe6253ad7f0e</t>
    <phoneticPr fontId="16"/>
  </si>
  <si>
    <t>ベトナム産唐辛子から基準超える殺菌剤成分…韓国で販売中止・回収</t>
    <phoneticPr fontId="16"/>
  </si>
  <si>
    <t>韓国食品医薬品安全処は7日、主に稲を栽培する際に使用する殺菌剤「トリサイクラゾール」が残留農薬基準値を超えたベトナム産乾燥唐辛子について販売を中止し、回収措置したと発表した。回収対象は「ジェイエムフード」と「大林（テリム）グローバルフード」が輸入したベトナム産唐辛子（2021年、2022年生産）と、これを「ダオンフード」と「唐辛子の国」で小分けして販売した製品だ。この製品は冷凍唐辛子として輸入され、国内で乾燥・小分けして販売していたところ、回収検査の結果、不適切な事実が確認された。小分け販売された製品の中で「ダオンフード」の製品は包装日が2022年11月7日であり、「唐辛子の国」の製品は賞味期限が2024年2月12日だ。食品医薬品安全処は業者に対し直ちにこの製品を回収措置し、製品を購入した消費者には食べずに購入先に返品するよう呼びかけた。</t>
    <phoneticPr fontId="16"/>
  </si>
  <si>
    <t>https://www.afpbb.com/articles/-/3459496</t>
    <phoneticPr fontId="16"/>
  </si>
  <si>
    <t>今週のお題(食品原材料の置場には決まりがある)</t>
    <rPh sb="6" eb="8">
      <t>ショクヒン</t>
    </rPh>
    <rPh sb="8" eb="11">
      <t>ゲンザイリョウ</t>
    </rPh>
    <rPh sb="12" eb="13">
      <t>オ</t>
    </rPh>
    <rPh sb="13" eb="14">
      <t>バ</t>
    </rPh>
    <rPh sb="16" eb="17">
      <t>キ</t>
    </rPh>
    <phoneticPr fontId="5"/>
  </si>
  <si>
    <t>なぜ　食品の原材料の置き方まで決める必要があるのですか</t>
    <rPh sb="3" eb="5">
      <t>ショクヒン</t>
    </rPh>
    <rPh sb="6" eb="9">
      <t>ゲンザイリョウ</t>
    </rPh>
    <rPh sb="10" eb="11">
      <t>オ</t>
    </rPh>
    <rPh sb="12" eb="13">
      <t>カタ</t>
    </rPh>
    <rPh sb="15" eb="16">
      <t>キ</t>
    </rPh>
    <rPh sb="18" eb="20">
      <t>ヒツヨウ</t>
    </rPh>
    <phoneticPr fontId="5"/>
  </si>
  <si>
    <t>↓　職場の先輩は以下のことを理解して　わかり易く　指導しましょう　↓</t>
    <phoneticPr fontId="5"/>
  </si>
  <si>
    <r>
      <rPr>
        <b/>
        <sz val="12"/>
        <color indexed="51"/>
        <rFont val="ＭＳ Ｐゴシック"/>
        <family val="3"/>
        <charset val="128"/>
      </rPr>
      <t xml:space="preserve">
《学校給食衛生管理基準より抜粋》</t>
    </r>
    <r>
      <rPr>
        <b/>
        <sz val="12"/>
        <color indexed="9"/>
        <rFont val="ＭＳ Ｐゴシック"/>
        <family val="3"/>
        <charset val="128"/>
      </rPr>
      <t xml:space="preserve">
 ４)納入業者から食品を納入させるに当たっては、検収場において
食品の受け渡しを行い、下処理場及び調理場に立ち入らせないこ
と。
5)食品は、検収場において、専用の容器に移し替え、下処理場及び
食品の保管場にダンボール等を持ち込まないこと。また、検収場内
に食品が直接床面に接触しないよう床面から６０ｃｍ以上の高さの
置台を設けること。</t>
    </r>
    <rPh sb="44" eb="45">
      <t>バ</t>
    </rPh>
    <rPh sb="91" eb="92">
      <t>バ</t>
    </rPh>
    <rPh sb="120" eb="121">
      <t>バ</t>
    </rPh>
    <phoneticPr fontId="5"/>
  </si>
  <si>
    <t>【出典】   http://www.aimservices.co.jp/recruit/senmon/about/manga.html</t>
    <phoneticPr fontId="101"/>
  </si>
  <si>
    <r>
      <t>・調理施設に外履で入ってきて、奥のロッカールームや事務机の下で履き替えて平気で仕事している人</t>
    </r>
    <r>
      <rPr>
        <b/>
        <sz val="12"/>
        <rFont val="ＭＳ Ｐゴシック"/>
        <family val="3"/>
        <charset val="128"/>
      </rPr>
      <t>。・・・・・いませんね !　
調理場が狭いことを言い訳に、</t>
    </r>
    <r>
      <rPr>
        <b/>
        <u/>
        <sz val="12"/>
        <color indexed="10"/>
        <rFont val="ＭＳ Ｐゴシック"/>
        <family val="3"/>
        <charset val="128"/>
      </rPr>
      <t>食材、トレイ、弁当容器を床に直置き</t>
    </r>
    <r>
      <rPr>
        <b/>
        <sz val="12"/>
        <rFont val="ＭＳ Ｐゴシック"/>
        <family val="3"/>
        <charset val="128"/>
      </rPr>
      <t>している人。・・・・・いませんね !　
・ベテランさんも初心に戻っり、職場のルールを率先して実行しましょう。
感染性の強い食中毒菌や急性腸炎の原因となるノロウイルスは、少量で食中毒を発症させます。
この時期でも食中毒が多発しています。
そして、</t>
    </r>
    <r>
      <rPr>
        <b/>
        <u/>
        <sz val="12"/>
        <color indexed="60"/>
        <rFont val="ＭＳ Ｐゴシック"/>
        <family val="3"/>
        <charset val="128"/>
      </rPr>
      <t>基本的な約束事を守っていない調理場等で事故</t>
    </r>
    <r>
      <rPr>
        <b/>
        <sz val="12"/>
        <rFont val="ＭＳ Ｐゴシック"/>
        <family val="3"/>
        <charset val="128"/>
      </rPr>
      <t>の多くが起きています。
(</t>
    </r>
    <r>
      <rPr>
        <b/>
        <u/>
        <sz val="12"/>
        <color indexed="60"/>
        <rFont val="ＭＳ Ｐゴシック"/>
        <family val="3"/>
        <charset val="128"/>
      </rPr>
      <t>やってはいけないルール</t>
    </r>
    <r>
      <rPr>
        <b/>
        <sz val="12"/>
        <rFont val="ＭＳ Ｐゴシック"/>
        <family val="3"/>
        <charset val="128"/>
      </rPr>
      <t>が守れない職場では、いつか必ず事故が起きます)</t>
    </r>
    <rPh sb="1" eb="3">
      <t>チョウリ</t>
    </rPh>
    <rPh sb="3" eb="5">
      <t>シセツ</t>
    </rPh>
    <rPh sb="6" eb="7">
      <t>ソト</t>
    </rPh>
    <rPh sb="9" eb="10">
      <t>ハイ</t>
    </rPh>
    <rPh sb="15" eb="16">
      <t>オク</t>
    </rPh>
    <rPh sb="25" eb="27">
      <t>ジム</t>
    </rPh>
    <rPh sb="27" eb="28">
      <t>ヅクエ</t>
    </rPh>
    <rPh sb="29" eb="30">
      <t>シタ</t>
    </rPh>
    <rPh sb="31" eb="32">
      <t>ハ</t>
    </rPh>
    <rPh sb="33" eb="34">
      <t>カ</t>
    </rPh>
    <rPh sb="36" eb="38">
      <t>ヘイキ</t>
    </rPh>
    <rPh sb="39" eb="41">
      <t>シゴト</t>
    </rPh>
    <rPh sb="45" eb="46">
      <t>ヒト</t>
    </rPh>
    <rPh sb="61" eb="63">
      <t>チョウリ</t>
    </rPh>
    <rPh sb="63" eb="64">
      <t>バ</t>
    </rPh>
    <rPh sb="65" eb="66">
      <t>セマ</t>
    </rPh>
    <rPh sb="70" eb="71">
      <t>イ</t>
    </rPh>
    <rPh sb="72" eb="73">
      <t>ワケ</t>
    </rPh>
    <rPh sb="75" eb="77">
      <t>ショクザイ</t>
    </rPh>
    <rPh sb="82" eb="84">
      <t>ベントウ</t>
    </rPh>
    <rPh sb="84" eb="86">
      <t>ヨウキ</t>
    </rPh>
    <rPh sb="87" eb="88">
      <t>ユカ</t>
    </rPh>
    <rPh sb="89" eb="90">
      <t>ジカ</t>
    </rPh>
    <rPh sb="90" eb="91">
      <t>オ</t>
    </rPh>
    <rPh sb="96" eb="97">
      <t>ヒト</t>
    </rPh>
    <rPh sb="120" eb="122">
      <t>ショシン</t>
    </rPh>
    <rPh sb="123" eb="124">
      <t>モド</t>
    </rPh>
    <rPh sb="127" eb="129">
      <t>ショクバ</t>
    </rPh>
    <rPh sb="134" eb="136">
      <t>ソッセン</t>
    </rPh>
    <rPh sb="138" eb="140">
      <t>ジッコウ</t>
    </rPh>
    <rPh sb="147" eb="150">
      <t>カンセンセイ</t>
    </rPh>
    <rPh sb="151" eb="152">
      <t>ツヨ</t>
    </rPh>
    <rPh sb="158" eb="160">
      <t>キュウセイ</t>
    </rPh>
    <rPh sb="160" eb="162">
      <t>チョウエン</t>
    </rPh>
    <rPh sb="163" eb="165">
      <t>ゲンイン</t>
    </rPh>
    <rPh sb="176" eb="178">
      <t>ショウリョウ</t>
    </rPh>
    <rPh sb="179" eb="182">
      <t>ショクチュウドク</t>
    </rPh>
    <rPh sb="183" eb="185">
      <t>ハッショウ</t>
    </rPh>
    <rPh sb="193" eb="195">
      <t>ジキ</t>
    </rPh>
    <rPh sb="197" eb="200">
      <t>ショクチュウドク</t>
    </rPh>
    <rPh sb="201" eb="203">
      <t>タハツ</t>
    </rPh>
    <rPh sb="214" eb="216">
      <t>キホン</t>
    </rPh>
    <rPh sb="216" eb="217">
      <t>テキ</t>
    </rPh>
    <rPh sb="218" eb="221">
      <t>ヤクソクゴト</t>
    </rPh>
    <rPh sb="222" eb="223">
      <t>マモ</t>
    </rPh>
    <rPh sb="228" eb="230">
      <t>チョウリ</t>
    </rPh>
    <rPh sb="230" eb="231">
      <t>バ</t>
    </rPh>
    <rPh sb="231" eb="232">
      <t>トウ</t>
    </rPh>
    <rPh sb="233" eb="235">
      <t>ジコ</t>
    </rPh>
    <rPh sb="236" eb="237">
      <t>オオ</t>
    </rPh>
    <rPh sb="239" eb="240">
      <t>オ</t>
    </rPh>
    <rPh sb="260" eb="261">
      <t>マモ</t>
    </rPh>
    <rPh sb="264" eb="266">
      <t>ショクバ</t>
    </rPh>
    <rPh sb="272" eb="273">
      <t>カナラ</t>
    </rPh>
    <rPh sb="274" eb="276">
      <t>ジコ</t>
    </rPh>
    <rPh sb="277" eb="278">
      <t>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</si>
</sst>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222">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0"/>
      <name val="Inherit"/>
      <family val="2"/>
    </font>
    <font>
      <sz val="11"/>
      <color theme="1"/>
      <name val="游明朝"/>
      <family val="1"/>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sz val="13"/>
      <color theme="0"/>
      <name val="Arial"/>
      <family val="2"/>
    </font>
    <font>
      <b/>
      <sz val="18"/>
      <color indexed="8"/>
      <name val="ＭＳ Ｐゴシック"/>
      <family val="3"/>
      <charset val="128"/>
    </font>
    <font>
      <sz val="20"/>
      <color rgb="FF000000"/>
      <name val="ＭＳ Ｐゴシック"/>
      <family val="3"/>
      <charset val="128"/>
    </font>
    <font>
      <b/>
      <sz val="12"/>
      <name val="ＭＳ Ｐゴシック"/>
      <family val="3"/>
      <charset val="128"/>
      <scheme val="minor"/>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indexed="8"/>
      <name val="メイリオ"/>
      <family val="3"/>
      <charset val="128"/>
    </font>
    <font>
      <b/>
      <sz val="14"/>
      <name val="Arial"/>
      <family val="2"/>
    </font>
    <font>
      <sz val="14"/>
      <name val="Arial"/>
      <family val="2"/>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sz val="12.55"/>
      <name val="ＭＳ Ｐゴシック"/>
      <family val="3"/>
      <charset val="128"/>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u/>
      <sz val="13"/>
      <color theme="0"/>
      <name val="9,776"/>
    </font>
    <font>
      <u/>
      <sz val="13"/>
      <color theme="0"/>
      <name val="Inherit"/>
    </font>
    <font>
      <b/>
      <sz val="14"/>
      <color theme="9" tint="-0.249977111117893"/>
      <name val="ＭＳ Ｐゴシック"/>
      <family val="3"/>
      <charset val="128"/>
    </font>
    <font>
      <b/>
      <sz val="18"/>
      <color theme="1"/>
      <name val="ＭＳ Ｐゴシック"/>
      <family val="3"/>
      <charset val="128"/>
      <scheme val="minor"/>
    </font>
    <font>
      <b/>
      <sz val="12"/>
      <color theme="0"/>
      <name val="ＭＳ Ｐゴシック"/>
      <family val="3"/>
      <charset val="128"/>
      <scheme val="minor"/>
    </font>
    <font>
      <sz val="10"/>
      <color rgb="FF6EF729"/>
      <name val="ＭＳ Ｐゴシック"/>
      <family val="3"/>
      <charset val="128"/>
    </font>
    <font>
      <sz val="20"/>
      <color indexed="9"/>
      <name val="ＭＳ Ｐゴシック"/>
      <family val="3"/>
      <charset val="128"/>
    </font>
    <font>
      <sz val="9"/>
      <name val="Meiryo UI"/>
      <family val="3"/>
      <charset val="128"/>
    </font>
    <font>
      <sz val="9"/>
      <color theme="1"/>
      <name val="Meiryo"/>
      <family val="3"/>
      <charset val="128"/>
    </font>
    <font>
      <u/>
      <sz val="13"/>
      <color theme="0"/>
      <name val="Inherit"/>
      <family val="2"/>
    </font>
    <font>
      <b/>
      <sz val="20"/>
      <color rgb="FF000000"/>
      <name val="ＭＳ Ｐゴシック"/>
      <family val="2"/>
      <charset val="128"/>
    </font>
    <font>
      <b/>
      <sz val="14"/>
      <name val="游ゴシック"/>
      <family val="3"/>
      <charset val="128"/>
    </font>
    <font>
      <b/>
      <sz val="14"/>
      <color theme="1"/>
      <name val="游ゴシック"/>
      <family val="3"/>
      <charset val="128"/>
    </font>
    <font>
      <b/>
      <u/>
      <sz val="12"/>
      <color theme="0"/>
      <name val="ＭＳ Ｐゴシック"/>
      <family val="3"/>
      <charset val="128"/>
      <scheme val="minor"/>
    </font>
    <font>
      <b/>
      <sz val="14"/>
      <color rgb="FF000000"/>
      <name val="游ゴシック"/>
      <family val="3"/>
      <charset val="128"/>
    </font>
    <font>
      <b/>
      <sz val="22"/>
      <color indexed="8"/>
      <name val="ＭＳ Ｐゴシック"/>
      <family val="3"/>
      <charset val="128"/>
    </font>
    <font>
      <b/>
      <sz val="16"/>
      <color theme="1"/>
      <name val="游ゴシック"/>
      <family val="3"/>
      <charset val="128"/>
    </font>
    <font>
      <b/>
      <u/>
      <sz val="20"/>
      <color rgb="FFFF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b/>
      <u/>
      <sz val="13"/>
      <color theme="0"/>
      <name val="Yu Gothic"/>
      <family val="2"/>
      <charset val="128"/>
    </font>
    <font>
      <u/>
      <sz val="12"/>
      <color theme="0"/>
      <name val="ＭＳ ゴシック"/>
      <family val="3"/>
      <charset val="128"/>
    </font>
    <font>
      <sz val="13"/>
      <color theme="0"/>
      <name val="ＭＳ ゴシック"/>
      <family val="3"/>
      <charset val="128"/>
    </font>
    <font>
      <sz val="13"/>
      <color theme="0"/>
      <name val="Yu Gothic"/>
      <charset val="128"/>
    </font>
    <font>
      <sz val="13"/>
      <color theme="0"/>
      <name val="9,776"/>
      <family val="3"/>
      <charset val="128"/>
    </font>
    <font>
      <sz val="12.55"/>
      <color theme="0"/>
      <name val="ＭＳ 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sz val="14"/>
      <color indexed="63"/>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rgb="FFFF0000"/>
      <name val="ＭＳ Ｐゴシック"/>
      <family val="3"/>
      <charset val="128"/>
      <scheme val="minor"/>
    </font>
    <font>
      <sz val="16"/>
      <color rgb="FFFF0000"/>
      <name val="ＭＳ Ｐゴシック"/>
      <family val="3"/>
      <charset val="128"/>
      <scheme val="minor"/>
    </font>
    <font>
      <sz val="8.8000000000000007"/>
      <color indexed="23"/>
      <name val="ＭＳ Ｐゴシック"/>
      <family val="3"/>
      <charset val="128"/>
    </font>
    <font>
      <sz val="10"/>
      <name val="Arial"/>
      <family val="2"/>
    </font>
    <font>
      <b/>
      <sz val="14"/>
      <color indexed="53"/>
      <name val="ＭＳ Ｐゴシック"/>
      <family val="3"/>
      <charset val="128"/>
    </font>
    <font>
      <u/>
      <sz val="16"/>
      <color theme="0"/>
      <name val="ＭＳ Ｐゴシック"/>
      <family val="3"/>
      <charset val="128"/>
    </font>
    <font>
      <b/>
      <sz val="19"/>
      <name val="ＭＳ Ｐゴシック"/>
      <family val="3"/>
      <charset val="128"/>
    </font>
    <font>
      <b/>
      <sz val="18"/>
      <color rgb="FF333333"/>
      <name val="メイリオ"/>
      <family val="3"/>
      <charset val="128"/>
    </font>
    <font>
      <b/>
      <sz val="14"/>
      <color rgb="FF454545"/>
      <name val="游ゴシック"/>
      <family val="3"/>
      <charset val="128"/>
    </font>
    <font>
      <b/>
      <sz val="12"/>
      <color indexed="51"/>
      <name val="ＭＳ Ｐゴシック"/>
      <family val="3"/>
      <charset val="128"/>
    </font>
    <font>
      <b/>
      <sz val="9"/>
      <color indexed="10"/>
      <name val="ＭＳ Ｐゴシック"/>
      <family val="3"/>
      <charset val="128"/>
    </font>
    <font>
      <b/>
      <u/>
      <sz val="11"/>
      <color theme="3"/>
      <name val="ＭＳ Ｐゴシック"/>
      <family val="3"/>
      <charset val="128"/>
    </font>
    <font>
      <b/>
      <sz val="11"/>
      <color theme="3"/>
      <name val="ＭＳ Ｐゴシック"/>
      <family val="3"/>
      <charset val="128"/>
      <scheme val="minor"/>
    </font>
    <font>
      <b/>
      <u/>
      <sz val="12"/>
      <color indexed="60"/>
      <name val="ＭＳ Ｐゴシック"/>
      <family val="3"/>
      <charset val="128"/>
    </font>
    <font>
      <b/>
      <u/>
      <sz val="12"/>
      <color indexed="10"/>
      <name val="ＭＳ Ｐゴシック"/>
      <family val="3"/>
      <charset val="128"/>
    </font>
  </fonts>
  <fills count="53">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5" tint="0.79998168889431442"/>
        <bgColor indexed="64"/>
      </patternFill>
    </fill>
    <fill>
      <patternFill patternType="solid">
        <fgColor rgb="FF92D050"/>
        <bgColor indexed="64"/>
      </patternFill>
    </fill>
    <fill>
      <patternFill patternType="solid">
        <fgColor rgb="FF6DDDF7"/>
        <bgColor indexed="64"/>
      </patternFill>
    </fill>
    <fill>
      <patternFill patternType="solid">
        <fgColor theme="7" tint="0.59999389629810485"/>
        <bgColor indexed="64"/>
      </patternFill>
    </fill>
    <fill>
      <patternFill patternType="solid">
        <fgColor theme="4"/>
        <bgColor indexed="64"/>
      </patternFill>
    </fill>
    <fill>
      <patternFill patternType="solid">
        <fgColor rgb="FFFAFEC2"/>
        <bgColor indexed="64"/>
      </patternFill>
    </fill>
    <fill>
      <patternFill patternType="solid">
        <fgColor rgb="FFFF9900"/>
        <bgColor indexed="64"/>
      </patternFill>
    </fill>
    <fill>
      <patternFill patternType="solid">
        <fgColor theme="5" tint="0.59999389629810485"/>
        <bgColor indexed="64"/>
      </patternFill>
    </fill>
    <fill>
      <patternFill patternType="solid">
        <fgColor rgb="FF0070C0"/>
        <bgColor indexed="64"/>
      </patternFill>
    </fill>
    <fill>
      <patternFill patternType="solid">
        <fgColor indexed="52"/>
        <bgColor indexed="64"/>
      </patternFill>
    </fill>
    <fill>
      <patternFill patternType="solid">
        <fgColor theme="6" tint="-0.499984740745262"/>
        <bgColor indexed="64"/>
      </patternFill>
    </fill>
  </fills>
  <borders count="248">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indexed="12"/>
      </left>
      <right style="medium">
        <color indexed="12"/>
      </right>
      <top style="thin">
        <color indexed="12"/>
      </top>
      <bottom style="medium">
        <color indexed="12"/>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right/>
      <top/>
      <bottom style="thick">
        <color indexed="64"/>
      </bottom>
      <diagonal/>
    </border>
    <border>
      <left style="medium">
        <color theme="0" tint="-0.24994659260841701"/>
      </left>
      <right/>
      <top style="medium">
        <color theme="0" tint="-0.24994659260841701"/>
      </top>
      <bottom style="medium">
        <color indexed="23"/>
      </bottom>
      <diagonal/>
    </border>
    <border>
      <left/>
      <right/>
      <top style="medium">
        <color theme="0" tint="-0.24994659260841701"/>
      </top>
      <bottom style="medium">
        <color indexed="23"/>
      </bottom>
      <diagonal/>
    </border>
    <border>
      <left/>
      <right style="medium">
        <color theme="0" tint="-0.24994659260841701"/>
      </right>
      <top style="medium">
        <color theme="0" tint="-0.24994659260841701"/>
      </top>
      <bottom style="medium">
        <color indexed="23"/>
      </bottom>
      <diagonal/>
    </border>
    <border>
      <left style="medium">
        <color rgb="FF888888"/>
      </left>
      <right style="thick">
        <color indexed="23"/>
      </right>
      <top style="medium">
        <color rgb="FF888888"/>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42" fillId="0" borderId="0"/>
    <xf numFmtId="0" fontId="143" fillId="0" borderId="0" applyNumberFormat="0" applyFill="0" applyBorder="0" applyAlignment="0" applyProtection="0"/>
    <xf numFmtId="0" fontId="142" fillId="0" borderId="0"/>
  </cellStyleXfs>
  <cellXfs count="833">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1" fillId="2" borderId="63" xfId="2" applyFont="1" applyFill="1" applyBorder="1" applyAlignment="1">
      <alignment vertical="top" wrapText="1"/>
    </xf>
    <xf numFmtId="0" fontId="1" fillId="2" borderId="62"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3" fontId="0" fillId="25" borderId="0" xfId="0" applyNumberFormat="1" applyFill="1">
      <alignment vertical="center"/>
    </xf>
    <xf numFmtId="0" fontId="0" fillId="0" borderId="68" xfId="0" applyBorder="1" applyAlignment="1">
      <alignment vertical="top"/>
    </xf>
    <xf numFmtId="0" fontId="0" fillId="0" borderId="0" xfId="0" applyAlignment="1">
      <alignment vertical="top"/>
    </xf>
    <xf numFmtId="0" fontId="76" fillId="19" borderId="0" xfId="0" applyFont="1" applyFill="1">
      <alignment vertical="center"/>
    </xf>
    <xf numFmtId="0" fontId="75" fillId="19" borderId="0" xfId="0" applyFont="1" applyFill="1">
      <alignment vertical="center"/>
    </xf>
    <xf numFmtId="0" fontId="1" fillId="14" borderId="65" xfId="2" applyFont="1" applyFill="1" applyBorder="1" applyAlignment="1">
      <alignment vertical="top" wrapText="1"/>
    </xf>
    <xf numFmtId="0" fontId="79" fillId="0" borderId="0" xfId="0" applyFont="1" applyAlignment="1">
      <alignment horizontal="justify" vertical="center"/>
    </xf>
    <xf numFmtId="0" fontId="82" fillId="0" borderId="57" xfId="0" applyFont="1" applyBorder="1" applyAlignment="1">
      <alignment horizontal="justify" vertical="center" wrapText="1"/>
    </xf>
    <xf numFmtId="0" fontId="82" fillId="0" borderId="37" xfId="0" applyFont="1" applyBorder="1" applyAlignment="1">
      <alignment horizontal="justify" vertical="center" wrapText="1"/>
    </xf>
    <xf numFmtId="0" fontId="79" fillId="0" borderId="106" xfId="0" applyFont="1" applyBorder="1" applyAlignment="1">
      <alignment horizontal="center" vertical="center" wrapText="1"/>
    </xf>
    <xf numFmtId="0" fontId="79" fillId="0" borderId="37" xfId="0" applyFont="1" applyBorder="1" applyAlignment="1">
      <alignment horizontal="center" vertical="center" wrapText="1"/>
    </xf>
    <xf numFmtId="0" fontId="79" fillId="27" borderId="37" xfId="0" applyFont="1" applyFill="1" applyBorder="1" applyAlignment="1">
      <alignment horizontal="justify" vertical="center" wrapText="1"/>
    </xf>
    <xf numFmtId="0" fontId="79" fillId="0" borderId="37" xfId="0" applyFont="1" applyBorder="1" applyAlignment="1">
      <alignment horizontal="justify" vertical="center" wrapText="1"/>
    </xf>
    <xf numFmtId="0" fontId="7" fillId="28" borderId="56"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3" borderId="106" xfId="0" applyFont="1" applyFill="1" applyBorder="1" applyAlignment="1">
      <alignment horizontal="center" vertical="center" wrapText="1"/>
    </xf>
    <xf numFmtId="0" fontId="79" fillId="23" borderId="37" xfId="0" applyFont="1" applyFill="1" applyBorder="1" applyAlignment="1">
      <alignment horizontal="center" vertical="center" wrapText="1"/>
    </xf>
    <xf numFmtId="0" fontId="79" fillId="23" borderId="37" xfId="0" applyFont="1" applyFill="1" applyBorder="1" applyAlignment="1">
      <alignment horizontal="justify" vertical="center" wrapText="1"/>
    </xf>
    <xf numFmtId="0" fontId="74" fillId="19" borderId="0" xfId="0" applyFont="1" applyFill="1" applyAlignment="1">
      <alignment horizontal="center" vertical="center"/>
    </xf>
    <xf numFmtId="0" fontId="79" fillId="19" borderId="106" xfId="0" applyFont="1" applyFill="1" applyBorder="1" applyAlignment="1">
      <alignment horizontal="center" vertical="center" wrapText="1"/>
    </xf>
    <xf numFmtId="0" fontId="79" fillId="19" borderId="37" xfId="0" applyFont="1" applyFill="1" applyBorder="1" applyAlignment="1">
      <alignment horizontal="center" vertical="center" wrapText="1"/>
    </xf>
    <xf numFmtId="0" fontId="79" fillId="19" borderId="37" xfId="0" applyFont="1" applyFill="1" applyBorder="1" applyAlignment="1">
      <alignment horizontal="justify" vertical="center" wrapText="1"/>
    </xf>
    <xf numFmtId="0" fontId="8" fillId="0" borderId="129" xfId="1" applyFill="1" applyBorder="1" applyAlignment="1" applyProtection="1">
      <alignment vertical="center" wrapText="1"/>
    </xf>
    <xf numFmtId="0" fontId="95" fillId="0" borderId="57" xfId="0" applyFont="1" applyBorder="1" applyAlignment="1">
      <alignment horizontal="justify" vertical="center" wrapText="1"/>
    </xf>
    <xf numFmtId="0" fontId="95" fillId="0" borderId="37" xfId="0" applyFont="1" applyBorder="1" applyAlignment="1">
      <alignment horizontal="justify" vertical="center" wrapText="1"/>
    </xf>
    <xf numFmtId="0" fontId="95" fillId="27" borderId="37" xfId="0" applyFont="1" applyFill="1" applyBorder="1" applyAlignment="1">
      <alignment horizontal="justify" vertical="center" wrapText="1"/>
    </xf>
    <xf numFmtId="0" fontId="97" fillId="0" borderId="0" xfId="17" applyFont="1">
      <alignment vertical="center"/>
    </xf>
    <xf numFmtId="0" fontId="96" fillId="0" borderId="0" xfId="2" applyFont="1">
      <alignment vertical="center"/>
    </xf>
    <xf numFmtId="0" fontId="98" fillId="20" borderId="130" xfId="0" applyFont="1" applyFill="1" applyBorder="1" applyAlignment="1">
      <alignment horizontal="center" vertical="center" wrapText="1"/>
    </xf>
    <xf numFmtId="0" fontId="0" fillId="24" borderId="0" xfId="0" applyFill="1">
      <alignment vertical="center"/>
    </xf>
    <xf numFmtId="0" fontId="79" fillId="19" borderId="0" xfId="0" applyFont="1" applyFill="1" applyAlignment="1">
      <alignment horizontal="justify" vertical="center"/>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72" fillId="24" borderId="0" xfId="0" applyFont="1" applyFill="1" applyAlignment="1">
      <alignment vertical="top" wrapText="1"/>
    </xf>
    <xf numFmtId="0" fontId="94" fillId="24" borderId="0" xfId="0" applyFont="1" applyFill="1" applyAlignment="1">
      <alignment vertical="top" wrapText="1"/>
    </xf>
    <xf numFmtId="0" fontId="73" fillId="24" borderId="0" xfId="0" applyFont="1" applyFill="1" applyAlignment="1">
      <alignment vertical="top" wrapText="1"/>
    </xf>
    <xf numFmtId="0" fontId="28" fillId="25" borderId="0" xfId="0" applyFont="1" applyFill="1">
      <alignment vertical="center"/>
    </xf>
    <xf numFmtId="0" fontId="105" fillId="21" borderId="31" xfId="2" applyFont="1" applyFill="1" applyBorder="1" applyAlignment="1">
      <alignment horizontal="center" vertical="center" wrapText="1"/>
    </xf>
    <xf numFmtId="0" fontId="107" fillId="3" borderId="41" xfId="2" applyFont="1" applyFill="1" applyBorder="1" applyAlignment="1">
      <alignment horizontal="center" vertical="center"/>
    </xf>
    <xf numFmtId="14" fontId="107" fillId="3" borderId="40" xfId="2" applyNumberFormat="1" applyFont="1" applyFill="1" applyBorder="1" applyAlignment="1">
      <alignment horizontal="center" vertical="center"/>
    </xf>
    <xf numFmtId="14" fontId="107" fillId="3" borderId="1" xfId="2" applyNumberFormat="1" applyFont="1" applyFill="1" applyBorder="1" applyAlignment="1">
      <alignment horizontal="center" vertical="center"/>
    </xf>
    <xf numFmtId="0" fontId="107" fillId="3" borderId="39" xfId="2" applyFont="1" applyFill="1" applyBorder="1" applyAlignment="1">
      <alignment horizontal="center" vertical="center"/>
    </xf>
    <xf numFmtId="14" fontId="107" fillId="3" borderId="2" xfId="2" applyNumberFormat="1" applyFont="1" applyFill="1" applyBorder="1" applyAlignment="1">
      <alignment horizontal="center" vertical="center"/>
    </xf>
    <xf numFmtId="0" fontId="108" fillId="0" borderId="0" xfId="2" applyFont="1" applyAlignment="1">
      <alignment horizontal="center" vertical="center"/>
    </xf>
    <xf numFmtId="14" fontId="107" fillId="0" borderId="0" xfId="2" applyNumberFormat="1" applyFont="1" applyAlignment="1">
      <alignment horizontal="center" vertical="center"/>
    </xf>
    <xf numFmtId="0" fontId="102" fillId="23" borderId="109" xfId="0" applyFont="1" applyFill="1" applyBorder="1" applyAlignment="1">
      <alignment horizontal="left" vertical="center"/>
    </xf>
    <xf numFmtId="0" fontId="102" fillId="23" borderId="110" xfId="0" applyFont="1" applyFill="1" applyBorder="1" applyAlignment="1">
      <alignment horizontal="left" vertical="center"/>
    </xf>
    <xf numFmtId="0" fontId="112" fillId="23" borderId="108" xfId="0" applyFont="1" applyFill="1" applyBorder="1" applyAlignment="1">
      <alignment horizontal="left"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0" fillId="34" borderId="0" xfId="0" applyFill="1">
      <alignment vertical="center"/>
    </xf>
    <xf numFmtId="0" fontId="119" fillId="34" borderId="0" xfId="0" applyFont="1" applyFill="1">
      <alignment vertical="center"/>
    </xf>
    <xf numFmtId="0" fontId="120" fillId="34" borderId="0" xfId="0" applyFont="1" applyFill="1">
      <alignment vertical="center"/>
    </xf>
    <xf numFmtId="0" fontId="121" fillId="34" borderId="0" xfId="0" applyFont="1" applyFill="1">
      <alignment vertical="center"/>
    </xf>
    <xf numFmtId="0" fontId="122" fillId="34" borderId="0" xfId="0" applyFont="1" applyFill="1">
      <alignment vertical="center"/>
    </xf>
    <xf numFmtId="0" fontId="77" fillId="34" borderId="0" xfId="0" applyFont="1" applyFill="1">
      <alignment vertical="center"/>
    </xf>
    <xf numFmtId="0" fontId="23" fillId="32"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106" fillId="0" borderId="68" xfId="0" applyFont="1" applyBorder="1">
      <alignment vertical="center"/>
    </xf>
    <xf numFmtId="0" fontId="106" fillId="0" borderId="0" xfId="0" applyFont="1">
      <alignment vertical="center"/>
    </xf>
    <xf numFmtId="0" fontId="106" fillId="5" borderId="68" xfId="0" applyFont="1" applyFill="1" applyBorder="1">
      <alignment vertical="center"/>
    </xf>
    <xf numFmtId="0" fontId="106" fillId="5" borderId="0" xfId="0" applyFont="1" applyFill="1">
      <alignment vertical="center"/>
    </xf>
    <xf numFmtId="0" fontId="6" fillId="5" borderId="144" xfId="2" applyFill="1" applyBorder="1">
      <alignment vertical="center"/>
    </xf>
    <xf numFmtId="0" fontId="6" fillId="0" borderId="144" xfId="2" applyBorder="1">
      <alignment vertical="center"/>
    </xf>
    <xf numFmtId="0" fontId="109" fillId="19" borderId="142" xfId="17" applyFont="1" applyFill="1" applyBorder="1" applyAlignment="1">
      <alignment horizontal="center" vertical="center" wrapText="1"/>
    </xf>
    <xf numFmtId="14" fontId="109" fillId="19" borderId="143" xfId="17" applyNumberFormat="1" applyFont="1" applyFill="1" applyBorder="1" applyAlignment="1">
      <alignment horizontal="center" vertical="center"/>
    </xf>
    <xf numFmtId="0" fontId="6" fillId="0" borderId="0" xfId="2" applyAlignment="1">
      <alignment horizontal="left" vertical="top"/>
    </xf>
    <xf numFmtId="0" fontId="6" fillId="35" borderId="155" xfId="2" applyFill="1" applyBorder="1" applyAlignment="1">
      <alignment horizontal="left" vertical="top"/>
    </xf>
    <xf numFmtId="0" fontId="8" fillId="35" borderId="154"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97" fillId="0" borderId="0" xfId="17" applyFont="1" applyAlignment="1">
      <alignment horizontal="left" vertical="center"/>
    </xf>
    <xf numFmtId="0" fontId="71" fillId="24" borderId="0" xfId="0" applyFont="1" applyFill="1" applyAlignment="1">
      <alignment vertical="top" wrapText="1"/>
    </xf>
    <xf numFmtId="0" fontId="129" fillId="2" borderId="63" xfId="2" applyFont="1" applyFill="1" applyBorder="1" applyAlignment="1">
      <alignment vertical="top" wrapText="1"/>
    </xf>
    <xf numFmtId="0" fontId="107" fillId="21" borderId="41" xfId="2" applyFont="1" applyFill="1" applyBorder="1" applyAlignment="1">
      <alignment horizontal="center" vertical="center"/>
    </xf>
    <xf numFmtId="0" fontId="107" fillId="21" borderId="9" xfId="2" applyFont="1" applyFill="1" applyBorder="1" applyAlignment="1">
      <alignment horizontal="center" vertical="center" wrapText="1"/>
    </xf>
    <xf numFmtId="0" fontId="107" fillId="21" borderId="39" xfId="2" applyFont="1" applyFill="1" applyBorder="1" applyAlignment="1">
      <alignment horizontal="center" vertical="center"/>
    </xf>
    <xf numFmtId="0" fontId="18" fillId="21" borderId="164" xfId="2" applyFont="1" applyFill="1" applyBorder="1" applyAlignment="1">
      <alignment horizontal="center" vertical="center" wrapText="1"/>
    </xf>
    <xf numFmtId="0" fontId="8" fillId="0" borderId="167" xfId="1" applyFill="1" applyBorder="1" applyAlignment="1" applyProtection="1">
      <alignment vertical="center" wrapText="1"/>
    </xf>
    <xf numFmtId="0" fontId="18" fillId="21" borderId="168" xfId="1" applyFont="1" applyFill="1" applyBorder="1" applyAlignment="1" applyProtection="1">
      <alignment horizontal="center" vertical="center" wrapText="1"/>
    </xf>
    <xf numFmtId="0" fontId="131" fillId="0" borderId="0" xfId="0" applyFont="1" applyAlignment="1">
      <alignment vertical="center" wrapText="1"/>
    </xf>
    <xf numFmtId="0" fontId="132" fillId="0" borderId="0" xfId="0" applyFont="1" applyAlignment="1">
      <alignment vertical="center" wrapText="1"/>
    </xf>
    <xf numFmtId="3" fontId="123" fillId="24" borderId="0" xfId="0" applyNumberFormat="1" applyFont="1" applyFill="1">
      <alignment vertical="center"/>
    </xf>
    <xf numFmtId="0" fontId="18" fillId="23" borderId="160" xfId="2" applyFont="1" applyFill="1" applyBorder="1" applyAlignment="1">
      <alignment horizontal="center" vertical="center" wrapText="1"/>
    </xf>
    <xf numFmtId="0" fontId="103" fillId="23" borderId="161" xfId="2" applyFont="1" applyFill="1" applyBorder="1" applyAlignment="1">
      <alignment horizontal="center" vertical="center"/>
    </xf>
    <xf numFmtId="0" fontId="103" fillId="23" borderId="162" xfId="2" applyFont="1" applyFill="1" applyBorder="1" applyAlignment="1">
      <alignment horizontal="center" vertical="center"/>
    </xf>
    <xf numFmtId="0" fontId="133" fillId="19" borderId="8" xfId="0" applyFont="1" applyFill="1" applyBorder="1" applyAlignment="1">
      <alignment horizontal="center" vertical="center" wrapText="1"/>
    </xf>
    <xf numFmtId="177" fontId="134" fillId="19" borderId="8" xfId="2" applyNumberFormat="1" applyFont="1" applyFill="1" applyBorder="1" applyAlignment="1">
      <alignment horizontal="center" vertical="center" shrinkToFit="1"/>
    </xf>
    <xf numFmtId="0" fontId="6" fillId="0" borderId="0" xfId="2" applyAlignment="1">
      <alignment horizontal="left" vertical="center"/>
    </xf>
    <xf numFmtId="0" fontId="135" fillId="5" borderId="68" xfId="0" applyFont="1" applyFill="1" applyBorder="1">
      <alignment vertical="center"/>
    </xf>
    <xf numFmtId="0" fontId="135" fillId="5" borderId="0" xfId="0" applyFont="1" applyFill="1" applyAlignment="1">
      <alignment horizontal="left" vertical="center"/>
    </xf>
    <xf numFmtId="0" fontId="135" fillId="5" borderId="0" xfId="0" applyFont="1" applyFill="1">
      <alignment vertical="center"/>
    </xf>
    <xf numFmtId="176" fontId="135" fillId="5" borderId="0" xfId="0" applyNumberFormat="1" applyFont="1" applyFill="1" applyAlignment="1">
      <alignment horizontal="left" vertical="center"/>
    </xf>
    <xf numFmtId="183" fontId="135" fillId="5" borderId="0" xfId="0" applyNumberFormat="1" applyFont="1" applyFill="1" applyAlignment="1">
      <alignment horizontal="center" vertical="center"/>
    </xf>
    <xf numFmtId="0" fontId="135" fillId="5" borderId="68" xfId="0" applyFont="1" applyFill="1" applyBorder="1" applyAlignment="1">
      <alignment vertical="top"/>
    </xf>
    <xf numFmtId="0" fontId="135" fillId="5" borderId="0" xfId="0" applyFont="1" applyFill="1" applyAlignment="1">
      <alignment vertical="top"/>
    </xf>
    <xf numFmtId="14" fontId="135" fillId="5" borderId="0" xfId="0" applyNumberFormat="1" applyFont="1" applyFill="1" applyAlignment="1">
      <alignment horizontal="left" vertical="center"/>
    </xf>
    <xf numFmtId="14" fontId="135" fillId="0" borderId="0" xfId="0" applyNumberFormat="1" applyFont="1">
      <alignment vertical="center"/>
    </xf>
    <xf numFmtId="0" fontId="136" fillId="0" borderId="0" xfId="0" applyFont="1">
      <alignment vertical="center"/>
    </xf>
    <xf numFmtId="0" fontId="6" fillId="0" borderId="62" xfId="2" applyBorder="1" applyAlignment="1">
      <alignment vertical="top" wrapText="1"/>
    </xf>
    <xf numFmtId="0" fontId="8" fillId="35" borderId="134" xfId="1" applyFill="1" applyBorder="1" applyAlignment="1" applyProtection="1">
      <alignment horizontal="left" vertical="top"/>
    </xf>
    <xf numFmtId="0" fontId="6" fillId="35" borderId="153"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8"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79"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40"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41"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91" fillId="5" borderId="0" xfId="2" applyFont="1" applyFill="1" applyAlignment="1">
      <alignment horizontal="center" vertical="center"/>
    </xf>
    <xf numFmtId="0" fontId="78" fillId="5" borderId="0" xfId="2" applyFont="1" applyFill="1" applyAlignment="1">
      <alignment horizontal="left" vertical="center"/>
    </xf>
    <xf numFmtId="0" fontId="1" fillId="0" borderId="0" xfId="2" applyFont="1">
      <alignment vertical="center"/>
    </xf>
    <xf numFmtId="0" fontId="50" fillId="19" borderId="179" xfId="16" applyFont="1" applyFill="1" applyBorder="1">
      <alignment vertical="center"/>
    </xf>
    <xf numFmtId="0" fontId="50" fillId="19" borderId="180" xfId="16" applyFont="1" applyFill="1" applyBorder="1">
      <alignment vertical="center"/>
    </xf>
    <xf numFmtId="0" fontId="10" fillId="19" borderId="180" xfId="16" applyFont="1" applyFill="1" applyBorder="1">
      <alignment vertical="center"/>
    </xf>
    <xf numFmtId="0" fontId="37" fillId="0" borderId="0" xfId="17" applyFont="1" applyAlignment="1">
      <alignment horizontal="left" vertical="center" indent="2"/>
    </xf>
    <xf numFmtId="0" fontId="124" fillId="25" borderId="0" xfId="0" applyFont="1" applyFill="1">
      <alignment vertical="center"/>
    </xf>
    <xf numFmtId="0" fontId="137"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81"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7" borderId="102" xfId="2" applyNumberFormat="1" applyFont="1" applyFill="1" applyBorder="1" applyAlignment="1">
      <alignment horizontal="center" vertical="center" wrapText="1"/>
    </xf>
    <xf numFmtId="177" fontId="13" fillId="37"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82" xfId="2" applyFont="1" applyBorder="1" applyAlignment="1">
      <alignment horizontal="center" vertical="center" wrapText="1"/>
    </xf>
    <xf numFmtId="0" fontId="13" fillId="0" borderId="183" xfId="2" applyFont="1" applyBorder="1" applyAlignment="1">
      <alignment horizontal="center" vertical="center" wrapText="1"/>
    </xf>
    <xf numFmtId="0" fontId="13" fillId="0" borderId="184" xfId="2" applyFont="1" applyBorder="1" applyAlignment="1">
      <alignment horizontal="center" vertical="center" wrapText="1"/>
    </xf>
    <xf numFmtId="0" fontId="13" fillId="0" borderId="182" xfId="2" applyFont="1" applyBorder="1" applyAlignment="1">
      <alignment horizontal="center" vertical="center"/>
    </xf>
    <xf numFmtId="0" fontId="13" fillId="5" borderId="182" xfId="2" applyFont="1" applyFill="1" applyBorder="1" applyAlignment="1">
      <alignment horizontal="center" vertical="center" wrapText="1"/>
    </xf>
    <xf numFmtId="0" fontId="133" fillId="19" borderId="145" xfId="0" applyFont="1" applyFill="1" applyBorder="1" applyAlignment="1">
      <alignment horizontal="center" vertical="center" wrapText="1"/>
    </xf>
    <xf numFmtId="0" fontId="133" fillId="19" borderId="173" xfId="0" applyFont="1" applyFill="1" applyBorder="1" applyAlignment="1">
      <alignment horizontal="center" vertical="center" wrapText="1"/>
    </xf>
    <xf numFmtId="0" fontId="117" fillId="31" borderId="185" xfId="2" applyFont="1" applyFill="1" applyBorder="1" applyAlignment="1">
      <alignment horizontal="center" vertical="center" wrapText="1"/>
    </xf>
    <xf numFmtId="0" fontId="118" fillId="31" borderId="186" xfId="2" applyFont="1" applyFill="1" applyBorder="1" applyAlignment="1">
      <alignment horizontal="center" vertical="center" wrapText="1"/>
    </xf>
    <xf numFmtId="0" fontId="116" fillId="31" borderId="186" xfId="2" applyFont="1" applyFill="1" applyBorder="1" applyAlignment="1">
      <alignment horizontal="center" vertical="center"/>
    </xf>
    <xf numFmtId="0" fontId="116" fillId="31" borderId="187" xfId="2" applyFont="1" applyFill="1" applyBorder="1" applyAlignment="1">
      <alignment horizontal="center" vertical="center"/>
    </xf>
    <xf numFmtId="0" fontId="107" fillId="21" borderId="26" xfId="2" applyFont="1" applyFill="1" applyBorder="1" applyAlignment="1">
      <alignment horizontal="center" vertical="center"/>
    </xf>
    <xf numFmtId="14" fontId="107" fillId="21" borderId="27" xfId="2" applyNumberFormat="1" applyFont="1" applyFill="1" applyBorder="1" applyAlignment="1">
      <alignment horizontal="center" vertical="center"/>
    </xf>
    <xf numFmtId="0" fontId="6" fillId="19" borderId="0" xfId="2" applyFill="1" applyAlignment="1">
      <alignment vertical="center" wrapText="1"/>
    </xf>
    <xf numFmtId="0" fontId="0" fillId="24" borderId="0" xfId="0" applyFill="1" applyAlignment="1">
      <alignment horizontal="left" vertical="top"/>
    </xf>
    <xf numFmtId="14" fontId="103" fillId="23" borderId="163" xfId="2" applyNumberFormat="1" applyFont="1" applyFill="1" applyBorder="1" applyAlignment="1">
      <alignment horizontal="center" vertical="center"/>
    </xf>
    <xf numFmtId="0" fontId="13" fillId="0" borderId="0" xfId="2" applyFont="1" applyAlignment="1">
      <alignment horizontal="center" vertical="center"/>
    </xf>
    <xf numFmtId="14" fontId="103" fillId="0" borderId="0" xfId="2" applyNumberFormat="1" applyFont="1" applyAlignment="1">
      <alignment horizontal="center" vertical="center"/>
    </xf>
    <xf numFmtId="0" fontId="13" fillId="0" borderId="0" xfId="2" applyFont="1" applyAlignment="1">
      <alignment vertical="top" wrapText="1"/>
    </xf>
    <xf numFmtId="0" fontId="138" fillId="0" borderId="0" xfId="0" applyFont="1">
      <alignment vertical="center"/>
    </xf>
    <xf numFmtId="0" fontId="146" fillId="0" borderId="0" xfId="0" applyFont="1" applyAlignment="1">
      <alignment vertical="center" wrapText="1"/>
    </xf>
    <xf numFmtId="0" fontId="41" fillId="0" borderId="0" xfId="17" applyFont="1" applyAlignment="1">
      <alignment horizontal="center" vertical="center"/>
    </xf>
    <xf numFmtId="0" fontId="135" fillId="5" borderId="0" xfId="0" applyFont="1" applyFill="1" applyAlignment="1">
      <alignment horizontal="left" vertical="top"/>
    </xf>
    <xf numFmtId="0" fontId="148" fillId="21" borderId="170" xfId="1" applyFont="1" applyFill="1" applyBorder="1" applyAlignment="1" applyProtection="1">
      <alignment horizontal="center" vertical="center" wrapText="1"/>
    </xf>
    <xf numFmtId="0" fontId="147" fillId="19" borderId="0" xfId="17" applyFont="1" applyFill="1" applyAlignment="1">
      <alignment horizontal="left" vertical="center"/>
    </xf>
    <xf numFmtId="0" fontId="106" fillId="19" borderId="0" xfId="0" applyFont="1" applyFill="1">
      <alignment vertical="center"/>
    </xf>
    <xf numFmtId="0" fontId="149" fillId="24" borderId="0" xfId="0" applyFont="1" applyFill="1" applyAlignment="1">
      <alignment vertical="top" wrapText="1"/>
    </xf>
    <xf numFmtId="0" fontId="150" fillId="19" borderId="0" xfId="0" applyFont="1" applyFill="1" applyAlignment="1">
      <alignment vertical="top" wrapText="1"/>
    </xf>
    <xf numFmtId="0" fontId="103" fillId="0" borderId="0" xfId="2" applyFont="1" applyAlignment="1">
      <alignment vertical="top" wrapText="1"/>
    </xf>
    <xf numFmtId="0" fontId="8" fillId="0" borderId="198" xfId="1" applyBorder="1" applyAlignment="1" applyProtection="1">
      <alignment vertical="center" wrapText="1"/>
    </xf>
    <xf numFmtId="0" fontId="8" fillId="0" borderId="190" xfId="1" applyFill="1" applyBorder="1" applyAlignment="1" applyProtection="1">
      <alignment vertical="center" wrapText="1"/>
    </xf>
    <xf numFmtId="180" fontId="50" fillId="11" borderId="199" xfId="17" applyNumberFormat="1" applyFont="1" applyFill="1" applyBorder="1" applyAlignment="1">
      <alignment horizontal="center" vertical="center"/>
    </xf>
    <xf numFmtId="0" fontId="8" fillId="0" borderId="177" xfId="1" applyBorder="1" applyAlignment="1" applyProtection="1">
      <alignment vertical="center" wrapText="1"/>
    </xf>
    <xf numFmtId="0" fontId="154" fillId="3" borderId="9" xfId="2" applyFont="1" applyFill="1" applyBorder="1" applyAlignment="1">
      <alignment horizontal="center" vertical="center"/>
    </xf>
    <xf numFmtId="14" fontId="107" fillId="21" borderId="146" xfId="2" applyNumberFormat="1" applyFont="1" applyFill="1" applyBorder="1" applyAlignment="1">
      <alignment vertical="center" shrinkToFit="1"/>
    </xf>
    <xf numFmtId="0" fontId="153" fillId="19" borderId="159" xfId="1" applyFont="1" applyFill="1" applyBorder="1" applyAlignment="1" applyProtection="1">
      <alignment horizontal="left" vertical="top" wrapText="1"/>
    </xf>
    <xf numFmtId="0" fontId="28" fillId="21" borderId="200" xfId="0" applyFont="1" applyFill="1" applyBorder="1" applyAlignment="1">
      <alignment horizontal="center" vertical="center" wrapText="1"/>
    </xf>
    <xf numFmtId="14" fontId="29" fillId="21" borderId="201" xfId="2" applyNumberFormat="1" applyFont="1" applyFill="1" applyBorder="1" applyAlignment="1">
      <alignment horizontal="center" vertical="center" shrinkToFit="1"/>
    </xf>
    <xf numFmtId="0" fontId="103" fillId="21" borderId="202" xfId="2" applyFont="1" applyFill="1" applyBorder="1">
      <alignment vertical="center"/>
    </xf>
    <xf numFmtId="14" fontId="103" fillId="21" borderId="203" xfId="1" applyNumberFormat="1" applyFont="1" applyFill="1" applyBorder="1" applyAlignment="1" applyProtection="1">
      <alignment vertical="center" wrapText="1"/>
    </xf>
    <xf numFmtId="14" fontId="103" fillId="21" borderId="205" xfId="1" applyNumberFormat="1" applyFont="1" applyFill="1" applyBorder="1" applyAlignment="1" applyProtection="1">
      <alignment vertical="center" wrapText="1"/>
    </xf>
    <xf numFmtId="0" fontId="152" fillId="24" borderId="0" xfId="0" applyFont="1" applyFill="1" applyAlignment="1">
      <alignment vertical="top" wrapText="1"/>
    </xf>
    <xf numFmtId="0" fontId="91" fillId="23" borderId="0" xfId="2" applyFont="1" applyFill="1">
      <alignment vertical="center"/>
    </xf>
    <xf numFmtId="56" fontId="103" fillId="21" borderId="202" xfId="2" applyNumberFormat="1" applyFont="1" applyFill="1" applyBorder="1">
      <alignment vertical="center"/>
    </xf>
    <xf numFmtId="0" fontId="0" fillId="40" borderId="0" xfId="0" applyFill="1">
      <alignment vertical="center"/>
    </xf>
    <xf numFmtId="0" fontId="8" fillId="0" borderId="0" xfId="1" applyAlignment="1" applyProtection="1">
      <alignment vertical="center"/>
    </xf>
    <xf numFmtId="14" fontId="107" fillId="21" borderId="1" xfId="2" applyNumberFormat="1" applyFont="1" applyFill="1" applyBorder="1" applyAlignment="1">
      <alignment vertical="center" wrapText="1" shrinkToFit="1"/>
    </xf>
    <xf numFmtId="0" fontId="18" fillId="21" borderId="208" xfId="2" applyFont="1" applyFill="1" applyBorder="1" applyAlignment="1">
      <alignment horizontal="center" vertical="center" wrapText="1"/>
    </xf>
    <xf numFmtId="0" fontId="158" fillId="5" borderId="17" xfId="2" applyFont="1" applyFill="1" applyBorder="1">
      <alignment vertical="center"/>
    </xf>
    <xf numFmtId="0" fontId="153" fillId="0" borderId="159" xfId="0" applyFont="1" applyBorder="1" applyAlignment="1">
      <alignment horizontal="left" vertical="top" wrapText="1"/>
    </xf>
    <xf numFmtId="0" fontId="76" fillId="0" borderId="0" xfId="0" applyFont="1">
      <alignment vertical="center"/>
    </xf>
    <xf numFmtId="0" fontId="161" fillId="5" borderId="14" xfId="2" applyFont="1" applyFill="1" applyBorder="1">
      <alignment vertical="center"/>
    </xf>
    <xf numFmtId="0" fontId="160" fillId="0" borderId="144" xfId="0" applyFont="1" applyBorder="1">
      <alignment vertical="center"/>
    </xf>
    <xf numFmtId="0" fontId="98" fillId="41" borderId="130" xfId="0" applyFont="1" applyFill="1" applyBorder="1" applyAlignment="1">
      <alignment horizontal="center" vertical="center" wrapText="1"/>
    </xf>
    <xf numFmtId="0" fontId="159" fillId="39" borderId="0" xfId="0" applyFont="1" applyFill="1" applyAlignment="1">
      <alignment horizontal="center" vertical="center" wrapText="1"/>
    </xf>
    <xf numFmtId="0" fontId="153" fillId="0" borderId="209" xfId="1" applyFont="1" applyFill="1" applyBorder="1" applyAlignment="1" applyProtection="1">
      <alignment vertical="top" wrapText="1"/>
    </xf>
    <xf numFmtId="0" fontId="98" fillId="0" borderId="145" xfId="0" applyFont="1" applyBorder="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215"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51" fillId="19" borderId="206" xfId="0" applyFont="1" applyFill="1" applyBorder="1" applyAlignment="1">
      <alignment horizontal="left" vertical="center"/>
    </xf>
    <xf numFmtId="0" fontId="37" fillId="19" borderId="142" xfId="17" applyFont="1" applyFill="1" applyBorder="1" applyAlignment="1">
      <alignment horizontal="center" vertical="center" wrapText="1"/>
    </xf>
    <xf numFmtId="14" fontId="37" fillId="19" borderId="143" xfId="17" applyNumberFormat="1" applyFont="1" applyFill="1" applyBorder="1" applyAlignment="1">
      <alignment horizontal="center" vertical="center"/>
    </xf>
    <xf numFmtId="0" fontId="1" fillId="19" borderId="142" xfId="17" applyFill="1" applyBorder="1" applyAlignment="1">
      <alignment horizontal="center" vertical="center" wrapText="1"/>
    </xf>
    <xf numFmtId="14" fontId="1" fillId="19" borderId="143" xfId="17" applyNumberFormat="1" applyFill="1" applyBorder="1" applyAlignment="1">
      <alignment horizontal="center" vertical="center"/>
    </xf>
    <xf numFmtId="0" fontId="136" fillId="5" borderId="0" xfId="0" applyFont="1" applyFill="1">
      <alignment vertical="center"/>
    </xf>
    <xf numFmtId="0" fontId="137" fillId="0" borderId="0" xfId="17" applyFont="1" applyAlignment="1">
      <alignment horizontal="left" vertical="center"/>
    </xf>
    <xf numFmtId="0" fontId="0" fillId="38" borderId="0" xfId="0" applyFill="1">
      <alignment vertical="center"/>
    </xf>
    <xf numFmtId="0" fontId="162" fillId="38" borderId="0" xfId="0" applyFont="1" applyFill="1">
      <alignment vertical="center"/>
    </xf>
    <xf numFmtId="0" fontId="156" fillId="38" borderId="0" xfId="0" applyFont="1" applyFill="1">
      <alignment vertical="center"/>
    </xf>
    <xf numFmtId="0" fontId="157" fillId="38" borderId="0" xfId="1" applyFont="1" applyFill="1" applyAlignment="1" applyProtection="1">
      <alignment vertical="center"/>
    </xf>
    <xf numFmtId="177" fontId="1" fillId="19" borderId="216" xfId="2" applyNumberFormat="1" applyFont="1" applyFill="1" applyBorder="1" applyAlignment="1">
      <alignment horizontal="center" vertical="center" wrapText="1"/>
    </xf>
    <xf numFmtId="0" fontId="23" fillId="19" borderId="217" xfId="2" applyFont="1" applyFill="1" applyBorder="1" applyAlignment="1">
      <alignment horizontal="left" vertical="center"/>
    </xf>
    <xf numFmtId="0" fontId="23" fillId="19" borderId="8" xfId="2" applyFont="1" applyFill="1" applyBorder="1" applyAlignment="1">
      <alignment horizontal="left" vertical="center"/>
    </xf>
    <xf numFmtId="177" fontId="144" fillId="19" borderId="8" xfId="2" applyNumberFormat="1" applyFont="1" applyFill="1" applyBorder="1" applyAlignment="1">
      <alignment horizontal="center" vertical="center" shrinkToFit="1"/>
    </xf>
    <xf numFmtId="177" fontId="145" fillId="19"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77" fillId="19" borderId="219" xfId="2" applyFont="1" applyFill="1" applyBorder="1" applyAlignment="1">
      <alignment horizontal="center" vertical="center"/>
    </xf>
    <xf numFmtId="177" fontId="177" fillId="19" borderId="219" xfId="2" applyNumberFormat="1" applyFont="1" applyFill="1" applyBorder="1" applyAlignment="1">
      <alignment horizontal="center" vertical="center" shrinkToFit="1"/>
    </xf>
    <xf numFmtId="0" fontId="178" fillId="0" borderId="219" xfId="0" applyFont="1" applyBorder="1" applyAlignment="1">
      <alignment horizontal="center" vertical="center" wrapText="1"/>
    </xf>
    <xf numFmtId="177" fontId="13" fillId="19" borderId="219" xfId="2" applyNumberFormat="1" applyFont="1" applyFill="1" applyBorder="1" applyAlignment="1">
      <alignment horizontal="center" vertical="center" wrapText="1"/>
    </xf>
    <xf numFmtId="0" fontId="177" fillId="19" borderId="10" xfId="2" applyFont="1" applyFill="1" applyBorder="1" applyAlignment="1">
      <alignment horizontal="center" vertical="center"/>
    </xf>
    <xf numFmtId="177" fontId="177" fillId="19" borderId="10" xfId="2" applyNumberFormat="1" applyFont="1" applyFill="1" applyBorder="1" applyAlignment="1">
      <alignment horizontal="center" vertical="center" shrinkToFit="1"/>
    </xf>
    <xf numFmtId="177" fontId="10" fillId="19" borderId="10" xfId="2" applyNumberFormat="1" applyFont="1" applyFill="1" applyBorder="1" applyAlignment="1">
      <alignment horizontal="center" vertical="center" wrapText="1"/>
    </xf>
    <xf numFmtId="177" fontId="23" fillId="19" borderId="218" xfId="2" applyNumberFormat="1" applyFont="1" applyFill="1" applyBorder="1" applyAlignment="1">
      <alignment horizontal="center" vertical="center" shrinkToFit="1"/>
    </xf>
    <xf numFmtId="177" fontId="1" fillId="19" borderId="218" xfId="2" applyNumberFormat="1" applyFont="1" applyFill="1" applyBorder="1" applyAlignment="1">
      <alignment horizontal="center" vertical="center" wrapText="1"/>
    </xf>
    <xf numFmtId="0" fontId="23" fillId="19" borderId="218" xfId="2" applyFont="1" applyFill="1" applyBorder="1" applyAlignment="1">
      <alignment horizontal="center" vertical="center" wrapText="1"/>
    </xf>
    <xf numFmtId="0" fontId="6" fillId="0" borderId="218" xfId="2" applyBorder="1">
      <alignment vertical="center"/>
    </xf>
    <xf numFmtId="0" fontId="6" fillId="0" borderId="218"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103" fillId="0" borderId="197" xfId="2" applyFont="1" applyBorder="1" applyAlignment="1">
      <alignment horizontal="left" vertical="top" wrapText="1"/>
    </xf>
    <xf numFmtId="0" fontId="76" fillId="19" borderId="0" xfId="0" applyFont="1" applyFill="1" applyAlignment="1">
      <alignment horizontal="center" vertical="center"/>
    </xf>
    <xf numFmtId="0" fontId="8" fillId="0" borderId="189" xfId="1" applyBorder="1" applyAlignment="1" applyProtection="1">
      <alignment vertical="center"/>
    </xf>
    <xf numFmtId="0" fontId="180" fillId="21" borderId="0" xfId="0" applyFont="1" applyFill="1" applyAlignment="1">
      <alignment horizontal="center" vertical="center" wrapText="1"/>
    </xf>
    <xf numFmtId="0" fontId="154" fillId="3" borderId="9" xfId="2" applyFont="1" applyFill="1" applyBorder="1" applyAlignment="1">
      <alignment horizontal="center" vertical="center" wrapText="1"/>
    </xf>
    <xf numFmtId="0" fontId="148" fillId="33" borderId="221" xfId="1" applyFont="1" applyFill="1" applyBorder="1" applyAlignment="1" applyProtection="1">
      <alignment horizontal="center" vertical="center" wrapText="1"/>
    </xf>
    <xf numFmtId="0" fontId="139" fillId="31" borderId="186" xfId="2" applyFont="1" applyFill="1" applyBorder="1" applyAlignment="1">
      <alignment horizontal="left" vertical="center" shrinkToFit="1"/>
    </xf>
    <xf numFmtId="0" fontId="181" fillId="0" borderId="209" xfId="1" applyFont="1" applyFill="1" applyBorder="1" applyAlignment="1" applyProtection="1">
      <alignment vertical="top" wrapText="1"/>
    </xf>
    <xf numFmtId="0" fontId="0" fillId="42" borderId="0" xfId="0" applyFill="1">
      <alignment vertical="center"/>
    </xf>
    <xf numFmtId="14" fontId="109" fillId="19" borderId="143" xfId="17" applyNumberFormat="1" applyFont="1" applyFill="1" applyBorder="1" applyAlignment="1">
      <alignment horizontal="center" vertical="center" wrapText="1"/>
    </xf>
    <xf numFmtId="0" fontId="107" fillId="21" borderId="9" xfId="2" applyFont="1" applyFill="1" applyBorder="1" applyAlignment="1">
      <alignment horizontal="center" vertical="center"/>
    </xf>
    <xf numFmtId="0" fontId="8" fillId="0" borderId="222" xfId="1" applyBorder="1" applyAlignment="1" applyProtection="1">
      <alignment vertical="center"/>
    </xf>
    <xf numFmtId="0" fontId="107" fillId="21" borderId="224" xfId="2" applyFont="1" applyFill="1" applyBorder="1" applyAlignment="1">
      <alignment horizontal="center" vertical="center"/>
    </xf>
    <xf numFmtId="0" fontId="154" fillId="3" borderId="9" xfId="2" applyFont="1" applyFill="1" applyBorder="1" applyAlignment="1">
      <alignment horizontal="center" vertical="center" shrinkToFit="1"/>
    </xf>
    <xf numFmtId="0" fontId="13" fillId="19" borderId="142" xfId="17" applyFont="1" applyFill="1" applyBorder="1" applyAlignment="1">
      <alignment horizontal="center" vertical="center" wrapText="1"/>
    </xf>
    <xf numFmtId="14" fontId="13" fillId="19" borderId="143" xfId="17" applyNumberFormat="1" applyFont="1" applyFill="1" applyBorder="1" applyAlignment="1">
      <alignment horizontal="center" vertical="center"/>
    </xf>
    <xf numFmtId="0" fontId="104" fillId="21" borderId="164" xfId="1" applyFont="1" applyFill="1" applyBorder="1" applyAlignment="1" applyProtection="1">
      <alignment horizontal="center" vertical="center" wrapText="1"/>
    </xf>
    <xf numFmtId="14" fontId="163" fillId="19" borderId="143" xfId="0" applyNumberFormat="1" applyFont="1" applyFill="1" applyBorder="1" applyAlignment="1">
      <alignment horizontal="center" vertical="center"/>
    </xf>
    <xf numFmtId="0" fontId="8" fillId="0" borderId="222" xfId="1" applyBorder="1" applyAlignment="1" applyProtection="1">
      <alignment horizontal="left" vertical="center" wrapText="1"/>
    </xf>
    <xf numFmtId="0" fontId="174" fillId="24" borderId="210" xfId="0" applyFont="1" applyFill="1" applyBorder="1" applyAlignment="1">
      <alignment horizontal="left" vertical="center"/>
    </xf>
    <xf numFmtId="0" fontId="183" fillId="24" borderId="210" xfId="0" applyFont="1" applyFill="1" applyBorder="1" applyAlignment="1">
      <alignment horizontal="left" vertical="center"/>
    </xf>
    <xf numFmtId="177" fontId="170" fillId="24" borderId="0" xfId="0" applyNumberFormat="1" applyFont="1" applyFill="1">
      <alignment vertical="center"/>
    </xf>
    <xf numFmtId="10" fontId="171" fillId="24" borderId="0" xfId="0" applyNumberFormat="1" applyFont="1" applyFill="1" applyAlignment="1">
      <alignment horizontal="center" vertical="center" wrapText="1"/>
    </xf>
    <xf numFmtId="177" fontId="179" fillId="24" borderId="213" xfId="0" applyNumberFormat="1" applyFont="1" applyFill="1" applyBorder="1" applyAlignment="1">
      <alignment vertical="center" wrapText="1"/>
    </xf>
    <xf numFmtId="184" fontId="179" fillId="24" borderId="213" xfId="0" applyNumberFormat="1" applyFont="1" applyFill="1" applyBorder="1" applyAlignment="1">
      <alignment vertical="center" wrapText="1"/>
    </xf>
    <xf numFmtId="3" fontId="179" fillId="24" borderId="213" xfId="0" applyNumberFormat="1" applyFont="1" applyFill="1" applyBorder="1" applyAlignment="1">
      <alignment vertical="center" wrapText="1"/>
    </xf>
    <xf numFmtId="184" fontId="179" fillId="24" borderId="214" xfId="0" applyNumberFormat="1" applyFont="1" applyFill="1" applyBorder="1" applyAlignment="1">
      <alignment vertical="center" wrapText="1"/>
    </xf>
    <xf numFmtId="0" fontId="106" fillId="24" borderId="0" xfId="0" applyFont="1" applyFill="1">
      <alignment vertical="center"/>
    </xf>
    <xf numFmtId="0" fontId="128" fillId="19" borderId="0" xfId="0" applyFont="1" applyFill="1" applyAlignment="1">
      <alignment vertical="top" wrapText="1"/>
    </xf>
    <xf numFmtId="0" fontId="128" fillId="24" borderId="0" xfId="0" applyFont="1" applyFill="1" applyAlignment="1">
      <alignment vertical="top" wrapText="1"/>
    </xf>
    <xf numFmtId="0" fontId="13" fillId="0" borderId="227" xfId="2" applyFont="1" applyBorder="1" applyAlignment="1">
      <alignment horizontal="center" vertical="center" wrapText="1"/>
    </xf>
    <xf numFmtId="180" fontId="50" fillId="11" borderId="228" xfId="17" applyNumberFormat="1" applyFont="1" applyFill="1" applyBorder="1" applyAlignment="1">
      <alignment horizontal="center" vertical="center"/>
    </xf>
    <xf numFmtId="0" fontId="127" fillId="19" borderId="142" xfId="17" applyFont="1" applyFill="1" applyBorder="1" applyAlignment="1">
      <alignment horizontal="center" vertical="center" wrapText="1"/>
    </xf>
    <xf numFmtId="14" fontId="23" fillId="19" borderId="143" xfId="17" applyNumberFormat="1" applyFont="1" applyFill="1" applyBorder="1" applyAlignment="1">
      <alignment horizontal="center" vertical="center"/>
    </xf>
    <xf numFmtId="0" fontId="98" fillId="0" borderId="130" xfId="0" applyFont="1" applyBorder="1" applyAlignment="1">
      <alignment horizontal="center" vertical="center" wrapText="1"/>
    </xf>
    <xf numFmtId="0" fontId="109" fillId="21" borderId="142" xfId="17" applyFont="1" applyFill="1" applyBorder="1" applyAlignment="1">
      <alignment horizontal="center" vertical="center" wrapText="1"/>
    </xf>
    <xf numFmtId="14" fontId="109" fillId="21" borderId="143" xfId="17" applyNumberFormat="1" applyFont="1" applyFill="1" applyBorder="1" applyAlignment="1">
      <alignment horizontal="center" vertical="center"/>
    </xf>
    <xf numFmtId="0" fontId="153" fillId="0" borderId="229" xfId="0" applyFont="1" applyBorder="1" applyAlignment="1">
      <alignment horizontal="left" vertical="top" wrapText="1"/>
    </xf>
    <xf numFmtId="0" fontId="182" fillId="0" borderId="209" xfId="1" applyFont="1" applyFill="1" applyBorder="1" applyAlignment="1" applyProtection="1">
      <alignment vertical="top" wrapText="1"/>
    </xf>
    <xf numFmtId="0" fontId="181" fillId="0" borderId="30" xfId="1" applyFont="1" applyBorder="1" applyAlignment="1" applyProtection="1">
      <alignment horizontal="left" vertical="top" wrapText="1"/>
    </xf>
    <xf numFmtId="0" fontId="184" fillId="0" borderId="129" xfId="1" applyFont="1" applyFill="1" applyBorder="1" applyAlignment="1" applyProtection="1">
      <alignment horizontal="left" vertical="top" wrapText="1"/>
    </xf>
    <xf numFmtId="0" fontId="186" fillId="0" borderId="204" xfId="1" applyFont="1" applyFill="1" applyBorder="1" applyAlignment="1" applyProtection="1">
      <alignment vertical="top" wrapText="1"/>
    </xf>
    <xf numFmtId="0" fontId="153" fillId="0" borderId="166" xfId="1" applyFont="1" applyFill="1" applyBorder="1" applyAlignment="1" applyProtection="1">
      <alignment vertical="top" wrapText="1"/>
    </xf>
    <xf numFmtId="0" fontId="188" fillId="0" borderId="147" xfId="0" applyFont="1" applyBorder="1" applyAlignment="1">
      <alignment horizontal="left" vertical="top" wrapText="1"/>
    </xf>
    <xf numFmtId="0" fontId="8" fillId="0" borderId="230" xfId="1" applyBorder="1" applyAlignment="1" applyProtection="1">
      <alignment vertical="center"/>
    </xf>
    <xf numFmtId="0" fontId="8" fillId="0" borderId="0" xfId="1" applyAlignment="1" applyProtection="1">
      <alignment horizontal="left" vertical="top" wrapText="1"/>
    </xf>
    <xf numFmtId="0" fontId="153" fillId="0" borderId="190" xfId="1" applyFont="1" applyFill="1" applyBorder="1" applyAlignment="1" applyProtection="1">
      <alignment horizontal="left" vertical="top" wrapText="1"/>
    </xf>
    <xf numFmtId="0" fontId="189" fillId="0" borderId="0" xfId="0" applyFont="1">
      <alignment vertical="center"/>
    </xf>
    <xf numFmtId="0" fontId="151" fillId="19" borderId="188" xfId="0" applyFont="1" applyFill="1" applyBorder="1" applyAlignment="1">
      <alignment horizontal="left" vertical="center"/>
    </xf>
    <xf numFmtId="0" fontId="191" fillId="21" borderId="164" xfId="2" applyFont="1" applyFill="1" applyBorder="1" applyAlignment="1">
      <alignment horizontal="center" vertical="center" wrapText="1"/>
    </xf>
    <xf numFmtId="0" fontId="8" fillId="0" borderId="231" xfId="1" applyFill="1" applyBorder="1" applyAlignment="1" applyProtection="1">
      <alignment vertical="center" wrapText="1"/>
    </xf>
    <xf numFmtId="0" fontId="130" fillId="39" borderId="108" xfId="2" applyFont="1" applyFill="1" applyBorder="1" applyAlignment="1">
      <alignment horizontal="center" vertical="center" wrapText="1" shrinkToFit="1"/>
    </xf>
    <xf numFmtId="0" fontId="104" fillId="0" borderId="109" xfId="2" applyFont="1" applyBorder="1" applyAlignment="1">
      <alignment vertical="center" shrinkToFit="1"/>
    </xf>
    <xf numFmtId="0" fontId="6" fillId="0" borderId="112" xfId="2" applyBorder="1">
      <alignment vertical="center"/>
    </xf>
    <xf numFmtId="0" fontId="21" fillId="0" borderId="232" xfId="1" applyFont="1" applyBorder="1" applyAlignment="1" applyProtection="1">
      <alignment vertical="top" wrapText="1"/>
    </xf>
    <xf numFmtId="0" fontId="27" fillId="0" borderId="171" xfId="2" applyFont="1" applyBorder="1" applyAlignment="1">
      <alignment vertical="top" wrapText="1"/>
    </xf>
    <xf numFmtId="0" fontId="8" fillId="0" borderId="233" xfId="1" applyFill="1" applyBorder="1" applyAlignment="1" applyProtection="1">
      <alignment vertical="center" wrapText="1"/>
    </xf>
    <xf numFmtId="0" fontId="6" fillId="0" borderId="114"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3" fontId="192" fillId="24" borderId="0" xfId="0" applyNumberFormat="1" applyFont="1" applyFill="1" applyAlignment="1">
      <alignment vertical="center" wrapText="1"/>
    </xf>
    <xf numFmtId="0" fontId="172" fillId="24" borderId="0" xfId="0" applyFont="1" applyFill="1" applyAlignment="1">
      <alignment vertical="center" wrapText="1"/>
    </xf>
    <xf numFmtId="0" fontId="172" fillId="24" borderId="213" xfId="0" applyFont="1" applyFill="1" applyBorder="1" applyAlignment="1">
      <alignment vertical="center" wrapText="1"/>
    </xf>
    <xf numFmtId="0" fontId="172" fillId="24" borderId="212" xfId="0" applyFont="1" applyFill="1" applyBorder="1" applyAlignment="1">
      <alignment vertical="center" wrapText="1"/>
    </xf>
    <xf numFmtId="0" fontId="193" fillId="24" borderId="0" xfId="0" applyFont="1" applyFill="1" applyAlignment="1">
      <alignment horizontal="center" vertical="center" wrapText="1"/>
    </xf>
    <xf numFmtId="177" fontId="179" fillId="24" borderId="0" xfId="0" applyNumberFormat="1" applyFont="1" applyFill="1" applyAlignment="1">
      <alignment horizontal="center" vertical="center" wrapText="1"/>
    </xf>
    <xf numFmtId="177" fontId="196" fillId="24" borderId="0" xfId="0" applyNumberFormat="1" applyFont="1" applyFill="1">
      <alignment vertical="center"/>
    </xf>
    <xf numFmtId="0" fontId="197" fillId="24" borderId="0" xfId="0" applyFont="1" applyFill="1" applyAlignment="1">
      <alignment vertical="top" wrapText="1"/>
    </xf>
    <xf numFmtId="0" fontId="198" fillId="38" borderId="0" xfId="0" applyFont="1" applyFill="1">
      <alignment vertical="center"/>
    </xf>
    <xf numFmtId="0" fontId="190" fillId="38" borderId="0" xfId="0" applyFont="1" applyFill="1">
      <alignment vertical="center"/>
    </xf>
    <xf numFmtId="0" fontId="146" fillId="38" borderId="0" xfId="0" applyFont="1" applyFill="1">
      <alignment vertical="center"/>
    </xf>
    <xf numFmtId="0" fontId="173" fillId="38" borderId="0" xfId="0" applyFont="1" applyFill="1" applyAlignment="1">
      <alignment vertical="center" wrapText="1"/>
    </xf>
    <xf numFmtId="0" fontId="199" fillId="38" borderId="0" xfId="0" applyFont="1" applyFill="1">
      <alignment vertical="center"/>
    </xf>
    <xf numFmtId="0" fontId="200" fillId="38" borderId="0" xfId="0" applyFont="1" applyFill="1">
      <alignment vertical="center"/>
    </xf>
    <xf numFmtId="0" fontId="201" fillId="38" borderId="0" xfId="0" applyFont="1" applyFill="1">
      <alignment vertical="center"/>
    </xf>
    <xf numFmtId="0" fontId="202" fillId="38" borderId="0" xfId="0" applyFont="1" applyFill="1">
      <alignment vertical="center"/>
    </xf>
    <xf numFmtId="0" fontId="207" fillId="38" borderId="0" xfId="0" applyFont="1" applyFill="1">
      <alignment vertical="center"/>
    </xf>
    <xf numFmtId="0" fontId="74" fillId="38" borderId="0" xfId="0" applyFont="1" applyFill="1">
      <alignment vertical="center"/>
    </xf>
    <xf numFmtId="0" fontId="135"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93"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3" fillId="19" borderId="0" xfId="17" applyFont="1" applyFill="1">
      <alignment vertical="center"/>
    </xf>
    <xf numFmtId="0" fontId="44" fillId="19" borderId="0" xfId="2" applyFont="1" applyFill="1">
      <alignment vertical="center"/>
    </xf>
    <xf numFmtId="0" fontId="14" fillId="19" borderId="0" xfId="17" applyFont="1" applyFill="1" applyAlignment="1">
      <alignment horizontal="center"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8" xfId="17" applyFill="1" applyBorder="1" applyAlignment="1">
      <alignment horizontal="center" vertical="center" wrapText="1"/>
    </xf>
    <xf numFmtId="0" fontId="126" fillId="19" borderId="0" xfId="0" applyFont="1" applyFill="1" applyAlignment="1">
      <alignment horizontal="center" vertical="center" wrapText="1"/>
    </xf>
    <xf numFmtId="56" fontId="109" fillId="19" borderId="142" xfId="17" applyNumberFormat="1" applyFont="1" applyFill="1" applyBorder="1" applyAlignment="1">
      <alignment horizontal="center" vertical="center" wrapText="1"/>
    </xf>
    <xf numFmtId="0" fontId="1" fillId="19" borderId="0" xfId="17" applyFill="1">
      <alignment vertical="center"/>
    </xf>
    <xf numFmtId="0" fontId="1" fillId="19" borderId="139" xfId="17" applyFill="1" applyBorder="1" applyAlignment="1">
      <alignment horizontal="center" vertical="center"/>
    </xf>
    <xf numFmtId="14" fontId="13" fillId="19" borderId="143" xfId="17" applyNumberFormat="1" applyFont="1" applyFill="1" applyBorder="1" applyAlignment="1">
      <alignment horizontal="center" vertical="center" wrapText="1"/>
    </xf>
    <xf numFmtId="14" fontId="151" fillId="19" borderId="188" xfId="0" applyNumberFormat="1" applyFont="1" applyFill="1" applyBorder="1" applyAlignment="1">
      <alignment horizontal="left" vertical="center"/>
    </xf>
    <xf numFmtId="14" fontId="151" fillId="19" borderId="207" xfId="0" applyNumberFormat="1" applyFont="1" applyFill="1" applyBorder="1" applyAlignment="1">
      <alignment horizontal="left" vertical="center"/>
    </xf>
    <xf numFmtId="0" fontId="151" fillId="21" borderId="188" xfId="0" applyFont="1" applyFill="1" applyBorder="1" applyAlignment="1">
      <alignment horizontal="left" vertical="center"/>
    </xf>
    <xf numFmtId="0" fontId="151" fillId="43" borderId="188" xfId="0" applyFont="1" applyFill="1" applyBorder="1" applyAlignment="1">
      <alignment horizontal="left" vertical="center"/>
    </xf>
    <xf numFmtId="0" fontId="151" fillId="45" borderId="188" xfId="0" applyFont="1" applyFill="1" applyBorder="1" applyAlignment="1">
      <alignment horizontal="left" vertical="center"/>
    </xf>
    <xf numFmtId="0" fontId="151" fillId="35" borderId="188" xfId="0" applyFont="1" applyFill="1" applyBorder="1" applyAlignment="1">
      <alignment horizontal="left" vertical="center"/>
    </xf>
    <xf numFmtId="0" fontId="151" fillId="44" borderId="188" xfId="0" applyFont="1" applyFill="1" applyBorder="1" applyAlignment="1">
      <alignment horizontal="left" vertical="center"/>
    </xf>
    <xf numFmtId="0" fontId="6" fillId="0" borderId="0" xfId="4"/>
    <xf numFmtId="0" fontId="7" fillId="3" borderId="0" xfId="4" applyFont="1" applyFill="1" applyAlignment="1">
      <alignment vertical="top"/>
    </xf>
    <xf numFmtId="177" fontId="23" fillId="47" borderId="218" xfId="2" applyNumberFormat="1" applyFont="1" applyFill="1" applyBorder="1" applyAlignment="1">
      <alignment horizontal="center" vertical="center" shrinkToFit="1"/>
    </xf>
    <xf numFmtId="0" fontId="98" fillId="48" borderId="130" xfId="0" applyFont="1" applyFill="1" applyBorder="1" applyAlignment="1">
      <alignment horizontal="center" vertical="center" wrapText="1"/>
    </xf>
    <xf numFmtId="180" fontId="50" fillId="11" borderId="238" xfId="17" applyNumberFormat="1" applyFont="1" applyFill="1" applyBorder="1" applyAlignment="1">
      <alignment horizontal="center" vertical="center"/>
    </xf>
    <xf numFmtId="0" fontId="151" fillId="19" borderId="239" xfId="0" applyFont="1" applyFill="1" applyBorder="1" applyAlignment="1">
      <alignment horizontal="left" vertical="center"/>
    </xf>
    <xf numFmtId="0" fontId="151" fillId="19" borderId="107" xfId="0" applyFont="1" applyFill="1" applyBorder="1" applyAlignment="1">
      <alignment horizontal="left" vertical="center"/>
    </xf>
    <xf numFmtId="14" fontId="151" fillId="19" borderId="107" xfId="0" applyNumberFormat="1" applyFont="1" applyFill="1" applyBorder="1" applyAlignment="1">
      <alignment horizontal="left" vertical="center"/>
    </xf>
    <xf numFmtId="14" fontId="151" fillId="19" borderId="240" xfId="0" applyNumberFormat="1" applyFont="1" applyFill="1" applyBorder="1" applyAlignment="1">
      <alignment horizontal="left" vertical="center"/>
    </xf>
    <xf numFmtId="14" fontId="151" fillId="21" borderId="188" xfId="0" applyNumberFormat="1" applyFont="1" applyFill="1" applyBorder="1" applyAlignment="1">
      <alignment horizontal="left" vertical="center"/>
    </xf>
    <xf numFmtId="0" fontId="151" fillId="21" borderId="107" xfId="0" applyFont="1" applyFill="1" applyBorder="1" applyAlignment="1">
      <alignment horizontal="left" vertical="center"/>
    </xf>
    <xf numFmtId="0" fontId="151" fillId="43" borderId="107" xfId="0" applyFont="1" applyFill="1" applyBorder="1" applyAlignment="1">
      <alignment horizontal="left" vertical="center"/>
    </xf>
    <xf numFmtId="0" fontId="151" fillId="35" borderId="107" xfId="0" applyFont="1" applyFill="1" applyBorder="1" applyAlignment="1">
      <alignment horizontal="left" vertical="center"/>
    </xf>
    <xf numFmtId="0" fontId="151" fillId="44" borderId="107" xfId="0" applyFont="1" applyFill="1" applyBorder="1" applyAlignment="1">
      <alignment horizontal="left" vertical="center"/>
    </xf>
    <xf numFmtId="0" fontId="151" fillId="49" borderId="188" xfId="0" applyFont="1" applyFill="1" applyBorder="1" applyAlignment="1">
      <alignment horizontal="left" vertical="center"/>
    </xf>
    <xf numFmtId="0" fontId="113" fillId="19" borderId="0" xfId="0" applyFont="1" applyFill="1" applyAlignment="1">
      <alignment horizontal="center" vertical="center"/>
    </xf>
    <xf numFmtId="0" fontId="127" fillId="21" borderId="142" xfId="17" applyFont="1" applyFill="1" applyBorder="1" applyAlignment="1">
      <alignment horizontal="center" vertical="center" wrapText="1"/>
    </xf>
    <xf numFmtId="14" fontId="127" fillId="21" borderId="143" xfId="17" applyNumberFormat="1" applyFont="1" applyFill="1" applyBorder="1" applyAlignment="1">
      <alignment horizontal="center" vertical="center" wrapText="1"/>
    </xf>
    <xf numFmtId="0" fontId="114" fillId="21" borderId="0" xfId="0" applyFont="1" applyFill="1" applyAlignment="1">
      <alignment vertical="center" wrapText="1"/>
    </xf>
    <xf numFmtId="0" fontId="213" fillId="21" borderId="164" xfId="2" applyFont="1" applyFill="1" applyBorder="1" applyAlignment="1">
      <alignment horizontal="center" vertical="center" wrapText="1"/>
    </xf>
    <xf numFmtId="0" fontId="8" fillId="19" borderId="0" xfId="1" applyFill="1" applyBorder="1" applyAlignment="1" applyProtection="1">
      <alignment vertical="center" wrapText="1"/>
    </xf>
    <xf numFmtId="0" fontId="107" fillId="19" borderId="0" xfId="2" applyFont="1" applyFill="1" applyAlignment="1">
      <alignment horizontal="center" vertical="center"/>
    </xf>
    <xf numFmtId="14" fontId="107" fillId="19" borderId="0" xfId="2" applyNumberFormat="1" applyFont="1" applyFill="1" applyAlignment="1">
      <alignment horizontal="center" vertical="center"/>
    </xf>
    <xf numFmtId="0" fontId="25" fillId="19" borderId="0" xfId="2" applyFont="1" applyFill="1">
      <alignment vertical="center"/>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35" fillId="5" borderId="0" xfId="0" applyFont="1" applyFill="1" applyAlignment="1">
      <alignment horizontal="left" vertical="center" wrapText="1"/>
    </xf>
    <xf numFmtId="0" fontId="135" fillId="5" borderId="70" xfId="0" applyFont="1" applyFill="1" applyBorder="1" applyAlignment="1">
      <alignment horizontal="left" vertical="center" wrapText="1"/>
    </xf>
    <xf numFmtId="0" fontId="135" fillId="5" borderId="0" xfId="0" applyFont="1" applyFill="1" applyAlignment="1">
      <alignment horizontal="left" vertical="center"/>
    </xf>
    <xf numFmtId="0" fontId="135" fillId="5" borderId="0" xfId="0" applyFont="1" applyFill="1" applyAlignment="1">
      <alignment horizontal="left" vertical="top" wrapText="1"/>
    </xf>
    <xf numFmtId="0" fontId="8" fillId="0" borderId="0" xfId="1" applyAlignment="1" applyProtection="1">
      <alignment horizontal="center" vertical="center" wrapText="1"/>
    </xf>
    <xf numFmtId="0" fontId="138" fillId="38" borderId="0" xfId="0" applyFont="1" applyFill="1" applyAlignment="1">
      <alignment horizontal="left" vertical="top" wrapText="1"/>
    </xf>
    <xf numFmtId="0" fontId="0" fillId="38" borderId="0" xfId="0" applyFill="1" applyAlignment="1">
      <alignment horizontal="center" vertical="center"/>
    </xf>
    <xf numFmtId="0" fontId="212" fillId="46" borderId="0" xfId="1" applyFont="1" applyFill="1" applyAlignment="1" applyProtection="1">
      <alignment horizontal="center" vertical="center"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25" xfId="17" applyFont="1" applyFill="1" applyBorder="1" applyAlignment="1">
      <alignment horizontal="left" vertical="center" wrapText="1"/>
    </xf>
    <xf numFmtId="0" fontId="10" fillId="6" borderId="226" xfId="17" applyFont="1" applyFill="1" applyBorder="1" applyAlignment="1">
      <alignment horizontal="left" vertical="center" wrapText="1"/>
    </xf>
    <xf numFmtId="0" fontId="10" fillId="6" borderId="227" xfId="17" applyFont="1" applyFill="1" applyBorder="1" applyAlignment="1">
      <alignment horizontal="left" vertical="center" wrapText="1"/>
    </xf>
    <xf numFmtId="0" fontId="37" fillId="19" borderId="174" xfId="17" applyFont="1" applyFill="1" applyBorder="1" applyAlignment="1">
      <alignment horizontal="left" vertical="top" wrapText="1"/>
    </xf>
    <xf numFmtId="0" fontId="37" fillId="19" borderId="175" xfId="17" applyFont="1" applyFill="1" applyBorder="1" applyAlignment="1">
      <alignment horizontal="left" vertical="top" wrapText="1"/>
    </xf>
    <xf numFmtId="0" fontId="37" fillId="19" borderId="176"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31" xfId="17" applyFont="1" applyBorder="1" applyAlignment="1">
      <alignment horizontal="center" vertical="center" wrapText="1"/>
    </xf>
    <xf numFmtId="0" fontId="12" fillId="0" borderId="132" xfId="17" applyFont="1" applyBorder="1" applyAlignment="1">
      <alignment horizontal="center" vertical="center" wrapText="1"/>
    </xf>
    <xf numFmtId="0" fontId="12" fillId="0" borderId="133" xfId="17" applyFont="1" applyBorder="1" applyAlignment="1">
      <alignment horizontal="center" vertical="center" wrapText="1"/>
    </xf>
    <xf numFmtId="0" fontId="55" fillId="19" borderId="135" xfId="17" applyFont="1" applyFill="1" applyBorder="1" applyAlignment="1">
      <alignment horizontal="center" vertical="center"/>
    </xf>
    <xf numFmtId="0" fontId="55" fillId="19" borderId="136" xfId="17" applyFont="1" applyFill="1" applyBorder="1" applyAlignment="1">
      <alignment horizontal="center" vertical="center"/>
    </xf>
    <xf numFmtId="0" fontId="55" fillId="19" borderId="137" xfId="17" applyFont="1" applyFill="1" applyBorder="1" applyAlignment="1">
      <alignment horizontal="center" vertical="center"/>
    </xf>
    <xf numFmtId="0" fontId="37" fillId="21" borderId="175" xfId="17" applyFont="1" applyFill="1" applyBorder="1" applyAlignment="1">
      <alignment horizontal="left" vertical="top" wrapText="1"/>
    </xf>
    <xf numFmtId="0" fontId="37" fillId="21" borderId="176" xfId="17" applyFont="1" applyFill="1" applyBorder="1" applyAlignment="1">
      <alignment horizontal="left" vertical="top" wrapText="1"/>
    </xf>
    <xf numFmtId="0" fontId="141" fillId="19" borderId="174" xfId="17" applyFont="1" applyFill="1" applyBorder="1" applyAlignment="1">
      <alignment horizontal="left" vertical="top" wrapText="1"/>
    </xf>
    <xf numFmtId="0" fontId="141" fillId="19" borderId="175" xfId="17" applyFont="1" applyFill="1" applyBorder="1" applyAlignment="1">
      <alignment horizontal="left" vertical="top" wrapText="1"/>
    </xf>
    <xf numFmtId="0" fontId="141" fillId="19" borderId="176" xfId="17" applyFont="1" applyFill="1" applyBorder="1" applyAlignment="1">
      <alignment horizontal="left" vertical="top" wrapText="1"/>
    </xf>
    <xf numFmtId="0" fontId="13" fillId="19" borderId="174" xfId="17" applyFont="1" applyFill="1" applyBorder="1" applyAlignment="1">
      <alignment horizontal="left" vertical="top" wrapText="1"/>
    </xf>
    <xf numFmtId="0" fontId="13" fillId="19" borderId="175" xfId="17" applyFont="1" applyFill="1" applyBorder="1" applyAlignment="1">
      <alignment horizontal="left" vertical="top" wrapText="1"/>
    </xf>
    <xf numFmtId="0" fontId="13" fillId="19" borderId="176" xfId="17" applyFont="1" applyFill="1" applyBorder="1" applyAlignment="1">
      <alignment horizontal="left" vertical="top" wrapText="1"/>
    </xf>
    <xf numFmtId="0" fontId="37" fillId="21" borderId="174" xfId="17" applyFont="1" applyFill="1" applyBorder="1" applyAlignment="1">
      <alignment horizontal="left" vertical="top" wrapText="1"/>
    </xf>
    <xf numFmtId="0" fontId="37" fillId="19" borderId="220" xfId="17" applyFont="1" applyFill="1" applyBorder="1" applyAlignment="1">
      <alignment horizontal="left" vertical="top" wrapText="1"/>
    </xf>
    <xf numFmtId="0" fontId="37" fillId="19" borderId="142" xfId="17" applyFont="1" applyFill="1" applyBorder="1" applyAlignment="1">
      <alignment horizontal="left" vertical="top" wrapText="1"/>
    </xf>
    <xf numFmtId="0" fontId="109" fillId="19" borderId="174" xfId="17" applyFont="1" applyFill="1" applyBorder="1" applyAlignment="1">
      <alignment horizontal="left" vertical="top" wrapText="1"/>
    </xf>
    <xf numFmtId="0" fontId="109" fillId="19" borderId="175" xfId="17" applyFont="1" applyFill="1" applyBorder="1" applyAlignment="1">
      <alignment horizontal="left" vertical="top" wrapText="1"/>
    </xf>
    <xf numFmtId="0" fontId="109" fillId="19" borderId="176" xfId="17" applyFont="1" applyFill="1" applyBorder="1" applyAlignment="1">
      <alignment horizontal="left" vertical="top" wrapText="1"/>
    </xf>
    <xf numFmtId="0" fontId="13" fillId="19" borderId="174" xfId="2" applyFont="1" applyFill="1" applyBorder="1" applyAlignment="1">
      <alignment horizontal="left" vertical="top" wrapText="1"/>
    </xf>
    <xf numFmtId="0" fontId="13" fillId="19" borderId="175" xfId="2" applyFont="1" applyFill="1" applyBorder="1" applyAlignment="1">
      <alignment horizontal="left" vertical="top" wrapText="1"/>
    </xf>
    <xf numFmtId="0" fontId="13" fillId="19" borderId="176" xfId="2" applyFont="1" applyFill="1" applyBorder="1" applyAlignment="1">
      <alignment horizontal="left" vertical="top" wrapText="1"/>
    </xf>
    <xf numFmtId="0" fontId="13" fillId="21" borderId="174" xfId="2" applyFont="1" applyFill="1" applyBorder="1" applyAlignment="1">
      <alignment horizontal="left" vertical="top" wrapText="1"/>
    </xf>
    <xf numFmtId="0" fontId="13" fillId="21" borderId="175" xfId="2" applyFont="1" applyFill="1" applyBorder="1" applyAlignment="1">
      <alignment horizontal="left" vertical="top" wrapText="1"/>
    </xf>
    <xf numFmtId="0" fontId="13" fillId="21" borderId="176"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17" xfId="16" applyFont="1" applyFill="1" applyBorder="1" applyAlignment="1">
      <alignment horizontal="center" vertical="center"/>
    </xf>
    <xf numFmtId="0" fontId="67" fillId="18" borderId="122" xfId="16" applyFont="1" applyFill="1" applyBorder="1" applyAlignment="1">
      <alignment horizontal="center" vertical="center"/>
    </xf>
    <xf numFmtId="0" fontId="67" fillId="18" borderId="124" xfId="16" applyFont="1" applyFill="1" applyBorder="1" applyAlignment="1">
      <alignment horizontal="center" vertical="center"/>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20"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25" xfId="16" applyFont="1" applyFill="1" applyBorder="1" applyAlignment="1">
      <alignment vertical="center" wrapText="1"/>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18" xfId="16" applyFont="1" applyFill="1" applyBorder="1" applyAlignment="1">
      <alignment horizontal="left" vertical="center" wrapText="1"/>
    </xf>
    <xf numFmtId="0" fontId="68" fillId="2" borderId="119" xfId="16" applyFont="1" applyFill="1" applyBorder="1" applyAlignment="1">
      <alignment horizontal="left" vertical="center" wrapText="1"/>
    </xf>
    <xf numFmtId="0" fontId="68" fillId="2" borderId="121"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23" xfId="16" applyFont="1" applyFill="1" applyBorder="1" applyAlignment="1">
      <alignment horizontal="left" vertical="center" wrapText="1"/>
    </xf>
    <xf numFmtId="0" fontId="68" fillId="2" borderId="125"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28" xfId="16" applyFont="1" applyFill="1" applyBorder="1" applyAlignment="1">
      <alignment horizontal="left" vertical="center" wrapText="1"/>
    </xf>
    <xf numFmtId="0" fontId="10" fillId="6" borderId="235" xfId="17" applyFont="1" applyFill="1" applyBorder="1" applyAlignment="1">
      <alignment horizontal="left" vertical="center" wrapText="1"/>
    </xf>
    <xf numFmtId="0" fontId="10" fillId="6" borderId="236" xfId="17" applyFont="1" applyFill="1" applyBorder="1" applyAlignment="1">
      <alignment horizontal="left" vertical="center" wrapText="1"/>
    </xf>
    <xf numFmtId="0" fontId="10" fillId="6" borderId="237" xfId="17"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8"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23"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115" fillId="19" borderId="174" xfId="2" applyFont="1" applyFill="1" applyBorder="1" applyAlignment="1">
      <alignment horizontal="left" vertical="top" wrapText="1"/>
    </xf>
    <xf numFmtId="0" fontId="115" fillId="19" borderId="175" xfId="2" applyFont="1" applyFill="1" applyBorder="1" applyAlignment="1">
      <alignment horizontal="left" vertical="top" wrapText="1"/>
    </xf>
    <xf numFmtId="0" fontId="115" fillId="19" borderId="176" xfId="2" applyFont="1" applyFill="1" applyBorder="1" applyAlignment="1">
      <alignment horizontal="left" vertical="top" wrapText="1"/>
    </xf>
    <xf numFmtId="0" fontId="185" fillId="25" borderId="0" xfId="0" applyFont="1" applyFill="1" applyAlignment="1">
      <alignment horizontal="left" vertical="center"/>
    </xf>
    <xf numFmtId="3" fontId="186" fillId="25" borderId="0" xfId="0" applyNumberFormat="1" applyFont="1" applyFill="1" applyAlignment="1">
      <alignment horizontal="left" vertical="top" wrapText="1"/>
    </xf>
    <xf numFmtId="0" fontId="99" fillId="19" borderId="0" xfId="0" applyFont="1" applyFill="1" applyAlignment="1">
      <alignment horizontal="left" vertical="center"/>
    </xf>
    <xf numFmtId="0" fontId="79" fillId="0" borderId="107" xfId="0" applyFont="1" applyBorder="1" applyAlignment="1">
      <alignment horizontal="left" vertical="center"/>
    </xf>
    <xf numFmtId="0" fontId="79" fillId="19" borderId="107" xfId="0" applyFont="1" applyFill="1" applyBorder="1" applyAlignment="1">
      <alignment horizontal="left" vertical="center"/>
    </xf>
    <xf numFmtId="0" fontId="172" fillId="24" borderId="0" xfId="0" applyFont="1" applyFill="1" applyAlignment="1">
      <alignment horizontal="right" vertical="center" wrapText="1"/>
    </xf>
    <xf numFmtId="0" fontId="172" fillId="24" borderId="211" xfId="0" applyFont="1" applyFill="1" applyBorder="1" applyAlignment="1">
      <alignment horizontal="right" vertical="center" wrapText="1"/>
    </xf>
    <xf numFmtId="0" fontId="110" fillId="29" borderId="0" xfId="0" applyFont="1" applyFill="1" applyAlignment="1">
      <alignment horizontal="center" vertical="top" wrapText="1"/>
    </xf>
    <xf numFmtId="0" fontId="100" fillId="29" borderId="0" xfId="0" applyFont="1" applyFill="1" applyAlignment="1">
      <alignment horizontal="center" vertical="top" wrapText="1"/>
    </xf>
    <xf numFmtId="0" fontId="152" fillId="24" borderId="0" xfId="0" applyFont="1" applyFill="1" applyAlignment="1">
      <alignment horizontal="left" vertical="top" wrapText="1"/>
    </xf>
    <xf numFmtId="0" fontId="79" fillId="22" borderId="116" xfId="0" applyFont="1" applyFill="1" applyBorder="1" applyAlignment="1">
      <alignment horizontal="left" vertical="center"/>
    </xf>
    <xf numFmtId="0" fontId="79" fillId="22" borderId="114" xfId="0" applyFont="1" applyFill="1" applyBorder="1" applyAlignment="1">
      <alignment horizontal="left" vertical="center"/>
    </xf>
    <xf numFmtId="0" fontId="79" fillId="22" borderId="115" xfId="0" applyFont="1" applyFill="1" applyBorder="1" applyAlignment="1">
      <alignment horizontal="left" vertical="center"/>
    </xf>
    <xf numFmtId="0" fontId="79" fillId="22" borderId="108" xfId="0" applyFont="1" applyFill="1" applyBorder="1" applyAlignment="1">
      <alignment horizontal="left" vertical="center"/>
    </xf>
    <xf numFmtId="0" fontId="79" fillId="22" borderId="109" xfId="0" applyFont="1" applyFill="1" applyBorder="1" applyAlignment="1">
      <alignment horizontal="left" vertical="center"/>
    </xf>
    <xf numFmtId="0" fontId="79" fillId="22" borderId="110" xfId="0" applyFont="1" applyFill="1" applyBorder="1" applyAlignment="1">
      <alignment horizontal="left" vertical="center"/>
    </xf>
    <xf numFmtId="0" fontId="79" fillId="22" borderId="111" xfId="0" applyFont="1" applyFill="1" applyBorder="1" applyAlignment="1">
      <alignment horizontal="left" vertical="center"/>
    </xf>
    <xf numFmtId="0" fontId="79" fillId="22" borderId="112" xfId="0" applyFont="1" applyFill="1" applyBorder="1" applyAlignment="1">
      <alignment horizontal="left" vertical="center"/>
    </xf>
    <xf numFmtId="0" fontId="79" fillId="22" borderId="113" xfId="0" applyFont="1" applyFill="1" applyBorder="1" applyAlignment="1">
      <alignment horizontal="left" vertical="center"/>
    </xf>
    <xf numFmtId="0" fontId="100" fillId="30" borderId="0" xfId="0" applyFont="1" applyFill="1" applyAlignment="1">
      <alignment horizontal="left" vertical="center" wrapText="1"/>
    </xf>
    <xf numFmtId="0" fontId="102" fillId="23" borderId="108" xfId="0" applyFont="1" applyFill="1" applyBorder="1" applyAlignment="1">
      <alignment horizontal="left" vertical="center"/>
    </xf>
    <xf numFmtId="0" fontId="102" fillId="23" borderId="109" xfId="0" applyFont="1" applyFill="1" applyBorder="1" applyAlignment="1">
      <alignment horizontal="left" vertical="center"/>
    </xf>
    <xf numFmtId="0" fontId="102" fillId="23" borderId="110" xfId="0" applyFont="1" applyFill="1" applyBorder="1" applyAlignment="1">
      <alignment horizontal="left" vertical="center"/>
    </xf>
    <xf numFmtId="0" fontId="81" fillId="0" borderId="105" xfId="0" applyFont="1" applyBorder="1" applyAlignment="1">
      <alignment horizontal="justify" vertical="center" wrapText="1"/>
    </xf>
    <xf numFmtId="0" fontId="81" fillId="0" borderId="106" xfId="0" applyFont="1" applyBorder="1" applyAlignment="1">
      <alignment horizontal="justify" vertical="center" wrapText="1"/>
    </xf>
    <xf numFmtId="0" fontId="79" fillId="0" borderId="105" xfId="0" applyFont="1" applyBorder="1" applyAlignment="1">
      <alignment horizontal="justify" vertical="center" wrapText="1"/>
    </xf>
    <xf numFmtId="0" fontId="79" fillId="0" borderId="106" xfId="0" applyFont="1" applyBorder="1" applyAlignment="1">
      <alignment horizontal="justify" vertical="center" wrapText="1"/>
    </xf>
    <xf numFmtId="14" fontId="103" fillId="21" borderId="165" xfId="1" applyNumberFormat="1" applyFont="1" applyFill="1" applyBorder="1" applyAlignment="1" applyProtection="1">
      <alignment horizontal="center" vertical="center" wrapText="1"/>
    </xf>
    <xf numFmtId="0" fontId="103" fillId="21" borderId="165" xfId="2" applyFont="1" applyFill="1" applyBorder="1" applyAlignment="1">
      <alignment horizontal="center" vertical="center"/>
    </xf>
    <xf numFmtId="0" fontId="103" fillId="21" borderId="169" xfId="2" applyFont="1" applyFill="1" applyBorder="1" applyAlignment="1">
      <alignment horizontal="center" vertical="center"/>
    </xf>
    <xf numFmtId="0" fontId="107" fillId="21" borderId="40" xfId="2" applyFont="1" applyFill="1" applyBorder="1" applyAlignment="1">
      <alignment horizontal="center" vertical="center" wrapText="1"/>
    </xf>
    <xf numFmtId="0" fontId="107" fillId="21" borderId="1" xfId="2" applyFont="1" applyFill="1" applyBorder="1" applyAlignment="1">
      <alignment horizontal="center" vertical="center" wrapText="1"/>
    </xf>
    <xf numFmtId="0" fontId="107" fillId="21" borderId="2" xfId="2" applyFont="1" applyFill="1" applyBorder="1" applyAlignment="1">
      <alignment horizontal="center" vertical="center" wrapText="1"/>
    </xf>
    <xf numFmtId="14" fontId="103" fillId="21" borderId="149" xfId="2" applyNumberFormat="1" applyFont="1" applyFill="1" applyBorder="1" applyAlignment="1">
      <alignment horizontal="center" vertical="center" wrapText="1" shrinkToFit="1"/>
    </xf>
    <xf numFmtId="14" fontId="103" fillId="21" borderId="147" xfId="2" applyNumberFormat="1" applyFont="1" applyFill="1" applyBorder="1" applyAlignment="1">
      <alignment horizontal="center" vertical="center" wrapText="1" shrinkToFit="1"/>
    </xf>
    <xf numFmtId="14" fontId="103" fillId="21" borderId="148" xfId="2" applyNumberFormat="1" applyFont="1" applyFill="1" applyBorder="1" applyAlignment="1">
      <alignment horizontal="center" vertical="center" wrapText="1" shrinkToFit="1"/>
    </xf>
    <xf numFmtId="14" fontId="103" fillId="21" borderId="201" xfId="2" applyNumberFormat="1" applyFont="1" applyFill="1" applyBorder="1" applyAlignment="1">
      <alignment horizontal="center" vertical="center" shrinkToFit="1"/>
    </xf>
    <xf numFmtId="14" fontId="103" fillId="21" borderId="1" xfId="2" applyNumberFormat="1" applyFont="1" applyFill="1" applyBorder="1" applyAlignment="1">
      <alignment horizontal="center" vertical="center" shrinkToFit="1"/>
    </xf>
    <xf numFmtId="14" fontId="103" fillId="21" borderId="146" xfId="2" applyNumberFormat="1" applyFont="1" applyFill="1" applyBorder="1" applyAlignment="1">
      <alignment horizontal="center" vertical="center" shrinkToFit="1"/>
    </xf>
    <xf numFmtId="56" fontId="103" fillId="21" borderId="40" xfId="2" applyNumberFormat="1" applyFont="1" applyFill="1" applyBorder="1" applyAlignment="1">
      <alignment horizontal="center" vertical="center" wrapText="1"/>
    </xf>
    <xf numFmtId="56" fontId="103" fillId="21" borderId="1" xfId="2" applyNumberFormat="1" applyFont="1" applyFill="1" applyBorder="1" applyAlignment="1">
      <alignment horizontal="center" vertical="center" wrapText="1"/>
    </xf>
    <xf numFmtId="56" fontId="103" fillId="21" borderId="146" xfId="2" applyNumberFormat="1" applyFont="1" applyFill="1" applyBorder="1" applyAlignment="1">
      <alignment horizontal="center" vertical="center" wrapText="1"/>
    </xf>
    <xf numFmtId="14" fontId="103" fillId="21" borderId="191" xfId="2" applyNumberFormat="1" applyFont="1" applyFill="1" applyBorder="1" applyAlignment="1">
      <alignment horizontal="center" vertical="center"/>
    </xf>
    <xf numFmtId="14" fontId="103" fillId="21" borderId="192" xfId="2" applyNumberFormat="1" applyFont="1" applyFill="1" applyBorder="1" applyAlignment="1">
      <alignment horizontal="center" vertical="center"/>
    </xf>
    <xf numFmtId="14" fontId="103" fillId="21" borderId="193" xfId="2" applyNumberFormat="1" applyFont="1" applyFill="1" applyBorder="1" applyAlignment="1">
      <alignment horizontal="center" vertical="center"/>
    </xf>
    <xf numFmtId="56" fontId="103" fillId="21" borderId="40" xfId="1" applyNumberFormat="1" applyFont="1" applyFill="1" applyBorder="1" applyAlignment="1" applyProtection="1">
      <alignment horizontal="center" vertical="center" wrapText="1"/>
    </xf>
    <xf numFmtId="56" fontId="103" fillId="21" borderId="1" xfId="1" applyNumberFormat="1" applyFont="1" applyFill="1" applyBorder="1" applyAlignment="1" applyProtection="1">
      <alignment horizontal="center" vertical="center" wrapText="1"/>
    </xf>
    <xf numFmtId="56" fontId="103" fillId="21" borderId="2" xfId="1" applyNumberFormat="1" applyFont="1" applyFill="1" applyBorder="1" applyAlignment="1" applyProtection="1">
      <alignment horizontal="center" vertical="center" wrapText="1"/>
    </xf>
    <xf numFmtId="14" fontId="103" fillId="21" borderId="194" xfId="1" applyNumberFormat="1" applyFont="1" applyFill="1" applyBorder="1" applyAlignment="1" applyProtection="1">
      <alignment horizontal="center" vertical="center" wrapText="1"/>
    </xf>
    <xf numFmtId="14" fontId="103" fillId="21" borderId="195" xfId="1" applyNumberFormat="1" applyFont="1" applyFill="1" applyBorder="1" applyAlignment="1" applyProtection="1">
      <alignment horizontal="center" vertical="center" wrapText="1"/>
    </xf>
    <xf numFmtId="14" fontId="103" fillId="21" borderId="196" xfId="1" applyNumberFormat="1" applyFont="1" applyFill="1" applyBorder="1" applyAlignment="1" applyProtection="1">
      <alignment horizontal="center" vertical="center" wrapText="1"/>
    </xf>
    <xf numFmtId="14" fontId="103" fillId="21" borderId="201" xfId="2" applyNumberFormat="1" applyFont="1" applyFill="1" applyBorder="1" applyAlignment="1">
      <alignment horizontal="center" vertical="center" wrapText="1" shrinkToFit="1"/>
    </xf>
    <xf numFmtId="14" fontId="103" fillId="21" borderId="150" xfId="1" applyNumberFormat="1" applyFont="1" applyFill="1" applyBorder="1" applyAlignment="1" applyProtection="1">
      <alignment horizontal="center" vertical="center" wrapText="1" shrinkToFit="1"/>
    </xf>
    <xf numFmtId="14" fontId="103" fillId="21" borderId="152" xfId="1" applyNumberFormat="1" applyFont="1" applyFill="1" applyBorder="1" applyAlignment="1" applyProtection="1">
      <alignment horizontal="center" vertical="center" wrapText="1" shrinkToFit="1"/>
    </xf>
    <xf numFmtId="14" fontId="103" fillId="21" borderId="151" xfId="1" applyNumberFormat="1" applyFont="1" applyFill="1" applyBorder="1" applyAlignment="1" applyProtection="1">
      <alignment horizontal="center" vertical="center" wrapText="1" shrinkToFit="1"/>
    </xf>
    <xf numFmtId="14" fontId="35" fillId="21" borderId="201"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46" xfId="2" applyNumberFormat="1" applyFont="1" applyFill="1" applyBorder="1" applyAlignment="1">
      <alignment horizontal="center" vertical="center" shrinkToFit="1"/>
    </xf>
    <xf numFmtId="0" fontId="10" fillId="0" borderId="162" xfId="2" applyFont="1" applyBorder="1">
      <alignment vertical="center"/>
    </xf>
    <xf numFmtId="0" fontId="10" fillId="0" borderId="0" xfId="2" applyFont="1" applyAlignment="1">
      <alignment vertical="center" wrapText="1"/>
    </xf>
    <xf numFmtId="0" fontId="14" fillId="5" borderId="17" xfId="2" applyFont="1" applyFill="1" applyBorder="1" applyAlignment="1">
      <alignment horizontal="left" vertical="center"/>
    </xf>
    <xf numFmtId="0" fontId="14" fillId="5" borderId="4" xfId="2" applyFont="1" applyFill="1" applyBorder="1" applyAlignment="1">
      <alignment horizontal="left"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6" borderId="54" xfId="2" applyFill="1" applyBorder="1" applyAlignment="1">
      <alignment horizontal="left" vertical="top" wrapText="1"/>
    </xf>
    <xf numFmtId="0" fontId="6" fillId="26" borderId="134" xfId="2" applyFill="1" applyBorder="1" applyAlignment="1">
      <alignment horizontal="left" vertical="top" wrapText="1"/>
    </xf>
    <xf numFmtId="0" fontId="6" fillId="26" borderId="154" xfId="2" applyFill="1" applyBorder="1" applyAlignment="1">
      <alignment horizontal="left" vertical="top" wrapText="1"/>
    </xf>
    <xf numFmtId="0" fontId="1" fillId="35" borderId="54" xfId="2" applyFont="1" applyFill="1" applyBorder="1" applyAlignment="1">
      <alignment horizontal="left" vertical="top" wrapText="1"/>
    </xf>
    <xf numFmtId="0" fontId="1" fillId="35" borderId="65" xfId="2" applyFont="1" applyFill="1" applyBorder="1" applyAlignment="1">
      <alignment horizontal="left" vertical="top" wrapText="1"/>
    </xf>
    <xf numFmtId="0" fontId="8" fillId="35" borderId="134" xfId="1" applyFill="1" applyBorder="1" applyAlignment="1" applyProtection="1">
      <alignment horizontal="left" vertical="top"/>
    </xf>
    <xf numFmtId="0" fontId="6" fillId="35" borderId="153"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55"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81"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81" fillId="36" borderId="94" xfId="1" applyFont="1" applyFill="1" applyBorder="1" applyAlignment="1" applyProtection="1">
      <alignment vertical="top" wrapText="1"/>
    </xf>
    <xf numFmtId="0" fontId="21" fillId="36" borderId="95" xfId="2" applyFont="1" applyFill="1" applyBorder="1" applyAlignment="1">
      <alignment vertical="top" wrapText="1"/>
    </xf>
    <xf numFmtId="0" fontId="21" fillId="36" borderId="96" xfId="2" applyFont="1" applyFill="1" applyBorder="1" applyAlignment="1">
      <alignment vertical="top" wrapText="1"/>
    </xf>
    <xf numFmtId="0" fontId="125" fillId="36" borderId="97" xfId="2" applyFont="1" applyFill="1" applyBorder="1" applyAlignment="1">
      <alignment horizontal="center" vertical="center" wrapText="1" shrinkToFit="1"/>
    </xf>
    <xf numFmtId="0" fontId="32" fillId="36" borderId="28" xfId="2" applyFont="1" applyFill="1" applyBorder="1" applyAlignment="1">
      <alignment horizontal="center" vertical="center" shrinkToFit="1"/>
    </xf>
    <xf numFmtId="0" fontId="32" fillId="36" borderId="98" xfId="2" applyFont="1" applyFill="1" applyBorder="1" applyAlignment="1">
      <alignment horizontal="center" vertical="center" shrinkToFit="1"/>
    </xf>
    <xf numFmtId="0" fontId="104" fillId="19" borderId="156" xfId="1" applyFont="1" applyFill="1" applyBorder="1" applyAlignment="1" applyProtection="1">
      <alignment horizontal="center" vertical="center" wrapText="1" shrinkToFit="1"/>
    </xf>
    <xf numFmtId="0" fontId="28" fillId="19" borderId="157" xfId="2" applyFont="1" applyFill="1" applyBorder="1" applyAlignment="1">
      <alignment horizontal="center" vertical="center" wrapText="1" shrinkToFit="1"/>
    </xf>
    <xf numFmtId="0" fontId="28" fillId="19" borderId="158" xfId="2" applyFont="1" applyFill="1" applyBorder="1" applyAlignment="1">
      <alignment horizontal="center" vertical="center" wrapText="1" shrinkToFit="1"/>
    </xf>
    <xf numFmtId="0" fontId="184"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lignment vertical="center"/>
    </xf>
    <xf numFmtId="0" fontId="10" fillId="0" borderId="56" xfId="2" applyFont="1" applyBorder="1">
      <alignment vertical="center"/>
    </xf>
    <xf numFmtId="0" fontId="28" fillId="36" borderId="156" xfId="2" applyFont="1" applyFill="1" applyBorder="1" applyAlignment="1">
      <alignment horizontal="center" vertical="center" wrapText="1" shrinkToFit="1"/>
    </xf>
    <xf numFmtId="0" fontId="28" fillId="36" borderId="157" xfId="2" applyFont="1" applyFill="1" applyBorder="1" applyAlignment="1">
      <alignment horizontal="center" vertical="center" wrapText="1" shrinkToFit="1"/>
    </xf>
    <xf numFmtId="0" fontId="28" fillId="36" borderId="158" xfId="2" applyFont="1" applyFill="1" applyBorder="1" applyAlignment="1">
      <alignment horizontal="center" vertical="center" wrapText="1" shrinkToFit="1"/>
    </xf>
    <xf numFmtId="0" fontId="20" fillId="36" borderId="55" xfId="2" applyFont="1" applyFill="1" applyBorder="1" applyAlignment="1">
      <alignment horizontal="left" vertical="top" wrapText="1" shrinkToFit="1"/>
    </xf>
    <xf numFmtId="0" fontId="20" fillId="36" borderId="56" xfId="2" applyFont="1" applyFill="1" applyBorder="1" applyAlignment="1">
      <alignment horizontal="left" vertical="top" wrapText="1" shrinkToFit="1"/>
    </xf>
    <xf numFmtId="0" fontId="20" fillId="36" borderId="57" xfId="2" applyFont="1" applyFill="1" applyBorder="1" applyAlignment="1">
      <alignment horizontal="left" vertical="top" wrapText="1" shrinkToFit="1"/>
    </xf>
    <xf numFmtId="0" fontId="104" fillId="19" borderId="97" xfId="1" applyFont="1" applyFill="1" applyBorder="1" applyAlignment="1" applyProtection="1">
      <alignment horizontal="center" vertical="center" wrapText="1"/>
    </xf>
    <xf numFmtId="0" fontId="104" fillId="19" borderId="28" xfId="1" applyFont="1" applyFill="1" applyBorder="1" applyAlignment="1" applyProtection="1">
      <alignment horizontal="center" vertical="center" wrapText="1"/>
    </xf>
    <xf numFmtId="0" fontId="104"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71" xfId="1" applyFont="1" applyFill="1" applyBorder="1" applyAlignment="1" applyProtection="1">
      <alignment horizontal="left" vertical="top" wrapText="1"/>
    </xf>
    <xf numFmtId="0" fontId="21" fillId="19" borderId="172"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215" fillId="0" borderId="0" xfId="0" applyFont="1" applyAlignment="1">
      <alignment vertical="top" wrapText="1"/>
    </xf>
    <xf numFmtId="0" fontId="214" fillId="38" borderId="0" xfId="0" applyFont="1" applyFill="1" applyAlignment="1">
      <alignment horizontal="center" vertical="center" wrapText="1"/>
    </xf>
    <xf numFmtId="0" fontId="181" fillId="0" borderId="232" xfId="1" applyFont="1" applyBorder="1" applyAlignment="1" applyProtection="1">
      <alignment vertical="top" wrapText="1"/>
    </xf>
    <xf numFmtId="0" fontId="104" fillId="38"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6" fillId="0" borderId="0" xfId="2" applyBorder="1">
      <alignment vertical="center"/>
    </xf>
    <xf numFmtId="0" fontId="181" fillId="0" borderId="233" xfId="1" applyFont="1" applyFill="1" applyBorder="1" applyAlignment="1" applyProtection="1">
      <alignment horizontal="left" vertical="top" wrapText="1"/>
    </xf>
    <xf numFmtId="0" fontId="6" fillId="50" borderId="0" xfId="4" applyFill="1"/>
    <xf numFmtId="0" fontId="176" fillId="50" borderId="0" xfId="2" applyFont="1" applyFill="1" applyAlignment="1">
      <alignment horizontal="center" vertical="center"/>
    </xf>
    <xf numFmtId="0" fontId="6" fillId="50" borderId="0" xfId="2" applyFill="1">
      <alignment vertical="center"/>
    </xf>
    <xf numFmtId="0" fontId="6" fillId="19" borderId="0" xfId="4" applyFill="1"/>
    <xf numFmtId="0" fontId="103" fillId="19" borderId="0" xfId="2" applyFont="1" applyFill="1" applyAlignment="1">
      <alignment horizontal="center" vertical="center"/>
    </xf>
    <xf numFmtId="0" fontId="21" fillId="19" borderId="0" xfId="2" applyFont="1" applyFill="1" applyAlignment="1">
      <alignment horizontal="center" vertical="center"/>
    </xf>
    <xf numFmtId="0" fontId="209" fillId="19" borderId="0" xfId="2" applyFont="1" applyFill="1">
      <alignment vertical="center"/>
    </xf>
    <xf numFmtId="0" fontId="210" fillId="19" borderId="0" xfId="2" applyFont="1" applyFill="1">
      <alignment vertical="center"/>
    </xf>
    <xf numFmtId="0" fontId="211" fillId="19" borderId="0" xfId="2" applyFont="1" applyFill="1" applyAlignment="1">
      <alignment horizontal="center" vertical="center"/>
    </xf>
    <xf numFmtId="0" fontId="6" fillId="19" borderId="0" xfId="2" applyFill="1" applyAlignment="1">
      <alignment horizontal="center" vertical="center"/>
    </xf>
    <xf numFmtId="0" fontId="34" fillId="51" borderId="0" xfId="2" applyFont="1" applyFill="1">
      <alignment vertical="center"/>
    </xf>
    <xf numFmtId="0" fontId="7" fillId="3" borderId="0" xfId="2" applyFont="1" applyFill="1" applyAlignment="1">
      <alignment vertical="top"/>
    </xf>
    <xf numFmtId="0" fontId="204" fillId="2" borderId="0" xfId="2" applyFont="1" applyFill="1" applyAlignment="1">
      <alignment vertical="top" wrapText="1"/>
    </xf>
    <xf numFmtId="0" fontId="205" fillId="2" borderId="0" xfId="2" applyFont="1" applyFill="1" applyAlignment="1">
      <alignment vertical="top" wrapText="1"/>
    </xf>
    <xf numFmtId="0" fontId="205" fillId="0" borderId="0" xfId="2" applyFont="1" applyAlignment="1">
      <alignment vertical="top" wrapText="1"/>
    </xf>
    <xf numFmtId="0" fontId="6" fillId="0" borderId="0" xfId="2" applyAlignment="1">
      <alignment vertical="top" wrapText="1"/>
    </xf>
    <xf numFmtId="0" fontId="34" fillId="3" borderId="0" xfId="2" applyFont="1" applyFill="1" applyAlignment="1">
      <alignment vertical="top"/>
    </xf>
    <xf numFmtId="0" fontId="203" fillId="0" borderId="0" xfId="2" applyFont="1">
      <alignment vertical="center"/>
    </xf>
    <xf numFmtId="0" fontId="217" fillId="3" borderId="0" xfId="2" applyFont="1" applyFill="1" applyAlignment="1">
      <alignment horizontal="center" vertical="center"/>
    </xf>
    <xf numFmtId="0" fontId="218" fillId="3" borderId="0" xfId="1" applyFont="1" applyFill="1" applyAlignment="1" applyProtection="1">
      <alignment horizontal="center" vertical="center"/>
    </xf>
    <xf numFmtId="0" fontId="219" fillId="0" borderId="0" xfId="0" applyFont="1" applyAlignment="1">
      <alignment horizontal="center" vertical="center"/>
    </xf>
    <xf numFmtId="0" fontId="6" fillId="30" borderId="0" xfId="4" applyFill="1"/>
    <xf numFmtId="0" fontId="51" fillId="52" borderId="0" xfId="2" applyFont="1" applyFill="1" applyAlignment="1">
      <alignment horizontal="left" vertical="center" wrapText="1" indent="1"/>
    </xf>
    <xf numFmtId="0" fontId="206" fillId="52" borderId="0" xfId="2" applyFont="1" applyFill="1" applyAlignment="1">
      <alignment horizontal="left" vertical="center" wrapText="1" indent="1"/>
    </xf>
    <xf numFmtId="0" fontId="35" fillId="52" borderId="0" xfId="4" applyFont="1" applyFill="1"/>
    <xf numFmtId="0" fontId="6" fillId="52" borderId="0" xfId="4" applyFill="1"/>
    <xf numFmtId="0" fontId="220" fillId="26" borderId="241" xfId="4" applyFont="1" applyFill="1" applyBorder="1" applyAlignment="1">
      <alignment horizontal="left" vertical="center" wrapText="1" indent="1"/>
    </xf>
    <xf numFmtId="0" fontId="13" fillId="26" borderId="242" xfId="4" applyFont="1" applyFill="1" applyBorder="1" applyAlignment="1">
      <alignment horizontal="left" vertical="center" wrapText="1" indent="1"/>
    </xf>
    <xf numFmtId="0" fontId="13" fillId="26" borderId="243" xfId="4" applyFont="1" applyFill="1" applyBorder="1" applyAlignment="1">
      <alignment horizontal="left" vertical="center" wrapText="1" indent="1"/>
    </xf>
    <xf numFmtId="0" fontId="13" fillId="26" borderId="244" xfId="4" applyFont="1" applyFill="1" applyBorder="1" applyAlignment="1">
      <alignment horizontal="left" vertical="center" wrapText="1" indent="1"/>
    </xf>
    <xf numFmtId="0" fontId="13" fillId="26" borderId="0" xfId="4" applyFont="1" applyFill="1" applyAlignment="1">
      <alignment horizontal="left" vertical="center" wrapText="1" indent="1"/>
    </xf>
    <xf numFmtId="0" fontId="13" fillId="26" borderId="245" xfId="4" applyFont="1" applyFill="1" applyBorder="1" applyAlignment="1">
      <alignment horizontal="left" vertical="center" wrapText="1" indent="1"/>
    </xf>
    <xf numFmtId="0" fontId="13" fillId="26" borderId="246" xfId="4" applyFont="1" applyFill="1" applyBorder="1" applyAlignment="1">
      <alignment horizontal="left" vertical="center" wrapText="1" indent="1"/>
    </xf>
    <xf numFmtId="0" fontId="13" fillId="26" borderId="234" xfId="4" applyFont="1" applyFill="1" applyBorder="1" applyAlignment="1">
      <alignment horizontal="left" vertical="center" wrapText="1" indent="1"/>
    </xf>
    <xf numFmtId="0" fontId="13" fillId="26" borderId="247" xfId="4" applyFont="1" applyFill="1" applyBorder="1" applyAlignment="1">
      <alignment horizontal="left" vertical="center" wrapText="1" inden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FAFEC2"/>
      <color rgb="FF66CCFF"/>
      <color rgb="FFFF99FF"/>
      <color rgb="FF3399FF"/>
      <color rgb="FF00CC00"/>
      <color rgb="FF6EF729"/>
      <color rgb="FFFF0066"/>
      <color rgb="FFFFCC00"/>
      <color rgb="FF7BB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'15　感染症統計'!$A$7</c:f>
              <c:strCache>
                <c:ptCount val="1"/>
                <c:pt idx="0">
                  <c:v>2023年</c:v>
                </c:pt>
              </c:strCache>
            </c:strRef>
          </c:tx>
          <c:spPr>
            <a:ln w="63500" cap="rnd">
              <a:solidFill>
                <a:srgbClr val="FF0000"/>
              </a:solidFill>
              <a:round/>
            </a:ln>
            <a:effectLst/>
          </c:spPr>
          <c:marker>
            <c:symbol val="none"/>
          </c:marker>
          <c:val>
            <c:numRef>
              <c:f>'15　感染症統計'!$B$7:$M$7</c:f>
              <c:numCache>
                <c:formatCode>#,##0_ </c:formatCode>
                <c:ptCount val="12"/>
                <c:pt idx="0" formatCode="General">
                  <c:v>82</c:v>
                </c:pt>
                <c:pt idx="1">
                  <c:v>62</c:v>
                </c:pt>
                <c:pt idx="2">
                  <c:v>99</c:v>
                </c:pt>
                <c:pt idx="3">
                  <c:v>37</c:v>
                </c:pt>
              </c:numCache>
            </c:numRef>
          </c:val>
          <c:smooth val="0"/>
          <c:extLst>
            <c:ext xmlns:c16="http://schemas.microsoft.com/office/drawing/2014/chart" uri="{C3380CC4-5D6E-409C-BE32-E72D297353CC}">
              <c16:uniqueId val="{00000000-EF25-4824-8530-875CCEE0B185}"/>
            </c:ext>
          </c:extLst>
        </c:ser>
        <c:ser>
          <c:idx val="7"/>
          <c:order val="1"/>
          <c:tx>
            <c:strRef>
              <c:f>'15　感染症統計'!$A$8</c:f>
              <c:strCache>
                <c:ptCount val="1"/>
                <c:pt idx="0">
                  <c:v>2022年</c:v>
                </c:pt>
              </c:strCache>
            </c:strRef>
          </c:tx>
          <c:spPr>
            <a:ln w="25400" cap="rnd">
              <a:solidFill>
                <a:schemeClr val="accent6">
                  <a:lumMod val="75000"/>
                </a:schemeClr>
              </a:solidFill>
              <a:round/>
            </a:ln>
            <a:effectLst/>
          </c:spPr>
          <c:marker>
            <c:symbol val="none"/>
          </c:marker>
          <c:val>
            <c:numRef>
              <c:f>'15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'15　感染症統計'!$A$9</c:f>
              <c:strCache>
                <c:ptCount val="1"/>
                <c:pt idx="0">
                  <c:v>2021年</c:v>
                </c:pt>
              </c:strCache>
            </c:strRef>
          </c:tx>
          <c:spPr>
            <a:ln w="28575" cap="rnd">
              <a:solidFill>
                <a:schemeClr val="accent6"/>
              </a:solidFill>
              <a:round/>
            </a:ln>
            <a:effectLst/>
          </c:spPr>
          <c:marker>
            <c:symbol val="none"/>
          </c:marker>
          <c:val>
            <c:numRef>
              <c:f>'15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'15　感染症統計'!$A$10</c:f>
              <c:strCache>
                <c:ptCount val="1"/>
                <c:pt idx="0">
                  <c:v>2020年</c:v>
                </c:pt>
              </c:strCache>
            </c:strRef>
          </c:tx>
          <c:spPr>
            <a:ln w="12700" cap="rnd">
              <a:solidFill>
                <a:srgbClr val="FF0066"/>
              </a:solidFill>
              <a:round/>
            </a:ln>
            <a:effectLst/>
          </c:spPr>
          <c:marker>
            <c:symbol val="none"/>
          </c:marker>
          <c:val>
            <c:numRef>
              <c:f>'15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'15　感染症統計'!$A$11</c:f>
              <c:strCache>
                <c:ptCount val="1"/>
                <c:pt idx="0">
                  <c:v>2019年</c:v>
                </c:pt>
              </c:strCache>
            </c:strRef>
          </c:tx>
          <c:spPr>
            <a:ln w="19050" cap="rnd">
              <a:solidFill>
                <a:srgbClr val="0070C0"/>
              </a:solidFill>
              <a:round/>
            </a:ln>
            <a:effectLst/>
          </c:spPr>
          <c:marker>
            <c:symbol val="none"/>
          </c:marker>
          <c:val>
            <c:numRef>
              <c:f>'15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'15　感染症統計'!$A$12</c:f>
              <c:strCache>
                <c:ptCount val="1"/>
                <c:pt idx="0">
                  <c:v>2018年</c:v>
                </c:pt>
              </c:strCache>
            </c:strRef>
          </c:tx>
          <c:spPr>
            <a:ln w="12700" cap="rnd">
              <a:solidFill>
                <a:schemeClr val="accent4"/>
              </a:solidFill>
              <a:round/>
            </a:ln>
            <a:effectLst/>
          </c:spPr>
          <c:marker>
            <c:symbol val="none"/>
          </c:marker>
          <c:val>
            <c:numRef>
              <c:f>'15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'15　感染症統計'!$A$13</c:f>
              <c:strCache>
                <c:ptCount val="1"/>
                <c:pt idx="0">
                  <c:v>2017年</c:v>
                </c:pt>
              </c:strCache>
            </c:strRef>
          </c:tx>
          <c:spPr>
            <a:ln w="12700" cap="rnd">
              <a:solidFill>
                <a:schemeClr val="accent5"/>
              </a:solidFill>
              <a:round/>
            </a:ln>
            <a:effectLst/>
          </c:spPr>
          <c:marker>
            <c:symbol val="none"/>
          </c:marker>
          <c:val>
            <c:numRef>
              <c:f>'15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'15　感染症統計'!$A$14</c:f>
              <c:strCache>
                <c:ptCount val="1"/>
                <c:pt idx="0">
                  <c:v>2016年</c:v>
                </c:pt>
              </c:strCache>
            </c:strRef>
          </c:tx>
          <c:spPr>
            <a:ln w="12700" cap="rnd">
              <a:solidFill>
                <a:schemeClr val="tx2"/>
              </a:solidFill>
              <a:round/>
            </a:ln>
            <a:effectLst/>
          </c:spPr>
          <c:marker>
            <c:symbol val="none"/>
          </c:marker>
          <c:val>
            <c:numRef>
              <c:f>'15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'15　感染症統計'!$A$15</c:f>
              <c:strCache>
                <c:ptCount val="1"/>
                <c:pt idx="0">
                  <c:v>2015年</c:v>
                </c:pt>
              </c:strCache>
            </c:strRef>
          </c:tx>
          <c:spPr>
            <a:ln w="28575" cap="rnd">
              <a:solidFill>
                <a:schemeClr val="accent3">
                  <a:lumMod val="60000"/>
                </a:schemeClr>
              </a:solidFill>
              <a:round/>
            </a:ln>
            <a:effectLst/>
          </c:spPr>
          <c:marker>
            <c:symbol val="none"/>
          </c:marker>
          <c:val>
            <c:numRef>
              <c:f>'15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'15　感染症統計'!$P$7</c:f>
              <c:strCache>
                <c:ptCount val="1"/>
                <c:pt idx="0">
                  <c:v>2023年</c:v>
                </c:pt>
              </c:strCache>
            </c:strRef>
          </c:tx>
          <c:spPr>
            <a:ln w="63500" cap="rnd">
              <a:solidFill>
                <a:srgbClr val="FF0000"/>
              </a:solidFill>
              <a:round/>
            </a:ln>
            <a:effectLst/>
          </c:spPr>
          <c:marker>
            <c:symbol val="none"/>
          </c:marker>
          <c:val>
            <c:numRef>
              <c:f>'15　感染症統計'!$Q$7:$AB$7</c:f>
              <c:numCache>
                <c:formatCode>#,##0_ </c:formatCode>
                <c:ptCount val="12"/>
                <c:pt idx="0" formatCode="General">
                  <c:v>1</c:v>
                </c:pt>
                <c:pt idx="1">
                  <c:v>1</c:v>
                </c:pt>
                <c:pt idx="2">
                  <c:v>5</c:v>
                </c:pt>
                <c:pt idx="3">
                  <c:v>0</c:v>
                </c:pt>
              </c:numCache>
            </c:numRef>
          </c:val>
          <c:smooth val="0"/>
          <c:extLst>
            <c:ext xmlns:c16="http://schemas.microsoft.com/office/drawing/2014/chart" uri="{C3380CC4-5D6E-409C-BE32-E72D297353CC}">
              <c16:uniqueId val="{00000000-691A-4A61-BF12-3A5977548A2F}"/>
            </c:ext>
          </c:extLst>
        </c:ser>
        <c:ser>
          <c:idx val="7"/>
          <c:order val="1"/>
          <c:tx>
            <c:strRef>
              <c:f>'15　感染症統計'!$P$8</c:f>
              <c:strCache>
                <c:ptCount val="1"/>
                <c:pt idx="0">
                  <c:v>2022年</c:v>
                </c:pt>
              </c:strCache>
            </c:strRef>
          </c:tx>
          <c:spPr>
            <a:ln w="25400" cap="rnd">
              <a:solidFill>
                <a:schemeClr val="accent6">
                  <a:lumMod val="75000"/>
                </a:schemeClr>
              </a:solidFill>
              <a:round/>
            </a:ln>
            <a:effectLst/>
          </c:spPr>
          <c:marker>
            <c:symbol val="none"/>
          </c:marker>
          <c:val>
            <c:numRef>
              <c:f>'15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'15　感染症統計'!$P$9</c:f>
              <c:strCache>
                <c:ptCount val="1"/>
                <c:pt idx="0">
                  <c:v>2021年</c:v>
                </c:pt>
              </c:strCache>
            </c:strRef>
          </c:tx>
          <c:spPr>
            <a:ln w="28575" cap="rnd">
              <a:solidFill>
                <a:srgbClr val="FF0066"/>
              </a:solidFill>
              <a:round/>
            </a:ln>
            <a:effectLst/>
          </c:spPr>
          <c:marker>
            <c:symbol val="none"/>
          </c:marker>
          <c:val>
            <c:numRef>
              <c:f>'15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'15　感染症統計'!$P$10</c:f>
              <c:strCache>
                <c:ptCount val="1"/>
                <c:pt idx="0">
                  <c:v>2020年</c:v>
                </c:pt>
              </c:strCache>
            </c:strRef>
          </c:tx>
          <c:spPr>
            <a:ln w="28575" cap="rnd">
              <a:solidFill>
                <a:schemeClr val="accent2"/>
              </a:solidFill>
              <a:round/>
            </a:ln>
            <a:effectLst/>
          </c:spPr>
          <c:marker>
            <c:symbol val="none"/>
          </c:marker>
          <c:val>
            <c:numRef>
              <c:f>'15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'15　感染症統計'!$P$11</c:f>
              <c:strCache>
                <c:ptCount val="1"/>
                <c:pt idx="0">
                  <c:v>2019年</c:v>
                </c:pt>
              </c:strCache>
            </c:strRef>
          </c:tx>
          <c:spPr>
            <a:ln w="28575" cap="rnd">
              <a:solidFill>
                <a:schemeClr val="accent3">
                  <a:lumMod val="50000"/>
                </a:schemeClr>
              </a:solidFill>
              <a:round/>
            </a:ln>
            <a:effectLst/>
          </c:spPr>
          <c:marker>
            <c:symbol val="none"/>
          </c:marker>
          <c:val>
            <c:numRef>
              <c:f>'15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'15　感染症統計'!$P$12</c:f>
              <c:strCache>
                <c:ptCount val="1"/>
                <c:pt idx="0">
                  <c:v>2018年</c:v>
                </c:pt>
              </c:strCache>
            </c:strRef>
          </c:tx>
          <c:spPr>
            <a:ln w="28575" cap="rnd">
              <a:solidFill>
                <a:schemeClr val="accent4">
                  <a:lumMod val="75000"/>
                </a:schemeClr>
              </a:solidFill>
              <a:round/>
            </a:ln>
            <a:effectLst/>
          </c:spPr>
          <c:marker>
            <c:symbol val="none"/>
          </c:marker>
          <c:val>
            <c:numRef>
              <c:f>'15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'15　感染症統計'!$P$13</c:f>
              <c:strCache>
                <c:ptCount val="1"/>
                <c:pt idx="0">
                  <c:v>2017年</c:v>
                </c:pt>
              </c:strCache>
            </c:strRef>
          </c:tx>
          <c:spPr>
            <a:ln w="28575" cap="rnd">
              <a:solidFill>
                <a:schemeClr val="accent5"/>
              </a:solidFill>
              <a:round/>
            </a:ln>
            <a:effectLst/>
          </c:spPr>
          <c:marker>
            <c:symbol val="none"/>
          </c:marker>
          <c:val>
            <c:numRef>
              <c:f>'15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'15　感染症統計'!$P$14</c:f>
              <c:strCache>
                <c:ptCount val="1"/>
                <c:pt idx="0">
                  <c:v>2016年</c:v>
                </c:pt>
              </c:strCache>
            </c:strRef>
          </c:tx>
          <c:spPr>
            <a:ln w="28575" cap="rnd">
              <a:solidFill>
                <a:srgbClr val="3399FF"/>
              </a:solidFill>
              <a:round/>
            </a:ln>
            <a:effectLst/>
          </c:spPr>
          <c:marker>
            <c:symbol val="none"/>
          </c:marker>
          <c:val>
            <c:numRef>
              <c:f>'15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616&amp;page=1&amp;start=0&amp;ndsp=15"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289560</xdr:colOff>
      <xdr:row>5</xdr:row>
      <xdr:rowOff>144780</xdr:rowOff>
    </xdr:from>
    <xdr:to>
      <xdr:col>14</xdr:col>
      <xdr:colOff>493395</xdr:colOff>
      <xdr:row>38</xdr:row>
      <xdr:rowOff>133350</xdr:rowOff>
    </xdr:to>
    <xdr:pic>
      <xdr:nvPicPr>
        <xdr:cNvPr id="3" name="図 2">
          <a:extLst>
            <a:ext uri="{FF2B5EF4-FFF2-40B4-BE49-F238E27FC236}">
              <a16:creationId xmlns:a16="http://schemas.microsoft.com/office/drawing/2014/main" id="{0A497A95-2F62-B366-9DAB-093184A319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289560" y="1485900"/>
          <a:ext cx="7572375" cy="5657850"/>
        </a:xfrm>
        <a:prstGeom prst="rect">
          <a:avLst/>
        </a:prstGeom>
      </xdr:spPr>
    </xdr:pic>
    <xdr:clientData/>
  </xdr:twoCellAnchor>
  <xdr:twoCellAnchor>
    <xdr:from>
      <xdr:col>9</xdr:col>
      <xdr:colOff>403860</xdr:colOff>
      <xdr:row>16</xdr:row>
      <xdr:rowOff>53340</xdr:rowOff>
    </xdr:from>
    <xdr:to>
      <xdr:col>14</xdr:col>
      <xdr:colOff>510540</xdr:colOff>
      <xdr:row>19</xdr:row>
      <xdr:rowOff>114300</xdr:rowOff>
    </xdr:to>
    <xdr:sp macro="" textlink="">
      <xdr:nvSpPr>
        <xdr:cNvPr id="2" name="テキスト ボックス 1">
          <a:extLst>
            <a:ext uri="{FF2B5EF4-FFF2-40B4-BE49-F238E27FC236}">
              <a16:creationId xmlns:a16="http://schemas.microsoft.com/office/drawing/2014/main" id="{B5B5F057-626B-3EF2-40AB-9502930100A0}"/>
            </a:ext>
          </a:extLst>
        </xdr:cNvPr>
        <xdr:cNvSpPr txBox="1"/>
      </xdr:nvSpPr>
      <xdr:spPr>
        <a:xfrm>
          <a:off x="4724400" y="3337560"/>
          <a:ext cx="3154680" cy="563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a:solidFill>
                <a:srgbClr val="FF0000"/>
              </a:solidFill>
            </a:rPr>
            <a:t>残り</a:t>
          </a:r>
          <a:r>
            <a:rPr kumimoji="1" lang="en-US" altLang="ja-JP" sz="2000">
              <a:solidFill>
                <a:srgbClr val="FF0000"/>
              </a:solidFill>
            </a:rPr>
            <a:t>240</a:t>
          </a:r>
          <a:r>
            <a:rPr kumimoji="1" lang="ja-JP" altLang="en-US" sz="2000">
              <a:solidFill>
                <a:srgbClr val="FF0000"/>
              </a:solidFill>
            </a:rPr>
            <a:t>冊を切りました。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137160</xdr:colOff>
      <xdr:row>18</xdr:row>
      <xdr:rowOff>0</xdr:rowOff>
    </xdr:to>
    <xdr:pic>
      <xdr:nvPicPr>
        <xdr:cNvPr id="28" name="図 27" descr="感染性胃腸炎患者報告数　直近5シーズン">
          <a:extLst>
            <a:ext uri="{FF2B5EF4-FFF2-40B4-BE49-F238E27FC236}">
              <a16:creationId xmlns:a16="http://schemas.microsoft.com/office/drawing/2014/main" id="{F95557B5-7330-EC25-3A50-D295517A42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330440" cy="281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7154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4.20</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594989" cy="594172"/>
        </a:xfrm>
        <a:prstGeom prst="borderCallout2">
          <a:avLst>
            <a:gd name="adj1" fmla="val 101279"/>
            <a:gd name="adj2" fmla="val 51060"/>
            <a:gd name="adj3" fmla="val 210486"/>
            <a:gd name="adj4" fmla="val 51057"/>
            <a:gd name="adj5" fmla="val 322433"/>
            <a:gd name="adj6" fmla="val -432"/>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10</xdr:col>
      <xdr:colOff>549364</xdr:colOff>
      <xdr:row>14</xdr:row>
      <xdr:rowOff>107807</xdr:rowOff>
    </xdr:from>
    <xdr:to>
      <xdr:col>10</xdr:col>
      <xdr:colOff>872182</xdr:colOff>
      <xdr:row>16</xdr:row>
      <xdr:rowOff>71926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8908504" y="282814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xdr:colOff>
      <xdr:row>1</xdr:row>
      <xdr:rowOff>213361</xdr:rowOff>
    </xdr:from>
    <xdr:to>
      <xdr:col>6</xdr:col>
      <xdr:colOff>754380</xdr:colOff>
      <xdr:row>16</xdr:row>
      <xdr:rowOff>22861</xdr:rowOff>
    </xdr:to>
    <xdr:pic>
      <xdr:nvPicPr>
        <xdr:cNvPr id="29" name="図 28">
          <a:extLst>
            <a:ext uri="{FF2B5EF4-FFF2-40B4-BE49-F238E27FC236}">
              <a16:creationId xmlns:a16="http://schemas.microsoft.com/office/drawing/2014/main" id="{C716356D-725E-DC33-9148-880CDE780EF2}"/>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65120" y="541021"/>
          <a:ext cx="1645920" cy="2537460"/>
        </a:xfrm>
        <a:prstGeom prst="rect">
          <a:avLst/>
        </a:prstGeom>
      </xdr:spPr>
    </xdr:pic>
    <xdr:clientData/>
  </xdr:twoCellAnchor>
  <xdr:twoCellAnchor editAs="oneCell">
    <xdr:from>
      <xdr:col>0</xdr:col>
      <xdr:colOff>0</xdr:colOff>
      <xdr:row>2</xdr:row>
      <xdr:rowOff>0</xdr:rowOff>
    </xdr:from>
    <xdr:to>
      <xdr:col>3</xdr:col>
      <xdr:colOff>205740</xdr:colOff>
      <xdr:row>16</xdr:row>
      <xdr:rowOff>26272</xdr:rowOff>
    </xdr:to>
    <xdr:pic>
      <xdr:nvPicPr>
        <xdr:cNvPr id="30" name="図 29">
          <a:extLst>
            <a:ext uri="{FF2B5EF4-FFF2-40B4-BE49-F238E27FC236}">
              <a16:creationId xmlns:a16="http://schemas.microsoft.com/office/drawing/2014/main" id="{4408B47A-ECEF-C565-A732-2C1CE433FC3F}"/>
            </a:ext>
          </a:extLst>
        </xdr:cNvPr>
        <xdr:cNvPicPr>
          <a:picLocks noChangeAspect="1"/>
        </xdr:cNvPicPr>
      </xdr:nvPicPr>
      <xdr:blipFill>
        <a:blip xmlns:r="http://schemas.openxmlformats.org/officeDocument/2006/relationships" r:embed="rId4"/>
        <a:stretch>
          <a:fillRect/>
        </a:stretch>
      </xdr:blipFill>
      <xdr:spPr>
        <a:xfrm>
          <a:off x="0" y="548640"/>
          <a:ext cx="1691640" cy="25332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14</xdr:row>
      <xdr:rowOff>0</xdr:rowOff>
    </xdr:from>
    <xdr:to>
      <xdr:col>9</xdr:col>
      <xdr:colOff>304800</xdr:colOff>
      <xdr:row>16</xdr:row>
      <xdr:rowOff>17145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FFEA5DA2-D213-4118-BD08-74C982D27379}"/>
            </a:ext>
          </a:extLst>
        </xdr:cNvPr>
        <xdr:cNvSpPr>
          <a:spLocks noChangeAspect="1" noChangeArrowheads="1"/>
        </xdr:cNvSpPr>
      </xdr:nvSpPr>
      <xdr:spPr bwMode="auto">
        <a:xfrm>
          <a:off x="4892040" y="3939540"/>
          <a:ext cx="304800" cy="299085"/>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11</xdr:row>
      <xdr:rowOff>299085</xdr:rowOff>
    </xdr:to>
    <xdr:sp macro="" textlink="">
      <xdr:nvSpPr>
        <xdr:cNvPr id="3" name="AutoShape 74"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03F310F2-DE5A-4E61-A380-66483B49A779}"/>
            </a:ext>
          </a:extLst>
        </xdr:cNvPr>
        <xdr:cNvSpPr>
          <a:spLocks noChangeAspect="1" noChangeArrowheads="1"/>
        </xdr:cNvSpPr>
      </xdr:nvSpPr>
      <xdr:spPr bwMode="auto">
        <a:xfrm>
          <a:off x="10279380" y="2804160"/>
          <a:ext cx="304800" cy="299085"/>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11</xdr:row>
      <xdr:rowOff>299085</xdr:rowOff>
    </xdr:to>
    <xdr:sp macro="" textlink="">
      <xdr:nvSpPr>
        <xdr:cNvPr id="4" name="AutoShape 76"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2"/>
          <a:extLst>
            <a:ext uri="{FF2B5EF4-FFF2-40B4-BE49-F238E27FC236}">
              <a16:creationId xmlns:a16="http://schemas.microsoft.com/office/drawing/2014/main" id="{B16211F2-21B5-4BAC-BC72-3035128943AE}"/>
            </a:ext>
          </a:extLst>
        </xdr:cNvPr>
        <xdr:cNvSpPr>
          <a:spLocks noChangeAspect="1" noChangeArrowheads="1"/>
        </xdr:cNvSpPr>
      </xdr:nvSpPr>
      <xdr:spPr bwMode="auto">
        <a:xfrm>
          <a:off x="10279380" y="2804160"/>
          <a:ext cx="304800" cy="299085"/>
        </a:xfrm>
        <a:prstGeom prst="rect">
          <a:avLst/>
        </a:prstGeom>
        <a:noFill/>
        <a:ln w="9525">
          <a:noFill/>
          <a:miter lim="800000"/>
          <a:headEnd/>
          <a:tailEnd/>
        </a:ln>
      </xdr:spPr>
    </xdr:sp>
    <xdr:clientData/>
  </xdr:twoCellAnchor>
  <xdr:twoCellAnchor>
    <xdr:from>
      <xdr:col>6</xdr:col>
      <xdr:colOff>323850</xdr:colOff>
      <xdr:row>8</xdr:row>
      <xdr:rowOff>76200</xdr:rowOff>
    </xdr:from>
    <xdr:to>
      <xdr:col>7</xdr:col>
      <xdr:colOff>552450</xdr:colOff>
      <xdr:row>11</xdr:row>
      <xdr:rowOff>0</xdr:rowOff>
    </xdr:to>
    <xdr:sp macro="" textlink="">
      <xdr:nvSpPr>
        <xdr:cNvPr id="5" name="右矢印 4">
          <a:extLst>
            <a:ext uri="{FF2B5EF4-FFF2-40B4-BE49-F238E27FC236}">
              <a16:creationId xmlns:a16="http://schemas.microsoft.com/office/drawing/2014/main" id="{F2AB7A45-55DE-4F4B-905E-12381898BE54}"/>
            </a:ext>
          </a:extLst>
        </xdr:cNvPr>
        <xdr:cNvSpPr/>
      </xdr:nvSpPr>
      <xdr:spPr>
        <a:xfrm>
          <a:off x="3364230" y="2011680"/>
          <a:ext cx="845820" cy="792480"/>
        </a:xfrm>
        <a:prstGeom prst="rightArrow">
          <a:avLst/>
        </a:prstGeom>
        <a:solidFill>
          <a:schemeClr val="bg1">
            <a:lumMod val="75000"/>
          </a:schemeClr>
        </a:solidFill>
        <a:ln>
          <a:solidFill>
            <a:schemeClr val="bg2">
              <a:lumMod val="50000"/>
            </a:schemeClr>
          </a:solidFill>
        </a:ln>
        <a:effectLst>
          <a:outerShdw blurRad="50800" dist="50800" dir="5400000" algn="ctr" rotWithShape="0">
            <a:schemeClr val="bg1">
              <a:lumMod val="9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312420</xdr:colOff>
      <xdr:row>5</xdr:row>
      <xdr:rowOff>100966</xdr:rowOff>
    </xdr:from>
    <xdr:to>
      <xdr:col>6</xdr:col>
      <xdr:colOff>175259</xdr:colOff>
      <xdr:row>11</xdr:row>
      <xdr:rowOff>624840</xdr:rowOff>
    </xdr:to>
    <xdr:pic>
      <xdr:nvPicPr>
        <xdr:cNvPr id="6" name="図 5">
          <a:extLst>
            <a:ext uri="{FF2B5EF4-FFF2-40B4-BE49-F238E27FC236}">
              <a16:creationId xmlns:a16="http://schemas.microsoft.com/office/drawing/2014/main" id="{055EA5B2-4CDF-44B6-B1D8-5AA5E5B06C90}"/>
            </a:ext>
          </a:extLst>
        </xdr:cNvPr>
        <xdr:cNvPicPr>
          <a:picLocks noChangeAspect="1"/>
        </xdr:cNvPicPr>
      </xdr:nvPicPr>
      <xdr:blipFill>
        <a:blip xmlns:r="http://schemas.openxmlformats.org/officeDocument/2006/relationships" r:embed="rId3" cstate="print"/>
        <a:srcRect l="55936" r="-584"/>
        <a:stretch>
          <a:fillRect/>
        </a:stretch>
      </xdr:blipFill>
      <xdr:spPr bwMode="auto">
        <a:xfrm>
          <a:off x="548640" y="1297306"/>
          <a:ext cx="2666999" cy="2131694"/>
        </a:xfrm>
        <a:prstGeom prst="rect">
          <a:avLst/>
        </a:prstGeom>
        <a:noFill/>
        <a:ln w="9525">
          <a:noFill/>
          <a:miter lim="800000"/>
          <a:headEnd/>
          <a:tailEnd/>
        </a:ln>
      </xdr:spPr>
    </xdr:pic>
    <xdr:clientData/>
  </xdr:twoCellAnchor>
  <xdr:twoCellAnchor editAs="oneCell">
    <xdr:from>
      <xdr:col>1</xdr:col>
      <xdr:colOff>167640</xdr:colOff>
      <xdr:row>11</xdr:row>
      <xdr:rowOff>601981</xdr:rowOff>
    </xdr:from>
    <xdr:to>
      <xdr:col>7</xdr:col>
      <xdr:colOff>251460</xdr:colOff>
      <xdr:row>12</xdr:row>
      <xdr:rowOff>232411</xdr:rowOff>
    </xdr:to>
    <xdr:pic>
      <xdr:nvPicPr>
        <xdr:cNvPr id="7" name="図 6">
          <a:extLst>
            <a:ext uri="{FF2B5EF4-FFF2-40B4-BE49-F238E27FC236}">
              <a16:creationId xmlns:a16="http://schemas.microsoft.com/office/drawing/2014/main" id="{7993B6B9-AE12-4FCB-826D-841985439772}"/>
            </a:ext>
          </a:extLst>
        </xdr:cNvPr>
        <xdr:cNvPicPr>
          <a:picLocks noChangeAspect="1"/>
        </xdr:cNvPicPr>
      </xdr:nvPicPr>
      <xdr:blipFill>
        <a:blip xmlns:r="http://schemas.openxmlformats.org/officeDocument/2006/relationships" r:embed="rId4" cstate="print"/>
        <a:srcRect l="-479" t="-25362" r="2654" b="23938"/>
        <a:stretch>
          <a:fillRect/>
        </a:stretch>
      </xdr:blipFill>
      <xdr:spPr bwMode="auto">
        <a:xfrm>
          <a:off x="403860" y="3406141"/>
          <a:ext cx="3505200" cy="262890"/>
        </a:xfrm>
        <a:prstGeom prst="rect">
          <a:avLst/>
        </a:prstGeom>
        <a:noFill/>
        <a:ln w="9525">
          <a:noFill/>
          <a:miter lim="800000"/>
          <a:headEnd/>
          <a:tailEnd/>
        </a:ln>
      </xdr:spPr>
    </xdr:pic>
    <xdr:clientData/>
  </xdr:twoCellAnchor>
  <xdr:twoCellAnchor>
    <xdr:from>
      <xdr:col>5</xdr:col>
      <xdr:colOff>241935</xdr:colOff>
      <xdr:row>6</xdr:row>
      <xdr:rowOff>22860</xdr:rowOff>
    </xdr:from>
    <xdr:to>
      <xdr:col>5</xdr:col>
      <xdr:colOff>561975</xdr:colOff>
      <xdr:row>7</xdr:row>
      <xdr:rowOff>255270</xdr:rowOff>
    </xdr:to>
    <xdr:sp macro="" textlink="">
      <xdr:nvSpPr>
        <xdr:cNvPr id="8" name="正方形/長方形 7">
          <a:extLst>
            <a:ext uri="{FF2B5EF4-FFF2-40B4-BE49-F238E27FC236}">
              <a16:creationId xmlns:a16="http://schemas.microsoft.com/office/drawing/2014/main" id="{135B2F39-52DC-463E-9003-A121707E6175}"/>
            </a:ext>
          </a:extLst>
        </xdr:cNvPr>
        <xdr:cNvSpPr/>
      </xdr:nvSpPr>
      <xdr:spPr>
        <a:xfrm>
          <a:off x="2665095" y="1379220"/>
          <a:ext cx="320040" cy="52197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20320</xdr:colOff>
      <xdr:row>12</xdr:row>
      <xdr:rowOff>203200</xdr:rowOff>
    </xdr:from>
    <xdr:to>
      <xdr:col>10</xdr:col>
      <xdr:colOff>335280</xdr:colOff>
      <xdr:row>20</xdr:row>
      <xdr:rowOff>179004</xdr:rowOff>
    </xdr:to>
    <xdr:pic>
      <xdr:nvPicPr>
        <xdr:cNvPr id="9" name="図 8">
          <a:extLst>
            <a:ext uri="{FF2B5EF4-FFF2-40B4-BE49-F238E27FC236}">
              <a16:creationId xmlns:a16="http://schemas.microsoft.com/office/drawing/2014/main" id="{C6FC0021-F486-E35A-0ED4-CAA9A940D6F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94080" y="15179040"/>
          <a:ext cx="11155680" cy="2170364"/>
        </a:xfrm>
        <a:prstGeom prst="rect">
          <a:avLst/>
        </a:prstGeom>
      </xdr:spPr>
    </xdr:pic>
    <xdr:clientData/>
  </xdr:twoCellAnchor>
  <xdr:twoCellAnchor>
    <xdr:from>
      <xdr:col>5</xdr:col>
      <xdr:colOff>558800</xdr:colOff>
      <xdr:row>28</xdr:row>
      <xdr:rowOff>265814</xdr:rowOff>
    </xdr:from>
    <xdr:to>
      <xdr:col>5</xdr:col>
      <xdr:colOff>593651</xdr:colOff>
      <xdr:row>49</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3</xdr:col>
      <xdr:colOff>621844</xdr:colOff>
      <xdr:row>17</xdr:row>
      <xdr:rowOff>20319</xdr:rowOff>
    </xdr:from>
    <xdr:to>
      <xdr:col>4</xdr:col>
      <xdr:colOff>660403</xdr:colOff>
      <xdr:row>18</xdr:row>
      <xdr:rowOff>40639</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501924" y="15535679"/>
          <a:ext cx="294640"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5</xdr:col>
      <xdr:colOff>579120</xdr:colOff>
      <xdr:row>17</xdr:row>
      <xdr:rowOff>71120</xdr:rowOff>
    </xdr:from>
    <xdr:to>
      <xdr:col>6</xdr:col>
      <xdr:colOff>833120</xdr:colOff>
      <xdr:row>18</xdr:row>
      <xdr:rowOff>40640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132320" y="15819120"/>
          <a:ext cx="24384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701048</xdr:colOff>
      <xdr:row>17</xdr:row>
      <xdr:rowOff>10160</xdr:rowOff>
    </xdr:from>
    <xdr:to>
      <xdr:col>5</xdr:col>
      <xdr:colOff>558804</xdr:colOff>
      <xdr:row>18</xdr:row>
      <xdr:rowOff>71120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5923286" y="15758162"/>
          <a:ext cx="335280" cy="1188716"/>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599440</xdr:colOff>
      <xdr:row>18</xdr:row>
      <xdr:rowOff>6716</xdr:rowOff>
    </xdr:from>
    <xdr:to>
      <xdr:col>10</xdr:col>
      <xdr:colOff>10160</xdr:colOff>
      <xdr:row>20</xdr:row>
      <xdr:rowOff>10140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3820160" y="1645575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345440</xdr:colOff>
      <xdr:row>13</xdr:row>
      <xdr:rowOff>213360</xdr:rowOff>
    </xdr:from>
    <xdr:to>
      <xdr:col>8</xdr:col>
      <xdr:colOff>508000</xdr:colOff>
      <xdr:row>18</xdr:row>
      <xdr:rowOff>71120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514080" y="15107920"/>
          <a:ext cx="1229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304800</xdr:colOff>
      <xdr:row>10</xdr:row>
      <xdr:rowOff>111760</xdr:rowOff>
    </xdr:from>
    <xdr:to>
      <xdr:col>10</xdr:col>
      <xdr:colOff>650240</xdr:colOff>
      <xdr:row>12</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723120" y="14538960"/>
          <a:ext cx="255016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BBX1-5</a:t>
          </a:r>
          <a:endParaRPr kumimoji="1" lang="ja-JP" altLang="en-US" sz="1800">
            <a:solidFill>
              <a:srgbClr val="FFFF00"/>
            </a:solidFill>
          </a:endParaRPr>
        </a:p>
      </xdr:txBody>
    </xdr:sp>
    <xdr:clientData/>
  </xdr:twoCellAnchor>
  <xdr:twoCellAnchor>
    <xdr:from>
      <xdr:col>8</xdr:col>
      <xdr:colOff>589280</xdr:colOff>
      <xdr:row>16</xdr:row>
      <xdr:rowOff>243840</xdr:rowOff>
    </xdr:from>
    <xdr:to>
      <xdr:col>9</xdr:col>
      <xdr:colOff>477520</xdr:colOff>
      <xdr:row>18</xdr:row>
      <xdr:rowOff>111760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0393680" y="15930880"/>
          <a:ext cx="416560" cy="11887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10</xdr:col>
      <xdr:colOff>0</xdr:colOff>
      <xdr:row>17</xdr:row>
      <xdr:rowOff>152400</xdr:rowOff>
    </xdr:from>
    <xdr:to>
      <xdr:col>10</xdr:col>
      <xdr:colOff>406400</xdr:colOff>
      <xdr:row>18</xdr:row>
      <xdr:rowOff>71120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a:off x="11562080" y="16499840"/>
          <a:ext cx="406400" cy="19304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0</xdr:colOff>
      <xdr:row>4</xdr:row>
      <xdr:rowOff>0</xdr:rowOff>
    </xdr:from>
    <xdr:to>
      <xdr:col>5</xdr:col>
      <xdr:colOff>816351</xdr:colOff>
      <xdr:row>5</xdr:row>
      <xdr:rowOff>10160</xdr:rowOff>
    </xdr:to>
    <xdr:pic>
      <xdr:nvPicPr>
        <xdr:cNvPr id="4" name="図 3">
          <a:extLst>
            <a:ext uri="{FF2B5EF4-FFF2-40B4-BE49-F238E27FC236}">
              <a16:creationId xmlns:a16="http://schemas.microsoft.com/office/drawing/2014/main" id="{A99BC9F9-5AAC-A1A5-F1B0-A6168049FA94}"/>
            </a:ext>
          </a:extLst>
        </xdr:cNvPr>
        <xdr:cNvPicPr>
          <a:picLocks noChangeAspect="1"/>
        </xdr:cNvPicPr>
      </xdr:nvPicPr>
      <xdr:blipFill>
        <a:blip xmlns:r="http://schemas.openxmlformats.org/officeDocument/2006/relationships" r:embed="rId2"/>
        <a:stretch>
          <a:fillRect/>
        </a:stretch>
      </xdr:blipFill>
      <xdr:spPr>
        <a:xfrm>
          <a:off x="873760" y="4338320"/>
          <a:ext cx="6069071" cy="3403600"/>
        </a:xfrm>
        <a:prstGeom prst="rect">
          <a:avLst/>
        </a:prstGeom>
      </xdr:spPr>
    </xdr:pic>
    <xdr:clientData/>
  </xdr:twoCellAnchor>
  <xdr:twoCellAnchor editAs="oneCell">
    <xdr:from>
      <xdr:col>6</xdr:col>
      <xdr:colOff>335280</xdr:colOff>
      <xdr:row>3</xdr:row>
      <xdr:rowOff>365759</xdr:rowOff>
    </xdr:from>
    <xdr:to>
      <xdr:col>12</xdr:col>
      <xdr:colOff>30480</xdr:colOff>
      <xdr:row>5</xdr:row>
      <xdr:rowOff>29844</xdr:rowOff>
    </xdr:to>
    <xdr:pic>
      <xdr:nvPicPr>
        <xdr:cNvPr id="6" name="図 5">
          <a:extLst>
            <a:ext uri="{FF2B5EF4-FFF2-40B4-BE49-F238E27FC236}">
              <a16:creationId xmlns:a16="http://schemas.microsoft.com/office/drawing/2014/main" id="{C88BF1AF-E0BC-F55C-02EC-F7CD430C8B5E}"/>
            </a:ext>
          </a:extLst>
        </xdr:cNvPr>
        <xdr:cNvPicPr>
          <a:picLocks noChangeAspect="1"/>
        </xdr:cNvPicPr>
      </xdr:nvPicPr>
      <xdr:blipFill>
        <a:blip xmlns:r="http://schemas.openxmlformats.org/officeDocument/2006/relationships" r:embed="rId3"/>
        <a:stretch>
          <a:fillRect/>
        </a:stretch>
      </xdr:blipFill>
      <xdr:spPr>
        <a:xfrm>
          <a:off x="7396480" y="4338319"/>
          <a:ext cx="6085840" cy="34232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1964035" y="2539365"/>
          <a:ext cx="3503295" cy="69151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68140" y="2893061"/>
          <a:ext cx="2395855" cy="104648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29840" y="3230880"/>
          <a:ext cx="1785620" cy="70866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25</xdr:row>
      <xdr:rowOff>53340</xdr:rowOff>
    </xdr:from>
    <xdr:to>
      <xdr:col>13</xdr:col>
      <xdr:colOff>502920</xdr:colOff>
      <xdr:row>52</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18</xdr:col>
      <xdr:colOff>297180</xdr:colOff>
      <xdr:row>45</xdr:row>
      <xdr:rowOff>152400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454227" y="3925759"/>
          <a:ext cx="278293" cy="389998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4</xdr:col>
      <xdr:colOff>76200</xdr:colOff>
      <xdr:row>45</xdr:row>
      <xdr:rowOff>137160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70121" cy="388879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news.yahoo.co.jp/articles/cf14eeb8423706a677bff5741690fe6253ad7f0e" TargetMode="External"/><Relationship Id="rId2" Type="http://schemas.openxmlformats.org/officeDocument/2006/relationships/hyperlink" Target="https://news.yahoo.co.jp/articles/8a294f24f30c3ebe1c9855ada42326b6fe9a1e00" TargetMode="External"/><Relationship Id="rId1" Type="http://schemas.openxmlformats.org/officeDocument/2006/relationships/hyperlink" Target="https://article.yahoo.co.jp/detail/05c34d4a3297954a9f25df197753e5ca8efaa0b3" TargetMode="External"/><Relationship Id="rId5" Type="http://schemas.openxmlformats.org/officeDocument/2006/relationships/printerSettings" Target="../printerSettings/printerSettings12.bin"/><Relationship Id="rId4" Type="http://schemas.openxmlformats.org/officeDocument/2006/relationships/hyperlink" Target="https://www.afpbb.com/articles/-/3459496"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y_food-safety@kxf.biglobe.ne.jp?subject=&#27880;&#25991;&#12539;&#21839;&#12356;&#21512;&#12431;&#1237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imservices.co.jp/recruit/senmon/about/manga.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japanese.joins.com/JArticle/303233" TargetMode="External"/><Relationship Id="rId13" Type="http://schemas.openxmlformats.org/officeDocument/2006/relationships/hyperlink" Target="https://www.wowkorea.jp/news/Korea/2023/0419/10392409.html" TargetMode="External"/><Relationship Id="rId3" Type="http://schemas.openxmlformats.org/officeDocument/2006/relationships/hyperlink" Target="https://newsdig.tbs.co.jp/articles/-/448284?display=1" TargetMode="External"/><Relationship Id="rId7" Type="http://schemas.openxmlformats.org/officeDocument/2006/relationships/hyperlink" Target="https://www.yomiuri.co.jp/national/20230418-OYT1T50058/" TargetMode="External"/><Relationship Id="rId12" Type="http://schemas.openxmlformats.org/officeDocument/2006/relationships/hyperlink" Target="https://www.khb-tv.co.jp/news/14888411" TargetMode="External"/><Relationship Id="rId2" Type="http://schemas.openxmlformats.org/officeDocument/2006/relationships/hyperlink" Target="https://www.label-bank.co.jp/column/lb_newspaper.html" TargetMode="External"/><Relationship Id="rId1" Type="http://schemas.openxmlformats.org/officeDocument/2006/relationships/hyperlink" Target="https://news.yahoo.co.jp/articles/36851785b2389199bec1800af1e76d026ba6113c" TargetMode="External"/><Relationship Id="rId6" Type="http://schemas.openxmlformats.org/officeDocument/2006/relationships/hyperlink" Target="https://www.niikei.jp/695979/" TargetMode="External"/><Relationship Id="rId11" Type="http://schemas.openxmlformats.org/officeDocument/2006/relationships/hyperlink" Target="https://news.biglobe.ne.jp/it/0419/giz_230419_5212068222.html" TargetMode="External"/><Relationship Id="rId5" Type="http://schemas.openxmlformats.org/officeDocument/2006/relationships/hyperlink" Target="https://news.infoseek.co.jp/article/nagoyatv_1021375230364073984/" TargetMode="External"/><Relationship Id="rId15" Type="http://schemas.openxmlformats.org/officeDocument/2006/relationships/printerSettings" Target="../printerSettings/printerSettings6.bin"/><Relationship Id="rId10" Type="http://schemas.openxmlformats.org/officeDocument/2006/relationships/hyperlink" Target="https://www3.nhk.or.jp/lnews/niigata/20230413/1030024815.html" TargetMode="External"/><Relationship Id="rId4" Type="http://schemas.openxmlformats.org/officeDocument/2006/relationships/hyperlink" Target="https://topics.smt.docomo.ne.jp/article/tbcsendai/region/tbcsendai-446197" TargetMode="External"/><Relationship Id="rId9" Type="http://schemas.openxmlformats.org/officeDocument/2006/relationships/hyperlink" Target="https://www.fukuishimbun.co.jp/articles/-/1764655" TargetMode="External"/><Relationship Id="rId14" Type="http://schemas.openxmlformats.org/officeDocument/2006/relationships/hyperlink" Target="https://korea-economics.jp/posts/23041002/"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youtube.com/watch?v=p-5HZbS-AqQ" TargetMode="External"/><Relationship Id="rId3" Type="http://schemas.openxmlformats.org/officeDocument/2006/relationships/hyperlink" Target="https://www.jetro.go.jp/biznews/2023/04/9e5ed8ff3edb806e.html" TargetMode="External"/><Relationship Id="rId7" Type="http://schemas.openxmlformats.org/officeDocument/2006/relationships/hyperlink" Target="https://techtarget.itmedia.co.jp/tt/news/2304/18/news07.html" TargetMode="External"/><Relationship Id="rId12" Type="http://schemas.openxmlformats.org/officeDocument/2006/relationships/printerSettings" Target="../printerSettings/printerSettings7.bin"/><Relationship Id="rId2" Type="http://schemas.openxmlformats.org/officeDocument/2006/relationships/hyperlink" Target="https://gigazine.net/news/20230416-coffees-reducing-type-2-diabetes-risk/" TargetMode="External"/><Relationship Id="rId1" Type="http://schemas.openxmlformats.org/officeDocument/2006/relationships/hyperlink" Target="https://newsdig.tbs.co.jp/articles/-/433600?display=1" TargetMode="External"/><Relationship Id="rId6" Type="http://schemas.openxmlformats.org/officeDocument/2006/relationships/hyperlink" Target="https://news.yahoo.co.jp/articles/04763419406fb29c10415488ce0e470afbb2db05" TargetMode="External"/><Relationship Id="rId11" Type="http://schemas.openxmlformats.org/officeDocument/2006/relationships/hyperlink" Target="https://www.nishinippon.co.jp/item/n/1078877/" TargetMode="External"/><Relationship Id="rId5" Type="http://schemas.openxmlformats.org/officeDocument/2006/relationships/hyperlink" Target="https://www.fnn.jp/articles/-/515627" TargetMode="External"/><Relationship Id="rId10" Type="http://schemas.openxmlformats.org/officeDocument/2006/relationships/hyperlink" Target="https://www.jetro.go.jp/biznews/2023/04/bb5f802772876e72.html" TargetMode="External"/><Relationship Id="rId4" Type="http://schemas.openxmlformats.org/officeDocument/2006/relationships/hyperlink" Target="https://www.bloomberg.co.jp/news/articles/2023-04-19/RTCP6PT0AFB401" TargetMode="External"/><Relationship Id="rId9" Type="http://schemas.openxmlformats.org/officeDocument/2006/relationships/hyperlink" Target="https://www.thaich.net/news/20230409qk.ht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0"/>
  <sheetViews>
    <sheetView zoomScaleNormal="100" workbookViewId="0">
      <selection activeCell="H18" sqref="A9:H18"/>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7" ht="13.8" thickTop="1">
      <c r="A1" s="179" t="s">
        <v>221</v>
      </c>
      <c r="B1" s="180"/>
      <c r="C1" s="180" t="s">
        <v>216</v>
      </c>
      <c r="D1" s="180"/>
      <c r="E1" s="180"/>
      <c r="F1" s="180"/>
      <c r="G1" s="180"/>
      <c r="H1" s="180"/>
      <c r="I1" s="103"/>
    </row>
    <row r="2" spans="1:17">
      <c r="A2" s="181" t="s">
        <v>119</v>
      </c>
      <c r="B2" s="182"/>
      <c r="C2" s="182"/>
      <c r="D2" s="182"/>
      <c r="E2" s="182"/>
      <c r="F2" s="182"/>
      <c r="G2" s="182"/>
      <c r="H2" s="182"/>
      <c r="I2" s="103"/>
    </row>
    <row r="3" spans="1:17" ht="15.75" customHeight="1">
      <c r="A3" s="559" t="s">
        <v>28</v>
      </c>
      <c r="B3" s="560"/>
      <c r="C3" s="560"/>
      <c r="D3" s="560"/>
      <c r="E3" s="560"/>
      <c r="F3" s="560"/>
      <c r="G3" s="560"/>
      <c r="H3" s="561"/>
      <c r="I3" s="103"/>
    </row>
    <row r="4" spans="1:17">
      <c r="A4" s="181" t="s">
        <v>178</v>
      </c>
      <c r="B4" s="182"/>
      <c r="C4" s="182"/>
      <c r="D4" s="182"/>
      <c r="E4" s="182"/>
      <c r="F4" s="182"/>
      <c r="G4" s="182"/>
      <c r="H4" s="182"/>
      <c r="I4" s="103"/>
    </row>
    <row r="5" spans="1:17">
      <c r="A5" s="181" t="s">
        <v>120</v>
      </c>
      <c r="B5" s="182"/>
      <c r="C5" s="182"/>
      <c r="D5" s="182"/>
      <c r="E5" s="182"/>
      <c r="F5" s="182"/>
      <c r="G5" s="182"/>
      <c r="H5" s="182"/>
      <c r="I5" s="103"/>
    </row>
    <row r="6" spans="1:17">
      <c r="A6" s="183" t="s">
        <v>119</v>
      </c>
      <c r="B6" s="184"/>
      <c r="C6" s="184"/>
      <c r="D6" s="184"/>
      <c r="E6" s="184"/>
      <c r="F6" s="184"/>
      <c r="G6" s="184"/>
      <c r="H6" s="184"/>
      <c r="I6" s="103"/>
    </row>
    <row r="7" spans="1:17">
      <c r="A7" s="183" t="s">
        <v>121</v>
      </c>
      <c r="B7" s="184"/>
      <c r="C7" s="184"/>
      <c r="D7" s="184"/>
      <c r="E7" s="184"/>
      <c r="F7" s="184"/>
      <c r="G7" s="184"/>
      <c r="H7" s="184"/>
      <c r="I7" s="103"/>
    </row>
    <row r="8" spans="1:17">
      <c r="A8" s="185" t="s">
        <v>122</v>
      </c>
      <c r="B8" s="186"/>
      <c r="C8" s="186"/>
      <c r="D8" s="186"/>
      <c r="E8" s="186"/>
      <c r="F8" s="186"/>
      <c r="G8" s="186"/>
      <c r="H8" s="186"/>
      <c r="I8" s="103"/>
    </row>
    <row r="9" spans="1:17" ht="15" customHeight="1">
      <c r="A9" s="490" t="s">
        <v>259</v>
      </c>
      <c r="B9" s="215" t="str">
        <f>+'15　食中毒記事等 '!A2</f>
        <v>給食の牛乳飲んだ中学生5人が腹痛や吐き気「いつもと違う味」「草のにおい」</v>
      </c>
      <c r="C9" s="216"/>
      <c r="D9" s="216"/>
      <c r="E9" s="216"/>
      <c r="F9" s="216"/>
      <c r="G9" s="216"/>
      <c r="H9" s="216"/>
      <c r="I9" s="103"/>
    </row>
    <row r="10" spans="1:17" ht="15" customHeight="1">
      <c r="A10" s="490" t="s">
        <v>250</v>
      </c>
      <c r="B10" s="215" t="s">
        <v>224</v>
      </c>
      <c r="C10" s="215" t="s">
        <v>270</v>
      </c>
      <c r="D10" s="217">
        <f>+'15　ノロウイルス関連情報 '!G73</f>
        <v>4.2</v>
      </c>
      <c r="E10" s="215" t="s">
        <v>220</v>
      </c>
      <c r="F10" s="218">
        <f>+'15　ノロウイルス関連情報 '!I73</f>
        <v>0.48</v>
      </c>
      <c r="G10" s="216" t="s">
        <v>28</v>
      </c>
      <c r="H10" s="216"/>
      <c r="I10" s="103"/>
      <c r="L10" t="s">
        <v>224</v>
      </c>
      <c r="M10" t="s">
        <v>230</v>
      </c>
      <c r="N10">
        <v>7.26</v>
      </c>
      <c r="O10" t="s">
        <v>231</v>
      </c>
      <c r="P10">
        <v>-0.65000000000000036</v>
      </c>
      <c r="Q10" t="s">
        <v>232</v>
      </c>
    </row>
    <row r="11" spans="1:17" s="116" customFormat="1" ht="15" customHeight="1">
      <c r="A11" s="219" t="s">
        <v>123</v>
      </c>
      <c r="B11" s="565" t="str">
        <f>+'15　 残留農薬　等 '!A2</f>
        <v>韓国で流通するコロンビア産アボカドから残留農薬、基準値の203倍</v>
      </c>
      <c r="C11" s="565"/>
      <c r="D11" s="565"/>
      <c r="E11" s="565"/>
      <c r="F11" s="565"/>
      <c r="G11" s="565"/>
      <c r="H11" s="220"/>
      <c r="I11" s="115"/>
      <c r="J11" s="116" t="s">
        <v>124</v>
      </c>
      <c r="L11" s="116" t="s">
        <v>229</v>
      </c>
    </row>
    <row r="12" spans="1:17" ht="15" customHeight="1">
      <c r="A12" s="214" t="s">
        <v>125</v>
      </c>
      <c r="B12" s="215" t="str">
        <f>+'15　食品表示'!A2</f>
        <v xml:space="preserve">「食品表示基準」の改正が施行されました。（新たな遺伝子組換え表示制度の施行）（2023.4.1） 　フーズチャネル </v>
      </c>
      <c r="C12" s="216"/>
      <c r="D12" s="216"/>
      <c r="E12" s="216"/>
      <c r="F12" s="216"/>
      <c r="G12" s="216"/>
      <c r="H12" s="216"/>
      <c r="I12" s="103"/>
      <c r="L12" t="s">
        <v>234</v>
      </c>
    </row>
    <row r="13" spans="1:17" ht="15" customHeight="1">
      <c r="A13" s="214" t="s">
        <v>126</v>
      </c>
      <c r="B13" s="221" t="str">
        <f>+'15　海外情報'!A2</f>
        <v xml:space="preserve">中国で“鳥インフルエンザ”感染者が死亡 「H3N8型」による死者は世界初 発症前に生きた家禽類と接触 ｜ TBS NEWS </v>
      </c>
      <c r="C13" s="216"/>
      <c r="D13" s="216"/>
      <c r="E13" s="216"/>
      <c r="F13" s="216"/>
      <c r="G13" s="216"/>
      <c r="H13" s="216"/>
      <c r="I13" s="103"/>
      <c r="L13" t="s">
        <v>235</v>
      </c>
    </row>
    <row r="14" spans="1:17" ht="15" customHeight="1">
      <c r="A14" s="221" t="s">
        <v>127</v>
      </c>
      <c r="B14" s="222" t="str">
        <f>+'15　海外情報'!A5</f>
        <v xml:space="preserve">コーヒーが2型糖尿病を予防するメカニズムが大規模な研究で判明 - GIGAZINE </v>
      </c>
      <c r="C14" s="562"/>
      <c r="D14" s="562"/>
      <c r="E14" s="562"/>
      <c r="F14" s="562"/>
      <c r="G14" s="562"/>
      <c r="H14" s="563"/>
      <c r="I14" s="103"/>
      <c r="L14" t="s">
        <v>236</v>
      </c>
    </row>
    <row r="15" spans="1:17" ht="15" customHeight="1">
      <c r="A15" s="214" t="s">
        <v>128</v>
      </c>
      <c r="B15" s="215" t="str">
        <f>+'15　感染症統計'!A21</f>
        <v>※2023年 第15週（4/10～4/16） 現在</v>
      </c>
      <c r="C15" s="216"/>
      <c r="D15" s="215" t="s">
        <v>21</v>
      </c>
      <c r="E15" s="216"/>
      <c r="F15" s="216"/>
      <c r="G15" s="216"/>
      <c r="H15" s="216"/>
      <c r="I15" s="103"/>
      <c r="N15" t="s">
        <v>233</v>
      </c>
    </row>
    <row r="16" spans="1:17" ht="15" customHeight="1">
      <c r="A16" s="214" t="s">
        <v>129</v>
      </c>
      <c r="B16" s="564" t="str">
        <f>+'14　感染症情報'!B2</f>
        <v>2023年第14週（4月3日〜4月9日）</v>
      </c>
      <c r="C16" s="564"/>
      <c r="D16" s="564"/>
      <c r="E16" s="564"/>
      <c r="F16" s="564"/>
      <c r="G16" s="564"/>
      <c r="H16" s="216"/>
      <c r="I16" s="103"/>
    </row>
    <row r="17" spans="1:16" ht="15" customHeight="1">
      <c r="A17" s="214" t="s">
        <v>211</v>
      </c>
      <c r="B17" s="334" t="str">
        <f>+'15  衛生訓話'!B2</f>
        <v>今週のお題(食品原材料の置場には決まりがある)</v>
      </c>
      <c r="C17" s="216"/>
      <c r="D17" s="216"/>
      <c r="E17" s="216"/>
      <c r="F17" s="223"/>
      <c r="G17" s="216"/>
      <c r="H17" s="216"/>
      <c r="I17" s="103"/>
    </row>
    <row r="18" spans="1:16" ht="15" customHeight="1">
      <c r="A18" s="214" t="s">
        <v>133</v>
      </c>
      <c r="B18" s="216" t="str">
        <f>+'15　新型コロナウイルス情報'!F1</f>
        <v>世界の感染状況まとめてきた米大学 コロナ特設サイト更新終了</v>
      </c>
      <c r="C18" s="216"/>
      <c r="D18" s="216"/>
      <c r="E18" s="216"/>
      <c r="F18" s="216" t="s">
        <v>21</v>
      </c>
      <c r="G18" s="216"/>
      <c r="H18" s="216"/>
      <c r="I18" s="103"/>
      <c r="P18" t="s">
        <v>233</v>
      </c>
    </row>
    <row r="19" spans="1:16" ht="15" customHeight="1">
      <c r="A19" s="214" t="s">
        <v>179</v>
      </c>
      <c r="B19" s="381" t="s">
        <v>260</v>
      </c>
      <c r="C19" s="216"/>
      <c r="D19" s="216"/>
      <c r="E19" s="216"/>
      <c r="F19" s="216"/>
      <c r="G19" s="216"/>
      <c r="H19" s="216"/>
      <c r="I19" s="103"/>
      <c r="L19" t="s">
        <v>237</v>
      </c>
    </row>
    <row r="20" spans="1:16">
      <c r="A20" s="185" t="s">
        <v>122</v>
      </c>
      <c r="B20" s="186"/>
      <c r="C20" s="186"/>
      <c r="D20" s="186"/>
      <c r="E20" s="186"/>
      <c r="F20" s="186"/>
      <c r="G20" s="186"/>
      <c r="H20" s="186"/>
      <c r="I20" s="103"/>
    </row>
    <row r="21" spans="1:16">
      <c r="A21" s="183" t="s">
        <v>21</v>
      </c>
      <c r="B21" s="184"/>
      <c r="C21" s="184"/>
      <c r="D21" s="184"/>
      <c r="E21" s="184"/>
      <c r="F21" s="184"/>
      <c r="G21" s="184"/>
      <c r="H21" s="184"/>
      <c r="I21" s="103"/>
    </row>
    <row r="22" spans="1:16">
      <c r="A22" s="104" t="s">
        <v>130</v>
      </c>
      <c r="I22" s="103"/>
    </row>
    <row r="23" spans="1:16">
      <c r="A23" s="103"/>
      <c r="I23" s="103"/>
    </row>
    <row r="24" spans="1:16">
      <c r="A24" s="103"/>
      <c r="I24" s="103"/>
    </row>
    <row r="25" spans="1:16">
      <c r="A25" s="103"/>
      <c r="I25" s="103"/>
    </row>
    <row r="26" spans="1:16">
      <c r="A26" s="103"/>
      <c r="I26" s="103"/>
    </row>
    <row r="27" spans="1:16">
      <c r="A27" s="103"/>
      <c r="I27" s="103"/>
    </row>
    <row r="28" spans="1:16">
      <c r="A28" s="103"/>
      <c r="I28" s="103"/>
    </row>
    <row r="29" spans="1:16">
      <c r="A29" s="103"/>
      <c r="H29" t="s">
        <v>245</v>
      </c>
      <c r="I29" s="103"/>
    </row>
    <row r="30" spans="1:16">
      <c r="A30" s="103"/>
      <c r="I30" s="103"/>
    </row>
    <row r="31" spans="1:16">
      <c r="A31" s="103"/>
      <c r="I31" s="103"/>
    </row>
    <row r="32" spans="1:16">
      <c r="A32" s="103"/>
      <c r="I32" s="103"/>
    </row>
    <row r="33" spans="1:9" ht="13.8" thickBot="1">
      <c r="A33" s="105"/>
      <c r="B33" s="106"/>
      <c r="C33" s="106"/>
      <c r="D33" s="106"/>
      <c r="E33" s="106"/>
      <c r="F33" s="106"/>
      <c r="G33" s="106"/>
      <c r="H33" s="106"/>
      <c r="I33" s="103"/>
    </row>
    <row r="34" spans="1:9" ht="13.8" thickTop="1"/>
    <row r="37" spans="1:9" ht="24.6">
      <c r="A37" s="129" t="s">
        <v>154</v>
      </c>
    </row>
    <row r="38" spans="1:9" ht="40.5" customHeight="1">
      <c r="A38" s="566" t="s">
        <v>155</v>
      </c>
      <c r="B38" s="566"/>
      <c r="C38" s="566"/>
      <c r="D38" s="566"/>
      <c r="E38" s="566"/>
      <c r="F38" s="566"/>
      <c r="G38" s="566"/>
    </row>
    <row r="39" spans="1:9" ht="30.75" customHeight="1">
      <c r="A39" s="558" t="s">
        <v>156</v>
      </c>
      <c r="B39" s="558"/>
      <c r="C39" s="558"/>
      <c r="D39" s="558"/>
      <c r="E39" s="558"/>
      <c r="F39" s="558"/>
      <c r="G39" s="558"/>
    </row>
    <row r="40" spans="1:9" ht="15">
      <c r="A40" s="130"/>
    </row>
    <row r="41" spans="1:9" ht="69.75" customHeight="1">
      <c r="A41" s="553" t="s">
        <v>164</v>
      </c>
      <c r="B41" s="553"/>
      <c r="C41" s="553"/>
      <c r="D41" s="553"/>
      <c r="E41" s="553"/>
      <c r="F41" s="553"/>
      <c r="G41" s="553"/>
    </row>
    <row r="42" spans="1:9" ht="35.25" customHeight="1">
      <c r="A42" s="558" t="s">
        <v>157</v>
      </c>
      <c r="B42" s="558"/>
      <c r="C42" s="558"/>
      <c r="D42" s="558"/>
      <c r="E42" s="558"/>
      <c r="F42" s="558"/>
      <c r="G42" s="558"/>
    </row>
    <row r="43" spans="1:9" ht="59.25" customHeight="1">
      <c r="A43" s="553" t="s">
        <v>158</v>
      </c>
      <c r="B43" s="553"/>
      <c r="C43" s="553"/>
      <c r="D43" s="553"/>
      <c r="E43" s="553"/>
      <c r="F43" s="553"/>
      <c r="G43" s="553"/>
    </row>
    <row r="44" spans="1:9" ht="15">
      <c r="A44" s="131"/>
    </row>
    <row r="45" spans="1:9" ht="27.75" customHeight="1">
      <c r="A45" s="555" t="s">
        <v>159</v>
      </c>
      <c r="B45" s="555"/>
      <c r="C45" s="555"/>
      <c r="D45" s="555"/>
      <c r="E45" s="555"/>
      <c r="F45" s="555"/>
      <c r="G45" s="555"/>
    </row>
    <row r="46" spans="1:9" ht="53.25" customHeight="1">
      <c r="A46" s="554" t="s">
        <v>165</v>
      </c>
      <c r="B46" s="553"/>
      <c r="C46" s="553"/>
      <c r="D46" s="553"/>
      <c r="E46" s="553"/>
      <c r="F46" s="553"/>
      <c r="G46" s="553"/>
    </row>
    <row r="47" spans="1:9" ht="15">
      <c r="A47" s="131"/>
    </row>
    <row r="48" spans="1:9" ht="32.25" customHeight="1">
      <c r="A48" s="555" t="s">
        <v>160</v>
      </c>
      <c r="B48" s="555"/>
      <c r="C48" s="555"/>
      <c r="D48" s="555"/>
      <c r="E48" s="555"/>
      <c r="F48" s="555"/>
      <c r="G48" s="555"/>
    </row>
    <row r="49" spans="1:7" ht="15">
      <c r="A49" s="130"/>
    </row>
    <row r="50" spans="1:7" ht="87" customHeight="1">
      <c r="A50" s="554" t="s">
        <v>166</v>
      </c>
      <c r="B50" s="553"/>
      <c r="C50" s="553"/>
      <c r="D50" s="553"/>
      <c r="E50" s="553"/>
      <c r="F50" s="553"/>
      <c r="G50" s="553"/>
    </row>
    <row r="51" spans="1:7" ht="15">
      <c r="A51" s="131"/>
    </row>
    <row r="52" spans="1:7" ht="32.25" customHeight="1">
      <c r="A52" s="555" t="s">
        <v>161</v>
      </c>
      <c r="B52" s="555"/>
      <c r="C52" s="555"/>
      <c r="D52" s="555"/>
      <c r="E52" s="555"/>
      <c r="F52" s="555"/>
      <c r="G52" s="555"/>
    </row>
    <row r="53" spans="1:7" ht="29.25" customHeight="1">
      <c r="A53" s="553" t="s">
        <v>162</v>
      </c>
      <c r="B53" s="553"/>
      <c r="C53" s="553"/>
      <c r="D53" s="553"/>
      <c r="E53" s="553"/>
      <c r="F53" s="553"/>
      <c r="G53" s="553"/>
    </row>
    <row r="54" spans="1:7" ht="15">
      <c r="A54" s="131"/>
    </row>
    <row r="55" spans="1:7" s="116" customFormat="1" ht="110.25" customHeight="1">
      <c r="A55" s="556" t="s">
        <v>167</v>
      </c>
      <c r="B55" s="557"/>
      <c r="C55" s="557"/>
      <c r="D55" s="557"/>
      <c r="E55" s="557"/>
      <c r="F55" s="557"/>
      <c r="G55" s="557"/>
    </row>
    <row r="56" spans="1:7" ht="34.5" customHeight="1">
      <c r="A56" s="558" t="s">
        <v>163</v>
      </c>
      <c r="B56" s="558"/>
      <c r="C56" s="558"/>
      <c r="D56" s="558"/>
      <c r="E56" s="558"/>
      <c r="F56" s="558"/>
      <c r="G56" s="558"/>
    </row>
    <row r="57" spans="1:7" ht="114" customHeight="1">
      <c r="A57" s="554" t="s">
        <v>168</v>
      </c>
      <c r="B57" s="553"/>
      <c r="C57" s="553"/>
      <c r="D57" s="553"/>
      <c r="E57" s="553"/>
      <c r="F57" s="553"/>
      <c r="G57" s="553"/>
    </row>
    <row r="58" spans="1:7" ht="109.5" customHeight="1">
      <c r="A58" s="553"/>
      <c r="B58" s="553"/>
      <c r="C58" s="553"/>
      <c r="D58" s="553"/>
      <c r="E58" s="553"/>
      <c r="F58" s="553"/>
      <c r="G58" s="553"/>
    </row>
    <row r="59" spans="1:7" ht="15">
      <c r="A59" s="131"/>
    </row>
    <row r="60" spans="1:7" s="128" customFormat="1" ht="57.75" customHeight="1">
      <c r="A60" s="553"/>
      <c r="B60" s="553"/>
      <c r="C60" s="553"/>
      <c r="D60" s="553"/>
      <c r="E60" s="553"/>
      <c r="F60" s="553"/>
      <c r="G60" s="553"/>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4"/>
  <sheetViews>
    <sheetView view="pageBreakPreview" zoomScaleNormal="100" zoomScaleSheetLayoutView="100" workbookViewId="0">
      <selection activeCell="C18" sqref="C18"/>
    </sheetView>
  </sheetViews>
  <sheetFormatPr defaultColWidth="9" defaultRowHeight="13.2"/>
  <cols>
    <col min="1" max="1" width="21.33203125" style="42" customWidth="1"/>
    <col min="2" max="2" width="19.77734375" style="42" customWidth="1"/>
    <col min="3" max="3" width="80.21875" style="305"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319" t="s">
        <v>279</v>
      </c>
      <c r="B1" s="320" t="s">
        <v>205</v>
      </c>
      <c r="C1" s="418" t="s">
        <v>228</v>
      </c>
      <c r="D1" s="321" t="s">
        <v>25</v>
      </c>
      <c r="E1" s="322" t="s">
        <v>26</v>
      </c>
    </row>
    <row r="2" spans="1:5" s="108" customFormat="1" ht="22.95" customHeight="1">
      <c r="A2" s="376" t="s">
        <v>241</v>
      </c>
      <c r="B2" s="460" t="s">
        <v>282</v>
      </c>
      <c r="C2" s="538" t="s">
        <v>353</v>
      </c>
      <c r="D2" s="522">
        <v>45037</v>
      </c>
      <c r="E2" s="523">
        <v>45037</v>
      </c>
    </row>
    <row r="3" spans="1:5" s="108" customFormat="1" ht="22.95" customHeight="1">
      <c r="A3" s="376" t="s">
        <v>240</v>
      </c>
      <c r="B3" s="460" t="s">
        <v>283</v>
      </c>
      <c r="C3" s="460" t="s">
        <v>354</v>
      </c>
      <c r="D3" s="522">
        <v>45037</v>
      </c>
      <c r="E3" s="523">
        <v>45037</v>
      </c>
    </row>
    <row r="4" spans="1:5" s="108" customFormat="1" ht="22.95" customHeight="1">
      <c r="A4" s="376" t="s">
        <v>241</v>
      </c>
      <c r="B4" s="460" t="s">
        <v>284</v>
      </c>
      <c r="C4" s="525" t="s">
        <v>355</v>
      </c>
      <c r="D4" s="522">
        <v>45037</v>
      </c>
      <c r="E4" s="523">
        <v>45037</v>
      </c>
    </row>
    <row r="5" spans="1:5" s="108" customFormat="1" ht="22.95" customHeight="1">
      <c r="A5" s="376" t="s">
        <v>239</v>
      </c>
      <c r="B5" s="460" t="s">
        <v>285</v>
      </c>
      <c r="C5" s="524" t="s">
        <v>356</v>
      </c>
      <c r="D5" s="522">
        <v>45037</v>
      </c>
      <c r="E5" s="523">
        <v>45037</v>
      </c>
    </row>
    <row r="6" spans="1:5" s="108" customFormat="1" ht="22.95" customHeight="1">
      <c r="A6" s="376" t="s">
        <v>241</v>
      </c>
      <c r="B6" s="460" t="s">
        <v>286</v>
      </c>
      <c r="C6" s="524" t="s">
        <v>357</v>
      </c>
      <c r="D6" s="522">
        <v>45037</v>
      </c>
      <c r="E6" s="523">
        <v>45037</v>
      </c>
    </row>
    <row r="7" spans="1:5" s="108" customFormat="1" ht="22.95" customHeight="1">
      <c r="A7" s="376" t="s">
        <v>239</v>
      </c>
      <c r="B7" s="460" t="s">
        <v>287</v>
      </c>
      <c r="C7" s="525" t="s">
        <v>358</v>
      </c>
      <c r="D7" s="522">
        <v>45037</v>
      </c>
      <c r="E7" s="523">
        <v>45037</v>
      </c>
    </row>
    <row r="8" spans="1:5" s="108" customFormat="1" ht="22.95" customHeight="1">
      <c r="A8" s="376" t="s">
        <v>239</v>
      </c>
      <c r="B8" s="460" t="s">
        <v>288</v>
      </c>
      <c r="C8" s="527" t="s">
        <v>359</v>
      </c>
      <c r="D8" s="522">
        <v>45036</v>
      </c>
      <c r="E8" s="523">
        <v>45037</v>
      </c>
    </row>
    <row r="9" spans="1:5" s="108" customFormat="1" ht="22.95" customHeight="1">
      <c r="A9" s="376" t="s">
        <v>239</v>
      </c>
      <c r="B9" s="460" t="s">
        <v>289</v>
      </c>
      <c r="C9" s="524" t="s">
        <v>360</v>
      </c>
      <c r="D9" s="522">
        <v>45036</v>
      </c>
      <c r="E9" s="523">
        <v>45037</v>
      </c>
    </row>
    <row r="10" spans="1:5" s="108" customFormat="1" ht="22.95" customHeight="1">
      <c r="A10" s="376" t="s">
        <v>241</v>
      </c>
      <c r="B10" s="460" t="s">
        <v>290</v>
      </c>
      <c r="C10" s="460" t="s">
        <v>361</v>
      </c>
      <c r="D10" s="522">
        <v>45035</v>
      </c>
      <c r="E10" s="523">
        <v>45037</v>
      </c>
    </row>
    <row r="11" spans="1:5" s="108" customFormat="1" ht="22.95" customHeight="1">
      <c r="A11" s="376" t="s">
        <v>239</v>
      </c>
      <c r="B11" s="460" t="s">
        <v>266</v>
      </c>
      <c r="C11" s="525" t="s">
        <v>362</v>
      </c>
      <c r="D11" s="522">
        <v>45036</v>
      </c>
      <c r="E11" s="523">
        <v>45036</v>
      </c>
    </row>
    <row r="12" spans="1:5" s="108" customFormat="1" ht="22.95" customHeight="1">
      <c r="A12" s="376" t="s">
        <v>239</v>
      </c>
      <c r="B12" s="460" t="s">
        <v>291</v>
      </c>
      <c r="C12" s="524" t="s">
        <v>363</v>
      </c>
      <c r="D12" s="522">
        <v>45036</v>
      </c>
      <c r="E12" s="523">
        <v>45036</v>
      </c>
    </row>
    <row r="13" spans="1:5" s="108" customFormat="1" ht="22.95" customHeight="1">
      <c r="A13" s="376" t="s">
        <v>239</v>
      </c>
      <c r="B13" s="460" t="s">
        <v>292</v>
      </c>
      <c r="C13" s="524" t="s">
        <v>364</v>
      </c>
      <c r="D13" s="522">
        <v>45036</v>
      </c>
      <c r="E13" s="523">
        <v>45036</v>
      </c>
    </row>
    <row r="14" spans="1:5" s="108" customFormat="1" ht="22.95" customHeight="1">
      <c r="A14" s="376" t="s">
        <v>239</v>
      </c>
      <c r="B14" s="460" t="s">
        <v>293</v>
      </c>
      <c r="C14" s="524" t="s">
        <v>365</v>
      </c>
      <c r="D14" s="522">
        <v>45035</v>
      </c>
      <c r="E14" s="523">
        <v>45036</v>
      </c>
    </row>
    <row r="15" spans="1:5" s="108" customFormat="1" ht="22.95" customHeight="1">
      <c r="A15" s="376" t="s">
        <v>239</v>
      </c>
      <c r="B15" s="460" t="s">
        <v>294</v>
      </c>
      <c r="C15" s="524" t="s">
        <v>366</v>
      </c>
      <c r="D15" s="522">
        <v>45035</v>
      </c>
      <c r="E15" s="523">
        <v>45036</v>
      </c>
    </row>
    <row r="16" spans="1:5" s="108" customFormat="1" ht="22.95" customHeight="1">
      <c r="A16" s="376" t="s">
        <v>239</v>
      </c>
      <c r="B16" s="460" t="s">
        <v>295</v>
      </c>
      <c r="C16" s="525" t="s">
        <v>367</v>
      </c>
      <c r="D16" s="522">
        <v>45035</v>
      </c>
      <c r="E16" s="523">
        <v>45036</v>
      </c>
    </row>
    <row r="17" spans="1:5" s="108" customFormat="1" ht="22.95" customHeight="1">
      <c r="A17" s="376" t="s">
        <v>239</v>
      </c>
      <c r="B17" s="460" t="s">
        <v>296</v>
      </c>
      <c r="C17" s="527" t="s">
        <v>297</v>
      </c>
      <c r="D17" s="522">
        <v>45034</v>
      </c>
      <c r="E17" s="523">
        <v>45035</v>
      </c>
    </row>
    <row r="18" spans="1:5" s="108" customFormat="1" ht="22.95" customHeight="1">
      <c r="A18" s="376" t="s">
        <v>239</v>
      </c>
      <c r="B18" s="460" t="s">
        <v>298</v>
      </c>
      <c r="C18" s="528" t="s">
        <v>299</v>
      </c>
      <c r="D18" s="522">
        <v>45034</v>
      </c>
      <c r="E18" s="523">
        <v>45035</v>
      </c>
    </row>
    <row r="19" spans="1:5" s="108" customFormat="1" ht="22.95" customHeight="1">
      <c r="A19" s="376" t="s">
        <v>241</v>
      </c>
      <c r="B19" s="460" t="s">
        <v>300</v>
      </c>
      <c r="C19" s="525" t="s">
        <v>301</v>
      </c>
      <c r="D19" s="522">
        <v>45034</v>
      </c>
      <c r="E19" s="523">
        <v>45035</v>
      </c>
    </row>
    <row r="20" spans="1:5" s="108" customFormat="1" ht="22.95" customHeight="1">
      <c r="A20" s="534" t="s">
        <v>239</v>
      </c>
      <c r="B20" s="535" t="s">
        <v>302</v>
      </c>
      <c r="C20" s="541" t="s">
        <v>303</v>
      </c>
      <c r="D20" s="536">
        <v>45034</v>
      </c>
      <c r="E20" s="537">
        <v>45035</v>
      </c>
    </row>
    <row r="21" spans="1:5" s="108" customFormat="1" ht="22.95" customHeight="1">
      <c r="A21" s="534" t="s">
        <v>239</v>
      </c>
      <c r="B21" s="535" t="s">
        <v>304</v>
      </c>
      <c r="C21" s="539" t="s">
        <v>305</v>
      </c>
      <c r="D21" s="536">
        <v>45034</v>
      </c>
      <c r="E21" s="537">
        <v>45035</v>
      </c>
    </row>
    <row r="22" spans="1:5" s="108" customFormat="1" ht="22.95" customHeight="1">
      <c r="A22" s="534" t="s">
        <v>239</v>
      </c>
      <c r="B22" s="535" t="s">
        <v>306</v>
      </c>
      <c r="C22" s="540" t="s">
        <v>307</v>
      </c>
      <c r="D22" s="536">
        <v>45033</v>
      </c>
      <c r="E22" s="537">
        <v>45034</v>
      </c>
    </row>
    <row r="23" spans="1:5" s="108" customFormat="1" ht="22.95" customHeight="1">
      <c r="A23" s="534" t="s">
        <v>239</v>
      </c>
      <c r="B23" s="535" t="s">
        <v>242</v>
      </c>
      <c r="C23" s="540" t="s">
        <v>308</v>
      </c>
      <c r="D23" s="536">
        <v>45033</v>
      </c>
      <c r="E23" s="537">
        <v>45034</v>
      </c>
    </row>
    <row r="24" spans="1:5" s="108" customFormat="1" ht="22.95" customHeight="1">
      <c r="A24" s="534" t="s">
        <v>241</v>
      </c>
      <c r="B24" s="535" t="s">
        <v>309</v>
      </c>
      <c r="C24" s="539" t="s">
        <v>310</v>
      </c>
      <c r="D24" s="536">
        <v>45033</v>
      </c>
      <c r="E24" s="537">
        <v>45034</v>
      </c>
    </row>
    <row r="25" spans="1:5" s="108" customFormat="1" ht="22.95" customHeight="1">
      <c r="A25" s="534" t="s">
        <v>239</v>
      </c>
      <c r="B25" s="535" t="s">
        <v>311</v>
      </c>
      <c r="C25" s="542" t="s">
        <v>312</v>
      </c>
      <c r="D25" s="536">
        <v>45033</v>
      </c>
      <c r="E25" s="537">
        <v>45034</v>
      </c>
    </row>
    <row r="26" spans="1:5" s="108" customFormat="1" ht="22.95" customHeight="1">
      <c r="A26" s="534" t="s">
        <v>239</v>
      </c>
      <c r="B26" s="535" t="s">
        <v>313</v>
      </c>
      <c r="C26" s="539" t="s">
        <v>314</v>
      </c>
      <c r="D26" s="536">
        <v>45033</v>
      </c>
      <c r="E26" s="537">
        <v>45034</v>
      </c>
    </row>
    <row r="27" spans="1:5" s="108" customFormat="1" ht="22.95" customHeight="1">
      <c r="A27" s="534" t="s">
        <v>239</v>
      </c>
      <c r="B27" s="535" t="s">
        <v>315</v>
      </c>
      <c r="C27" s="535" t="s">
        <v>316</v>
      </c>
      <c r="D27" s="536">
        <v>45033</v>
      </c>
      <c r="E27" s="537">
        <v>45034</v>
      </c>
    </row>
    <row r="28" spans="1:5" s="108" customFormat="1" ht="22.95" customHeight="1">
      <c r="A28" s="534" t="s">
        <v>241</v>
      </c>
      <c r="B28" s="535" t="s">
        <v>317</v>
      </c>
      <c r="C28" s="539" t="s">
        <v>318</v>
      </c>
      <c r="D28" s="536">
        <v>45033</v>
      </c>
      <c r="E28" s="537">
        <v>45033</v>
      </c>
    </row>
    <row r="29" spans="1:5" s="108" customFormat="1" ht="22.95" customHeight="1">
      <c r="A29" s="534" t="s">
        <v>241</v>
      </c>
      <c r="B29" s="535" t="s">
        <v>319</v>
      </c>
      <c r="C29" s="539" t="s">
        <v>320</v>
      </c>
      <c r="D29" s="536">
        <v>45033</v>
      </c>
      <c r="E29" s="537">
        <v>45033</v>
      </c>
    </row>
    <row r="30" spans="1:5" s="108" customFormat="1" ht="22.95" customHeight="1">
      <c r="A30" s="534" t="s">
        <v>239</v>
      </c>
      <c r="B30" s="535" t="s">
        <v>267</v>
      </c>
      <c r="C30" s="540" t="s">
        <v>321</v>
      </c>
      <c r="D30" s="536">
        <v>45030</v>
      </c>
      <c r="E30" s="537">
        <v>45033</v>
      </c>
    </row>
    <row r="31" spans="1:5" s="108" customFormat="1" ht="22.95" customHeight="1">
      <c r="A31" s="534" t="s">
        <v>239</v>
      </c>
      <c r="B31" s="535" t="s">
        <v>322</v>
      </c>
      <c r="C31" s="541" t="s">
        <v>323</v>
      </c>
      <c r="D31" s="536">
        <v>45030</v>
      </c>
      <c r="E31" s="537">
        <v>45033</v>
      </c>
    </row>
    <row r="32" spans="1:5" s="108" customFormat="1" ht="22.95" customHeight="1">
      <c r="A32" s="534" t="s">
        <v>241</v>
      </c>
      <c r="B32" s="535" t="s">
        <v>324</v>
      </c>
      <c r="C32" s="539" t="s">
        <v>325</v>
      </c>
      <c r="D32" s="536">
        <v>45030</v>
      </c>
      <c r="E32" s="537">
        <v>45033</v>
      </c>
    </row>
    <row r="33" spans="1:5" s="108" customFormat="1" ht="22.95" customHeight="1">
      <c r="A33" s="534" t="s">
        <v>239</v>
      </c>
      <c r="B33" s="535" t="s">
        <v>289</v>
      </c>
      <c r="C33" s="540" t="s">
        <v>326</v>
      </c>
      <c r="D33" s="536">
        <v>45030</v>
      </c>
      <c r="E33" s="537">
        <v>45033</v>
      </c>
    </row>
    <row r="34" spans="1:5" s="108" customFormat="1" ht="22.95" customHeight="1">
      <c r="A34" s="534" t="s">
        <v>239</v>
      </c>
      <c r="B34" s="535" t="s">
        <v>327</v>
      </c>
      <c r="C34" s="539" t="s">
        <v>328</v>
      </c>
      <c r="D34" s="536">
        <v>45030</v>
      </c>
      <c r="E34" s="537">
        <v>45033</v>
      </c>
    </row>
    <row r="35" spans="1:5" s="108" customFormat="1" ht="22.95" customHeight="1">
      <c r="A35" s="376" t="s">
        <v>244</v>
      </c>
      <c r="B35" s="460" t="s">
        <v>329</v>
      </c>
      <c r="C35" s="524" t="s">
        <v>330</v>
      </c>
      <c r="D35" s="522">
        <v>45030</v>
      </c>
      <c r="E35" s="523">
        <v>45033</v>
      </c>
    </row>
    <row r="36" spans="1:5" s="108" customFormat="1" ht="22.95" customHeight="1">
      <c r="A36" s="376" t="s">
        <v>241</v>
      </c>
      <c r="B36" s="460" t="s">
        <v>331</v>
      </c>
      <c r="C36" s="528" t="s">
        <v>332</v>
      </c>
      <c r="D36" s="522">
        <v>45026</v>
      </c>
      <c r="E36" s="523">
        <v>45030</v>
      </c>
    </row>
    <row r="37" spans="1:5" s="108" customFormat="1" ht="22.95" customHeight="1">
      <c r="A37" s="376" t="s">
        <v>239</v>
      </c>
      <c r="B37" s="460" t="s">
        <v>333</v>
      </c>
      <c r="C37" s="527" t="s">
        <v>334</v>
      </c>
      <c r="D37" s="522">
        <v>45029</v>
      </c>
      <c r="E37" s="523">
        <v>45030</v>
      </c>
    </row>
    <row r="38" spans="1:5" s="108" customFormat="1" ht="22.95" customHeight="1">
      <c r="A38" s="376" t="s">
        <v>239</v>
      </c>
      <c r="B38" s="460" t="s">
        <v>335</v>
      </c>
      <c r="C38" s="460" t="s">
        <v>336</v>
      </c>
      <c r="D38" s="522">
        <v>45028</v>
      </c>
      <c r="E38" s="523">
        <v>45029</v>
      </c>
    </row>
    <row r="39" spans="1:5" s="108" customFormat="1" ht="22.95" customHeight="1">
      <c r="A39" s="376" t="s">
        <v>240</v>
      </c>
      <c r="B39" s="460" t="s">
        <v>337</v>
      </c>
      <c r="C39" s="527" t="s">
        <v>338</v>
      </c>
      <c r="D39" s="522">
        <v>45028</v>
      </c>
      <c r="E39" s="523">
        <v>45029</v>
      </c>
    </row>
    <row r="40" spans="1:5" s="108" customFormat="1" ht="22.95" customHeight="1">
      <c r="A40" s="376" t="s">
        <v>241</v>
      </c>
      <c r="B40" s="460" t="s">
        <v>339</v>
      </c>
      <c r="C40" s="524" t="s">
        <v>340</v>
      </c>
      <c r="D40" s="522">
        <v>45028</v>
      </c>
      <c r="E40" s="523">
        <v>45029</v>
      </c>
    </row>
    <row r="41" spans="1:5" s="108" customFormat="1" ht="22.95" customHeight="1">
      <c r="A41" s="376" t="s">
        <v>239</v>
      </c>
      <c r="B41" s="460" t="s">
        <v>251</v>
      </c>
      <c r="C41" s="460" t="s">
        <v>341</v>
      </c>
      <c r="D41" s="522">
        <v>45028</v>
      </c>
      <c r="E41" s="523">
        <v>45029</v>
      </c>
    </row>
    <row r="42" spans="1:5" s="108" customFormat="1" ht="22.95" customHeight="1">
      <c r="A42" s="376" t="s">
        <v>241</v>
      </c>
      <c r="B42" s="460" t="s">
        <v>342</v>
      </c>
      <c r="C42" s="524" t="s">
        <v>343</v>
      </c>
      <c r="D42" s="522">
        <v>45027</v>
      </c>
      <c r="E42" s="523">
        <v>45028</v>
      </c>
    </row>
    <row r="43" spans="1:5" s="108" customFormat="1" ht="22.95" customHeight="1">
      <c r="A43" s="376" t="s">
        <v>239</v>
      </c>
      <c r="B43" s="460" t="s">
        <v>344</v>
      </c>
      <c r="C43" s="543" t="s">
        <v>345</v>
      </c>
      <c r="D43" s="522">
        <v>45027</v>
      </c>
      <c r="E43" s="523">
        <v>45028</v>
      </c>
    </row>
    <row r="44" spans="1:5" s="108" customFormat="1" ht="22.95" customHeight="1">
      <c r="A44" s="376" t="s">
        <v>239</v>
      </c>
      <c r="B44" s="460" t="s">
        <v>346</v>
      </c>
      <c r="C44" s="524" t="s">
        <v>347</v>
      </c>
      <c r="D44" s="522">
        <v>45023</v>
      </c>
      <c r="E44" s="523">
        <v>45026</v>
      </c>
    </row>
    <row r="45" spans="1:5" s="108" customFormat="1" ht="22.95" customHeight="1">
      <c r="A45" s="376" t="s">
        <v>239</v>
      </c>
      <c r="B45" s="460" t="s">
        <v>265</v>
      </c>
      <c r="C45" s="525" t="s">
        <v>348</v>
      </c>
      <c r="D45" s="522">
        <v>45023</v>
      </c>
      <c r="E45" s="523">
        <v>45026</v>
      </c>
    </row>
    <row r="46" spans="1:5" s="108" customFormat="1" ht="22.95" customHeight="1">
      <c r="A46" s="376" t="s">
        <v>239</v>
      </c>
      <c r="B46" s="460" t="s">
        <v>349</v>
      </c>
      <c r="C46" s="526" t="s">
        <v>350</v>
      </c>
      <c r="D46" s="522">
        <v>45023</v>
      </c>
      <c r="E46" s="523">
        <v>45026</v>
      </c>
    </row>
    <row r="47" spans="1:5" s="108" customFormat="1" ht="22.95" customHeight="1">
      <c r="A47" s="376" t="s">
        <v>239</v>
      </c>
      <c r="B47" s="460" t="s">
        <v>351</v>
      </c>
      <c r="C47" s="525" t="s">
        <v>352</v>
      </c>
      <c r="D47" s="522">
        <v>45023</v>
      </c>
      <c r="E47" s="523">
        <v>45026</v>
      </c>
    </row>
    <row r="48" spans="1:5" s="108" customFormat="1" ht="22.95" customHeight="1">
      <c r="A48" s="376"/>
      <c r="B48" s="460"/>
      <c r="C48" s="460"/>
      <c r="D48" s="522"/>
      <c r="E48" s="523"/>
    </row>
    <row r="49" spans="1:11" ht="16.2" customHeight="1">
      <c r="A49" s="1"/>
      <c r="B49" s="1"/>
      <c r="C49" s="108"/>
      <c r="D49" s="1"/>
      <c r="E49" s="1"/>
    </row>
    <row r="50" spans="1:11" ht="20.25" customHeight="1">
      <c r="A50" s="371"/>
      <c r="B50" s="372"/>
      <c r="C50" s="303"/>
      <c r="D50" s="373"/>
      <c r="E50" s="373"/>
      <c r="J50" s="148"/>
      <c r="K50" s="148"/>
    </row>
    <row r="51" spans="1:11" ht="20.25" customHeight="1">
      <c r="A51" s="39"/>
      <c r="B51" s="40"/>
      <c r="C51" s="303" t="s">
        <v>222</v>
      </c>
      <c r="D51" s="41"/>
      <c r="E51" s="41"/>
      <c r="J51" s="148"/>
      <c r="K51" s="148"/>
    </row>
    <row r="52" spans="1:11" ht="20.25" customHeight="1">
      <c r="A52" s="371"/>
      <c r="B52" s="372"/>
      <c r="C52" s="303"/>
      <c r="D52" s="373"/>
      <c r="E52" s="373"/>
      <c r="J52" s="148"/>
      <c r="K52" s="148"/>
    </row>
    <row r="53" spans="1:11">
      <c r="A53" s="304" t="s">
        <v>169</v>
      </c>
      <c r="B53" s="304"/>
      <c r="C53" s="304"/>
      <c r="D53" s="374"/>
      <c r="E53" s="374"/>
    </row>
    <row r="54" spans="1:11">
      <c r="A54" s="753" t="s">
        <v>27</v>
      </c>
      <c r="B54" s="753"/>
      <c r="C54" s="753"/>
      <c r="D54" s="375"/>
      <c r="E54" s="375"/>
    </row>
  </sheetData>
  <mergeCells count="1">
    <mergeCell ref="A54:C54"/>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60"/>
  <sheetViews>
    <sheetView zoomScale="91" zoomScaleNormal="91" zoomScaleSheetLayoutView="100" workbookViewId="0">
      <selection activeCell="H18" sqref="H18"/>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54" t="s">
        <v>281</v>
      </c>
      <c r="B1" s="755"/>
      <c r="C1" s="755"/>
      <c r="D1" s="755"/>
      <c r="E1" s="755"/>
      <c r="F1" s="755"/>
      <c r="G1" s="755"/>
      <c r="H1" s="755"/>
      <c r="I1" s="755"/>
      <c r="J1" s="755"/>
      <c r="K1" s="755"/>
      <c r="L1" s="755"/>
      <c r="M1" s="755"/>
      <c r="N1" s="756"/>
    </row>
    <row r="2" spans="1:16" ht="47.4" customHeight="1">
      <c r="A2" s="757" t="s">
        <v>504</v>
      </c>
      <c r="B2" s="758"/>
      <c r="C2" s="758"/>
      <c r="D2" s="758"/>
      <c r="E2" s="758"/>
      <c r="F2" s="758"/>
      <c r="G2" s="758"/>
      <c r="H2" s="758"/>
      <c r="I2" s="758"/>
      <c r="J2" s="758"/>
      <c r="K2" s="758"/>
      <c r="L2" s="758"/>
      <c r="M2" s="758"/>
      <c r="N2" s="759"/>
    </row>
    <row r="3" spans="1:16" ht="125.4" customHeight="1" thickBot="1">
      <c r="A3" s="760" t="s">
        <v>505</v>
      </c>
      <c r="B3" s="761"/>
      <c r="C3" s="761"/>
      <c r="D3" s="761"/>
      <c r="E3" s="761"/>
      <c r="F3" s="761"/>
      <c r="G3" s="761"/>
      <c r="H3" s="761"/>
      <c r="I3" s="761"/>
      <c r="J3" s="761"/>
      <c r="K3" s="761"/>
      <c r="L3" s="761"/>
      <c r="M3" s="761"/>
      <c r="N3" s="762"/>
      <c r="P3" s="357"/>
    </row>
    <row r="4" spans="1:16" ht="54.6" customHeight="1">
      <c r="A4" s="766" t="s">
        <v>506</v>
      </c>
      <c r="B4" s="767"/>
      <c r="C4" s="767"/>
      <c r="D4" s="767"/>
      <c r="E4" s="767"/>
      <c r="F4" s="767"/>
      <c r="G4" s="767"/>
      <c r="H4" s="767"/>
      <c r="I4" s="767"/>
      <c r="J4" s="767"/>
      <c r="K4" s="767"/>
      <c r="L4" s="767"/>
      <c r="M4" s="767"/>
      <c r="N4" s="768"/>
    </row>
    <row r="5" spans="1:16" ht="213.6" customHeight="1" thickBot="1">
      <c r="A5" s="763" t="s">
        <v>507</v>
      </c>
      <c r="B5" s="764"/>
      <c r="C5" s="764"/>
      <c r="D5" s="764"/>
      <c r="E5" s="764"/>
      <c r="F5" s="764"/>
      <c r="G5" s="764"/>
      <c r="H5" s="764"/>
      <c r="I5" s="764"/>
      <c r="J5" s="764"/>
      <c r="K5" s="764"/>
      <c r="L5" s="764"/>
      <c r="M5" s="764"/>
      <c r="N5" s="765"/>
    </row>
    <row r="6" spans="1:16" ht="54.6" customHeight="1" thickBot="1">
      <c r="A6" s="769" t="s">
        <v>508</v>
      </c>
      <c r="B6" s="770"/>
      <c r="C6" s="770"/>
      <c r="D6" s="770"/>
      <c r="E6" s="770"/>
      <c r="F6" s="770"/>
      <c r="G6" s="770"/>
      <c r="H6" s="770"/>
      <c r="I6" s="770"/>
      <c r="J6" s="770"/>
      <c r="K6" s="770"/>
      <c r="L6" s="770"/>
      <c r="M6" s="770"/>
      <c r="N6" s="771"/>
    </row>
    <row r="7" spans="1:16" ht="242.4" customHeight="1" thickBot="1">
      <c r="A7" s="772" t="s">
        <v>509</v>
      </c>
      <c r="B7" s="773"/>
      <c r="C7" s="773"/>
      <c r="D7" s="773"/>
      <c r="E7" s="773"/>
      <c r="F7" s="773"/>
      <c r="G7" s="773"/>
      <c r="H7" s="773"/>
      <c r="I7" s="773"/>
      <c r="J7" s="773"/>
      <c r="K7" s="773"/>
      <c r="L7" s="773"/>
      <c r="M7" s="773"/>
      <c r="N7" s="774"/>
      <c r="O7" s="44"/>
    </row>
    <row r="8" spans="1:16" ht="50.4" customHeight="1" thickBot="1">
      <c r="A8" s="777" t="s">
        <v>511</v>
      </c>
      <c r="B8" s="778"/>
      <c r="C8" s="778"/>
      <c r="D8" s="778"/>
      <c r="E8" s="778"/>
      <c r="F8" s="778"/>
      <c r="G8" s="778"/>
      <c r="H8" s="778"/>
      <c r="I8" s="778"/>
      <c r="J8" s="778"/>
      <c r="K8" s="778"/>
      <c r="L8" s="778"/>
      <c r="M8" s="778"/>
      <c r="N8" s="779"/>
      <c r="O8" s="47"/>
    </row>
    <row r="9" spans="1:16" ht="109.8" customHeight="1" thickBot="1">
      <c r="A9" s="780" t="s">
        <v>510</v>
      </c>
      <c r="B9" s="781"/>
      <c r="C9" s="781"/>
      <c r="D9" s="781"/>
      <c r="E9" s="781"/>
      <c r="F9" s="781"/>
      <c r="G9" s="781"/>
      <c r="H9" s="781"/>
      <c r="I9" s="781"/>
      <c r="J9" s="781"/>
      <c r="K9" s="781"/>
      <c r="L9" s="781"/>
      <c r="M9" s="781"/>
      <c r="N9" s="782"/>
      <c r="O9" s="47"/>
    </row>
    <row r="10" spans="1:16" s="108" customFormat="1" ht="37.799999999999997" customHeight="1">
      <c r="A10" s="783" t="s">
        <v>512</v>
      </c>
      <c r="B10" s="784"/>
      <c r="C10" s="784"/>
      <c r="D10" s="784"/>
      <c r="E10" s="784"/>
      <c r="F10" s="784"/>
      <c r="G10" s="784"/>
      <c r="H10" s="784"/>
      <c r="I10" s="784"/>
      <c r="J10" s="784"/>
      <c r="K10" s="784"/>
      <c r="L10" s="784"/>
      <c r="M10" s="784"/>
      <c r="N10" s="785"/>
      <c r="O10" s="325"/>
    </row>
    <row r="11" spans="1:16" s="108" customFormat="1" ht="132" customHeight="1" thickBot="1">
      <c r="A11" s="786" t="s">
        <v>513</v>
      </c>
      <c r="B11" s="787"/>
      <c r="C11" s="787"/>
      <c r="D11" s="787"/>
      <c r="E11" s="787"/>
      <c r="F11" s="787"/>
      <c r="G11" s="787"/>
      <c r="H11" s="787"/>
      <c r="I11" s="787"/>
      <c r="J11" s="787"/>
      <c r="K11" s="787"/>
      <c r="L11" s="787"/>
      <c r="M11" s="787"/>
      <c r="N11" s="788"/>
      <c r="O11" s="325"/>
    </row>
    <row r="12" spans="1:16" ht="39.6" customHeight="1">
      <c r="A12" s="776" t="s">
        <v>28</v>
      </c>
      <c r="B12" s="776"/>
      <c r="C12" s="776"/>
      <c r="D12" s="776"/>
      <c r="E12" s="776"/>
      <c r="F12" s="776"/>
      <c r="G12" s="776"/>
      <c r="H12" s="776"/>
      <c r="I12" s="776"/>
      <c r="J12" s="776"/>
      <c r="K12" s="776"/>
      <c r="L12" s="776"/>
      <c r="M12" s="776"/>
      <c r="N12" s="776"/>
    </row>
    <row r="13" spans="1:16" ht="34.799999999999997" customHeight="1">
      <c r="A13" s="721" t="s">
        <v>27</v>
      </c>
      <c r="B13" s="775"/>
      <c r="C13" s="775"/>
      <c r="D13" s="775"/>
      <c r="E13" s="775"/>
      <c r="F13" s="775"/>
      <c r="G13" s="775"/>
      <c r="H13" s="775"/>
      <c r="I13" s="775"/>
      <c r="J13" s="775"/>
      <c r="K13" s="775"/>
      <c r="L13" s="775"/>
      <c r="M13" s="775"/>
      <c r="N13" s="775"/>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sheetData>
  <mergeCells count="13">
    <mergeCell ref="A6:N6"/>
    <mergeCell ref="A7:N7"/>
    <mergeCell ref="A13:N13"/>
    <mergeCell ref="A12:N12"/>
    <mergeCell ref="A8:N8"/>
    <mergeCell ref="A9:N9"/>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95" zoomScaleNormal="75" zoomScaleSheetLayoutView="95" workbookViewId="0">
      <selection activeCell="A21" sqref="A21"/>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57" t="s">
        <v>280</v>
      </c>
      <c r="B1" s="45" t="s">
        <v>0</v>
      </c>
      <c r="C1" s="46" t="s">
        <v>2</v>
      </c>
    </row>
    <row r="2" spans="1:3" ht="40.799999999999997" customHeight="1">
      <c r="A2" s="366" t="s">
        <v>514</v>
      </c>
      <c r="B2" s="2"/>
      <c r="C2" s="789"/>
    </row>
    <row r="3" spans="1:3" ht="123" customHeight="1">
      <c r="A3" s="451" t="s">
        <v>515</v>
      </c>
      <c r="B3" s="48"/>
      <c r="C3" s="790"/>
    </row>
    <row r="4" spans="1:3" ht="42" customHeight="1" thickBot="1">
      <c r="A4" s="139" t="s">
        <v>516</v>
      </c>
      <c r="B4" s="1"/>
      <c r="C4" s="1"/>
    </row>
    <row r="5" spans="1:3" ht="41.4" customHeight="1" thickBot="1">
      <c r="A5" s="417" t="s">
        <v>517</v>
      </c>
      <c r="B5" s="2"/>
      <c r="C5" s="789"/>
    </row>
    <row r="6" spans="1:3" ht="148.19999999999999" customHeight="1">
      <c r="A6" s="791" t="s">
        <v>518</v>
      </c>
      <c r="B6" s="48"/>
      <c r="C6" s="790"/>
    </row>
    <row r="7" spans="1:3" ht="42" customHeight="1">
      <c r="A7" s="357" t="s">
        <v>519</v>
      </c>
      <c r="B7" s="1"/>
      <c r="C7" s="1"/>
    </row>
    <row r="8" spans="1:3" ht="43.2" customHeight="1">
      <c r="A8" s="792" t="s">
        <v>520</v>
      </c>
      <c r="B8" s="194"/>
      <c r="C8" s="789"/>
    </row>
    <row r="9" spans="1:3" ht="101.4" customHeight="1" thickBot="1">
      <c r="A9" s="452" t="s">
        <v>521</v>
      </c>
      <c r="B9" s="195"/>
      <c r="C9" s="790"/>
    </row>
    <row r="10" spans="1:3" ht="39" customHeight="1">
      <c r="A10" s="462" t="s">
        <v>522</v>
      </c>
      <c r="B10" s="1"/>
      <c r="C10" s="1"/>
    </row>
    <row r="11" spans="1:3" s="465" customFormat="1" ht="42.6" customHeight="1">
      <c r="A11" s="463" t="s">
        <v>523</v>
      </c>
      <c r="B11" s="464"/>
      <c r="C11" s="464"/>
    </row>
    <row r="12" spans="1:3" ht="73.2" customHeight="1" thickBot="1">
      <c r="A12" s="793" t="s">
        <v>524</v>
      </c>
      <c r="B12" s="467"/>
      <c r="C12" s="467"/>
    </row>
    <row r="13" spans="1:3" s="469" customFormat="1" ht="34.200000000000003" customHeight="1">
      <c r="A13" s="468" t="s">
        <v>525</v>
      </c>
    </row>
    <row r="14" spans="1:3" s="465" customFormat="1" ht="42.6" hidden="1" customHeight="1">
      <c r="A14" s="463"/>
      <c r="B14" s="464"/>
      <c r="C14" s="464"/>
    </row>
    <row r="15" spans="1:3" ht="93.6" hidden="1" customHeight="1" thickBot="1">
      <c r="A15" s="466"/>
      <c r="B15" s="467"/>
      <c r="C15" s="467"/>
    </row>
    <row r="16" spans="1:3" ht="33.6" hidden="1" customHeight="1">
      <c r="A16" s="471"/>
      <c r="B16" s="470"/>
      <c r="C16" s="470"/>
    </row>
    <row r="17" spans="1:3" ht="33.6" customHeight="1">
      <c r="A17" s="794" t="s">
        <v>526</v>
      </c>
      <c r="B17" s="470"/>
      <c r="C17" s="470"/>
    </row>
    <row r="18" spans="1:3" s="469" customFormat="1" ht="126.6" customHeight="1">
      <c r="A18" s="797" t="s">
        <v>527</v>
      </c>
    </row>
    <row r="19" spans="1:3" s="796" customFormat="1" ht="29.4" customHeight="1">
      <c r="A19" s="795" t="s">
        <v>528</v>
      </c>
    </row>
    <row r="20" spans="1:3" s="796" customFormat="1" ht="29.4" customHeight="1">
      <c r="A20" s="795"/>
    </row>
    <row r="21" spans="1:3" ht="39" customHeight="1">
      <c r="A21" s="1" t="s">
        <v>203</v>
      </c>
      <c r="B21" s="1"/>
      <c r="C21" s="1"/>
    </row>
    <row r="22" spans="1:3" ht="32.25" customHeight="1">
      <c r="A22" s="1" t="s">
        <v>204</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7" r:id="rId1" display="https://article.yahoo.co.jp/detail/05c34d4a3297954a9f25df197753e5ca8efaa0b3" xr:uid="{4AB683FC-599A-4E74-B78E-7B9235937A51}"/>
    <hyperlink ref="A10" r:id="rId2" xr:uid="{74EDDE11-5397-4EC4-BD08-560A4884FA3C}"/>
    <hyperlink ref="A13" r:id="rId3" xr:uid="{13C248D3-FE85-4C0D-90E5-C1F14613E59A}"/>
    <hyperlink ref="A19" r:id="rId4" xr:uid="{DB73ABE8-EE8A-4D96-AC46-41FB027AF58B}"/>
  </hyperlinks>
  <pageMargins left="0" right="0" top="0.19685039370078741" bottom="0.39370078740157483" header="0" footer="0.19685039370078741"/>
  <pageSetup paperSize="9" scale="79" orientation="portrait" r:id="rId5"/>
  <headerFooter alignWithMargins="0"/>
  <rowBreaks count="1" manualBreakCount="1">
    <brk id="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sheetPr codeName="Sheet2"/>
  <dimension ref="A1:S58"/>
  <sheetViews>
    <sheetView view="pageBreakPreview" zoomScaleNormal="100" zoomScaleSheetLayoutView="100" workbookViewId="0">
      <selection activeCell="R15" sqref="R15"/>
    </sheetView>
  </sheetViews>
  <sheetFormatPr defaultRowHeight="13.2"/>
  <cols>
    <col min="7" max="7" width="8.88671875" customWidth="1"/>
    <col min="8" max="8" width="8.88671875" hidden="1" customWidth="1"/>
    <col min="9" max="9" width="0.77734375" customWidth="1"/>
  </cols>
  <sheetData>
    <row r="1" spans="1:17" ht="24.6" customHeight="1">
      <c r="A1" s="383"/>
      <c r="B1" s="383"/>
      <c r="C1" s="383"/>
      <c r="D1" s="383"/>
      <c r="E1" s="383"/>
      <c r="F1" s="383"/>
      <c r="G1" s="383"/>
      <c r="H1" s="383"/>
      <c r="I1" s="383"/>
      <c r="J1" s="383"/>
      <c r="K1" s="383"/>
      <c r="L1" s="383"/>
      <c r="M1" s="383"/>
      <c r="N1" s="383"/>
      <c r="O1" s="383"/>
      <c r="P1" s="383"/>
      <c r="Q1" s="356"/>
    </row>
    <row r="2" spans="1:17" ht="24.6" customHeight="1">
      <c r="A2" s="384"/>
      <c r="B2" s="484" t="s">
        <v>256</v>
      </c>
      <c r="C2" s="485"/>
      <c r="D2" s="485"/>
      <c r="E2" s="485"/>
      <c r="F2" s="485"/>
      <c r="G2" s="485"/>
      <c r="H2" s="485"/>
      <c r="I2" s="485"/>
      <c r="J2" s="485"/>
      <c r="K2" s="485"/>
      <c r="L2" s="485"/>
      <c r="M2" s="485"/>
      <c r="N2" s="485"/>
      <c r="O2" s="480"/>
      <c r="P2" s="383"/>
    </row>
    <row r="3" spans="1:17" ht="24.6" customHeight="1">
      <c r="A3" s="383"/>
      <c r="B3" s="482" t="s">
        <v>258</v>
      </c>
      <c r="C3" s="481"/>
      <c r="D3" s="481"/>
      <c r="E3" s="481"/>
      <c r="F3" s="481"/>
      <c r="G3" s="481"/>
      <c r="H3" s="481"/>
      <c r="I3" s="481"/>
      <c r="J3" s="481"/>
      <c r="K3" s="481"/>
      <c r="L3" s="488"/>
      <c r="M3" s="488"/>
      <c r="N3" s="488"/>
      <c r="O3" s="488"/>
      <c r="P3" s="489"/>
    </row>
    <row r="4" spans="1:17" ht="7.2" customHeight="1">
      <c r="A4" s="383"/>
      <c r="B4" s="482"/>
      <c r="C4" s="383"/>
      <c r="D4" s="383"/>
      <c r="E4" s="383"/>
      <c r="F4" s="383"/>
      <c r="G4" s="483"/>
      <c r="H4" s="483"/>
      <c r="I4" s="483"/>
      <c r="J4" s="483"/>
      <c r="K4" s="483"/>
      <c r="L4" s="483"/>
      <c r="M4" s="483"/>
      <c r="N4" s="483"/>
      <c r="O4" s="483"/>
      <c r="P4" s="483"/>
    </row>
    <row r="5" spans="1:17" ht="24.6" customHeight="1">
      <c r="A5" s="383"/>
      <c r="B5" s="486" t="s">
        <v>255</v>
      </c>
      <c r="C5" s="487"/>
      <c r="D5" s="487"/>
      <c r="E5" s="487"/>
      <c r="F5" s="487"/>
      <c r="G5" s="569" t="s">
        <v>271</v>
      </c>
      <c r="H5" s="569"/>
      <c r="I5" s="569"/>
      <c r="J5" s="569"/>
      <c r="K5" s="569"/>
      <c r="L5" s="569"/>
      <c r="M5" s="569"/>
      <c r="N5" s="569"/>
      <c r="O5" s="569"/>
      <c r="P5" s="483"/>
    </row>
    <row r="6" spans="1:17" ht="13.2" customHeight="1">
      <c r="A6" s="383"/>
      <c r="B6" s="383"/>
      <c r="C6" s="383"/>
      <c r="D6" s="383"/>
      <c r="E6" s="383"/>
      <c r="F6" s="383"/>
      <c r="G6" s="483"/>
      <c r="H6" s="483"/>
      <c r="I6" s="483"/>
      <c r="J6" s="483"/>
      <c r="K6" s="483"/>
      <c r="L6" s="483"/>
      <c r="M6" s="483"/>
      <c r="N6" s="483"/>
      <c r="O6" s="483"/>
      <c r="P6" s="483"/>
    </row>
    <row r="7" spans="1:17" ht="13.2" customHeight="1">
      <c r="A7" s="383"/>
      <c r="B7" s="383"/>
      <c r="C7" s="383"/>
      <c r="D7" s="383"/>
      <c r="E7" s="383"/>
      <c r="F7" s="383"/>
      <c r="G7" s="483"/>
      <c r="H7" s="483"/>
      <c r="I7" s="483"/>
      <c r="J7" s="483"/>
      <c r="K7" s="483"/>
      <c r="L7" s="483"/>
      <c r="M7" s="483"/>
      <c r="N7" s="483"/>
      <c r="O7" s="483"/>
      <c r="P7" s="483"/>
    </row>
    <row r="8" spans="1:17" ht="13.2" customHeight="1">
      <c r="A8" s="383"/>
      <c r="B8" s="383"/>
      <c r="C8" s="383"/>
      <c r="D8" s="383"/>
      <c r="E8" s="383"/>
      <c r="F8" s="383"/>
      <c r="G8" s="483"/>
      <c r="H8" s="483"/>
      <c r="I8" s="483"/>
      <c r="J8" s="483"/>
      <c r="K8" s="483"/>
      <c r="L8" s="483"/>
      <c r="M8" s="483"/>
      <c r="N8" s="483"/>
      <c r="O8" s="483"/>
      <c r="P8" s="483"/>
    </row>
    <row r="9" spans="1:17" ht="13.2" customHeight="1">
      <c r="A9" s="383"/>
      <c r="B9" s="383"/>
      <c r="C9" s="383"/>
      <c r="D9" s="383"/>
      <c r="E9" s="383"/>
      <c r="F9" s="383"/>
      <c r="G9" s="483"/>
      <c r="H9" s="483"/>
      <c r="I9" s="483"/>
      <c r="J9" s="483"/>
      <c r="K9" s="483"/>
      <c r="L9" s="483"/>
      <c r="M9" s="483"/>
      <c r="N9" s="483"/>
      <c r="O9" s="483"/>
      <c r="P9" s="483"/>
    </row>
    <row r="10" spans="1:17">
      <c r="A10" s="383"/>
      <c r="B10" s="383"/>
      <c r="C10" s="383"/>
      <c r="D10" s="383"/>
      <c r="E10" s="383"/>
      <c r="F10" s="383"/>
      <c r="G10" s="383"/>
      <c r="H10" s="383"/>
      <c r="I10" s="383"/>
      <c r="J10" s="383"/>
      <c r="K10" s="383"/>
      <c r="L10" s="383"/>
      <c r="M10" s="383"/>
      <c r="N10" s="383"/>
      <c r="O10" s="383"/>
      <c r="P10" s="383"/>
    </row>
    <row r="11" spans="1:17" ht="21" customHeight="1">
      <c r="A11" s="383"/>
      <c r="B11" s="383"/>
      <c r="C11" s="383"/>
      <c r="D11" s="383"/>
      <c r="E11" s="383"/>
      <c r="F11" s="383"/>
      <c r="G11" s="383"/>
      <c r="H11" s="383"/>
      <c r="I11" s="383"/>
      <c r="J11" s="383"/>
      <c r="K11" s="383"/>
      <c r="L11" s="383"/>
      <c r="M11" s="383"/>
      <c r="N11" s="383"/>
      <c r="O11" s="383"/>
      <c r="P11" s="383"/>
    </row>
    <row r="12" spans="1:17" ht="13.2" customHeight="1">
      <c r="A12" s="383"/>
      <c r="B12" s="383"/>
      <c r="C12" s="383"/>
      <c r="D12" s="383"/>
      <c r="E12" s="383"/>
      <c r="F12" s="383"/>
      <c r="G12" s="383"/>
      <c r="H12" s="383"/>
      <c r="I12" s="383"/>
      <c r="J12" s="383"/>
      <c r="K12" s="383"/>
      <c r="L12" s="383"/>
      <c r="M12" s="383"/>
      <c r="N12" s="383"/>
      <c r="O12" s="383"/>
      <c r="P12" s="383"/>
    </row>
    <row r="13" spans="1:17" ht="13.2" customHeight="1">
      <c r="A13" s="383"/>
      <c r="B13" s="383"/>
      <c r="C13" s="383"/>
      <c r="D13" s="383"/>
      <c r="E13" s="383"/>
      <c r="F13" s="383"/>
      <c r="G13" s="383"/>
      <c r="H13" s="383"/>
      <c r="I13" s="383"/>
      <c r="J13" s="383"/>
      <c r="K13" s="383"/>
      <c r="L13" s="383"/>
      <c r="M13" s="383"/>
      <c r="N13" s="383"/>
      <c r="O13" s="383"/>
      <c r="P13" s="383"/>
    </row>
    <row r="14" spans="1:17">
      <c r="A14" s="383"/>
      <c r="B14" s="383"/>
      <c r="C14" s="383"/>
      <c r="D14" s="383"/>
      <c r="E14" s="383"/>
      <c r="F14" s="383"/>
      <c r="G14" s="383"/>
      <c r="H14" s="383"/>
      <c r="I14" s="383"/>
      <c r="J14" s="383"/>
      <c r="K14" s="383"/>
      <c r="L14" s="383"/>
      <c r="M14" s="383"/>
      <c r="N14" s="383"/>
      <c r="O14" s="383"/>
      <c r="P14" s="383"/>
    </row>
    <row r="15" spans="1:17">
      <c r="A15" s="383"/>
      <c r="B15" s="383"/>
      <c r="C15" s="383"/>
      <c r="D15" s="383"/>
      <c r="E15" s="383"/>
      <c r="F15" s="383"/>
      <c r="G15" s="383"/>
      <c r="H15" s="383"/>
      <c r="I15" s="383"/>
      <c r="J15" s="383"/>
      <c r="K15" s="383"/>
      <c r="L15" s="383"/>
      <c r="M15" s="383"/>
      <c r="N15" s="383"/>
      <c r="O15" s="383"/>
      <c r="P15" s="383"/>
    </row>
    <row r="16" spans="1:17">
      <c r="A16" s="383"/>
      <c r="B16" s="383"/>
      <c r="C16" s="383"/>
      <c r="D16" s="383"/>
      <c r="E16" s="383"/>
      <c r="F16" s="383"/>
      <c r="G16" s="383"/>
      <c r="H16" s="383"/>
      <c r="I16" s="383"/>
      <c r="J16" s="383"/>
      <c r="K16" s="383"/>
      <c r="L16" s="383"/>
      <c r="M16" s="383"/>
      <c r="N16" s="383"/>
      <c r="O16" s="383"/>
      <c r="P16" s="383"/>
    </row>
    <row r="17" spans="1:19">
      <c r="A17" s="567"/>
      <c r="B17" s="567"/>
      <c r="C17" s="567"/>
      <c r="D17" s="567"/>
      <c r="E17" s="567"/>
      <c r="F17" s="567"/>
      <c r="G17" s="383"/>
      <c r="H17" s="383"/>
      <c r="I17" s="383"/>
      <c r="J17" s="383"/>
      <c r="K17" s="383"/>
      <c r="L17" s="383"/>
      <c r="M17" s="383"/>
      <c r="N17" s="383"/>
      <c r="O17" s="383"/>
      <c r="P17" s="383"/>
      <c r="S17" s="357"/>
    </row>
    <row r="18" spans="1:19">
      <c r="A18" s="567"/>
      <c r="B18" s="567"/>
      <c r="C18" s="567"/>
      <c r="D18" s="567"/>
      <c r="E18" s="567"/>
      <c r="F18" s="567"/>
      <c r="G18" s="383"/>
      <c r="H18" s="383"/>
      <c r="I18" s="383"/>
      <c r="J18" s="383"/>
      <c r="K18" s="383"/>
      <c r="L18" s="383"/>
      <c r="M18" s="383"/>
      <c r="N18" s="383"/>
      <c r="O18" s="383"/>
      <c r="P18" s="383"/>
    </row>
    <row r="19" spans="1:19">
      <c r="A19" s="567"/>
      <c r="B19" s="567"/>
      <c r="C19" s="567"/>
      <c r="D19" s="567"/>
      <c r="E19" s="567"/>
      <c r="F19" s="567"/>
      <c r="G19" s="383"/>
      <c r="H19" s="383"/>
      <c r="I19" s="383"/>
      <c r="J19" s="383"/>
      <c r="K19" s="383"/>
      <c r="L19" s="383"/>
      <c r="M19" s="383"/>
      <c r="N19" s="383"/>
      <c r="O19" s="383"/>
      <c r="P19" s="383"/>
    </row>
    <row r="20" spans="1:19">
      <c r="A20" s="567"/>
      <c r="B20" s="567"/>
      <c r="C20" s="567"/>
      <c r="D20" s="567"/>
      <c r="E20" s="567"/>
      <c r="F20" s="567"/>
      <c r="G20" s="383"/>
      <c r="H20" s="383"/>
      <c r="I20" s="383"/>
      <c r="J20" s="383"/>
      <c r="K20" s="383"/>
      <c r="L20" s="383"/>
      <c r="M20" s="383"/>
      <c r="N20" s="383"/>
      <c r="O20" s="383"/>
      <c r="P20" s="383"/>
    </row>
    <row r="21" spans="1:19">
      <c r="A21" s="567"/>
      <c r="B21" s="567"/>
      <c r="C21" s="567"/>
      <c r="D21" s="567"/>
      <c r="E21" s="567"/>
      <c r="F21" s="567"/>
      <c r="G21" s="383"/>
      <c r="H21" s="383"/>
      <c r="I21" s="383"/>
      <c r="J21" s="383"/>
      <c r="K21" s="383"/>
      <c r="L21" s="383"/>
      <c r="M21" s="383"/>
      <c r="N21" s="383"/>
      <c r="O21" s="383"/>
      <c r="P21" s="383"/>
    </row>
    <row r="22" spans="1:19">
      <c r="A22" s="567"/>
      <c r="B22" s="567"/>
      <c r="C22" s="567"/>
      <c r="D22" s="567"/>
      <c r="E22" s="567"/>
      <c r="F22" s="567"/>
      <c r="G22" s="383"/>
      <c r="H22" s="383"/>
      <c r="I22" s="383"/>
      <c r="J22" s="383"/>
      <c r="K22" s="383"/>
      <c r="L22" s="383"/>
      <c r="M22" s="383"/>
      <c r="N22" s="383"/>
      <c r="O22" s="383"/>
      <c r="P22" s="383"/>
    </row>
    <row r="23" spans="1:19">
      <c r="A23" s="567"/>
      <c r="B23" s="567"/>
      <c r="C23" s="567"/>
      <c r="D23" s="567"/>
      <c r="E23" s="567"/>
      <c r="F23" s="567"/>
      <c r="G23" s="383"/>
      <c r="H23" s="383"/>
      <c r="I23" s="383"/>
      <c r="J23" s="383"/>
      <c r="K23" s="383"/>
      <c r="L23" s="383"/>
      <c r="M23" s="383"/>
      <c r="N23" s="383"/>
      <c r="O23" s="383"/>
      <c r="P23" s="383"/>
    </row>
    <row r="24" spans="1:19">
      <c r="A24" s="567"/>
      <c r="B24" s="567"/>
      <c r="C24" s="567"/>
      <c r="D24" s="567"/>
      <c r="E24" s="567"/>
      <c r="F24" s="567"/>
      <c r="G24" s="383"/>
      <c r="H24" s="383"/>
      <c r="I24" s="383"/>
      <c r="J24" s="383"/>
      <c r="K24" s="383"/>
      <c r="L24" s="383"/>
      <c r="M24" s="383"/>
      <c r="N24" s="383"/>
      <c r="O24" s="383"/>
      <c r="P24" s="383"/>
    </row>
    <row r="25" spans="1:19">
      <c r="A25" s="567"/>
      <c r="B25" s="567"/>
      <c r="C25" s="567"/>
      <c r="D25" s="567"/>
      <c r="E25" s="567"/>
      <c r="F25" s="567"/>
      <c r="G25" s="383"/>
      <c r="H25" s="383"/>
      <c r="I25" s="383"/>
      <c r="J25" s="383"/>
      <c r="K25" s="383"/>
      <c r="L25" s="383"/>
      <c r="M25" s="383"/>
      <c r="N25" s="383"/>
      <c r="O25" s="383"/>
      <c r="P25" s="383"/>
    </row>
    <row r="26" spans="1:19">
      <c r="A26" s="567"/>
      <c r="B26" s="567"/>
      <c r="C26" s="567"/>
      <c r="D26" s="567"/>
      <c r="E26" s="567"/>
      <c r="F26" s="567"/>
      <c r="G26" s="383"/>
      <c r="H26" s="383"/>
      <c r="I26" s="383"/>
      <c r="J26" s="383"/>
      <c r="K26" s="383"/>
      <c r="L26" s="383"/>
      <c r="M26" s="383"/>
      <c r="N26" s="383"/>
      <c r="O26" s="383"/>
      <c r="P26" s="383"/>
    </row>
    <row r="27" spans="1:19">
      <c r="A27" s="567"/>
      <c r="B27" s="567"/>
      <c r="C27" s="567"/>
      <c r="D27" s="567"/>
      <c r="E27" s="567"/>
      <c r="F27" s="567"/>
      <c r="G27" s="383"/>
      <c r="H27" s="383"/>
      <c r="I27" s="383"/>
      <c r="J27" s="383"/>
      <c r="K27" s="383"/>
      <c r="L27" s="383"/>
      <c r="M27" s="383"/>
      <c r="N27" s="383"/>
      <c r="O27" s="383"/>
      <c r="P27" s="383"/>
    </row>
    <row r="28" spans="1:19">
      <c r="A28" s="383"/>
      <c r="B28" s="383"/>
      <c r="C28" s="383"/>
      <c r="D28" s="383"/>
      <c r="E28" s="383"/>
      <c r="F28" s="383"/>
      <c r="G28" s="383"/>
      <c r="H28" s="383"/>
      <c r="I28" s="383"/>
      <c r="J28" s="383"/>
      <c r="K28" s="383"/>
      <c r="L28" s="383"/>
      <c r="M28" s="383"/>
      <c r="N28" s="383"/>
      <c r="O28" s="383"/>
      <c r="P28" s="383"/>
    </row>
    <row r="29" spans="1:19" ht="16.2">
      <c r="A29" s="386"/>
      <c r="B29" s="385"/>
      <c r="C29" s="385"/>
      <c r="D29" s="385"/>
      <c r="E29" s="385"/>
      <c r="F29" s="385"/>
      <c r="G29" s="385"/>
      <c r="H29" s="383"/>
      <c r="I29" s="383"/>
      <c r="J29" s="383"/>
      <c r="K29" s="383"/>
      <c r="L29" s="383"/>
      <c r="M29" s="383"/>
      <c r="N29" s="383"/>
      <c r="O29" s="383"/>
      <c r="P29" s="383"/>
    </row>
    <row r="30" spans="1:19">
      <c r="A30" s="383"/>
      <c r="B30" s="383"/>
      <c r="C30" s="383"/>
      <c r="D30" s="383"/>
      <c r="E30" s="383"/>
      <c r="F30" s="383"/>
      <c r="G30" s="383"/>
      <c r="H30" s="383"/>
      <c r="I30" s="383"/>
      <c r="J30" s="383"/>
      <c r="K30" s="383"/>
      <c r="L30" s="383"/>
      <c r="M30" s="383"/>
      <c r="N30" s="383"/>
      <c r="O30" s="383"/>
      <c r="P30" s="383"/>
    </row>
    <row r="31" spans="1:19">
      <c r="A31" s="568"/>
      <c r="B31" s="568"/>
      <c r="C31" s="568"/>
      <c r="D31" s="568"/>
      <c r="E31" s="568"/>
      <c r="F31" s="568"/>
      <c r="G31" s="568"/>
      <c r="H31" s="568"/>
      <c r="I31" s="568"/>
      <c r="J31" s="568"/>
      <c r="K31" s="568"/>
      <c r="L31" s="568"/>
      <c r="M31" s="568"/>
      <c r="N31" s="568"/>
      <c r="O31" s="568"/>
      <c r="P31" s="568"/>
    </row>
    <row r="32" spans="1:19">
      <c r="A32" s="568"/>
      <c r="B32" s="568"/>
      <c r="C32" s="568"/>
      <c r="D32" s="568"/>
      <c r="E32" s="568"/>
      <c r="F32" s="568"/>
      <c r="G32" s="568"/>
      <c r="H32" s="568"/>
      <c r="I32" s="568"/>
      <c r="J32" s="568"/>
      <c r="K32" s="568"/>
      <c r="L32" s="568"/>
      <c r="M32" s="568"/>
      <c r="N32" s="568"/>
      <c r="O32" s="568"/>
      <c r="P32" s="568"/>
    </row>
    <row r="33" spans="1:16">
      <c r="A33" s="568"/>
      <c r="B33" s="568"/>
      <c r="C33" s="568"/>
      <c r="D33" s="568"/>
      <c r="E33" s="568"/>
      <c r="F33" s="568"/>
      <c r="G33" s="568"/>
      <c r="H33" s="568"/>
      <c r="I33" s="568"/>
      <c r="J33" s="568"/>
      <c r="K33" s="568"/>
      <c r="L33" s="568"/>
      <c r="M33" s="568"/>
      <c r="N33" s="568"/>
      <c r="O33" s="568"/>
      <c r="P33" s="568"/>
    </row>
    <row r="34" spans="1:16">
      <c r="A34" s="568"/>
      <c r="B34" s="568"/>
      <c r="C34" s="568"/>
      <c r="D34" s="568"/>
      <c r="E34" s="568"/>
      <c r="F34" s="568"/>
      <c r="G34" s="568"/>
      <c r="H34" s="568"/>
      <c r="I34" s="568"/>
      <c r="J34" s="568"/>
      <c r="K34" s="568"/>
      <c r="L34" s="568"/>
      <c r="M34" s="568"/>
      <c r="N34" s="568"/>
      <c r="O34" s="568"/>
      <c r="P34" s="568"/>
    </row>
    <row r="35" spans="1:16">
      <c r="A35" s="568"/>
      <c r="B35" s="568"/>
      <c r="C35" s="568"/>
      <c r="D35" s="568"/>
      <c r="E35" s="568"/>
      <c r="F35" s="568"/>
      <c r="G35" s="568"/>
      <c r="H35" s="568"/>
      <c r="I35" s="568"/>
      <c r="J35" s="568"/>
      <c r="K35" s="568"/>
      <c r="L35" s="568"/>
      <c r="M35" s="568"/>
      <c r="N35" s="568"/>
      <c r="O35" s="568"/>
      <c r="P35" s="568"/>
    </row>
    <row r="36" spans="1:16">
      <c r="A36" s="568"/>
      <c r="B36" s="568"/>
      <c r="C36" s="568"/>
      <c r="D36" s="568"/>
      <c r="E36" s="568"/>
      <c r="F36" s="568"/>
      <c r="G36" s="568"/>
      <c r="H36" s="568"/>
      <c r="I36" s="568"/>
      <c r="J36" s="568"/>
      <c r="K36" s="568"/>
      <c r="L36" s="568"/>
      <c r="M36" s="568"/>
      <c r="N36" s="568"/>
      <c r="O36" s="568"/>
      <c r="P36" s="568"/>
    </row>
    <row r="37" spans="1:16">
      <c r="A37" s="568"/>
      <c r="B37" s="568"/>
      <c r="C37" s="568"/>
      <c r="D37" s="568"/>
      <c r="E37" s="568"/>
      <c r="F37" s="568"/>
      <c r="G37" s="568"/>
      <c r="H37" s="568"/>
      <c r="I37" s="568"/>
      <c r="J37" s="568"/>
      <c r="K37" s="568"/>
      <c r="L37" s="568"/>
      <c r="M37" s="568"/>
      <c r="N37" s="568"/>
      <c r="O37" s="568"/>
      <c r="P37" s="568"/>
    </row>
    <row r="38" spans="1:16">
      <c r="A38" s="568"/>
      <c r="B38" s="568"/>
      <c r="C38" s="568"/>
      <c r="D38" s="568"/>
      <c r="E38" s="568"/>
      <c r="F38" s="568"/>
      <c r="G38" s="568"/>
      <c r="H38" s="568"/>
      <c r="I38" s="568"/>
      <c r="J38" s="568"/>
      <c r="K38" s="568"/>
      <c r="L38" s="568"/>
      <c r="M38" s="568"/>
      <c r="N38" s="568"/>
      <c r="O38" s="568"/>
      <c r="P38" s="568"/>
    </row>
    <row r="39" spans="1:16">
      <c r="A39" s="568"/>
      <c r="B39" s="568"/>
      <c r="C39" s="568"/>
      <c r="D39" s="568"/>
      <c r="E39" s="568"/>
      <c r="F39" s="568"/>
      <c r="G39" s="568"/>
      <c r="H39" s="568"/>
      <c r="I39" s="568"/>
      <c r="J39" s="568"/>
      <c r="K39" s="568"/>
      <c r="L39" s="568"/>
      <c r="M39" s="568"/>
      <c r="N39" s="568"/>
      <c r="O39" s="568"/>
      <c r="P39" s="568"/>
    </row>
    <row r="40" spans="1:16">
      <c r="A40" s="568"/>
      <c r="B40" s="568"/>
      <c r="C40" s="568"/>
      <c r="D40" s="568"/>
      <c r="E40" s="568"/>
      <c r="F40" s="568"/>
      <c r="G40" s="568"/>
      <c r="H40" s="568"/>
      <c r="I40" s="568"/>
      <c r="J40" s="568"/>
      <c r="K40" s="568"/>
      <c r="L40" s="568"/>
      <c r="M40" s="568"/>
      <c r="N40" s="568"/>
      <c r="O40" s="568"/>
      <c r="P40" s="568"/>
    </row>
    <row r="41" spans="1:16">
      <c r="A41" s="420"/>
      <c r="B41" s="420"/>
      <c r="C41" s="420"/>
      <c r="D41" s="420"/>
      <c r="E41" s="420"/>
      <c r="F41" s="420"/>
      <c r="G41" s="420"/>
      <c r="H41" s="420"/>
      <c r="I41" s="420"/>
      <c r="J41" s="420"/>
      <c r="K41" s="420"/>
      <c r="L41" s="420"/>
      <c r="M41" s="420"/>
      <c r="N41" s="420"/>
      <c r="O41" s="420"/>
      <c r="P41" s="420"/>
    </row>
    <row r="42" spans="1:16">
      <c r="A42" s="420"/>
      <c r="B42" s="420"/>
      <c r="C42" s="420"/>
      <c r="D42" s="420"/>
      <c r="E42" s="420"/>
      <c r="F42" s="420"/>
      <c r="G42" s="420"/>
      <c r="H42" s="420"/>
      <c r="I42" s="420"/>
      <c r="J42" s="420"/>
      <c r="K42" s="420"/>
      <c r="L42" s="420"/>
      <c r="M42" s="420"/>
      <c r="N42" s="420"/>
      <c r="O42" s="420"/>
      <c r="P42" s="420"/>
    </row>
    <row r="43" spans="1:16">
      <c r="A43" s="420"/>
      <c r="B43" s="420"/>
      <c r="C43" s="420"/>
      <c r="D43" s="420"/>
      <c r="E43" s="420"/>
      <c r="F43" s="420"/>
      <c r="G43" s="420"/>
      <c r="H43" s="420"/>
      <c r="I43" s="420"/>
      <c r="J43" s="420"/>
      <c r="K43" s="420"/>
      <c r="L43" s="420"/>
      <c r="M43" s="420"/>
      <c r="N43" s="420"/>
      <c r="O43" s="420"/>
      <c r="P43" s="420"/>
    </row>
    <row r="44" spans="1:16">
      <c r="A44" s="420"/>
      <c r="B44" s="420"/>
      <c r="C44" s="420"/>
      <c r="D44" s="420"/>
      <c r="E44" s="420"/>
      <c r="F44" s="420"/>
      <c r="G44" s="420"/>
      <c r="H44" s="420"/>
      <c r="I44" s="420"/>
      <c r="J44" s="420"/>
      <c r="K44" s="420"/>
      <c r="L44" s="420"/>
      <c r="M44" s="420"/>
      <c r="N44" s="420"/>
      <c r="O44" s="420"/>
      <c r="P44" s="420"/>
    </row>
    <row r="45" spans="1:16">
      <c r="A45" s="420"/>
      <c r="B45" s="420"/>
      <c r="C45" s="420"/>
      <c r="D45" s="420"/>
      <c r="E45" s="420"/>
      <c r="F45" s="420"/>
      <c r="G45" s="420"/>
      <c r="H45" s="420"/>
      <c r="I45" s="420"/>
      <c r="J45" s="420"/>
      <c r="K45" s="420"/>
      <c r="L45" s="420"/>
      <c r="M45" s="420"/>
      <c r="N45" s="420"/>
      <c r="O45" s="420"/>
      <c r="P45" s="420"/>
    </row>
    <row r="46" spans="1:16">
      <c r="A46" s="420"/>
      <c r="B46" s="420"/>
      <c r="C46" s="420"/>
      <c r="D46" s="420"/>
      <c r="E46" s="420"/>
      <c r="F46" s="420"/>
      <c r="G46" s="420"/>
      <c r="H46" s="420"/>
      <c r="I46" s="420"/>
      <c r="J46" s="420"/>
      <c r="K46" s="420"/>
      <c r="L46" s="420"/>
      <c r="M46" s="420"/>
      <c r="N46" s="420"/>
      <c r="O46" s="420"/>
      <c r="P46" s="420"/>
    </row>
    <row r="47" spans="1:16">
      <c r="A47" s="420"/>
      <c r="B47" s="420"/>
      <c r="C47" s="420"/>
      <c r="D47" s="420"/>
      <c r="E47" s="420"/>
      <c r="F47" s="420"/>
      <c r="G47" s="420"/>
      <c r="H47" s="420"/>
      <c r="I47" s="420"/>
      <c r="J47" s="420"/>
      <c r="K47" s="420"/>
      <c r="L47" s="420"/>
      <c r="M47" s="420"/>
      <c r="N47" s="420"/>
      <c r="O47" s="420"/>
      <c r="P47" s="420"/>
    </row>
    <row r="48" spans="1:16">
      <c r="A48" s="420"/>
      <c r="B48" s="420"/>
      <c r="C48" s="420"/>
      <c r="D48" s="420"/>
      <c r="E48" s="420"/>
      <c r="F48" s="420"/>
      <c r="G48" s="420"/>
      <c r="H48" s="420"/>
      <c r="I48" s="420"/>
      <c r="J48" s="420"/>
      <c r="K48" s="420"/>
      <c r="L48" s="420"/>
      <c r="M48" s="420"/>
      <c r="N48" s="420"/>
      <c r="O48" s="420"/>
      <c r="P48" s="420"/>
    </row>
    <row r="49" spans="1:16">
      <c r="A49" s="420"/>
      <c r="B49" s="420"/>
      <c r="C49" s="420"/>
      <c r="D49" s="420"/>
      <c r="E49" s="420"/>
      <c r="F49" s="420"/>
      <c r="G49" s="420"/>
      <c r="H49" s="420"/>
      <c r="I49" s="420"/>
      <c r="J49" s="420"/>
      <c r="K49" s="420"/>
      <c r="L49" s="420"/>
      <c r="M49" s="420"/>
      <c r="N49" s="420"/>
      <c r="O49" s="420"/>
      <c r="P49" s="420"/>
    </row>
    <row r="50" spans="1:16">
      <c r="A50" s="420"/>
      <c r="B50" s="420"/>
      <c r="C50" s="420"/>
      <c r="D50" s="420"/>
      <c r="E50" s="420"/>
      <c r="F50" s="420"/>
      <c r="G50" s="420"/>
      <c r="H50" s="420"/>
      <c r="I50" s="420"/>
      <c r="J50" s="420"/>
      <c r="K50" s="420"/>
      <c r="L50" s="420"/>
      <c r="M50" s="420"/>
      <c r="N50" s="420"/>
      <c r="O50" s="420"/>
      <c r="P50" s="420"/>
    </row>
    <row r="51" spans="1:16">
      <c r="A51" s="420"/>
      <c r="B51" s="420"/>
      <c r="C51" s="420"/>
      <c r="D51" s="420"/>
      <c r="E51" s="420"/>
      <c r="F51" s="420"/>
      <c r="G51" s="420"/>
      <c r="H51" s="420"/>
      <c r="I51" s="420"/>
      <c r="J51" s="420"/>
      <c r="K51" s="420"/>
      <c r="L51" s="420"/>
      <c r="M51" s="420"/>
      <c r="N51" s="420"/>
      <c r="O51" s="420"/>
      <c r="P51" s="420"/>
    </row>
    <row r="52" spans="1:16">
      <c r="A52" s="420"/>
      <c r="B52" s="420"/>
      <c r="C52" s="420"/>
      <c r="D52" s="420"/>
      <c r="E52" s="420"/>
      <c r="F52" s="420"/>
      <c r="G52" s="420"/>
      <c r="H52" s="420"/>
      <c r="I52" s="420"/>
      <c r="J52" s="420"/>
      <c r="K52" s="420"/>
      <c r="L52" s="420"/>
      <c r="M52" s="420"/>
      <c r="N52" s="420"/>
      <c r="O52" s="420"/>
      <c r="P52" s="420"/>
    </row>
    <row r="53" spans="1:16">
      <c r="A53" s="420"/>
      <c r="B53" s="420"/>
      <c r="C53" s="420"/>
      <c r="D53" s="420"/>
      <c r="E53" s="420"/>
      <c r="F53" s="420"/>
      <c r="G53" s="420"/>
      <c r="H53" s="420"/>
      <c r="I53" s="420"/>
      <c r="J53" s="420"/>
      <c r="K53" s="420"/>
      <c r="L53" s="420"/>
      <c r="M53" s="420"/>
      <c r="N53" s="420"/>
      <c r="O53" s="420"/>
      <c r="P53" s="420"/>
    </row>
    <row r="54" spans="1:16">
      <c r="A54" s="420"/>
      <c r="B54" s="420"/>
      <c r="C54" s="420"/>
      <c r="D54" s="420"/>
      <c r="E54" s="420"/>
      <c r="F54" s="420"/>
      <c r="G54" s="420"/>
      <c r="H54" s="420"/>
      <c r="I54" s="420"/>
      <c r="J54" s="420"/>
      <c r="K54" s="420"/>
      <c r="L54" s="420"/>
      <c r="M54" s="420"/>
      <c r="N54" s="420"/>
      <c r="O54" s="420"/>
      <c r="P54" s="420"/>
    </row>
    <row r="55" spans="1:16">
      <c r="A55" s="420"/>
      <c r="B55" s="420"/>
      <c r="C55" s="420"/>
      <c r="D55" s="420"/>
      <c r="E55" s="420"/>
      <c r="F55" s="420"/>
      <c r="G55" s="420"/>
      <c r="H55" s="420"/>
      <c r="I55" s="420"/>
      <c r="J55" s="420"/>
      <c r="K55" s="420"/>
      <c r="L55" s="420"/>
      <c r="M55" s="420"/>
      <c r="N55" s="420"/>
      <c r="O55" s="420"/>
      <c r="P55" s="420"/>
    </row>
    <row r="56" spans="1:16">
      <c r="A56" s="420"/>
      <c r="B56" s="420"/>
      <c r="C56" s="420"/>
      <c r="D56" s="420"/>
      <c r="E56" s="420"/>
      <c r="F56" s="420"/>
      <c r="G56" s="420"/>
      <c r="H56" s="420"/>
      <c r="I56" s="420"/>
      <c r="J56" s="420"/>
      <c r="K56" s="420"/>
      <c r="L56" s="420"/>
      <c r="M56" s="420"/>
      <c r="N56" s="420"/>
      <c r="O56" s="420"/>
      <c r="P56" s="420"/>
    </row>
    <row r="57" spans="1:16">
      <c r="A57" s="420"/>
      <c r="B57" s="420"/>
      <c r="C57" s="420"/>
      <c r="D57" s="420"/>
      <c r="E57" s="420"/>
      <c r="F57" s="420"/>
      <c r="G57" s="420"/>
      <c r="H57" s="420"/>
      <c r="I57" s="420"/>
      <c r="J57" s="420"/>
      <c r="K57" s="420"/>
      <c r="L57" s="420"/>
      <c r="M57" s="420"/>
      <c r="N57" s="420"/>
      <c r="O57" s="420"/>
      <c r="P57" s="420"/>
    </row>
    <row r="58" spans="1:16">
      <c r="A58" s="420"/>
      <c r="B58" s="420"/>
      <c r="C58" s="420"/>
      <c r="D58" s="420"/>
      <c r="E58" s="420"/>
      <c r="F58" s="420"/>
      <c r="G58" s="420"/>
      <c r="H58" s="420"/>
      <c r="I58" s="420"/>
      <c r="J58" s="420"/>
      <c r="K58" s="420"/>
      <c r="L58" s="420"/>
      <c r="M58" s="420"/>
      <c r="N58" s="420"/>
      <c r="O58" s="420"/>
      <c r="P58" s="420"/>
    </row>
  </sheetData>
  <sheetProtection formatCells="0" formatColumns="0" formatRows="0" insertColumns="0" insertRows="0" insertHyperlinks="0" deleteColumns="0" deleteRows="0" sort="0" autoFilter="0" pivotTables="0"/>
  <mergeCells count="3">
    <mergeCell ref="A17:F27"/>
    <mergeCell ref="A31:P40"/>
    <mergeCell ref="G5:O5"/>
  </mergeCells>
  <phoneticPr fontId="101"/>
  <hyperlinks>
    <hyperlink ref="G5:O5" r:id="rId1" display="問合せ　hy_food-safety@kxf.biglobe.ne.jp" xr:uid="{41E01F9C-2328-4E07-A64A-9F83E443E7B1}"/>
  </hyperlinks>
  <pageMargins left="0.7" right="0.7" top="0.75" bottom="0.75" header="0.3" footer="0.3"/>
  <pageSetup paperSize="9" scale="4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N4" sqref="N4"/>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227</v>
      </c>
      <c r="B1" s="50"/>
      <c r="C1" s="50"/>
      <c r="D1" s="51"/>
      <c r="E1" s="51"/>
      <c r="F1" s="52"/>
      <c r="G1" s="53"/>
      <c r="H1" s="491"/>
      <c r="I1" s="492" t="s">
        <v>37</v>
      </c>
      <c r="J1" s="493"/>
      <c r="K1" s="494"/>
      <c r="L1" s="495"/>
      <c r="M1" s="496"/>
    </row>
    <row r="2" spans="1:16" ht="17.399999999999999">
      <c r="A2" s="56"/>
      <c r="B2" s="227"/>
      <c r="C2" s="227"/>
      <c r="D2" s="227"/>
      <c r="E2" s="227"/>
      <c r="F2" s="227"/>
      <c r="G2" s="57"/>
      <c r="H2" s="497"/>
      <c r="I2" s="498" t="s">
        <v>38</v>
      </c>
      <c r="J2" s="499"/>
      <c r="K2" s="500" t="s">
        <v>21</v>
      </c>
      <c r="L2" s="501"/>
      <c r="M2" s="496"/>
      <c r="N2" s="196"/>
      <c r="P2" s="143"/>
    </row>
    <row r="3" spans="1:16" ht="17.399999999999999">
      <c r="A3" s="228" t="s">
        <v>28</v>
      </c>
      <c r="B3" s="229"/>
      <c r="D3" s="230"/>
      <c r="E3" s="230"/>
      <c r="F3" s="230"/>
      <c r="G3" s="58"/>
      <c r="H3" s="109"/>
      <c r="I3" s="502"/>
      <c r="J3" s="503"/>
      <c r="K3" s="504"/>
      <c r="L3" s="494"/>
      <c r="M3" s="505"/>
    </row>
    <row r="4" spans="1:16" ht="17.399999999999999">
      <c r="A4" s="60"/>
      <c r="B4" s="229"/>
      <c r="C4" s="89"/>
      <c r="D4" s="230"/>
      <c r="E4" s="230"/>
      <c r="F4" s="231"/>
      <c r="G4" s="61"/>
      <c r="H4" s="506"/>
      <c r="I4" s="506"/>
      <c r="J4" s="493"/>
      <c r="K4" s="504"/>
      <c r="L4" s="494"/>
      <c r="M4" s="505"/>
      <c r="N4" s="292"/>
    </row>
    <row r="5" spans="1:16">
      <c r="A5" s="232"/>
      <c r="D5" s="230"/>
      <c r="E5" s="62"/>
      <c r="F5" s="233"/>
      <c r="G5" s="63"/>
      <c r="H5"/>
      <c r="I5" s="507"/>
      <c r="J5" s="493"/>
      <c r="K5" s="504"/>
      <c r="L5" s="504"/>
      <c r="M5" s="505"/>
    </row>
    <row r="6" spans="1:16" ht="17.399999999999999">
      <c r="A6" s="232"/>
      <c r="D6" s="230"/>
      <c r="E6" s="233"/>
      <c r="F6" s="233"/>
      <c r="G6" s="63"/>
      <c r="H6" s="497"/>
      <c r="I6" s="508"/>
      <c r="J6" s="493"/>
      <c r="K6" s="504"/>
      <c r="L6" s="504"/>
      <c r="M6" s="505"/>
    </row>
    <row r="7" spans="1:16">
      <c r="A7" s="232"/>
      <c r="D7" s="230"/>
      <c r="E7" s="233"/>
      <c r="F7" s="233"/>
      <c r="G7" s="63"/>
      <c r="H7" s="509"/>
      <c r="I7" s="507"/>
      <c r="J7" s="493"/>
      <c r="K7" s="504"/>
      <c r="L7" s="504"/>
      <c r="M7" s="505"/>
    </row>
    <row r="8" spans="1:16">
      <c r="A8" s="232"/>
      <c r="D8" s="230"/>
      <c r="E8" s="233"/>
      <c r="F8" s="233"/>
      <c r="G8" s="63"/>
      <c r="H8" s="499"/>
      <c r="I8" s="510"/>
      <c r="J8" s="510"/>
      <c r="K8" s="510"/>
      <c r="L8" s="504"/>
      <c r="M8" s="511"/>
    </row>
    <row r="9" spans="1:16">
      <c r="A9" s="232"/>
      <c r="D9" s="230"/>
      <c r="E9" s="233"/>
      <c r="F9" s="233"/>
      <c r="G9" s="63"/>
      <c r="H9" s="510"/>
      <c r="I9" s="510"/>
      <c r="J9" s="510"/>
      <c r="K9" s="510"/>
      <c r="L9" s="504"/>
      <c r="M9" s="511"/>
      <c r="N9" s="65"/>
    </row>
    <row r="10" spans="1:16">
      <c r="A10" s="232"/>
      <c r="D10" s="230"/>
      <c r="E10" s="233"/>
      <c r="F10" s="233"/>
      <c r="G10" s="63"/>
      <c r="H10" s="510"/>
      <c r="I10" s="510"/>
      <c r="J10" s="510"/>
      <c r="K10" s="510"/>
      <c r="L10" s="504"/>
      <c r="M10" s="511"/>
      <c r="N10" s="65" t="s">
        <v>39</v>
      </c>
    </row>
    <row r="11" spans="1:16">
      <c r="A11" s="232"/>
      <c r="D11" s="230"/>
      <c r="E11" s="233"/>
      <c r="F11" s="233"/>
      <c r="G11" s="63"/>
      <c r="H11" s="510"/>
      <c r="I11" s="510"/>
      <c r="J11" s="510"/>
      <c r="K11" s="510"/>
      <c r="L11" s="504"/>
      <c r="M11" s="511"/>
    </row>
    <row r="12" spans="1:16">
      <c r="A12" s="232"/>
      <c r="D12" s="230"/>
      <c r="E12" s="233"/>
      <c r="F12" s="233"/>
      <c r="G12" s="63"/>
      <c r="H12" s="510"/>
      <c r="I12" s="510"/>
      <c r="J12" s="510"/>
      <c r="K12" s="510"/>
      <c r="L12" s="504"/>
      <c r="M12" s="511"/>
      <c r="N12" s="65" t="s">
        <v>40</v>
      </c>
      <c r="O12" s="333"/>
    </row>
    <row r="13" spans="1:16">
      <c r="A13" s="232"/>
      <c r="D13" s="230"/>
      <c r="E13" s="233"/>
      <c r="F13" s="233"/>
      <c r="G13" s="63"/>
      <c r="H13" s="510"/>
      <c r="I13" s="510"/>
      <c r="J13" s="510"/>
      <c r="K13" s="510"/>
      <c r="L13" s="504"/>
      <c r="M13" s="511"/>
    </row>
    <row r="14" spans="1:16">
      <c r="A14" s="232"/>
      <c r="D14" s="230"/>
      <c r="E14" s="233"/>
      <c r="F14" s="233"/>
      <c r="G14" s="63"/>
      <c r="H14" s="510"/>
      <c r="I14" s="510"/>
      <c r="J14" s="510"/>
      <c r="K14" s="510"/>
      <c r="L14" s="504"/>
      <c r="M14" s="511"/>
      <c r="N14" s="382" t="s">
        <v>41</v>
      </c>
    </row>
    <row r="15" spans="1:16">
      <c r="A15" s="232"/>
      <c r="D15" s="230"/>
      <c r="E15" s="230" t="s">
        <v>21</v>
      </c>
      <c r="F15" s="231"/>
      <c r="G15" s="58"/>
      <c r="H15" s="509"/>
      <c r="I15" s="507"/>
      <c r="J15" s="499"/>
      <c r="K15" s="504"/>
      <c r="L15" s="504"/>
      <c r="M15" s="511"/>
    </row>
    <row r="16" spans="1:16">
      <c r="A16" s="232"/>
      <c r="D16" s="230"/>
      <c r="E16" s="230"/>
      <c r="F16" s="231"/>
      <c r="G16" s="58"/>
      <c r="H16" s="493"/>
      <c r="I16" s="507"/>
      <c r="J16" s="493"/>
      <c r="K16" s="504"/>
      <c r="L16" s="504"/>
      <c r="M16" s="511"/>
      <c r="N16" s="294" t="s">
        <v>223</v>
      </c>
    </row>
    <row r="17" spans="1:19" ht="20.25" customHeight="1" thickBot="1">
      <c r="A17" s="570" t="s">
        <v>382</v>
      </c>
      <c r="B17" s="571"/>
      <c r="C17" s="571"/>
      <c r="D17" s="235"/>
      <c r="E17" s="236"/>
      <c r="F17" s="571" t="s">
        <v>274</v>
      </c>
      <c r="G17" s="572"/>
      <c r="H17" s="509"/>
      <c r="I17" s="507"/>
      <c r="J17" s="499"/>
      <c r="K17" s="504"/>
      <c r="L17" s="501"/>
      <c r="M17" s="505"/>
      <c r="N17" s="234" t="s">
        <v>131</v>
      </c>
    </row>
    <row r="18" spans="1:19" ht="39" customHeight="1" thickTop="1">
      <c r="A18" s="573" t="s">
        <v>42</v>
      </c>
      <c r="B18" s="574"/>
      <c r="C18" s="575"/>
      <c r="D18" s="237" t="s">
        <v>43</v>
      </c>
      <c r="E18" s="238"/>
      <c r="F18" s="576" t="s">
        <v>44</v>
      </c>
      <c r="G18" s="577"/>
      <c r="H18" s="493"/>
      <c r="I18" s="507"/>
      <c r="J18" s="493"/>
      <c r="K18" s="504"/>
      <c r="L18" s="504"/>
      <c r="M18" s="505"/>
      <c r="Q18" s="54" t="s">
        <v>28</v>
      </c>
      <c r="S18" s="54" t="s">
        <v>21</v>
      </c>
    </row>
    <row r="19" spans="1:19" ht="30" customHeight="1">
      <c r="A19" s="578" t="s">
        <v>226</v>
      </c>
      <c r="B19" s="578"/>
      <c r="C19" s="578"/>
      <c r="D19" s="578"/>
      <c r="E19" s="578"/>
      <c r="F19" s="578"/>
      <c r="G19" s="578"/>
      <c r="H19" s="512"/>
      <c r="I19" s="513" t="s">
        <v>45</v>
      </c>
      <c r="J19" s="513"/>
      <c r="K19" s="513"/>
      <c r="L19" s="501"/>
      <c r="M19" s="505"/>
    </row>
    <row r="20" spans="1:19" ht="17.399999999999999">
      <c r="E20" s="239" t="s">
        <v>46</v>
      </c>
      <c r="F20" s="240" t="s">
        <v>47</v>
      </c>
      <c r="H20" s="336" t="s">
        <v>197</v>
      </c>
      <c r="I20" s="507"/>
      <c r="J20" s="493" t="s">
        <v>21</v>
      </c>
      <c r="K20" s="514" t="s">
        <v>21</v>
      </c>
      <c r="L20" s="504"/>
      <c r="M20" s="505"/>
    </row>
    <row r="21" spans="1:19" ht="16.8" thickBot="1">
      <c r="A21" s="241"/>
      <c r="B21" s="579">
        <v>45039</v>
      </c>
      <c r="C21" s="580"/>
      <c r="D21" s="242" t="s">
        <v>48</v>
      </c>
      <c r="E21" s="581" t="s">
        <v>49</v>
      </c>
      <c r="F21" s="582"/>
      <c r="G21" s="59" t="s">
        <v>50</v>
      </c>
      <c r="H21" s="589" t="s">
        <v>273</v>
      </c>
      <c r="I21" s="590"/>
      <c r="J21" s="590"/>
      <c r="K21" s="590"/>
      <c r="L21" s="590"/>
      <c r="M21" s="515" t="s">
        <v>197</v>
      </c>
      <c r="N21" s="519"/>
    </row>
    <row r="22" spans="1:19" ht="36" customHeight="1" thickTop="1" thickBot="1">
      <c r="A22" s="243" t="s">
        <v>51</v>
      </c>
      <c r="B22" s="591" t="s">
        <v>52</v>
      </c>
      <c r="C22" s="592"/>
      <c r="D22" s="593"/>
      <c r="E22" s="67" t="s">
        <v>275</v>
      </c>
      <c r="F22" s="67" t="s">
        <v>276</v>
      </c>
      <c r="G22" s="244" t="s">
        <v>53</v>
      </c>
      <c r="H22" s="594" t="s">
        <v>54</v>
      </c>
      <c r="I22" s="595"/>
      <c r="J22" s="595"/>
      <c r="K22" s="595"/>
      <c r="L22" s="596"/>
      <c r="M22" s="516" t="s">
        <v>55</v>
      </c>
      <c r="N22" s="520" t="s">
        <v>56</v>
      </c>
      <c r="R22" s="54" t="s">
        <v>28</v>
      </c>
    </row>
    <row r="23" spans="1:19" ht="79.2" customHeight="1" thickBot="1">
      <c r="A23" s="442" t="s">
        <v>57</v>
      </c>
      <c r="B23" s="583" t="str">
        <f t="shared" ref="B23" si="0">IF(G23&gt;5,"☆☆☆☆",IF(AND(G23&gt;=2.39,G23&lt;5),"☆☆☆",IF(AND(G23&gt;=1.39,G23&lt;2.4),"☆☆",IF(AND(G23&gt;0,G23&lt;1.4),"☆",IF(AND(G23&gt;=-1.39,G23&lt;0),"★",IF(AND(G23&gt;=-2.39,G23&lt;-1.4),"★★",IF(AND(G23&gt;=-3.39,G23&lt;-2.4),"★★★")))))))</f>
        <v>☆</v>
      </c>
      <c r="C23" s="584"/>
      <c r="D23" s="585"/>
      <c r="E23" s="446">
        <v>2.0099999999999998</v>
      </c>
      <c r="F23" s="446">
        <v>2.29</v>
      </c>
      <c r="G23" s="443">
        <f>F23-E23</f>
        <v>0.28000000000000025</v>
      </c>
      <c r="H23" s="597" t="s">
        <v>368</v>
      </c>
      <c r="I23" s="597"/>
      <c r="J23" s="597"/>
      <c r="K23" s="597"/>
      <c r="L23" s="598"/>
      <c r="M23" s="545" t="s">
        <v>369</v>
      </c>
      <c r="N23" s="546">
        <v>45036</v>
      </c>
      <c r="O23" s="306" t="s">
        <v>210</v>
      </c>
    </row>
    <row r="24" spans="1:19" ht="66" customHeight="1" thickBot="1">
      <c r="A24" s="245" t="s">
        <v>58</v>
      </c>
      <c r="B24" s="583" t="str">
        <f t="shared" ref="B24" si="1">IF(G24&gt;5,"☆☆☆☆",IF(AND(G24&gt;=2.39,G24&lt;5),"☆☆☆",IF(AND(G24&gt;=1.39,G24&lt;2.4),"☆☆",IF(AND(G24&gt;0,G24&lt;1.4),"☆",IF(AND(G24&gt;=-1.39,G24&lt;0),"★",IF(AND(G24&gt;=-2.39,G24&lt;-1.4),"★★",IF(AND(G24&gt;=-3.39,G24&lt;-2.4),"★★★")))))))</f>
        <v>★</v>
      </c>
      <c r="C24" s="584"/>
      <c r="D24" s="585"/>
      <c r="E24" s="446">
        <v>2.5299999999999998</v>
      </c>
      <c r="F24" s="446">
        <v>2.0299999999999998</v>
      </c>
      <c r="G24" s="343">
        <f t="shared" ref="G24:G70" si="2">F24-E24</f>
        <v>-0.5</v>
      </c>
      <c r="H24" s="599"/>
      <c r="I24" s="600"/>
      <c r="J24" s="600"/>
      <c r="K24" s="600"/>
      <c r="L24" s="601"/>
      <c r="M24" s="189"/>
      <c r="N24" s="190"/>
      <c r="O24" s="306" t="s">
        <v>58</v>
      </c>
      <c r="Q24" s="54" t="s">
        <v>28</v>
      </c>
    </row>
    <row r="25" spans="1:19" ht="81" customHeight="1" thickBot="1">
      <c r="A25" s="312" t="s">
        <v>59</v>
      </c>
      <c r="B25" s="583" t="str">
        <f t="shared" ref="B25:B70" si="3">IF(G25&gt;5,"☆☆☆☆",IF(AND(G25&gt;=2.39,G25&lt;5),"☆☆☆",IF(AND(G25&gt;=1.39,G25&lt;2.4),"☆☆",IF(AND(G25&gt;0,G25&lt;1.4),"☆",IF(AND(G25&gt;=-1.39,G25&lt;0),"★",IF(AND(G25&gt;=-2.39,G25&lt;-1.4),"★★",IF(AND(G25&gt;=-3.39,G25&lt;-2.4),"★★★")))))))</f>
        <v>★</v>
      </c>
      <c r="C25" s="584"/>
      <c r="D25" s="585"/>
      <c r="E25" s="145">
        <v>3.18</v>
      </c>
      <c r="F25" s="145">
        <v>3.1</v>
      </c>
      <c r="G25" s="343">
        <f t="shared" si="2"/>
        <v>-8.0000000000000071E-2</v>
      </c>
      <c r="H25" s="586"/>
      <c r="I25" s="587"/>
      <c r="J25" s="587"/>
      <c r="K25" s="587"/>
      <c r="L25" s="588"/>
      <c r="M25" s="444"/>
      <c r="N25" s="190"/>
      <c r="O25" s="306" t="s">
        <v>59</v>
      </c>
    </row>
    <row r="26" spans="1:19" ht="83.25" customHeight="1" thickBot="1">
      <c r="A26" s="312" t="s">
        <v>60</v>
      </c>
      <c r="B26" s="583" t="str">
        <f t="shared" si="3"/>
        <v>★</v>
      </c>
      <c r="C26" s="584"/>
      <c r="D26" s="585"/>
      <c r="E26" s="145">
        <v>3.73</v>
      </c>
      <c r="F26" s="145">
        <v>3.47</v>
      </c>
      <c r="G26" s="343">
        <f t="shared" si="2"/>
        <v>-0.25999999999999979</v>
      </c>
      <c r="H26" s="586"/>
      <c r="I26" s="587"/>
      <c r="J26" s="587"/>
      <c r="K26" s="587"/>
      <c r="L26" s="588"/>
      <c r="M26" s="189"/>
      <c r="N26" s="190"/>
      <c r="O26" s="306" t="s">
        <v>60</v>
      </c>
    </row>
    <row r="27" spans="1:19" ht="78.599999999999994" customHeight="1" thickBot="1">
      <c r="A27" s="312" t="s">
        <v>61</v>
      </c>
      <c r="B27" s="583" t="str">
        <f t="shared" si="3"/>
        <v>★</v>
      </c>
      <c r="C27" s="584"/>
      <c r="D27" s="585"/>
      <c r="E27" s="446">
        <v>2.29</v>
      </c>
      <c r="F27" s="446">
        <v>1.94</v>
      </c>
      <c r="G27" s="343">
        <f t="shared" si="2"/>
        <v>-0.35000000000000009</v>
      </c>
      <c r="H27" s="586"/>
      <c r="I27" s="587"/>
      <c r="J27" s="587"/>
      <c r="K27" s="587"/>
      <c r="L27" s="588"/>
      <c r="M27" s="189"/>
      <c r="N27" s="190"/>
      <c r="O27" s="306" t="s">
        <v>61</v>
      </c>
    </row>
    <row r="28" spans="1:19" ht="87" customHeight="1" thickBot="1">
      <c r="A28" s="312" t="s">
        <v>62</v>
      </c>
      <c r="B28" s="583" t="str">
        <f t="shared" si="3"/>
        <v>☆</v>
      </c>
      <c r="C28" s="584"/>
      <c r="D28" s="585"/>
      <c r="E28" s="446">
        <v>2.21</v>
      </c>
      <c r="F28" s="446">
        <v>2.5</v>
      </c>
      <c r="G28" s="343">
        <f t="shared" si="2"/>
        <v>0.29000000000000004</v>
      </c>
      <c r="H28" s="586"/>
      <c r="I28" s="587"/>
      <c r="J28" s="587"/>
      <c r="K28" s="587"/>
      <c r="L28" s="588"/>
      <c r="M28" s="189"/>
      <c r="N28" s="190"/>
      <c r="O28" s="306" t="s">
        <v>62</v>
      </c>
    </row>
    <row r="29" spans="1:19" ht="71.25" customHeight="1" thickBot="1">
      <c r="A29" s="312" t="s">
        <v>63</v>
      </c>
      <c r="B29" s="583" t="str">
        <f t="shared" si="3"/>
        <v>☆</v>
      </c>
      <c r="C29" s="584"/>
      <c r="D29" s="585"/>
      <c r="E29" s="446">
        <v>2.48</v>
      </c>
      <c r="F29" s="145">
        <v>3.28</v>
      </c>
      <c r="G29" s="343">
        <f t="shared" si="2"/>
        <v>0.79999999999999982</v>
      </c>
      <c r="H29" s="586"/>
      <c r="I29" s="587"/>
      <c r="J29" s="587"/>
      <c r="K29" s="587"/>
      <c r="L29" s="588"/>
      <c r="M29" s="189"/>
      <c r="N29" s="190"/>
      <c r="O29" s="306" t="s">
        <v>63</v>
      </c>
    </row>
    <row r="30" spans="1:19" ht="73.5" customHeight="1" thickBot="1">
      <c r="A30" s="312" t="s">
        <v>64</v>
      </c>
      <c r="B30" s="583" t="str">
        <f t="shared" si="3"/>
        <v>☆</v>
      </c>
      <c r="C30" s="584"/>
      <c r="D30" s="585"/>
      <c r="E30" s="446">
        <v>2.0099999999999998</v>
      </c>
      <c r="F30" s="446">
        <v>2.0499999999999998</v>
      </c>
      <c r="G30" s="343">
        <f t="shared" si="2"/>
        <v>4.0000000000000036E-2</v>
      </c>
      <c r="H30" s="586"/>
      <c r="I30" s="587"/>
      <c r="J30" s="587"/>
      <c r="K30" s="587"/>
      <c r="L30" s="588"/>
      <c r="M30" s="189"/>
      <c r="N30" s="190"/>
      <c r="O30" s="306" t="s">
        <v>64</v>
      </c>
    </row>
    <row r="31" spans="1:19" ht="75.75" customHeight="1" thickBot="1">
      <c r="A31" s="312" t="s">
        <v>65</v>
      </c>
      <c r="B31" s="583" t="str">
        <f t="shared" si="3"/>
        <v>☆</v>
      </c>
      <c r="C31" s="584"/>
      <c r="D31" s="585"/>
      <c r="E31" s="446">
        <v>1.96</v>
      </c>
      <c r="F31" s="446">
        <v>2.6</v>
      </c>
      <c r="G31" s="343">
        <f t="shared" si="2"/>
        <v>0.64000000000000012</v>
      </c>
      <c r="H31" s="586"/>
      <c r="I31" s="587"/>
      <c r="J31" s="587"/>
      <c r="K31" s="587"/>
      <c r="L31" s="588"/>
      <c r="M31" s="189"/>
      <c r="N31" s="190"/>
      <c r="O31" s="306" t="s">
        <v>65</v>
      </c>
    </row>
    <row r="32" spans="1:19" ht="90" customHeight="1" thickBot="1">
      <c r="A32" s="313" t="s">
        <v>66</v>
      </c>
      <c r="B32" s="583" t="str">
        <f t="shared" si="3"/>
        <v>★</v>
      </c>
      <c r="C32" s="584"/>
      <c r="D32" s="585"/>
      <c r="E32" s="145">
        <v>3.22</v>
      </c>
      <c r="F32" s="446">
        <v>2.81</v>
      </c>
      <c r="G32" s="343">
        <f t="shared" si="2"/>
        <v>-0.41000000000000014</v>
      </c>
      <c r="H32" s="586"/>
      <c r="I32" s="587"/>
      <c r="J32" s="587"/>
      <c r="K32" s="587"/>
      <c r="L32" s="588"/>
      <c r="M32" s="189"/>
      <c r="N32" s="190"/>
      <c r="O32" s="306" t="s">
        <v>66</v>
      </c>
    </row>
    <row r="33" spans="1:16" ht="94.95" customHeight="1" thickBot="1">
      <c r="A33" s="314" t="s">
        <v>67</v>
      </c>
      <c r="B33" s="583" t="str">
        <f t="shared" si="3"/>
        <v>☆</v>
      </c>
      <c r="C33" s="584"/>
      <c r="D33" s="585"/>
      <c r="E33" s="145">
        <v>3.56</v>
      </c>
      <c r="F33" s="145">
        <v>4.04</v>
      </c>
      <c r="G33" s="343">
        <f t="shared" si="2"/>
        <v>0.48</v>
      </c>
      <c r="H33" s="586"/>
      <c r="I33" s="587"/>
      <c r="J33" s="587"/>
      <c r="K33" s="587"/>
      <c r="L33" s="588"/>
      <c r="M33" s="189"/>
      <c r="N33" s="190"/>
      <c r="O33" s="306" t="s">
        <v>67</v>
      </c>
    </row>
    <row r="34" spans="1:16" ht="81" customHeight="1" thickBot="1">
      <c r="A34" s="245" t="s">
        <v>68</v>
      </c>
      <c r="B34" s="583" t="str">
        <f t="shared" si="3"/>
        <v>☆</v>
      </c>
      <c r="C34" s="584"/>
      <c r="D34" s="585"/>
      <c r="E34" s="145">
        <v>3.07</v>
      </c>
      <c r="F34" s="145">
        <v>3.41</v>
      </c>
      <c r="G34" s="343">
        <f t="shared" si="2"/>
        <v>0.3400000000000003</v>
      </c>
      <c r="H34" s="602"/>
      <c r="I34" s="603"/>
      <c r="J34" s="603"/>
      <c r="K34" s="603"/>
      <c r="L34" s="604"/>
      <c r="M34" s="517"/>
      <c r="N34" s="521"/>
      <c r="O34" s="306" t="s">
        <v>68</v>
      </c>
    </row>
    <row r="35" spans="1:16" ht="94.5" customHeight="1" thickBot="1">
      <c r="A35" s="313" t="s">
        <v>69</v>
      </c>
      <c r="B35" s="583" t="str">
        <f t="shared" si="3"/>
        <v>☆</v>
      </c>
      <c r="C35" s="584"/>
      <c r="D35" s="585"/>
      <c r="E35" s="145">
        <v>3.67</v>
      </c>
      <c r="F35" s="145">
        <v>4.3499999999999996</v>
      </c>
      <c r="G35" s="343">
        <f t="shared" si="2"/>
        <v>0.67999999999999972</v>
      </c>
      <c r="H35" s="602"/>
      <c r="I35" s="603"/>
      <c r="J35" s="603"/>
      <c r="K35" s="603"/>
      <c r="L35" s="604"/>
      <c r="M35" s="426"/>
      <c r="N35" s="427"/>
      <c r="O35" s="306" t="s">
        <v>69</v>
      </c>
    </row>
    <row r="36" spans="1:16" ht="92.4" customHeight="1" thickBot="1">
      <c r="A36" s="315" t="s">
        <v>70</v>
      </c>
      <c r="B36" s="583" t="str">
        <f t="shared" si="3"/>
        <v>☆</v>
      </c>
      <c r="C36" s="584"/>
      <c r="D36" s="585"/>
      <c r="E36" s="446">
        <v>2.62</v>
      </c>
      <c r="F36" s="446">
        <v>2.81</v>
      </c>
      <c r="G36" s="343">
        <f t="shared" si="2"/>
        <v>0.18999999999999995</v>
      </c>
      <c r="H36" s="586"/>
      <c r="I36" s="587"/>
      <c r="J36" s="587"/>
      <c r="K36" s="587"/>
      <c r="L36" s="588"/>
      <c r="M36" s="377"/>
      <c r="N36" s="378"/>
      <c r="O36" s="306" t="s">
        <v>70</v>
      </c>
    </row>
    <row r="37" spans="1:16" ht="87.75" customHeight="1" thickBot="1">
      <c r="A37" s="312" t="s">
        <v>71</v>
      </c>
      <c r="B37" s="583" t="str">
        <f t="shared" si="3"/>
        <v>☆</v>
      </c>
      <c r="C37" s="584"/>
      <c r="D37" s="585"/>
      <c r="E37" s="145">
        <v>4</v>
      </c>
      <c r="F37" s="145">
        <v>4.41</v>
      </c>
      <c r="G37" s="343">
        <f t="shared" si="2"/>
        <v>0.41000000000000014</v>
      </c>
      <c r="H37" s="586"/>
      <c r="I37" s="587"/>
      <c r="J37" s="587"/>
      <c r="K37" s="587"/>
      <c r="L37" s="588"/>
      <c r="M37" s="189"/>
      <c r="N37" s="190"/>
      <c r="O37" s="306" t="s">
        <v>71</v>
      </c>
    </row>
    <row r="38" spans="1:16" ht="75.75" customHeight="1" thickBot="1">
      <c r="A38" s="312" t="s">
        <v>72</v>
      </c>
      <c r="B38" s="583" t="str">
        <f t="shared" si="3"/>
        <v>☆</v>
      </c>
      <c r="C38" s="584"/>
      <c r="D38" s="585"/>
      <c r="E38" s="365">
        <v>8.1</v>
      </c>
      <c r="F38" s="365">
        <v>8.93</v>
      </c>
      <c r="G38" s="343">
        <f t="shared" si="2"/>
        <v>0.83000000000000007</v>
      </c>
      <c r="H38" s="586"/>
      <c r="I38" s="587"/>
      <c r="J38" s="587"/>
      <c r="K38" s="587"/>
      <c r="L38" s="588"/>
      <c r="M38" s="189"/>
      <c r="N38" s="190"/>
      <c r="O38" s="306" t="s">
        <v>72</v>
      </c>
    </row>
    <row r="39" spans="1:16" ht="70.2" customHeight="1" thickBot="1">
      <c r="A39" s="312" t="s">
        <v>73</v>
      </c>
      <c r="B39" s="583" t="str">
        <f t="shared" si="3"/>
        <v>☆☆</v>
      </c>
      <c r="C39" s="584"/>
      <c r="D39" s="585"/>
      <c r="E39" s="365">
        <v>10.66</v>
      </c>
      <c r="F39" s="532">
        <v>12.41</v>
      </c>
      <c r="G39" s="343">
        <f t="shared" si="2"/>
        <v>1.75</v>
      </c>
      <c r="H39" s="586"/>
      <c r="I39" s="587"/>
      <c r="J39" s="587"/>
      <c r="K39" s="587"/>
      <c r="L39" s="588"/>
      <c r="M39" s="377"/>
      <c r="N39" s="378"/>
      <c r="O39" s="306" t="s">
        <v>73</v>
      </c>
    </row>
    <row r="40" spans="1:16" ht="78.75" customHeight="1" thickBot="1">
      <c r="A40" s="312" t="s">
        <v>74</v>
      </c>
      <c r="B40" s="583" t="str">
        <f t="shared" si="3"/>
        <v>★</v>
      </c>
      <c r="C40" s="584"/>
      <c r="D40" s="585"/>
      <c r="E40" s="145">
        <v>4.04</v>
      </c>
      <c r="F40" s="145">
        <v>3.91</v>
      </c>
      <c r="G40" s="343">
        <f t="shared" si="2"/>
        <v>-0.12999999999999989</v>
      </c>
      <c r="H40" s="605" t="s">
        <v>376</v>
      </c>
      <c r="I40" s="597"/>
      <c r="J40" s="597"/>
      <c r="K40" s="597"/>
      <c r="L40" s="598"/>
      <c r="M40" s="447" t="s">
        <v>377</v>
      </c>
      <c r="N40" s="448">
        <v>45031</v>
      </c>
      <c r="O40" s="306" t="s">
        <v>74</v>
      </c>
    </row>
    <row r="41" spans="1:16" ht="66" customHeight="1" thickBot="1">
      <c r="A41" s="312" t="s">
        <v>75</v>
      </c>
      <c r="B41" s="583" t="str">
        <f t="shared" si="3"/>
        <v>★</v>
      </c>
      <c r="C41" s="584"/>
      <c r="D41" s="585"/>
      <c r="E41" s="446">
        <v>2.71</v>
      </c>
      <c r="F41" s="446">
        <v>2.04</v>
      </c>
      <c r="G41" s="343">
        <f t="shared" si="2"/>
        <v>-0.66999999999999993</v>
      </c>
      <c r="H41" s="586"/>
      <c r="I41" s="587"/>
      <c r="J41" s="587"/>
      <c r="K41" s="587"/>
      <c r="L41" s="588"/>
      <c r="M41" s="189"/>
      <c r="N41" s="190"/>
      <c r="O41" s="306" t="s">
        <v>75</v>
      </c>
    </row>
    <row r="42" spans="1:16" ht="77.25" customHeight="1" thickBot="1">
      <c r="A42" s="312" t="s">
        <v>76</v>
      </c>
      <c r="B42" s="583" t="str">
        <f t="shared" si="3"/>
        <v>☆☆</v>
      </c>
      <c r="C42" s="584"/>
      <c r="D42" s="585"/>
      <c r="E42" s="145">
        <v>3.72</v>
      </c>
      <c r="F42" s="145">
        <v>5.25</v>
      </c>
      <c r="G42" s="343">
        <f t="shared" si="2"/>
        <v>1.5299999999999998</v>
      </c>
      <c r="H42" s="586"/>
      <c r="I42" s="587"/>
      <c r="J42" s="587"/>
      <c r="K42" s="587"/>
      <c r="L42" s="588"/>
      <c r="M42" s="377"/>
      <c r="N42" s="190"/>
      <c r="O42" s="306" t="s">
        <v>76</v>
      </c>
      <c r="P42" s="54" t="s">
        <v>197</v>
      </c>
    </row>
    <row r="43" spans="1:16" ht="69.75" customHeight="1" thickBot="1">
      <c r="A43" s="312" t="s">
        <v>77</v>
      </c>
      <c r="B43" s="583" t="str">
        <f t="shared" si="3"/>
        <v>☆</v>
      </c>
      <c r="C43" s="584"/>
      <c r="D43" s="585"/>
      <c r="E43" s="145">
        <v>3.25</v>
      </c>
      <c r="F43" s="145">
        <v>3.28</v>
      </c>
      <c r="G43" s="343">
        <f t="shared" si="2"/>
        <v>2.9999999999999805E-2</v>
      </c>
      <c r="H43" s="605" t="s">
        <v>372</v>
      </c>
      <c r="I43" s="597"/>
      <c r="J43" s="597"/>
      <c r="K43" s="597"/>
      <c r="L43" s="598"/>
      <c r="M43" s="447" t="s">
        <v>373</v>
      </c>
      <c r="N43" s="448">
        <v>45036</v>
      </c>
      <c r="O43" s="306" t="s">
        <v>77</v>
      </c>
    </row>
    <row r="44" spans="1:16" ht="77.25" customHeight="1" thickBot="1">
      <c r="A44" s="316" t="s">
        <v>78</v>
      </c>
      <c r="B44" s="583" t="str">
        <f t="shared" si="3"/>
        <v>☆</v>
      </c>
      <c r="C44" s="584"/>
      <c r="D44" s="585"/>
      <c r="E44" s="446">
        <v>2.98</v>
      </c>
      <c r="F44" s="145">
        <v>3.19</v>
      </c>
      <c r="G44" s="343">
        <f t="shared" si="2"/>
        <v>0.20999999999999996</v>
      </c>
      <c r="H44" s="606"/>
      <c r="I44" s="607"/>
      <c r="J44" s="607"/>
      <c r="K44" s="607"/>
      <c r="L44" s="607"/>
      <c r="M44" s="189"/>
      <c r="N44" s="429"/>
      <c r="O44" s="306" t="s">
        <v>78</v>
      </c>
    </row>
    <row r="45" spans="1:16" ht="81.75" customHeight="1" thickBot="1">
      <c r="A45" s="312" t="s">
        <v>79</v>
      </c>
      <c r="B45" s="583" t="str">
        <f t="shared" si="3"/>
        <v>☆</v>
      </c>
      <c r="C45" s="584"/>
      <c r="D45" s="585"/>
      <c r="E45" s="145">
        <v>4.2300000000000004</v>
      </c>
      <c r="F45" s="145">
        <v>4.32</v>
      </c>
      <c r="G45" s="343">
        <f t="shared" si="2"/>
        <v>8.9999999999999858E-2</v>
      </c>
      <c r="H45" s="608"/>
      <c r="I45" s="609"/>
      <c r="J45" s="609"/>
      <c r="K45" s="609"/>
      <c r="L45" s="610"/>
      <c r="M45" s="189"/>
      <c r="N45" s="421"/>
      <c r="O45" s="306" t="s">
        <v>79</v>
      </c>
    </row>
    <row r="46" spans="1:16" ht="72.75" customHeight="1" thickBot="1">
      <c r="A46" s="312" t="s">
        <v>80</v>
      </c>
      <c r="B46" s="583" t="str">
        <f t="shared" si="3"/>
        <v>★</v>
      </c>
      <c r="C46" s="584"/>
      <c r="D46" s="585"/>
      <c r="E46" s="145">
        <v>3.96</v>
      </c>
      <c r="F46" s="145">
        <v>3.78</v>
      </c>
      <c r="G46" s="343">
        <f t="shared" si="2"/>
        <v>-0.18000000000000016</v>
      </c>
      <c r="H46" s="586"/>
      <c r="I46" s="587"/>
      <c r="J46" s="587"/>
      <c r="K46" s="587"/>
      <c r="L46" s="588"/>
      <c r="M46" s="189"/>
      <c r="N46" s="190"/>
      <c r="O46" s="306" t="s">
        <v>80</v>
      </c>
    </row>
    <row r="47" spans="1:16" ht="91.2" customHeight="1" thickBot="1">
      <c r="A47" s="312" t="s">
        <v>81</v>
      </c>
      <c r="B47" s="583" t="str">
        <f t="shared" si="3"/>
        <v>☆☆</v>
      </c>
      <c r="C47" s="584"/>
      <c r="D47" s="585"/>
      <c r="E47" s="446">
        <v>2.34</v>
      </c>
      <c r="F47" s="145">
        <v>4.4400000000000004</v>
      </c>
      <c r="G47" s="343">
        <f t="shared" si="2"/>
        <v>2.1000000000000005</v>
      </c>
      <c r="H47" s="586"/>
      <c r="I47" s="587"/>
      <c r="J47" s="587"/>
      <c r="K47" s="587"/>
      <c r="L47" s="588"/>
      <c r="M47" s="544"/>
      <c r="N47" s="190"/>
      <c r="O47" s="306" t="s">
        <v>81</v>
      </c>
    </row>
    <row r="48" spans="1:16" ht="78.75" customHeight="1" thickBot="1">
      <c r="A48" s="312" t="s">
        <v>82</v>
      </c>
      <c r="B48" s="583" t="str">
        <f t="shared" si="3"/>
        <v>☆☆</v>
      </c>
      <c r="C48" s="584"/>
      <c r="D48" s="585"/>
      <c r="E48" s="446">
        <v>2.57</v>
      </c>
      <c r="F48" s="145">
        <v>4.05</v>
      </c>
      <c r="G48" s="343">
        <f t="shared" si="2"/>
        <v>1.48</v>
      </c>
      <c r="H48" s="614" t="s">
        <v>380</v>
      </c>
      <c r="I48" s="615"/>
      <c r="J48" s="615"/>
      <c r="K48" s="615"/>
      <c r="L48" s="616"/>
      <c r="M48" s="447" t="s">
        <v>381</v>
      </c>
      <c r="N48" s="448">
        <v>45027</v>
      </c>
      <c r="O48" s="306" t="s">
        <v>82</v>
      </c>
    </row>
    <row r="49" spans="1:15" ht="74.25" customHeight="1" thickBot="1">
      <c r="A49" s="312" t="s">
        <v>83</v>
      </c>
      <c r="B49" s="583" t="str">
        <f t="shared" si="3"/>
        <v>☆</v>
      </c>
      <c r="C49" s="584"/>
      <c r="D49" s="585"/>
      <c r="E49" s="145">
        <v>4.4800000000000004</v>
      </c>
      <c r="F49" s="145">
        <v>4.95</v>
      </c>
      <c r="G49" s="343">
        <f t="shared" si="2"/>
        <v>0.46999999999999975</v>
      </c>
      <c r="H49" s="605" t="s">
        <v>378</v>
      </c>
      <c r="I49" s="597"/>
      <c r="J49" s="597"/>
      <c r="K49" s="597"/>
      <c r="L49" s="598"/>
      <c r="M49" s="447" t="s">
        <v>379</v>
      </c>
      <c r="N49" s="448">
        <v>45031</v>
      </c>
      <c r="O49" s="306" t="s">
        <v>83</v>
      </c>
    </row>
    <row r="50" spans="1:15" ht="73.2" customHeight="1" thickBot="1">
      <c r="A50" s="312" t="s">
        <v>84</v>
      </c>
      <c r="B50" s="583" t="str">
        <f t="shared" si="3"/>
        <v>☆</v>
      </c>
      <c r="C50" s="584"/>
      <c r="D50" s="585"/>
      <c r="E50" s="145">
        <v>4.92</v>
      </c>
      <c r="F50" s="365">
        <v>6.03</v>
      </c>
      <c r="G50" s="343">
        <f t="shared" si="2"/>
        <v>1.1100000000000003</v>
      </c>
      <c r="H50" s="611"/>
      <c r="I50" s="612"/>
      <c r="J50" s="612"/>
      <c r="K50" s="612"/>
      <c r="L50" s="613"/>
      <c r="M50" s="189"/>
      <c r="N50" s="445"/>
      <c r="O50" s="306" t="s">
        <v>84</v>
      </c>
    </row>
    <row r="51" spans="1:15" ht="73.5" customHeight="1" thickBot="1">
      <c r="A51" s="312" t="s">
        <v>85</v>
      </c>
      <c r="B51" s="583" t="str">
        <f t="shared" si="3"/>
        <v>★</v>
      </c>
      <c r="C51" s="584"/>
      <c r="D51" s="585"/>
      <c r="E51" s="145">
        <v>5.12</v>
      </c>
      <c r="F51" s="145">
        <v>4.9400000000000004</v>
      </c>
      <c r="G51" s="343">
        <f t="shared" si="2"/>
        <v>-0.17999999999999972</v>
      </c>
      <c r="H51" s="586"/>
      <c r="I51" s="587"/>
      <c r="J51" s="587"/>
      <c r="K51" s="587"/>
      <c r="L51" s="588"/>
      <c r="M51" s="379"/>
      <c r="N51" s="380"/>
      <c r="O51" s="306" t="s">
        <v>85</v>
      </c>
    </row>
    <row r="52" spans="1:15" ht="75" customHeight="1" thickBot="1">
      <c r="A52" s="312" t="s">
        <v>86</v>
      </c>
      <c r="B52" s="583" t="str">
        <f t="shared" si="3"/>
        <v>☆</v>
      </c>
      <c r="C52" s="584"/>
      <c r="D52" s="585"/>
      <c r="E52" s="145">
        <v>4</v>
      </c>
      <c r="F52" s="145">
        <v>4.7699999999999996</v>
      </c>
      <c r="G52" s="343">
        <f t="shared" si="2"/>
        <v>0.76999999999999957</v>
      </c>
      <c r="H52" s="605" t="s">
        <v>370</v>
      </c>
      <c r="I52" s="597"/>
      <c r="J52" s="597"/>
      <c r="K52" s="597"/>
      <c r="L52" s="598"/>
      <c r="M52" s="447" t="s">
        <v>371</v>
      </c>
      <c r="N52" s="448">
        <v>45036</v>
      </c>
      <c r="O52" s="306" t="s">
        <v>86</v>
      </c>
    </row>
    <row r="53" spans="1:15" ht="77.25" customHeight="1" thickBot="1">
      <c r="A53" s="312" t="s">
        <v>87</v>
      </c>
      <c r="B53" s="583" t="str">
        <f t="shared" si="3"/>
        <v>☆☆</v>
      </c>
      <c r="C53" s="584"/>
      <c r="D53" s="585"/>
      <c r="E53" s="365">
        <v>7.79</v>
      </c>
      <c r="F53" s="365">
        <v>9.42</v>
      </c>
      <c r="G53" s="343">
        <f t="shared" si="2"/>
        <v>1.63</v>
      </c>
      <c r="H53" s="586"/>
      <c r="I53" s="587"/>
      <c r="J53" s="587"/>
      <c r="K53" s="587"/>
      <c r="L53" s="588"/>
      <c r="M53" s="189"/>
      <c r="N53" s="190"/>
      <c r="O53" s="306" t="s">
        <v>87</v>
      </c>
    </row>
    <row r="54" spans="1:15" ht="63.75" customHeight="1" thickBot="1">
      <c r="A54" s="312" t="s">
        <v>88</v>
      </c>
      <c r="B54" s="583" t="str">
        <f t="shared" si="3"/>
        <v>☆☆</v>
      </c>
      <c r="C54" s="584"/>
      <c r="D54" s="585"/>
      <c r="E54" s="145">
        <v>3.13</v>
      </c>
      <c r="F54" s="145">
        <v>5.22</v>
      </c>
      <c r="G54" s="343">
        <f t="shared" si="2"/>
        <v>2.09</v>
      </c>
      <c r="H54" s="586"/>
      <c r="I54" s="587"/>
      <c r="J54" s="587"/>
      <c r="K54" s="587"/>
      <c r="L54" s="588"/>
      <c r="M54" s="189"/>
      <c r="N54" s="190"/>
      <c r="O54" s="306" t="s">
        <v>88</v>
      </c>
    </row>
    <row r="55" spans="1:15" ht="93.6" customHeight="1" thickBot="1">
      <c r="A55" s="312" t="s">
        <v>89</v>
      </c>
      <c r="B55" s="583" t="str">
        <f t="shared" si="3"/>
        <v>★</v>
      </c>
      <c r="C55" s="584"/>
      <c r="D55" s="585"/>
      <c r="E55" s="145">
        <v>4.04</v>
      </c>
      <c r="F55" s="145">
        <v>3.57</v>
      </c>
      <c r="G55" s="343">
        <f t="shared" si="2"/>
        <v>-0.4700000000000002</v>
      </c>
      <c r="H55" s="586"/>
      <c r="I55" s="587"/>
      <c r="J55" s="587"/>
      <c r="K55" s="587"/>
      <c r="L55" s="588"/>
      <c r="M55" s="189"/>
      <c r="N55" s="190"/>
      <c r="O55" s="306" t="s">
        <v>89</v>
      </c>
    </row>
    <row r="56" spans="1:15" ht="80.25" customHeight="1" thickBot="1">
      <c r="A56" s="312" t="s">
        <v>90</v>
      </c>
      <c r="B56" s="583" t="str">
        <f t="shared" si="3"/>
        <v>☆</v>
      </c>
      <c r="C56" s="584"/>
      <c r="D56" s="585"/>
      <c r="E56" s="145">
        <v>3.13</v>
      </c>
      <c r="F56" s="145">
        <v>3.69</v>
      </c>
      <c r="G56" s="343">
        <f t="shared" si="2"/>
        <v>0.56000000000000005</v>
      </c>
      <c r="H56" s="586"/>
      <c r="I56" s="587"/>
      <c r="J56" s="587"/>
      <c r="K56" s="587"/>
      <c r="L56" s="588"/>
      <c r="M56" s="189"/>
      <c r="N56" s="190"/>
      <c r="O56" s="306" t="s">
        <v>90</v>
      </c>
    </row>
    <row r="57" spans="1:15" ht="63.75" customHeight="1" thickBot="1">
      <c r="A57" s="312" t="s">
        <v>91</v>
      </c>
      <c r="B57" s="583" t="str">
        <f t="shared" si="3"/>
        <v>☆</v>
      </c>
      <c r="C57" s="584"/>
      <c r="D57" s="585"/>
      <c r="E57" s="446">
        <v>2.8</v>
      </c>
      <c r="F57" s="145">
        <v>4</v>
      </c>
      <c r="G57" s="343">
        <f t="shared" si="2"/>
        <v>1.2000000000000002</v>
      </c>
      <c r="H57" s="611"/>
      <c r="I57" s="612"/>
      <c r="J57" s="612"/>
      <c r="K57" s="612"/>
      <c r="L57" s="613"/>
      <c r="M57" s="189"/>
      <c r="N57" s="190"/>
      <c r="O57" s="306" t="s">
        <v>91</v>
      </c>
    </row>
    <row r="58" spans="1:15" ht="69.75" customHeight="1" thickBot="1">
      <c r="A58" s="312" t="s">
        <v>92</v>
      </c>
      <c r="B58" s="583" t="str">
        <f t="shared" si="3"/>
        <v>☆</v>
      </c>
      <c r="C58" s="584"/>
      <c r="D58" s="585"/>
      <c r="E58" s="145">
        <v>3.22</v>
      </c>
      <c r="F58" s="145">
        <v>4.3899999999999997</v>
      </c>
      <c r="G58" s="343">
        <f t="shared" si="2"/>
        <v>1.1699999999999995</v>
      </c>
      <c r="H58" s="586"/>
      <c r="I58" s="587"/>
      <c r="J58" s="587"/>
      <c r="K58" s="587"/>
      <c r="L58" s="588"/>
      <c r="M58" s="189"/>
      <c r="N58" s="190"/>
      <c r="O58" s="306" t="s">
        <v>92</v>
      </c>
    </row>
    <row r="59" spans="1:15" ht="76.2" customHeight="1" thickBot="1">
      <c r="A59" s="312" t="s">
        <v>93</v>
      </c>
      <c r="B59" s="583" t="str">
        <f t="shared" si="3"/>
        <v>★</v>
      </c>
      <c r="C59" s="584"/>
      <c r="D59" s="585"/>
      <c r="E59" s="145">
        <v>5.82</v>
      </c>
      <c r="F59" s="145">
        <v>5.5</v>
      </c>
      <c r="G59" s="343">
        <f t="shared" si="2"/>
        <v>-0.32000000000000028</v>
      </c>
      <c r="H59" s="586"/>
      <c r="I59" s="587"/>
      <c r="J59" s="587"/>
      <c r="K59" s="587"/>
      <c r="L59" s="588"/>
      <c r="M59" s="379"/>
      <c r="N59" s="380"/>
      <c r="O59" s="306" t="s">
        <v>93</v>
      </c>
    </row>
    <row r="60" spans="1:15" ht="91.95" customHeight="1" thickBot="1">
      <c r="A60" s="312" t="s">
        <v>94</v>
      </c>
      <c r="B60" s="583" t="str">
        <f t="shared" si="3"/>
        <v>☆</v>
      </c>
      <c r="C60" s="584"/>
      <c r="D60" s="585"/>
      <c r="E60" s="145">
        <v>5.68</v>
      </c>
      <c r="F60" s="365">
        <v>6.97</v>
      </c>
      <c r="G60" s="343">
        <f t="shared" si="2"/>
        <v>1.29</v>
      </c>
      <c r="H60" s="586"/>
      <c r="I60" s="587"/>
      <c r="J60" s="587"/>
      <c r="K60" s="587"/>
      <c r="L60" s="588"/>
      <c r="M60" s="189"/>
      <c r="N60" s="190"/>
      <c r="O60" s="306" t="s">
        <v>94</v>
      </c>
    </row>
    <row r="61" spans="1:15" ht="81" customHeight="1" thickBot="1">
      <c r="A61" s="312" t="s">
        <v>95</v>
      </c>
      <c r="B61" s="583" t="str">
        <f t="shared" si="3"/>
        <v>★</v>
      </c>
      <c r="C61" s="584"/>
      <c r="D61" s="585"/>
      <c r="E61" s="446">
        <v>1.89</v>
      </c>
      <c r="F61" s="446">
        <v>1.19</v>
      </c>
      <c r="G61" s="343">
        <f t="shared" si="2"/>
        <v>-0.7</v>
      </c>
      <c r="H61" s="586"/>
      <c r="I61" s="587"/>
      <c r="J61" s="587"/>
      <c r="K61" s="587"/>
      <c r="L61" s="588"/>
      <c r="M61" s="189"/>
      <c r="N61" s="190"/>
      <c r="O61" s="306" t="s">
        <v>95</v>
      </c>
    </row>
    <row r="62" spans="1:15" ht="75.599999999999994" customHeight="1" thickBot="1">
      <c r="A62" s="312" t="s">
        <v>96</v>
      </c>
      <c r="B62" s="583" t="str">
        <f t="shared" si="3"/>
        <v>☆</v>
      </c>
      <c r="C62" s="584"/>
      <c r="D62" s="585"/>
      <c r="E62" s="145">
        <v>4.32</v>
      </c>
      <c r="F62" s="145">
        <v>4.57</v>
      </c>
      <c r="G62" s="343">
        <f t="shared" si="2"/>
        <v>0.25</v>
      </c>
      <c r="H62" s="586"/>
      <c r="I62" s="587"/>
      <c r="J62" s="587"/>
      <c r="K62" s="587"/>
      <c r="L62" s="588"/>
      <c r="M62" s="518"/>
      <c r="N62" s="190"/>
      <c r="O62" s="306" t="s">
        <v>96</v>
      </c>
    </row>
    <row r="63" spans="1:15" ht="87" customHeight="1" thickBot="1">
      <c r="A63" s="312" t="s">
        <v>97</v>
      </c>
      <c r="B63" s="583" t="str">
        <f t="shared" si="3"/>
        <v>☆</v>
      </c>
      <c r="C63" s="584"/>
      <c r="D63" s="585"/>
      <c r="E63" s="446">
        <v>2.91</v>
      </c>
      <c r="F63" s="145">
        <v>3.7</v>
      </c>
      <c r="G63" s="343">
        <f t="shared" si="2"/>
        <v>0.79</v>
      </c>
      <c r="H63" s="586"/>
      <c r="I63" s="587"/>
      <c r="J63" s="587"/>
      <c r="K63" s="587"/>
      <c r="L63" s="588"/>
      <c r="M63" s="413"/>
      <c r="N63" s="190"/>
      <c r="O63" s="306" t="s">
        <v>97</v>
      </c>
    </row>
    <row r="64" spans="1:15" ht="73.2" customHeight="1" thickBot="1">
      <c r="A64" s="312" t="s">
        <v>98</v>
      </c>
      <c r="B64" s="583" t="str">
        <f t="shared" si="3"/>
        <v>☆</v>
      </c>
      <c r="C64" s="584"/>
      <c r="D64" s="585"/>
      <c r="E64" s="446">
        <v>2.36</v>
      </c>
      <c r="F64" s="145">
        <v>3.27</v>
      </c>
      <c r="G64" s="343">
        <f t="shared" si="2"/>
        <v>0.91000000000000014</v>
      </c>
      <c r="H64" s="659"/>
      <c r="I64" s="660"/>
      <c r="J64" s="660"/>
      <c r="K64" s="660"/>
      <c r="L64" s="661"/>
      <c r="M64" s="189"/>
      <c r="N64" s="190"/>
      <c r="O64" s="306" t="s">
        <v>98</v>
      </c>
    </row>
    <row r="65" spans="1:18" ht="80.25" customHeight="1" thickBot="1">
      <c r="A65" s="312" t="s">
        <v>99</v>
      </c>
      <c r="B65" s="583" t="str">
        <f t="shared" si="3"/>
        <v>☆</v>
      </c>
      <c r="C65" s="584"/>
      <c r="D65" s="585"/>
      <c r="E65" s="145">
        <v>3.79</v>
      </c>
      <c r="F65" s="145">
        <v>4.51</v>
      </c>
      <c r="G65" s="343">
        <f t="shared" si="2"/>
        <v>0.71999999999999975</v>
      </c>
      <c r="H65" s="614" t="s">
        <v>375</v>
      </c>
      <c r="I65" s="615"/>
      <c r="J65" s="615"/>
      <c r="K65" s="615"/>
      <c r="L65" s="616"/>
      <c r="M65" s="547" t="s">
        <v>374</v>
      </c>
      <c r="N65" s="448">
        <v>45031</v>
      </c>
      <c r="O65" s="306" t="s">
        <v>99</v>
      </c>
    </row>
    <row r="66" spans="1:18" ht="88.5" customHeight="1" thickBot="1">
      <c r="A66" s="312" t="s">
        <v>100</v>
      </c>
      <c r="B66" s="583" t="str">
        <f t="shared" si="3"/>
        <v>☆</v>
      </c>
      <c r="C66" s="584"/>
      <c r="D66" s="585"/>
      <c r="E66" s="365">
        <v>9.5299999999999994</v>
      </c>
      <c r="F66" s="365">
        <v>10.220000000000001</v>
      </c>
      <c r="G66" s="343">
        <f t="shared" si="2"/>
        <v>0.69000000000000128</v>
      </c>
      <c r="H66" s="611"/>
      <c r="I66" s="612"/>
      <c r="J66" s="612"/>
      <c r="K66" s="612"/>
      <c r="L66" s="613"/>
      <c r="M66" s="189"/>
      <c r="N66" s="190"/>
      <c r="O66" s="306" t="s">
        <v>100</v>
      </c>
    </row>
    <row r="67" spans="1:18" ht="78.75" customHeight="1" thickBot="1">
      <c r="A67" s="312" t="s">
        <v>101</v>
      </c>
      <c r="B67" s="583" t="str">
        <f t="shared" si="3"/>
        <v>☆☆</v>
      </c>
      <c r="C67" s="584"/>
      <c r="D67" s="585"/>
      <c r="E67" s="365">
        <v>8.17</v>
      </c>
      <c r="F67" s="365">
        <v>10.33</v>
      </c>
      <c r="G67" s="343">
        <f t="shared" si="2"/>
        <v>2.16</v>
      </c>
      <c r="H67" s="586"/>
      <c r="I67" s="587"/>
      <c r="J67" s="587"/>
      <c r="K67" s="587"/>
      <c r="L67" s="588"/>
      <c r="M67" s="189"/>
      <c r="N67" s="190"/>
      <c r="O67" s="306" t="s">
        <v>101</v>
      </c>
    </row>
    <row r="68" spans="1:18" ht="63" customHeight="1" thickBot="1">
      <c r="A68" s="315" t="s">
        <v>102</v>
      </c>
      <c r="B68" s="583" t="str">
        <f t="shared" si="3"/>
        <v>☆</v>
      </c>
      <c r="C68" s="584"/>
      <c r="D68" s="585"/>
      <c r="E68" s="145">
        <v>5.98</v>
      </c>
      <c r="F68" s="365">
        <v>6.72</v>
      </c>
      <c r="G68" s="343">
        <f t="shared" si="2"/>
        <v>0.73999999999999932</v>
      </c>
      <c r="H68" s="586"/>
      <c r="I68" s="587"/>
      <c r="J68" s="587"/>
      <c r="K68" s="587"/>
      <c r="L68" s="588"/>
      <c r="M68" s="379"/>
      <c r="N68" s="190"/>
      <c r="O68" s="306" t="s">
        <v>102</v>
      </c>
    </row>
    <row r="69" spans="1:18" ht="72.75" customHeight="1" thickBot="1">
      <c r="A69" s="313" t="s">
        <v>103</v>
      </c>
      <c r="B69" s="583" t="str">
        <f t="shared" si="3"/>
        <v>☆</v>
      </c>
      <c r="C69" s="584"/>
      <c r="D69" s="585"/>
      <c r="E69" s="368">
        <v>2.33</v>
      </c>
      <c r="F69" s="368">
        <v>2.91</v>
      </c>
      <c r="G69" s="343">
        <f t="shared" si="2"/>
        <v>0.58000000000000007</v>
      </c>
      <c r="H69" s="611"/>
      <c r="I69" s="612"/>
      <c r="J69" s="612"/>
      <c r="K69" s="612"/>
      <c r="L69" s="613"/>
      <c r="M69" s="189"/>
      <c r="N69" s="190"/>
      <c r="O69" s="306" t="s">
        <v>103</v>
      </c>
    </row>
    <row r="70" spans="1:18" ht="58.5" customHeight="1" thickBot="1">
      <c r="A70" s="246" t="s">
        <v>104</v>
      </c>
      <c r="B70" s="647" t="str">
        <f t="shared" si="3"/>
        <v>☆</v>
      </c>
      <c r="C70" s="648"/>
      <c r="D70" s="649"/>
      <c r="E70" s="145">
        <v>3.72</v>
      </c>
      <c r="F70" s="145">
        <v>4.2</v>
      </c>
      <c r="G70" s="533">
        <f t="shared" si="2"/>
        <v>0.48</v>
      </c>
      <c r="H70" s="586"/>
      <c r="I70" s="587"/>
      <c r="J70" s="587"/>
      <c r="K70" s="587"/>
      <c r="L70" s="588"/>
      <c r="M70" s="247"/>
      <c r="N70" s="190"/>
      <c r="O70" s="306"/>
    </row>
    <row r="71" spans="1:18" ht="42.75" customHeight="1" thickBot="1">
      <c r="A71" s="248"/>
      <c r="B71" s="248"/>
      <c r="C71" s="248"/>
      <c r="D71" s="248"/>
      <c r="E71" s="650"/>
      <c r="F71" s="650"/>
      <c r="G71" s="650"/>
      <c r="H71" s="650"/>
      <c r="I71" s="650"/>
      <c r="J71" s="650"/>
      <c r="K71" s="650"/>
      <c r="L71" s="650"/>
      <c r="M71" s="55">
        <f>COUNTIF(E24:E69,"&gt;=10")</f>
        <v>1</v>
      </c>
      <c r="N71" s="55">
        <f>COUNTIF(F24:F69,"&gt;=10")</f>
        <v>3</v>
      </c>
      <c r="O71" s="55" t="s">
        <v>28</v>
      </c>
    </row>
    <row r="72" spans="1:18" ht="36.75" customHeight="1" thickBot="1">
      <c r="A72" s="68" t="s">
        <v>21</v>
      </c>
      <c r="B72" s="69"/>
      <c r="C72" s="127"/>
      <c r="D72" s="127"/>
      <c r="E72" s="651" t="s">
        <v>20</v>
      </c>
      <c r="F72" s="651"/>
      <c r="G72" s="651"/>
      <c r="H72" s="652" t="s">
        <v>243</v>
      </c>
      <c r="I72" s="653"/>
      <c r="J72" s="69"/>
      <c r="K72" s="70"/>
      <c r="L72" s="70"/>
      <c r="M72" s="71"/>
      <c r="N72" s="72"/>
    </row>
    <row r="73" spans="1:18" ht="36.75" customHeight="1" thickBot="1">
      <c r="A73" s="73"/>
      <c r="B73" s="249"/>
      <c r="C73" s="656" t="s">
        <v>238</v>
      </c>
      <c r="D73" s="657"/>
      <c r="E73" s="657"/>
      <c r="F73" s="658"/>
      <c r="G73" s="74">
        <f>+F70</f>
        <v>4.2</v>
      </c>
      <c r="H73" s="75" t="s">
        <v>105</v>
      </c>
      <c r="I73" s="654">
        <f>+G70</f>
        <v>0.48</v>
      </c>
      <c r="J73" s="655"/>
      <c r="K73" s="250"/>
      <c r="L73" s="250"/>
      <c r="M73" s="251"/>
      <c r="N73" s="76"/>
    </row>
    <row r="74" spans="1:18" ht="36.75" customHeight="1" thickBot="1">
      <c r="A74" s="73"/>
      <c r="B74" s="249"/>
      <c r="C74" s="617" t="s">
        <v>106</v>
      </c>
      <c r="D74" s="618"/>
      <c r="E74" s="618"/>
      <c r="F74" s="619"/>
      <c r="G74" s="77">
        <f>+F35</f>
        <v>4.3499999999999996</v>
      </c>
      <c r="H74" s="78" t="s">
        <v>105</v>
      </c>
      <c r="I74" s="620">
        <f>+G35</f>
        <v>0.67999999999999972</v>
      </c>
      <c r="J74" s="621"/>
      <c r="K74" s="250"/>
      <c r="L74" s="250"/>
      <c r="M74" s="251"/>
      <c r="N74" s="76"/>
      <c r="R74" s="289" t="s">
        <v>21</v>
      </c>
    </row>
    <row r="75" spans="1:18" ht="36.75" customHeight="1" thickBot="1">
      <c r="A75" s="73"/>
      <c r="B75" s="249"/>
      <c r="C75" s="622" t="s">
        <v>107</v>
      </c>
      <c r="D75" s="623"/>
      <c r="E75" s="623"/>
      <c r="F75" s="79" t="str">
        <f>VLOOKUP(G75,F:P,10,0)</f>
        <v>石川県</v>
      </c>
      <c r="G75" s="80">
        <f>MAX(F23:F70)</f>
        <v>12.41</v>
      </c>
      <c r="H75" s="624" t="s">
        <v>108</v>
      </c>
      <c r="I75" s="625"/>
      <c r="J75" s="625"/>
      <c r="K75" s="81">
        <f>+N71</f>
        <v>3</v>
      </c>
      <c r="L75" s="82" t="s">
        <v>109</v>
      </c>
      <c r="M75" s="83">
        <f>N71-M71</f>
        <v>2</v>
      </c>
      <c r="N75" s="76"/>
      <c r="R75" s="290"/>
    </row>
    <row r="76" spans="1:18" ht="36.75" customHeight="1" thickBot="1">
      <c r="A76" s="84"/>
      <c r="B76" s="85"/>
      <c r="C76" s="85"/>
      <c r="D76" s="85"/>
      <c r="E76" s="85"/>
      <c r="F76" s="85"/>
      <c r="G76" s="85"/>
      <c r="H76" s="85"/>
      <c r="I76" s="85"/>
      <c r="J76" s="85"/>
      <c r="K76" s="86"/>
      <c r="L76" s="86"/>
      <c r="M76" s="87"/>
      <c r="N76" s="88"/>
      <c r="R76" s="290"/>
    </row>
    <row r="77" spans="1:18" ht="30.75" customHeight="1">
      <c r="A77" s="113"/>
      <c r="B77" s="113"/>
      <c r="C77" s="113"/>
      <c r="D77" s="113"/>
      <c r="E77" s="113"/>
      <c r="F77" s="113"/>
      <c r="G77" s="113"/>
      <c r="H77" s="113"/>
      <c r="I77" s="113"/>
      <c r="J77" s="113"/>
      <c r="K77" s="252"/>
      <c r="L77" s="252"/>
      <c r="M77" s="253"/>
      <c r="N77" s="254"/>
      <c r="R77" s="291"/>
    </row>
    <row r="78" spans="1:18" ht="30.75" customHeight="1" thickBot="1">
      <c r="A78" s="255"/>
      <c r="B78" s="255"/>
      <c r="C78" s="255"/>
      <c r="D78" s="255"/>
      <c r="E78" s="255"/>
      <c r="F78" s="255"/>
      <c r="G78" s="255"/>
      <c r="H78" s="255"/>
      <c r="I78" s="255"/>
      <c r="J78" s="255"/>
      <c r="K78" s="256"/>
      <c r="L78" s="256"/>
      <c r="M78" s="257"/>
      <c r="N78" s="255"/>
    </row>
    <row r="79" spans="1:18" ht="24.75" customHeight="1" thickTop="1">
      <c r="A79" s="626">
        <v>2</v>
      </c>
      <c r="B79" s="629" t="s">
        <v>261</v>
      </c>
      <c r="C79" s="630"/>
      <c r="D79" s="630"/>
      <c r="E79" s="630"/>
      <c r="F79" s="631"/>
      <c r="G79" s="638" t="s">
        <v>262</v>
      </c>
      <c r="H79" s="639"/>
      <c r="I79" s="639"/>
      <c r="J79" s="639"/>
      <c r="K79" s="639"/>
      <c r="L79" s="639"/>
      <c r="M79" s="639"/>
      <c r="N79" s="640"/>
    </row>
    <row r="80" spans="1:18" ht="24.75" customHeight="1">
      <c r="A80" s="627"/>
      <c r="B80" s="632"/>
      <c r="C80" s="633"/>
      <c r="D80" s="633"/>
      <c r="E80" s="633"/>
      <c r="F80" s="634"/>
      <c r="G80" s="641"/>
      <c r="H80" s="642"/>
      <c r="I80" s="642"/>
      <c r="J80" s="642"/>
      <c r="K80" s="642"/>
      <c r="L80" s="642"/>
      <c r="M80" s="642"/>
      <c r="N80" s="643"/>
      <c r="O80" s="258" t="s">
        <v>28</v>
      </c>
      <c r="P80" s="258"/>
    </row>
    <row r="81" spans="1:16" ht="24.75" customHeight="1">
      <c r="A81" s="627"/>
      <c r="B81" s="632"/>
      <c r="C81" s="633"/>
      <c r="D81" s="633"/>
      <c r="E81" s="633"/>
      <c r="F81" s="634"/>
      <c r="G81" s="641"/>
      <c r="H81" s="642"/>
      <c r="I81" s="642"/>
      <c r="J81" s="642"/>
      <c r="K81" s="642"/>
      <c r="L81" s="642"/>
      <c r="M81" s="642"/>
      <c r="N81" s="643"/>
      <c r="O81" s="258" t="s">
        <v>21</v>
      </c>
      <c r="P81" s="258" t="s">
        <v>110</v>
      </c>
    </row>
    <row r="82" spans="1:16" ht="24.75" customHeight="1">
      <c r="A82" s="627"/>
      <c r="B82" s="632"/>
      <c r="C82" s="633"/>
      <c r="D82" s="633"/>
      <c r="E82" s="633"/>
      <c r="F82" s="634"/>
      <c r="G82" s="641"/>
      <c r="H82" s="642"/>
      <c r="I82" s="642"/>
      <c r="J82" s="642"/>
      <c r="K82" s="642"/>
      <c r="L82" s="642"/>
      <c r="M82" s="642"/>
      <c r="N82" s="643"/>
      <c r="O82" s="259"/>
      <c r="P82" s="258"/>
    </row>
    <row r="83" spans="1:16" ht="46.2" customHeight="1" thickBot="1">
      <c r="A83" s="628"/>
      <c r="B83" s="635"/>
      <c r="C83" s="636"/>
      <c r="D83" s="636"/>
      <c r="E83" s="636"/>
      <c r="F83" s="637"/>
      <c r="G83" s="644"/>
      <c r="H83" s="645"/>
      <c r="I83" s="645"/>
      <c r="J83" s="645"/>
      <c r="K83" s="645"/>
      <c r="L83" s="645"/>
      <c r="M83" s="645"/>
      <c r="N83" s="646"/>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101"/>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4EE19-2140-448F-8EA9-555C309DF1D4}">
  <sheetPr>
    <pageSetUpPr fitToPage="1"/>
  </sheetPr>
  <dimension ref="A1:Q23"/>
  <sheetViews>
    <sheetView view="pageBreakPreview" zoomScaleNormal="75" zoomScaleSheetLayoutView="100" workbookViewId="0">
      <selection activeCell="Q12" sqref="Q12"/>
    </sheetView>
  </sheetViews>
  <sheetFormatPr defaultColWidth="9" defaultRowHeight="13.2"/>
  <cols>
    <col min="1" max="1" width="3.44140625" style="529" customWidth="1"/>
    <col min="2" max="2" width="4.88671875" style="529" customWidth="1"/>
    <col min="3" max="12" width="9" style="529"/>
    <col min="13" max="13" width="35.21875" style="529" customWidth="1"/>
    <col min="14" max="14" width="4.21875" style="529" customWidth="1"/>
    <col min="15" max="15" width="3.109375" style="529" customWidth="1"/>
    <col min="16" max="16384" width="9" style="529"/>
  </cols>
  <sheetData>
    <row r="1" spans="1:17" ht="23.4">
      <c r="A1" s="798"/>
      <c r="B1" s="799" t="s">
        <v>257</v>
      </c>
      <c r="C1" s="799"/>
      <c r="D1" s="799"/>
      <c r="E1" s="799"/>
      <c r="F1" s="799"/>
      <c r="G1" s="799"/>
      <c r="H1" s="799"/>
      <c r="I1" s="799"/>
      <c r="J1" s="799"/>
      <c r="K1" s="800"/>
      <c r="L1" s="800"/>
      <c r="M1" s="800"/>
      <c r="N1" s="800"/>
      <c r="O1" s="798"/>
    </row>
    <row r="2" spans="1:17" ht="19.2">
      <c r="A2" s="801"/>
      <c r="B2" s="802" t="s">
        <v>529</v>
      </c>
      <c r="C2" s="802"/>
      <c r="D2" s="802"/>
      <c r="E2" s="802"/>
      <c r="F2" s="802"/>
      <c r="G2" s="802"/>
      <c r="H2" s="802"/>
      <c r="I2" s="802"/>
      <c r="J2" s="802"/>
      <c r="K2" s="803"/>
      <c r="L2" s="803"/>
      <c r="M2" s="803"/>
      <c r="N2" s="803"/>
      <c r="O2" s="804"/>
    </row>
    <row r="3" spans="1:17" ht="19.2">
      <c r="A3" s="801"/>
      <c r="B3" s="802" t="s">
        <v>530</v>
      </c>
      <c r="C3" s="802"/>
      <c r="D3" s="802"/>
      <c r="E3" s="802"/>
      <c r="F3" s="802"/>
      <c r="G3" s="802"/>
      <c r="H3" s="802"/>
      <c r="I3" s="802"/>
      <c r="J3" s="802"/>
      <c r="K3" s="803"/>
      <c r="L3" s="803"/>
      <c r="M3" s="803"/>
      <c r="N3" s="803"/>
      <c r="O3" s="805"/>
    </row>
    <row r="4" spans="1:17" ht="16.2">
      <c r="A4" s="801"/>
      <c r="B4" s="806" t="s">
        <v>531</v>
      </c>
      <c r="C4" s="806"/>
      <c r="D4" s="806"/>
      <c r="E4" s="806"/>
      <c r="F4" s="806"/>
      <c r="G4" s="806"/>
      <c r="H4" s="806"/>
      <c r="I4" s="806"/>
      <c r="J4" s="806"/>
      <c r="K4" s="807"/>
      <c r="L4" s="807"/>
      <c r="M4" s="807"/>
      <c r="N4" s="807"/>
      <c r="O4" s="805"/>
    </row>
    <row r="5" spans="1:17" ht="16.2">
      <c r="A5" s="801"/>
      <c r="B5" s="808" t="s">
        <v>21</v>
      </c>
      <c r="C5" s="808"/>
      <c r="D5" s="808"/>
      <c r="E5" s="808"/>
      <c r="F5" s="808"/>
      <c r="G5" s="808"/>
      <c r="H5" s="808"/>
      <c r="I5" s="808"/>
      <c r="J5" s="808"/>
      <c r="K5" s="741"/>
      <c r="L5" s="741"/>
      <c r="M5" s="741"/>
      <c r="N5" s="741"/>
      <c r="O5" s="805"/>
    </row>
    <row r="6" spans="1:17" ht="12.6" customHeight="1">
      <c r="A6" s="801"/>
      <c r="B6" s="530"/>
      <c r="C6" s="809"/>
      <c r="D6" s="809"/>
      <c r="E6" s="809"/>
      <c r="F6" s="809"/>
      <c r="G6" s="809"/>
      <c r="H6" s="809"/>
      <c r="I6" s="809"/>
      <c r="J6" s="809"/>
      <c r="K6" s="809"/>
      <c r="L6" s="809"/>
      <c r="M6" s="809"/>
      <c r="N6" s="809"/>
      <c r="O6" s="805"/>
    </row>
    <row r="7" spans="1:17" ht="23.25" customHeight="1">
      <c r="A7" s="801"/>
      <c r="B7" s="809"/>
      <c r="C7" s="810"/>
      <c r="D7" s="811"/>
      <c r="E7" s="811"/>
      <c r="F7" s="811"/>
      <c r="G7" s="809"/>
      <c r="H7" s="809"/>
      <c r="I7" s="820" t="s">
        <v>532</v>
      </c>
      <c r="J7" s="821"/>
      <c r="K7" s="821"/>
      <c r="L7" s="821"/>
      <c r="M7" s="821"/>
      <c r="N7" s="809"/>
      <c r="O7" s="805"/>
      <c r="P7" s="529" t="s">
        <v>21</v>
      </c>
    </row>
    <row r="8" spans="1:17" ht="23.25" customHeight="1">
      <c r="A8" s="801"/>
      <c r="B8" s="809"/>
      <c r="C8" s="812"/>
      <c r="D8" s="812"/>
      <c r="E8" s="812"/>
      <c r="F8" s="812"/>
      <c r="G8" s="809"/>
      <c r="H8" s="809"/>
      <c r="I8" s="821"/>
      <c r="J8" s="821"/>
      <c r="K8" s="821"/>
      <c r="L8" s="821"/>
      <c r="M8" s="821"/>
      <c r="N8" s="809"/>
      <c r="O8" s="805"/>
      <c r="P8" s="529" t="s">
        <v>21</v>
      </c>
    </row>
    <row r="9" spans="1:17" ht="23.25" customHeight="1">
      <c r="A9" s="801"/>
      <c r="B9" s="809"/>
      <c r="C9" s="812"/>
      <c r="D9" s="812"/>
      <c r="E9" s="812"/>
      <c r="F9" s="812"/>
      <c r="G9" s="809"/>
      <c r="H9" s="809"/>
      <c r="I9" s="821"/>
      <c r="J9" s="821"/>
      <c r="K9" s="821"/>
      <c r="L9" s="821"/>
      <c r="M9" s="821"/>
      <c r="N9" s="809"/>
      <c r="O9" s="801"/>
    </row>
    <row r="10" spans="1:17" ht="23.25" customHeight="1">
      <c r="A10" s="801"/>
      <c r="B10" s="809"/>
      <c r="C10" s="812"/>
      <c r="D10" s="812"/>
      <c r="E10" s="812"/>
      <c r="F10" s="812"/>
      <c r="G10" s="809"/>
      <c r="H10" s="809"/>
      <c r="I10" s="821"/>
      <c r="J10" s="821"/>
      <c r="K10" s="821"/>
      <c r="L10" s="821"/>
      <c r="M10" s="821"/>
      <c r="N10" s="809"/>
      <c r="O10" s="801"/>
    </row>
    <row r="11" spans="1:17" ht="23.25" customHeight="1">
      <c r="A11" s="801"/>
      <c r="B11" s="809"/>
      <c r="C11" s="812"/>
      <c r="D11" s="812"/>
      <c r="E11" s="812"/>
      <c r="F11" s="812"/>
      <c r="G11" s="809"/>
      <c r="H11" s="809"/>
      <c r="I11" s="821"/>
      <c r="J11" s="821"/>
      <c r="K11" s="821"/>
      <c r="L11" s="821"/>
      <c r="M11" s="821"/>
      <c r="N11" s="809"/>
      <c r="O11" s="801"/>
    </row>
    <row r="12" spans="1:17" ht="49.8" customHeight="1">
      <c r="A12" s="801"/>
      <c r="B12" s="809"/>
      <c r="C12" s="813"/>
      <c r="D12" s="813"/>
      <c r="E12" s="813"/>
      <c r="F12" s="813"/>
      <c r="G12" s="814"/>
      <c r="H12" s="814"/>
      <c r="I12" s="821"/>
      <c r="J12" s="821"/>
      <c r="K12" s="821"/>
      <c r="L12" s="821"/>
      <c r="M12" s="821"/>
      <c r="N12" s="809"/>
      <c r="O12" s="801"/>
      <c r="Q12" s="815"/>
    </row>
    <row r="13" spans="1:17" ht="23.25" customHeight="1">
      <c r="A13" s="801"/>
      <c r="B13" s="816"/>
      <c r="C13" s="809"/>
      <c r="D13" s="809"/>
      <c r="E13" s="809"/>
      <c r="F13" s="809"/>
      <c r="G13" s="809"/>
      <c r="H13" s="817" t="s">
        <v>533</v>
      </c>
      <c r="I13" s="818"/>
      <c r="J13" s="818"/>
      <c r="K13" s="818"/>
      <c r="L13" s="818"/>
      <c r="M13" s="818"/>
      <c r="N13" s="809"/>
      <c r="O13" s="801"/>
    </row>
    <row r="14" spans="1:17" ht="16.8" thickBot="1">
      <c r="A14" s="801"/>
      <c r="B14" s="822"/>
      <c r="C14" s="823"/>
      <c r="D14" s="823"/>
      <c r="E14" s="823"/>
      <c r="F14" s="823"/>
      <c r="G14" s="823"/>
      <c r="H14" s="823"/>
      <c r="I14" s="823"/>
      <c r="J14" s="823"/>
      <c r="K14" s="823"/>
      <c r="L14" s="823"/>
      <c r="M14" s="823"/>
      <c r="N14" s="823"/>
      <c r="O14" s="801"/>
    </row>
    <row r="15" spans="1:17" ht="9" customHeight="1" thickTop="1">
      <c r="A15" s="801"/>
      <c r="B15" s="819"/>
      <c r="C15" s="824" t="s">
        <v>534</v>
      </c>
      <c r="D15" s="825"/>
      <c r="E15" s="825"/>
      <c r="F15" s="825"/>
      <c r="G15" s="825"/>
      <c r="H15" s="825"/>
      <c r="I15" s="825"/>
      <c r="J15" s="825"/>
      <c r="K15" s="825"/>
      <c r="L15" s="825"/>
      <c r="M15" s="826"/>
      <c r="N15" s="823"/>
      <c r="O15" s="801"/>
    </row>
    <row r="16" spans="1:17" ht="13.2" customHeight="1">
      <c r="A16" s="801"/>
      <c r="B16" s="823"/>
      <c r="C16" s="827"/>
      <c r="D16" s="828"/>
      <c r="E16" s="828"/>
      <c r="F16" s="828"/>
      <c r="G16" s="828"/>
      <c r="H16" s="828"/>
      <c r="I16" s="828"/>
      <c r="J16" s="828"/>
      <c r="K16" s="828"/>
      <c r="L16" s="828"/>
      <c r="M16" s="829"/>
      <c r="N16" s="823"/>
      <c r="O16" s="801"/>
    </row>
    <row r="17" spans="1:15" ht="18" customHeight="1">
      <c r="A17" s="801"/>
      <c r="B17" s="823"/>
      <c r="C17" s="827"/>
      <c r="D17" s="828"/>
      <c r="E17" s="828"/>
      <c r="F17" s="828"/>
      <c r="G17" s="828"/>
      <c r="H17" s="828"/>
      <c r="I17" s="828"/>
      <c r="J17" s="828"/>
      <c r="K17" s="828"/>
      <c r="L17" s="828"/>
      <c r="M17" s="829"/>
      <c r="N17" s="823"/>
      <c r="O17" s="801"/>
    </row>
    <row r="18" spans="1:15" ht="18" customHeight="1">
      <c r="A18" s="801"/>
      <c r="B18" s="823"/>
      <c r="C18" s="827"/>
      <c r="D18" s="828"/>
      <c r="E18" s="828"/>
      <c r="F18" s="828"/>
      <c r="G18" s="828"/>
      <c r="H18" s="828"/>
      <c r="I18" s="828"/>
      <c r="J18" s="828"/>
      <c r="K18" s="828"/>
      <c r="L18" s="828"/>
      <c r="M18" s="829"/>
      <c r="N18" s="823"/>
      <c r="O18" s="801"/>
    </row>
    <row r="19" spans="1:15" ht="18" customHeight="1">
      <c r="A19" s="801"/>
      <c r="B19" s="823"/>
      <c r="C19" s="827"/>
      <c r="D19" s="828"/>
      <c r="E19" s="828"/>
      <c r="F19" s="828"/>
      <c r="G19" s="828"/>
      <c r="H19" s="828"/>
      <c r="I19" s="828"/>
      <c r="J19" s="828"/>
      <c r="K19" s="828"/>
      <c r="L19" s="828"/>
      <c r="M19" s="829"/>
      <c r="N19" s="823"/>
      <c r="O19" s="801"/>
    </row>
    <row r="20" spans="1:15" ht="18" customHeight="1">
      <c r="A20" s="801"/>
      <c r="B20" s="823"/>
      <c r="C20" s="827"/>
      <c r="D20" s="828"/>
      <c r="E20" s="828"/>
      <c r="F20" s="828"/>
      <c r="G20" s="828"/>
      <c r="H20" s="828"/>
      <c r="I20" s="828"/>
      <c r="J20" s="828"/>
      <c r="K20" s="828"/>
      <c r="L20" s="828"/>
      <c r="M20" s="829"/>
      <c r="N20" s="823"/>
      <c r="O20" s="801"/>
    </row>
    <row r="21" spans="1:15" ht="31.2" customHeight="1">
      <c r="A21" s="801"/>
      <c r="B21" s="823"/>
      <c r="C21" s="827"/>
      <c r="D21" s="828"/>
      <c r="E21" s="828"/>
      <c r="F21" s="828"/>
      <c r="G21" s="828"/>
      <c r="H21" s="828"/>
      <c r="I21" s="828"/>
      <c r="J21" s="828"/>
      <c r="K21" s="828"/>
      <c r="L21" s="828"/>
      <c r="M21" s="829"/>
      <c r="N21" s="823"/>
      <c r="O21" s="801"/>
    </row>
    <row r="22" spans="1:15" ht="18" customHeight="1" thickBot="1">
      <c r="A22" s="801"/>
      <c r="B22" s="823"/>
      <c r="C22" s="830"/>
      <c r="D22" s="831"/>
      <c r="E22" s="831"/>
      <c r="F22" s="831"/>
      <c r="G22" s="831"/>
      <c r="H22" s="831"/>
      <c r="I22" s="831"/>
      <c r="J22" s="831"/>
      <c r="K22" s="831"/>
      <c r="L22" s="831"/>
      <c r="M22" s="832"/>
      <c r="N22" s="823"/>
      <c r="O22" s="801"/>
    </row>
    <row r="23" spans="1:15" ht="19.8" customHeight="1" thickTop="1">
      <c r="A23" s="801"/>
      <c r="B23" s="823"/>
      <c r="C23" s="823"/>
      <c r="D23" s="823"/>
      <c r="E23" s="823"/>
      <c r="F23" s="823"/>
      <c r="G23" s="823"/>
      <c r="H23" s="823"/>
      <c r="I23" s="823"/>
      <c r="J23" s="823"/>
      <c r="K23" s="823"/>
      <c r="L23" s="823"/>
      <c r="M23" s="823"/>
      <c r="N23" s="823"/>
      <c r="O23" s="801"/>
    </row>
  </sheetData>
  <mergeCells count="10">
    <mergeCell ref="H13:M13"/>
    <mergeCell ref="C15:M22"/>
    <mergeCell ref="B1:N1"/>
    <mergeCell ref="B2:N2"/>
    <mergeCell ref="B3:N3"/>
    <mergeCell ref="O3:O8"/>
    <mergeCell ref="B4:N4"/>
    <mergeCell ref="B5:N5"/>
    <mergeCell ref="C7:F12"/>
    <mergeCell ref="I7:M12"/>
  </mergeCells>
  <phoneticPr fontId="101"/>
  <hyperlinks>
    <hyperlink ref="H13" r:id="rId1" display="http://www.aimservices.co.jp/recruit/senmon/about/manga.html" xr:uid="{8CA08734-90A3-47EE-8C23-4CFD60AF242B}"/>
  </hyperlinks>
  <pageMargins left="0.75" right="0.75" top="1" bottom="1" header="0.51200000000000001" footer="0.51200000000000001"/>
  <pageSetup paperSize="9" scale="94" orientation="landscape" horizontalDpi="200" verticalDpi="200"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sheetPr codeName="Sheet5"/>
  <dimension ref="A1:R56"/>
  <sheetViews>
    <sheetView zoomScale="75" zoomScaleNormal="75" workbookViewId="0">
      <selection activeCell="P31" sqref="P31"/>
    </sheetView>
  </sheetViews>
  <sheetFormatPr defaultColWidth="8.88671875" defaultRowHeight="13.2"/>
  <cols>
    <col min="1" max="1" width="12.77734375" style="109" customWidth="1"/>
    <col min="2" max="2" width="25" customWidth="1"/>
    <col min="3" max="3" width="9.109375" customWidth="1"/>
    <col min="4" max="4" width="23" customWidth="1"/>
    <col min="5" max="5" width="19.44140625" customWidth="1"/>
    <col min="6" max="6" width="13.5546875" customWidth="1"/>
    <col min="7" max="7" width="14.77734375" customWidth="1"/>
    <col min="8" max="8" width="20.88671875" customWidth="1"/>
    <col min="9" max="9" width="19" customWidth="1"/>
    <col min="10" max="10" width="13.21875" customWidth="1"/>
    <col min="11" max="11" width="12.33203125" customWidth="1"/>
    <col min="12" max="12" width="13" customWidth="1"/>
    <col min="13" max="13" width="16.109375" customWidth="1"/>
    <col min="14" max="14" width="30.6640625" customWidth="1"/>
    <col min="15" max="15" width="7.88671875" customWidth="1"/>
    <col min="16" max="16" width="40.44140625" customWidth="1"/>
  </cols>
  <sheetData>
    <row r="1" spans="2:18" ht="45" customHeight="1">
      <c r="B1" s="114"/>
      <c r="C1" s="293" t="s">
        <v>383</v>
      </c>
      <c r="D1" s="156"/>
      <c r="E1" s="156"/>
      <c r="F1" s="662" t="s">
        <v>246</v>
      </c>
      <c r="G1" s="662"/>
      <c r="H1" s="662"/>
      <c r="I1" s="662"/>
      <c r="J1" s="662"/>
      <c r="K1" s="662"/>
      <c r="L1" s="662"/>
      <c r="M1" s="662"/>
      <c r="N1" s="662"/>
      <c r="O1" s="109"/>
    </row>
    <row r="2" spans="2:18" ht="31.2" customHeight="1">
      <c r="B2" s="663" t="s">
        <v>247</v>
      </c>
      <c r="C2" s="663"/>
      <c r="D2" s="663"/>
      <c r="E2" s="663"/>
      <c r="F2" s="663"/>
      <c r="G2" s="663"/>
      <c r="H2" s="663"/>
      <c r="I2" s="663"/>
      <c r="J2" s="663"/>
      <c r="K2" s="663"/>
      <c r="L2" s="663"/>
      <c r="M2" s="663"/>
      <c r="N2" s="663"/>
      <c r="O2" s="109"/>
    </row>
    <row r="3" spans="2:18" ht="237" customHeight="1">
      <c r="B3" s="663"/>
      <c r="C3" s="663"/>
      <c r="D3" s="663"/>
      <c r="E3" s="663"/>
      <c r="F3" s="663"/>
      <c r="G3" s="663"/>
      <c r="H3" s="663"/>
      <c r="I3" s="663"/>
      <c r="J3" s="663"/>
      <c r="K3" s="663"/>
      <c r="L3" s="663"/>
      <c r="M3" s="663"/>
      <c r="N3" s="663"/>
    </row>
    <row r="4" spans="2:18" ht="29.25" customHeight="1">
      <c r="B4" s="172"/>
      <c r="C4" s="173" t="s">
        <v>21</v>
      </c>
      <c r="D4" s="174"/>
      <c r="E4" s="174" t="s">
        <v>189</v>
      </c>
      <c r="F4" s="174"/>
      <c r="G4" s="175"/>
      <c r="H4" s="174"/>
      <c r="I4" s="174"/>
      <c r="J4" s="176"/>
      <c r="K4" s="176"/>
      <c r="L4" s="176"/>
      <c r="M4" s="176"/>
      <c r="N4" s="177"/>
      <c r="O4" s="109"/>
    </row>
    <row r="5" spans="2:18" ht="267" customHeight="1">
      <c r="B5" s="669" t="s">
        <v>21</v>
      </c>
      <c r="C5" s="670"/>
      <c r="D5" s="670"/>
      <c r="E5" s="670"/>
      <c r="F5" s="670"/>
      <c r="G5" s="670"/>
      <c r="H5" s="670"/>
      <c r="I5" s="670"/>
      <c r="J5" s="670"/>
      <c r="K5" s="670"/>
      <c r="L5" s="670"/>
      <c r="M5" s="670"/>
      <c r="N5" s="670"/>
      <c r="O5" s="109"/>
    </row>
    <row r="6" spans="2:18" ht="15" customHeight="1">
      <c r="B6" s="146"/>
      <c r="C6" s="146"/>
      <c r="D6" s="153"/>
      <c r="E6" s="153"/>
      <c r="F6" s="153"/>
      <c r="G6" s="154"/>
      <c r="H6" s="153"/>
      <c r="I6" s="153"/>
      <c r="J6" s="153"/>
      <c r="K6" s="153"/>
      <c r="L6" s="153"/>
      <c r="M6" s="153"/>
      <c r="N6" s="153"/>
      <c r="O6" s="109"/>
      <c r="P6" s="331"/>
      <c r="Q6" s="331"/>
      <c r="R6" s="331"/>
    </row>
    <row r="7" spans="2:18" ht="22.2" customHeight="1">
      <c r="B7" s="146"/>
      <c r="C7" s="146"/>
      <c r="D7" s="155"/>
      <c r="E7" s="155"/>
      <c r="F7" s="431"/>
      <c r="G7" s="207"/>
      <c r="H7" s="207"/>
      <c r="I7" s="476" t="s">
        <v>384</v>
      </c>
      <c r="J7" s="479" t="s">
        <v>254</v>
      </c>
      <c r="K7" s="478" t="s">
        <v>253</v>
      </c>
      <c r="L7" s="153" t="s">
        <v>189</v>
      </c>
      <c r="M7" s="353"/>
      <c r="N7" s="338"/>
      <c r="O7" s="337"/>
      <c r="P7" s="206"/>
      <c r="Q7" s="331"/>
      <c r="R7" s="331"/>
    </row>
    <row r="8" spans="2:18" ht="22.2" customHeight="1">
      <c r="B8" s="146"/>
      <c r="C8" s="146"/>
      <c r="D8" s="667" t="s">
        <v>252</v>
      </c>
      <c r="E8" s="668"/>
      <c r="F8" s="432" t="s">
        <v>187</v>
      </c>
      <c r="G8" s="472">
        <v>33508380</v>
      </c>
      <c r="H8" s="207">
        <v>33628545</v>
      </c>
      <c r="I8" s="477">
        <f>+H8-G8</f>
        <v>120165</v>
      </c>
      <c r="J8" s="434">
        <f>+I8/G8/2</f>
        <v>1.7930589303332479E-3</v>
      </c>
      <c r="K8" s="433">
        <v>74338</v>
      </c>
      <c r="L8" s="153"/>
      <c r="M8" s="671"/>
      <c r="N8" s="671"/>
      <c r="O8" s="337"/>
      <c r="P8" s="332" t="s">
        <v>189</v>
      </c>
      <c r="Q8" s="331"/>
      <c r="R8" s="331"/>
    </row>
    <row r="9" spans="2:18" ht="24.6" customHeight="1" thickBot="1">
      <c r="B9" s="146"/>
      <c r="C9" s="146"/>
      <c r="D9" s="197"/>
      <c r="E9" s="473"/>
      <c r="F9" s="475"/>
      <c r="G9" s="474"/>
      <c r="H9" s="435"/>
      <c r="I9" s="436"/>
      <c r="J9" s="437"/>
      <c r="K9" s="437"/>
      <c r="L9" s="438"/>
      <c r="M9" s="671"/>
      <c r="N9" s="671"/>
      <c r="O9" s="337"/>
      <c r="P9" s="205"/>
      <c r="Q9" s="331"/>
      <c r="R9" s="331"/>
    </row>
    <row r="10" spans="2:18" ht="17.399999999999999" customHeight="1">
      <c r="B10" s="146"/>
      <c r="C10" s="146"/>
      <c r="D10" s="146"/>
      <c r="E10" s="146"/>
      <c r="F10" s="146"/>
      <c r="G10" s="146"/>
      <c r="H10" s="146"/>
      <c r="I10" s="146"/>
      <c r="J10" s="146"/>
      <c r="K10" s="146"/>
      <c r="L10" s="146"/>
      <c r="M10" s="439"/>
      <c r="N10" s="439"/>
      <c r="O10" s="337"/>
      <c r="P10" s="206"/>
      <c r="Q10" s="331"/>
      <c r="R10" s="331"/>
    </row>
    <row r="11" spans="2:18" ht="21.6" customHeight="1">
      <c r="B11" s="146"/>
      <c r="C11" s="146"/>
      <c r="D11" s="146"/>
      <c r="E11" s="146"/>
      <c r="F11" s="146"/>
      <c r="G11" s="146"/>
      <c r="H11" s="146"/>
      <c r="I11" s="146"/>
      <c r="J11" s="146"/>
      <c r="K11" s="146"/>
      <c r="L11" s="441"/>
      <c r="M11" s="441"/>
      <c r="N11" s="441"/>
      <c r="O11" s="337"/>
      <c r="P11" s="332"/>
      <c r="Q11" s="331"/>
      <c r="R11" s="331"/>
    </row>
    <row r="12" spans="2:18" ht="21.6" customHeight="1">
      <c r="B12" s="146"/>
      <c r="C12" s="146"/>
      <c r="D12" s="146"/>
      <c r="E12" s="146"/>
      <c r="F12" s="146"/>
      <c r="G12" s="146"/>
      <c r="H12" s="146"/>
      <c r="I12" s="146"/>
      <c r="J12" s="146"/>
      <c r="K12" s="146"/>
      <c r="L12" s="441"/>
      <c r="M12" s="441">
        <v>33508380</v>
      </c>
      <c r="N12" s="441"/>
      <c r="O12" s="337" t="s">
        <v>189</v>
      </c>
      <c r="P12" s="206"/>
      <c r="Q12" s="331"/>
      <c r="R12" s="331"/>
    </row>
    <row r="13" spans="2:18" ht="21.6" customHeight="1">
      <c r="B13" s="146"/>
      <c r="C13" s="146"/>
      <c r="D13" s="146"/>
      <c r="E13" s="146"/>
      <c r="F13" s="146"/>
      <c r="G13" s="146"/>
      <c r="H13" s="146"/>
      <c r="I13" s="146"/>
      <c r="J13" s="146"/>
      <c r="K13" s="146"/>
      <c r="L13" s="441"/>
      <c r="M13" s="441"/>
      <c r="N13" s="441"/>
      <c r="O13" s="339"/>
      <c r="P13" s="206"/>
      <c r="Q13" s="331"/>
      <c r="R13" s="331"/>
    </row>
    <row r="14" spans="2:18" ht="21.6" customHeight="1">
      <c r="B14" s="146"/>
      <c r="C14" s="146"/>
      <c r="D14" s="146"/>
      <c r="E14" s="146"/>
      <c r="F14" s="146"/>
      <c r="G14" s="146"/>
      <c r="H14" s="146"/>
      <c r="I14" s="146"/>
      <c r="J14" s="146"/>
      <c r="K14" s="146"/>
      <c r="L14" s="441"/>
      <c r="M14" s="441"/>
      <c r="N14" s="441"/>
      <c r="O14" s="339"/>
      <c r="P14" s="332"/>
      <c r="Q14" s="331"/>
      <c r="R14" s="331"/>
    </row>
    <row r="15" spans="2:18" ht="21.6" customHeight="1">
      <c r="B15" s="146"/>
      <c r="C15" s="146"/>
      <c r="D15" s="146"/>
      <c r="E15" s="146"/>
      <c r="F15" s="146"/>
      <c r="G15" s="146"/>
      <c r="H15" s="146"/>
      <c r="I15" s="146"/>
      <c r="J15" s="146"/>
      <c r="K15" s="146"/>
      <c r="L15" s="441"/>
      <c r="M15" s="441"/>
      <c r="N15" s="441"/>
      <c r="O15" s="339"/>
      <c r="P15" s="205"/>
      <c r="Q15" s="331"/>
      <c r="R15" s="331"/>
    </row>
    <row r="16" spans="2:18" ht="21.6" customHeight="1">
      <c r="B16" s="326"/>
      <c r="C16" s="146"/>
      <c r="D16" s="146"/>
      <c r="E16" s="146"/>
      <c r="F16" s="146"/>
      <c r="G16" s="146"/>
      <c r="H16" s="146"/>
      <c r="I16" s="146"/>
      <c r="J16" s="146"/>
      <c r="K16" s="146"/>
      <c r="L16" s="441"/>
      <c r="M16" s="441"/>
      <c r="N16" s="441"/>
      <c r="O16" s="339"/>
      <c r="P16" s="206"/>
      <c r="Q16" s="331"/>
      <c r="R16" s="331"/>
    </row>
    <row r="17" spans="2:18" ht="21.6" customHeight="1">
      <c r="B17" s="146"/>
      <c r="C17" s="146"/>
      <c r="D17" s="146"/>
      <c r="E17" s="146"/>
      <c r="F17" s="146"/>
      <c r="G17" s="146"/>
      <c r="H17" s="146"/>
      <c r="I17" s="146"/>
      <c r="J17" s="146"/>
      <c r="K17" s="146"/>
      <c r="L17" s="441"/>
      <c r="M17" s="441"/>
      <c r="N17" s="441"/>
      <c r="O17" s="339"/>
      <c r="P17" s="332"/>
      <c r="Q17" s="331"/>
      <c r="R17" s="331"/>
    </row>
    <row r="18" spans="2:18" ht="21.6" customHeight="1">
      <c r="B18" s="146"/>
      <c r="C18" s="146"/>
      <c r="D18" s="146"/>
      <c r="E18" s="146"/>
      <c r="F18" s="146"/>
      <c r="G18" s="146"/>
      <c r="H18" s="146"/>
      <c r="I18" s="146"/>
      <c r="J18" s="146"/>
      <c r="K18" s="146"/>
      <c r="L18" s="441"/>
      <c r="M18" s="441"/>
      <c r="N18" s="441"/>
      <c r="O18" s="339"/>
      <c r="P18" s="205"/>
      <c r="Q18" s="331"/>
      <c r="R18" s="331"/>
    </row>
    <row r="19" spans="2:18" ht="21.6" customHeight="1">
      <c r="B19" s="146"/>
      <c r="C19" s="146"/>
      <c r="D19" s="146"/>
      <c r="E19" s="146"/>
      <c r="F19" s="146"/>
      <c r="G19" s="146"/>
      <c r="H19" s="146"/>
      <c r="I19" s="146"/>
      <c r="J19" s="146"/>
      <c r="K19" s="146"/>
      <c r="L19" s="441"/>
      <c r="M19" s="441"/>
      <c r="N19" s="441"/>
      <c r="O19" s="339"/>
      <c r="P19" s="206"/>
      <c r="Q19" s="331"/>
      <c r="R19" s="331"/>
    </row>
    <row r="20" spans="2:18" ht="21.6" customHeight="1">
      <c r="B20" s="146"/>
      <c r="C20" s="146"/>
      <c r="D20" s="146"/>
      <c r="E20" s="146"/>
      <c r="F20" s="146"/>
      <c r="G20" s="146"/>
      <c r="H20" s="146"/>
      <c r="I20" s="146"/>
      <c r="J20" s="146"/>
      <c r="K20" s="146"/>
      <c r="L20" s="441"/>
      <c r="M20" s="441"/>
      <c r="N20" s="441"/>
      <c r="O20" s="339"/>
      <c r="P20" s="332"/>
      <c r="Q20" s="331"/>
      <c r="R20" s="331"/>
    </row>
    <row r="21" spans="2:18" ht="21.6" customHeight="1">
      <c r="B21" s="146"/>
      <c r="C21" s="146"/>
      <c r="D21" s="146"/>
      <c r="E21" s="146"/>
      <c r="F21" s="146"/>
      <c r="G21" s="146"/>
      <c r="H21" s="146"/>
      <c r="I21" s="146"/>
      <c r="J21" s="146"/>
      <c r="K21" s="146"/>
      <c r="L21" s="441"/>
      <c r="M21" s="441"/>
      <c r="N21" s="441"/>
      <c r="O21" s="339"/>
      <c r="P21" s="205"/>
      <c r="Q21" s="331"/>
      <c r="R21" s="331"/>
    </row>
    <row r="22" spans="2:18" ht="21.6" customHeight="1">
      <c r="B22" s="109"/>
      <c r="C22" s="109"/>
      <c r="D22" s="109"/>
      <c r="E22" s="109"/>
      <c r="F22" s="109"/>
      <c r="G22" s="109"/>
      <c r="H22" s="109"/>
      <c r="I22" s="109"/>
      <c r="J22" s="109" t="s">
        <v>217</v>
      </c>
      <c r="K22" s="109"/>
      <c r="L22" s="440"/>
      <c r="M22" s="440"/>
      <c r="N22" s="440"/>
      <c r="O22" s="339"/>
      <c r="P22" s="206"/>
      <c r="Q22" s="331"/>
      <c r="R22" s="331"/>
    </row>
    <row r="23" spans="2:18" ht="21.6" customHeight="1">
      <c r="B23" s="109"/>
      <c r="C23" s="109"/>
      <c r="D23" s="109"/>
      <c r="E23" s="109"/>
      <c r="F23" s="109"/>
      <c r="G23" s="109"/>
      <c r="H23" s="109"/>
      <c r="I23" s="109"/>
      <c r="J23" s="109"/>
      <c r="K23" s="109"/>
      <c r="L23" s="440"/>
      <c r="M23" s="440"/>
      <c r="N23" s="440"/>
      <c r="O23" s="339"/>
      <c r="P23" s="332"/>
      <c r="Q23" s="331"/>
      <c r="R23" s="331"/>
    </row>
    <row r="24" spans="2:18" ht="32.4">
      <c r="B24" s="664" t="s">
        <v>171</v>
      </c>
      <c r="C24" s="664"/>
      <c r="D24" s="664"/>
      <c r="E24" s="664"/>
      <c r="F24" s="664"/>
      <c r="G24" s="664"/>
      <c r="H24" s="664"/>
      <c r="I24" s="118"/>
      <c r="J24" s="117"/>
      <c r="K24" s="109"/>
      <c r="L24" s="109"/>
      <c r="M24" s="109"/>
      <c r="N24" s="109"/>
      <c r="O24" s="109"/>
      <c r="P24" s="206"/>
    </row>
    <row r="25" spans="2:18" ht="18">
      <c r="B25" s="147" t="s">
        <v>134</v>
      </c>
      <c r="C25" s="109"/>
      <c r="D25" s="109"/>
      <c r="E25" s="109"/>
      <c r="F25" s="109"/>
      <c r="G25" s="109"/>
      <c r="H25" s="109"/>
      <c r="I25" s="109"/>
      <c r="J25" s="109"/>
      <c r="K25" s="109"/>
      <c r="L25" s="109"/>
      <c r="M25" s="109"/>
      <c r="N25" s="109"/>
      <c r="O25" s="109"/>
      <c r="P25" s="332"/>
    </row>
    <row r="26" spans="2:18" ht="18">
      <c r="B26" s="665" t="s">
        <v>135</v>
      </c>
      <c r="C26" s="665"/>
      <c r="D26" s="665"/>
      <c r="E26" s="665"/>
      <c r="F26" s="665"/>
      <c r="G26" s="665"/>
      <c r="H26" s="665"/>
      <c r="I26" s="665"/>
      <c r="J26" s="665"/>
      <c r="K26" s="665"/>
      <c r="L26" s="665"/>
      <c r="M26" s="665"/>
      <c r="N26" s="109"/>
      <c r="O26" s="109"/>
    </row>
    <row r="27" spans="2:18" ht="18">
      <c r="B27" s="666" t="s">
        <v>136</v>
      </c>
      <c r="C27" s="666"/>
      <c r="D27" s="666"/>
      <c r="E27" s="666"/>
      <c r="F27" s="666"/>
      <c r="G27" s="666"/>
      <c r="H27" s="666"/>
      <c r="I27" s="666"/>
      <c r="J27" s="666"/>
      <c r="K27" s="666"/>
      <c r="L27" s="666"/>
      <c r="M27" s="666"/>
      <c r="N27" s="109"/>
      <c r="O27" s="109"/>
    </row>
    <row r="28" spans="2:18" ht="22.5" customHeight="1">
      <c r="B28" s="682" t="s">
        <v>184</v>
      </c>
      <c r="C28" s="683"/>
      <c r="D28" s="683"/>
      <c r="E28" s="683"/>
      <c r="F28" s="683"/>
      <c r="G28" s="683"/>
      <c r="H28" s="683"/>
      <c r="I28" s="683"/>
      <c r="J28" s="683"/>
      <c r="K28" s="683"/>
      <c r="L28" s="683"/>
      <c r="M28" s="684"/>
      <c r="N28" s="681" t="s">
        <v>172</v>
      </c>
      <c r="O28" s="109"/>
    </row>
    <row r="29" spans="2:18" ht="22.5" customHeight="1">
      <c r="B29" s="167" t="s">
        <v>190</v>
      </c>
      <c r="C29" s="165"/>
      <c r="D29" s="165"/>
      <c r="E29" s="165"/>
      <c r="F29" s="165"/>
      <c r="G29" s="165"/>
      <c r="H29" s="165"/>
      <c r="I29" s="165"/>
      <c r="J29" s="165"/>
      <c r="K29" s="165"/>
      <c r="L29" s="165"/>
      <c r="M29" s="166"/>
      <c r="N29" s="681"/>
      <c r="O29" s="109"/>
    </row>
    <row r="30" spans="2:18" ht="18">
      <c r="B30" s="665" t="s">
        <v>180</v>
      </c>
      <c r="C30" s="665"/>
      <c r="D30" s="665"/>
      <c r="E30" s="665"/>
      <c r="F30" s="665"/>
      <c r="G30" s="665"/>
      <c r="H30" s="665"/>
      <c r="I30" s="665"/>
      <c r="J30" s="665"/>
      <c r="K30" s="665"/>
      <c r="L30" s="665"/>
      <c r="M30" s="665"/>
      <c r="N30" s="681"/>
      <c r="O30" s="109"/>
    </row>
    <row r="31" spans="2:18" ht="18">
      <c r="B31" s="666" t="s">
        <v>181</v>
      </c>
      <c r="C31" s="666"/>
      <c r="D31" s="666"/>
      <c r="E31" s="666"/>
      <c r="F31" s="666"/>
      <c r="G31" s="666"/>
      <c r="H31" s="666"/>
      <c r="I31" s="666"/>
      <c r="J31" s="666"/>
      <c r="K31" s="666"/>
      <c r="L31" s="666"/>
      <c r="M31" s="666"/>
      <c r="N31" s="681"/>
      <c r="O31" s="109"/>
    </row>
    <row r="32" spans="2:18" ht="18">
      <c r="B32" s="665" t="s">
        <v>182</v>
      </c>
      <c r="C32" s="665"/>
      <c r="D32" s="665"/>
      <c r="E32" s="665"/>
      <c r="F32" s="665"/>
      <c r="G32" s="665"/>
      <c r="H32" s="665"/>
      <c r="I32" s="665"/>
      <c r="J32" s="665"/>
      <c r="K32" s="665"/>
      <c r="L32" s="665"/>
      <c r="M32" s="665"/>
      <c r="N32" s="681"/>
      <c r="O32" s="109"/>
    </row>
    <row r="33" spans="1:15" ht="18">
      <c r="B33" s="665" t="s">
        <v>183</v>
      </c>
      <c r="C33" s="665"/>
      <c r="D33" s="665"/>
      <c r="E33" s="665"/>
      <c r="F33" s="665"/>
      <c r="G33" s="665"/>
      <c r="H33" s="665"/>
      <c r="I33" s="665"/>
      <c r="J33" s="665"/>
      <c r="K33" s="665"/>
      <c r="L33" s="665"/>
      <c r="M33" s="665"/>
      <c r="N33" s="681"/>
      <c r="O33" s="109"/>
    </row>
    <row r="34" spans="1:15" ht="18">
      <c r="B34" s="120"/>
      <c r="M34" s="109"/>
      <c r="N34" s="681"/>
      <c r="O34" s="109"/>
    </row>
    <row r="35" spans="1:15" ht="17.25" customHeight="1">
      <c r="B35" s="675" t="s">
        <v>137</v>
      </c>
      <c r="C35" s="676"/>
      <c r="D35" s="676"/>
      <c r="E35" s="676"/>
      <c r="F35" s="676"/>
      <c r="G35" s="676"/>
      <c r="H35" s="676"/>
      <c r="I35" s="676"/>
      <c r="J35" s="676"/>
      <c r="K35" s="676"/>
      <c r="L35" s="676"/>
      <c r="M35" s="677"/>
      <c r="N35" s="681"/>
      <c r="O35" s="109"/>
    </row>
    <row r="36" spans="1:15" ht="17.25" customHeight="1">
      <c r="B36" s="675" t="s">
        <v>138</v>
      </c>
      <c r="C36" s="676"/>
      <c r="D36" s="676"/>
      <c r="E36" s="676"/>
      <c r="F36" s="676"/>
      <c r="G36" s="676"/>
      <c r="H36" s="676"/>
      <c r="I36" s="676"/>
      <c r="J36" s="676"/>
      <c r="K36" s="676"/>
      <c r="L36" s="676"/>
      <c r="M36" s="677"/>
      <c r="N36" s="681"/>
      <c r="O36" s="109"/>
    </row>
    <row r="37" spans="1:15" ht="17.25" customHeight="1">
      <c r="B37" s="675" t="s">
        <v>139</v>
      </c>
      <c r="C37" s="676"/>
      <c r="D37" s="676"/>
      <c r="E37" s="676"/>
      <c r="F37" s="676"/>
      <c r="G37" s="676"/>
      <c r="H37" s="676"/>
      <c r="I37" s="676"/>
      <c r="J37" s="676"/>
      <c r="K37" s="676"/>
      <c r="L37" s="676"/>
      <c r="M37" s="677"/>
      <c r="N37" s="681"/>
      <c r="O37" s="109"/>
    </row>
    <row r="38" spans="1:15" ht="18">
      <c r="B38" s="675" t="s">
        <v>140</v>
      </c>
      <c r="C38" s="676"/>
      <c r="D38" s="676"/>
      <c r="E38" s="676"/>
      <c r="F38" s="676"/>
      <c r="G38" s="676"/>
      <c r="H38" s="676"/>
      <c r="I38" s="676"/>
      <c r="J38" s="676"/>
      <c r="K38" s="676"/>
      <c r="L38" s="676"/>
      <c r="M38" s="677"/>
      <c r="N38" s="681"/>
      <c r="O38" s="109"/>
    </row>
    <row r="39" spans="1:15" ht="18">
      <c r="B39" s="675" t="s">
        <v>141</v>
      </c>
      <c r="C39" s="676"/>
      <c r="D39" s="676"/>
      <c r="E39" s="676"/>
      <c r="F39" s="676"/>
      <c r="G39" s="676"/>
      <c r="H39" s="676"/>
      <c r="I39" s="676"/>
      <c r="J39" s="676"/>
      <c r="K39" s="676"/>
      <c r="L39" s="676"/>
      <c r="M39" s="677"/>
      <c r="N39" s="681"/>
      <c r="O39" s="109"/>
    </row>
    <row r="40" spans="1:15" ht="18">
      <c r="B40" s="678" t="s">
        <v>142</v>
      </c>
      <c r="C40" s="679"/>
      <c r="D40" s="679"/>
      <c r="E40" s="679"/>
      <c r="F40" s="679"/>
      <c r="G40" s="679"/>
      <c r="H40" s="679"/>
      <c r="I40" s="679"/>
      <c r="J40" s="679"/>
      <c r="K40" s="679"/>
      <c r="L40" s="679"/>
      <c r="M40" s="680"/>
      <c r="N40" s="109"/>
      <c r="O40" s="109"/>
    </row>
    <row r="41" spans="1:15" ht="18">
      <c r="B41" s="672" t="s">
        <v>143</v>
      </c>
      <c r="C41" s="673"/>
      <c r="D41" s="673"/>
      <c r="E41" s="673"/>
      <c r="F41" s="673"/>
      <c r="G41" s="673"/>
      <c r="H41" s="673"/>
      <c r="I41" s="673"/>
      <c r="J41" s="673"/>
      <c r="K41" s="673"/>
      <c r="L41" s="673"/>
      <c r="M41" s="674"/>
      <c r="N41" s="109"/>
      <c r="O41" s="109"/>
    </row>
    <row r="42" spans="1:15" ht="18">
      <c r="B42" s="675" t="s">
        <v>188</v>
      </c>
      <c r="C42" s="676"/>
      <c r="D42" s="676"/>
      <c r="E42" s="676"/>
      <c r="F42" s="676"/>
      <c r="G42" s="676"/>
      <c r="H42" s="676"/>
      <c r="I42" s="676"/>
      <c r="J42" s="676"/>
      <c r="K42" s="676"/>
      <c r="L42" s="676"/>
      <c r="M42" s="677"/>
      <c r="N42" s="109"/>
      <c r="O42" s="109"/>
    </row>
    <row r="43" spans="1:15" ht="18">
      <c r="B43" s="120"/>
      <c r="M43" s="109"/>
      <c r="N43" s="109"/>
      <c r="O43" s="109"/>
    </row>
    <row r="44" spans="1:15" ht="18.600000000000001" thickBot="1">
      <c r="B44" s="120"/>
      <c r="M44" s="109"/>
      <c r="N44" s="109"/>
      <c r="O44" s="109"/>
    </row>
    <row r="45" spans="1:15" ht="20.25" customHeight="1">
      <c r="B45" s="685" t="s">
        <v>144</v>
      </c>
      <c r="C45" s="685" t="s">
        <v>145</v>
      </c>
      <c r="D45" s="685" t="s">
        <v>146</v>
      </c>
      <c r="E45" s="685" t="s">
        <v>147</v>
      </c>
      <c r="F45" s="121" t="s">
        <v>148</v>
      </c>
      <c r="G45" s="140" t="s">
        <v>196</v>
      </c>
      <c r="H45" s="687" t="s">
        <v>195</v>
      </c>
      <c r="I45" s="687" t="s">
        <v>150</v>
      </c>
      <c r="J45" s="687" t="s">
        <v>151</v>
      </c>
      <c r="K45" s="687" t="s">
        <v>173</v>
      </c>
      <c r="L45" s="685" t="s">
        <v>152</v>
      </c>
      <c r="M45" s="685" t="s">
        <v>191</v>
      </c>
      <c r="N45" s="109"/>
      <c r="O45" s="109"/>
    </row>
    <row r="46" spans="1:15" ht="18.600000000000001" thickBot="1">
      <c r="B46" s="686"/>
      <c r="C46" s="686"/>
      <c r="D46" s="686"/>
      <c r="E46" s="686"/>
      <c r="F46" s="122" t="s">
        <v>149</v>
      </c>
      <c r="G46" s="141"/>
      <c r="H46" s="688"/>
      <c r="I46" s="688"/>
      <c r="J46" s="688"/>
      <c r="K46" s="688"/>
      <c r="L46" s="686"/>
      <c r="M46" s="686"/>
      <c r="N46" s="109"/>
      <c r="O46" s="109"/>
    </row>
    <row r="47" spans="1:15" ht="18.600000000000001" thickBot="1">
      <c r="B47" s="123">
        <v>1</v>
      </c>
      <c r="C47" s="124" t="s">
        <v>153</v>
      </c>
      <c r="D47" s="125"/>
      <c r="E47" s="125"/>
      <c r="F47" s="125"/>
      <c r="G47" s="142"/>
      <c r="H47" s="125"/>
      <c r="I47" s="125"/>
      <c r="J47" s="125"/>
      <c r="K47" s="126" t="s">
        <v>153</v>
      </c>
      <c r="L47" s="125"/>
      <c r="M47" s="125"/>
      <c r="N47" s="109"/>
      <c r="O47" s="109"/>
    </row>
    <row r="48" spans="1:15" ht="18.600000000000001" thickBot="1">
      <c r="A48" s="135" t="s">
        <v>28</v>
      </c>
      <c r="B48" s="136">
        <v>2</v>
      </c>
      <c r="C48" s="137" t="s">
        <v>153</v>
      </c>
      <c r="D48" s="138" t="s">
        <v>153</v>
      </c>
      <c r="E48" s="138" t="s">
        <v>153</v>
      </c>
      <c r="F48" s="138" t="s">
        <v>174</v>
      </c>
      <c r="G48" s="142"/>
      <c r="H48" s="125"/>
      <c r="I48" s="125"/>
      <c r="J48" s="138" t="s">
        <v>175</v>
      </c>
      <c r="K48" s="138" t="s">
        <v>153</v>
      </c>
      <c r="L48" s="125"/>
      <c r="M48" s="125"/>
      <c r="N48" s="109" t="s">
        <v>176</v>
      </c>
      <c r="O48" s="109"/>
    </row>
    <row r="49" spans="1:15" ht="18.600000000000001" thickBot="1">
      <c r="A49" s="135" t="s">
        <v>21</v>
      </c>
      <c r="B49" s="136">
        <v>3</v>
      </c>
      <c r="C49" s="137" t="s">
        <v>153</v>
      </c>
      <c r="D49" s="138" t="s">
        <v>153</v>
      </c>
      <c r="E49" s="138" t="s">
        <v>153</v>
      </c>
      <c r="F49" s="138" t="s">
        <v>153</v>
      </c>
      <c r="G49" s="142"/>
      <c r="H49" s="125"/>
      <c r="I49" s="125"/>
      <c r="J49" s="138" t="s">
        <v>153</v>
      </c>
      <c r="K49" s="138" t="s">
        <v>153</v>
      </c>
      <c r="L49" s="138" t="s">
        <v>153</v>
      </c>
      <c r="M49" s="125"/>
      <c r="N49" s="109"/>
      <c r="O49" s="109"/>
    </row>
    <row r="50" spans="1:15" ht="18.600000000000001" thickBot="1">
      <c r="A50" s="135" t="s">
        <v>177</v>
      </c>
      <c r="B50" s="132">
        <v>4</v>
      </c>
      <c r="C50" s="133" t="s">
        <v>153</v>
      </c>
      <c r="D50" s="134" t="s">
        <v>153</v>
      </c>
      <c r="E50" s="134" t="s">
        <v>153</v>
      </c>
      <c r="F50" s="134" t="s">
        <v>153</v>
      </c>
      <c r="G50" s="134" t="s">
        <v>153</v>
      </c>
      <c r="H50" s="134" t="s">
        <v>153</v>
      </c>
      <c r="I50" s="125" t="s">
        <v>193</v>
      </c>
      <c r="J50" s="134" t="s">
        <v>153</v>
      </c>
      <c r="K50" s="134" t="s">
        <v>153</v>
      </c>
      <c r="L50" s="134" t="s">
        <v>153</v>
      </c>
      <c r="M50" s="134" t="s">
        <v>153</v>
      </c>
      <c r="N50" t="s">
        <v>192</v>
      </c>
      <c r="O50" s="109"/>
    </row>
    <row r="51" spans="1:15" ht="18.600000000000001" thickBot="1">
      <c r="A51" s="135"/>
      <c r="B51" s="136">
        <v>5</v>
      </c>
      <c r="C51" s="137" t="s">
        <v>153</v>
      </c>
      <c r="D51" s="138" t="s">
        <v>153</v>
      </c>
      <c r="E51" s="138" t="s">
        <v>153</v>
      </c>
      <c r="F51" s="138" t="s">
        <v>153</v>
      </c>
      <c r="G51" s="138" t="s">
        <v>153</v>
      </c>
      <c r="H51" s="138" t="s">
        <v>153</v>
      </c>
      <c r="I51" s="138" t="s">
        <v>153</v>
      </c>
      <c r="J51" s="138" t="s">
        <v>153</v>
      </c>
      <c r="K51" s="138" t="s">
        <v>153</v>
      </c>
      <c r="L51" s="138" t="s">
        <v>153</v>
      </c>
      <c r="M51" s="138" t="s">
        <v>153</v>
      </c>
      <c r="N51" s="109"/>
      <c r="O51" s="109"/>
    </row>
    <row r="52" spans="1:15" ht="18.600000000000001" thickBot="1">
      <c r="B52" s="123">
        <v>6</v>
      </c>
      <c r="C52" s="124" t="s">
        <v>153</v>
      </c>
      <c r="D52" s="126" t="s">
        <v>153</v>
      </c>
      <c r="E52" s="126" t="s">
        <v>153</v>
      </c>
      <c r="F52" s="126" t="s">
        <v>153</v>
      </c>
      <c r="G52" s="126" t="s">
        <v>153</v>
      </c>
      <c r="H52" s="126" t="s">
        <v>153</v>
      </c>
      <c r="I52" s="126" t="s">
        <v>153</v>
      </c>
      <c r="J52" s="126" t="s">
        <v>153</v>
      </c>
      <c r="K52" s="126" t="s">
        <v>153</v>
      </c>
      <c r="L52" s="126" t="s">
        <v>153</v>
      </c>
      <c r="M52" s="126" t="s">
        <v>153</v>
      </c>
      <c r="N52" s="109"/>
      <c r="O52" s="109"/>
    </row>
    <row r="53" spans="1:15" ht="18.600000000000001" thickBot="1">
      <c r="B53" s="123">
        <v>7</v>
      </c>
      <c r="C53" s="124" t="s">
        <v>153</v>
      </c>
      <c r="D53" s="126" t="s">
        <v>153</v>
      </c>
      <c r="E53" s="126" t="s">
        <v>153</v>
      </c>
      <c r="F53" s="126" t="s">
        <v>153</v>
      </c>
      <c r="G53" s="126" t="s">
        <v>153</v>
      </c>
      <c r="H53" s="126" t="s">
        <v>153</v>
      </c>
      <c r="I53" s="126" t="s">
        <v>153</v>
      </c>
      <c r="J53" s="126" t="s">
        <v>153</v>
      </c>
      <c r="K53" s="126" t="s">
        <v>153</v>
      </c>
      <c r="L53" s="126" t="s">
        <v>153</v>
      </c>
      <c r="M53" s="126" t="s">
        <v>153</v>
      </c>
      <c r="N53" s="109"/>
      <c r="O53" s="109"/>
    </row>
    <row r="54" spans="1:15">
      <c r="N54" s="109"/>
      <c r="O54" s="109"/>
    </row>
    <row r="55" spans="1:15">
      <c r="I55" t="s">
        <v>194</v>
      </c>
      <c r="N55" s="109"/>
      <c r="O55" s="109"/>
    </row>
    <row r="56" spans="1:15">
      <c r="N56" s="109"/>
      <c r="O56" s="109"/>
    </row>
  </sheetData>
  <mergeCells count="32">
    <mergeCell ref="I45:I46"/>
    <mergeCell ref="J45:J46"/>
    <mergeCell ref="K45:K46"/>
    <mergeCell ref="L45:L46"/>
    <mergeCell ref="M45:M46"/>
    <mergeCell ref="B45:B46"/>
    <mergeCell ref="C45:C46"/>
    <mergeCell ref="D45:D46"/>
    <mergeCell ref="E45:E46"/>
    <mergeCell ref="H45:H46"/>
    <mergeCell ref="B31:M31"/>
    <mergeCell ref="B5:N5"/>
    <mergeCell ref="M8:N9"/>
    <mergeCell ref="B41:M41"/>
    <mergeCell ref="B42:M42"/>
    <mergeCell ref="B40:M40"/>
    <mergeCell ref="B32:M32"/>
    <mergeCell ref="N28:N39"/>
    <mergeCell ref="B30:M30"/>
    <mergeCell ref="B37:M37"/>
    <mergeCell ref="B38:M38"/>
    <mergeCell ref="B39:M39"/>
    <mergeCell ref="B28:M28"/>
    <mergeCell ref="B33:M33"/>
    <mergeCell ref="B35:M35"/>
    <mergeCell ref="B36:M36"/>
    <mergeCell ref="F1:N1"/>
    <mergeCell ref="B2:N3"/>
    <mergeCell ref="B24:H24"/>
    <mergeCell ref="B26:M26"/>
    <mergeCell ref="B27:M27"/>
    <mergeCell ref="D8:E8"/>
  </mergeCells>
  <phoneticPr fontId="101"/>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61"/>
  <sheetViews>
    <sheetView showGridLines="0" zoomScale="80" zoomScaleNormal="80" zoomScaleSheetLayoutView="79" workbookViewId="0">
      <selection activeCell="A83" sqref="A83"/>
    </sheetView>
  </sheetViews>
  <sheetFormatPr defaultColWidth="9" defaultRowHeight="19.2"/>
  <cols>
    <col min="1" max="1" width="201.109375" style="330" customWidth="1"/>
    <col min="2" max="2" width="11.21875" style="328" customWidth="1"/>
    <col min="3" max="3" width="27.44140625" style="328" customWidth="1"/>
    <col min="4" max="4" width="17.88671875" style="329" customWidth="1"/>
    <col min="5" max="16384" width="9" style="1"/>
  </cols>
  <sheetData>
    <row r="1" spans="1:4" s="42" customFormat="1" ht="44.25" customHeight="1" thickBot="1">
      <c r="A1" s="208" t="s">
        <v>278</v>
      </c>
      <c r="B1" s="209" t="s">
        <v>0</v>
      </c>
      <c r="C1" s="210" t="s">
        <v>1</v>
      </c>
      <c r="D1" s="327" t="s">
        <v>2</v>
      </c>
    </row>
    <row r="2" spans="1:4" s="42" customFormat="1" ht="44.25" customHeight="1" thickTop="1">
      <c r="A2" s="202" t="s">
        <v>385</v>
      </c>
      <c r="B2" s="349"/>
      <c r="C2" s="698" t="s">
        <v>388</v>
      </c>
      <c r="D2" s="350"/>
    </row>
    <row r="3" spans="1:4" s="42" customFormat="1" ht="147" customHeight="1">
      <c r="A3" s="454" t="s">
        <v>386</v>
      </c>
      <c r="B3" s="369" t="s">
        <v>268</v>
      </c>
      <c r="C3" s="699"/>
      <c r="D3" s="351">
        <v>45037</v>
      </c>
    </row>
    <row r="4" spans="1:4" s="42" customFormat="1" ht="36.6" customHeight="1" thickBot="1">
      <c r="A4" s="203" t="s">
        <v>387</v>
      </c>
      <c r="B4" s="346"/>
      <c r="C4" s="700"/>
      <c r="D4" s="352"/>
    </row>
    <row r="5" spans="1:4" s="42" customFormat="1" ht="46.2" customHeight="1" thickTop="1">
      <c r="A5" s="428" t="s">
        <v>389</v>
      </c>
      <c r="B5" s="199"/>
      <c r="C5" s="698" t="s">
        <v>393</v>
      </c>
      <c r="D5" s="350"/>
    </row>
    <row r="6" spans="1:4" s="42" customFormat="1" ht="224.4" customHeight="1">
      <c r="A6" s="449" t="s">
        <v>390</v>
      </c>
      <c r="B6" s="369" t="s">
        <v>392</v>
      </c>
      <c r="C6" s="699"/>
      <c r="D6" s="351">
        <v>45037</v>
      </c>
    </row>
    <row r="7" spans="1:4" s="42" customFormat="1" ht="34.950000000000003" customHeight="1" thickBot="1">
      <c r="A7" s="423" t="s">
        <v>391</v>
      </c>
      <c r="B7" s="424"/>
      <c r="C7" s="700"/>
      <c r="D7" s="352"/>
    </row>
    <row r="8" spans="1:4" s="42" customFormat="1" ht="43.8" customHeight="1" thickTop="1">
      <c r="A8" s="359" t="s">
        <v>394</v>
      </c>
      <c r="B8" s="422"/>
      <c r="C8" s="717" t="s">
        <v>398</v>
      </c>
      <c r="D8" s="710">
        <v>45037</v>
      </c>
    </row>
    <row r="9" spans="1:4" s="42" customFormat="1" ht="148.80000000000001" customHeight="1">
      <c r="A9" s="454" t="s">
        <v>395</v>
      </c>
      <c r="B9" s="200" t="s">
        <v>397</v>
      </c>
      <c r="C9" s="718"/>
      <c r="D9" s="711"/>
    </row>
    <row r="10" spans="1:4" s="42" customFormat="1" ht="44.4" customHeight="1" thickBot="1">
      <c r="A10" s="203" t="s">
        <v>396</v>
      </c>
      <c r="B10" s="201"/>
      <c r="C10" s="719"/>
      <c r="D10" s="712"/>
    </row>
    <row r="11" spans="1:4" s="42" customFormat="1" ht="44.25" customHeight="1" thickTop="1">
      <c r="A11" s="548" t="s">
        <v>399</v>
      </c>
      <c r="B11" s="349"/>
      <c r="C11" s="698" t="s">
        <v>402</v>
      </c>
      <c r="D11" s="350"/>
    </row>
    <row r="12" spans="1:4" s="42" customFormat="1" ht="166.2" customHeight="1">
      <c r="A12" s="454" t="s">
        <v>400</v>
      </c>
      <c r="B12" s="369" t="s">
        <v>269</v>
      </c>
      <c r="C12" s="699"/>
      <c r="D12" s="351">
        <v>45036</v>
      </c>
    </row>
    <row r="13" spans="1:4" s="42" customFormat="1" ht="36.6" customHeight="1" thickBot="1">
      <c r="A13" s="203" t="s">
        <v>401</v>
      </c>
      <c r="B13" s="346"/>
      <c r="C13" s="700"/>
      <c r="D13" s="352"/>
    </row>
    <row r="14" spans="1:4" s="42" customFormat="1" ht="44.25" customHeight="1" thickTop="1">
      <c r="A14" s="461" t="s">
        <v>403</v>
      </c>
      <c r="B14" s="349"/>
      <c r="C14" s="698" t="s">
        <v>407</v>
      </c>
      <c r="D14" s="355"/>
    </row>
    <row r="15" spans="1:4" s="42" customFormat="1" ht="139.80000000000001" customHeight="1" thickBot="1">
      <c r="A15" s="453" t="s">
        <v>404</v>
      </c>
      <c r="B15" s="358" t="s">
        <v>406</v>
      </c>
      <c r="C15" s="699"/>
      <c r="D15" s="351">
        <v>45035</v>
      </c>
    </row>
    <row r="16" spans="1:4" s="42" customFormat="1" ht="36.6" customHeight="1" thickTop="1" thickBot="1">
      <c r="A16" s="456" t="s">
        <v>405</v>
      </c>
      <c r="B16" s="346"/>
      <c r="C16" s="700"/>
      <c r="D16" s="352"/>
    </row>
    <row r="17" spans="1:4" s="42" customFormat="1" ht="48.6" hidden="1" customHeight="1" thickTop="1">
      <c r="A17" s="335"/>
      <c r="B17" s="692"/>
      <c r="C17" s="707"/>
      <c r="D17" s="704"/>
    </row>
    <row r="18" spans="1:4" s="42" customFormat="1" ht="91.2" hidden="1" customHeight="1">
      <c r="A18" s="361"/>
      <c r="B18" s="693"/>
      <c r="C18" s="708"/>
      <c r="D18" s="705"/>
    </row>
    <row r="19" spans="1:4" s="42" customFormat="1" ht="43.2" hidden="1" customHeight="1" thickBot="1">
      <c r="A19" s="414"/>
      <c r="B19" s="694"/>
      <c r="C19" s="709"/>
      <c r="D19" s="706"/>
    </row>
    <row r="20" spans="1:4" s="42" customFormat="1" ht="51" hidden="1" customHeight="1" thickTop="1" thickBot="1">
      <c r="A20" s="415"/>
      <c r="B20" s="714"/>
      <c r="C20" s="714"/>
      <c r="D20" s="689"/>
    </row>
    <row r="21" spans="1:4" s="42" customFormat="1" ht="168" hidden="1" customHeight="1" thickBot="1">
      <c r="A21" s="347"/>
      <c r="B21" s="715"/>
      <c r="C21" s="715"/>
      <c r="D21" s="690"/>
    </row>
    <row r="22" spans="1:4" s="42" customFormat="1" ht="43.2" hidden="1" customHeight="1" thickBot="1">
      <c r="A22" s="344"/>
      <c r="B22" s="716"/>
      <c r="C22" s="716"/>
      <c r="D22" s="690"/>
    </row>
    <row r="23" spans="1:4" s="42" customFormat="1" ht="48.6" hidden="1" customHeight="1" thickTop="1" thickBot="1">
      <c r="A23" s="204"/>
      <c r="B23" s="695"/>
      <c r="C23" s="701"/>
      <c r="D23" s="689"/>
    </row>
    <row r="24" spans="1:4" s="42" customFormat="1" ht="247.8" hidden="1" customHeight="1" thickBot="1">
      <c r="A24" s="412"/>
      <c r="B24" s="696"/>
      <c r="C24" s="702"/>
      <c r="D24" s="690"/>
    </row>
    <row r="25" spans="1:4" s="42" customFormat="1" ht="40.950000000000003" hidden="1" customHeight="1" thickBot="1">
      <c r="A25" s="341"/>
      <c r="B25" s="697"/>
      <c r="C25" s="703"/>
      <c r="D25" s="691"/>
    </row>
    <row r="26" spans="1:4" s="42" customFormat="1" ht="48.6" hidden="1" customHeight="1" thickTop="1" thickBot="1">
      <c r="A26" s="204"/>
      <c r="B26" s="695"/>
      <c r="C26" s="701"/>
      <c r="D26" s="689"/>
    </row>
    <row r="27" spans="1:4" s="42" customFormat="1" ht="383.4" hidden="1" customHeight="1" thickBot="1">
      <c r="A27" s="412"/>
      <c r="B27" s="696"/>
      <c r="C27" s="702"/>
      <c r="D27" s="690"/>
    </row>
    <row r="28" spans="1:4" s="42" customFormat="1" ht="40.950000000000003" hidden="1" customHeight="1" thickBot="1">
      <c r="A28" s="341"/>
      <c r="B28" s="697"/>
      <c r="C28" s="703"/>
      <c r="D28" s="691"/>
    </row>
    <row r="29" spans="1:4" s="42" customFormat="1" ht="40.950000000000003" hidden="1" customHeight="1" thickTop="1" thickBot="1">
      <c r="A29" s="204"/>
      <c r="B29" s="695"/>
      <c r="C29" s="701"/>
      <c r="D29" s="689"/>
    </row>
    <row r="30" spans="1:4" s="42" customFormat="1" ht="177" hidden="1" customHeight="1" thickBot="1">
      <c r="A30" s="412"/>
      <c r="B30" s="696"/>
      <c r="C30" s="702"/>
      <c r="D30" s="690"/>
    </row>
    <row r="31" spans="1:4" s="42" customFormat="1" ht="40.950000000000003" hidden="1" customHeight="1" thickBot="1">
      <c r="A31" s="341"/>
      <c r="B31" s="697"/>
      <c r="C31" s="703"/>
      <c r="D31" s="691"/>
    </row>
    <row r="32" spans="1:4" s="42" customFormat="1" ht="47.4" customHeight="1" thickTop="1">
      <c r="A32" s="348" t="s">
        <v>408</v>
      </c>
      <c r="B32" s="349"/>
      <c r="C32" s="713" t="s">
        <v>412</v>
      </c>
      <c r="D32" s="355"/>
    </row>
    <row r="33" spans="1:4" s="42" customFormat="1" ht="149.4" customHeight="1">
      <c r="A33" s="455" t="s">
        <v>409</v>
      </c>
      <c r="B33" s="358" t="s">
        <v>411</v>
      </c>
      <c r="C33" s="699"/>
      <c r="D33" s="351">
        <v>45034</v>
      </c>
    </row>
    <row r="34" spans="1:4" s="42" customFormat="1" ht="37.200000000000003" customHeight="1" thickBot="1">
      <c r="A34" s="430" t="s">
        <v>410</v>
      </c>
      <c r="B34" s="346"/>
      <c r="C34" s="700"/>
      <c r="D34" s="352"/>
    </row>
    <row r="35" spans="1:4" s="42" customFormat="1" ht="47.4" customHeight="1" thickTop="1">
      <c r="A35" s="348" t="s">
        <v>413</v>
      </c>
      <c r="B35" s="349"/>
      <c r="C35" s="713" t="s">
        <v>272</v>
      </c>
      <c r="D35" s="355"/>
    </row>
    <row r="36" spans="1:4" s="42" customFormat="1" ht="96" customHeight="1">
      <c r="A36" s="455" t="s">
        <v>414</v>
      </c>
      <c r="B36" s="358" t="s">
        <v>416</v>
      </c>
      <c r="C36" s="699"/>
      <c r="D36" s="351">
        <v>45034</v>
      </c>
    </row>
    <row r="37" spans="1:4" s="42" customFormat="1" ht="37.200000000000003" customHeight="1" thickBot="1">
      <c r="A37" s="430" t="s">
        <v>415</v>
      </c>
      <c r="B37" s="346"/>
      <c r="C37" s="700"/>
      <c r="D37" s="352"/>
    </row>
    <row r="38" spans="1:4" ht="56.4" customHeight="1" thickTop="1">
      <c r="A38" s="348" t="s">
        <v>419</v>
      </c>
      <c r="B38" s="349"/>
      <c r="C38" s="713" t="s">
        <v>420</v>
      </c>
      <c r="D38" s="355"/>
    </row>
    <row r="39" spans="1:4" ht="251.4" customHeight="1">
      <c r="A39" s="455" t="s">
        <v>417</v>
      </c>
      <c r="B39" s="358" t="s">
        <v>421</v>
      </c>
      <c r="C39" s="699"/>
      <c r="D39" s="351">
        <v>45030</v>
      </c>
    </row>
    <row r="40" spans="1:4" ht="40.200000000000003" customHeight="1" thickBot="1">
      <c r="A40" s="430" t="s">
        <v>418</v>
      </c>
      <c r="B40" s="346"/>
      <c r="C40" s="700"/>
      <c r="D40" s="352"/>
    </row>
    <row r="41" spans="1:4" ht="56.4" customHeight="1" thickTop="1">
      <c r="A41" s="348" t="s">
        <v>422</v>
      </c>
      <c r="B41" s="349"/>
      <c r="C41" s="713" t="s">
        <v>426</v>
      </c>
      <c r="D41" s="355"/>
    </row>
    <row r="42" spans="1:4" ht="151.19999999999999" customHeight="1">
      <c r="A42" s="455" t="s">
        <v>423</v>
      </c>
      <c r="B42" s="358" t="s">
        <v>425</v>
      </c>
      <c r="C42" s="699"/>
      <c r="D42" s="351">
        <v>45030</v>
      </c>
    </row>
    <row r="43" spans="1:4" ht="40.200000000000003" customHeight="1" thickBot="1">
      <c r="A43" s="430" t="s">
        <v>424</v>
      </c>
      <c r="B43" s="346"/>
      <c r="C43" s="700"/>
      <c r="D43" s="352"/>
    </row>
    <row r="44" spans="1:4" ht="50.4" customHeight="1" thickTop="1">
      <c r="A44" s="348" t="s">
        <v>427</v>
      </c>
      <c r="B44" s="349"/>
      <c r="C44" s="713" t="s">
        <v>430</v>
      </c>
      <c r="D44" s="355"/>
    </row>
    <row r="45" spans="1:4" ht="200.4" customHeight="1">
      <c r="A45" s="455" t="s">
        <v>428</v>
      </c>
      <c r="B45" s="358" t="s">
        <v>431</v>
      </c>
      <c r="C45" s="699"/>
      <c r="D45" s="351">
        <v>45029</v>
      </c>
    </row>
    <row r="46" spans="1:4" ht="46.2" customHeight="1" thickBot="1">
      <c r="A46" s="430" t="s">
        <v>429</v>
      </c>
      <c r="B46" s="346"/>
      <c r="C46" s="700"/>
      <c r="D46" s="352"/>
    </row>
    <row r="47" spans="1:4" ht="41.4" customHeight="1" thickTop="1">
      <c r="A47" s="348" t="s">
        <v>432</v>
      </c>
      <c r="B47" s="349"/>
      <c r="C47" s="713" t="s">
        <v>436</v>
      </c>
      <c r="D47" s="355"/>
    </row>
    <row r="48" spans="1:4" ht="298.8" customHeight="1">
      <c r="A48" s="455" t="s">
        <v>433</v>
      </c>
      <c r="B48" s="358" t="s">
        <v>435</v>
      </c>
      <c r="C48" s="699"/>
      <c r="D48" s="351">
        <v>45035</v>
      </c>
    </row>
    <row r="49" spans="1:4" ht="41.4" customHeight="1" thickBot="1">
      <c r="A49" s="430" t="s">
        <v>434</v>
      </c>
      <c r="B49" s="346"/>
      <c r="C49" s="700"/>
      <c r="D49" s="352"/>
    </row>
    <row r="50" spans="1:4" ht="46.8" customHeight="1" thickTop="1">
      <c r="A50" s="348" t="s">
        <v>437</v>
      </c>
      <c r="B50" s="349"/>
      <c r="C50" s="713" t="s">
        <v>440</v>
      </c>
      <c r="D50" s="355"/>
    </row>
    <row r="51" spans="1:4" ht="280.8" customHeight="1">
      <c r="A51" s="455" t="s">
        <v>438</v>
      </c>
      <c r="B51" s="358" t="s">
        <v>269</v>
      </c>
      <c r="C51" s="699"/>
      <c r="D51" s="351">
        <v>45034</v>
      </c>
    </row>
    <row r="52" spans="1:4" ht="43.8" customHeight="1" thickBot="1">
      <c r="A52" s="430" t="s">
        <v>439</v>
      </c>
      <c r="B52" s="346"/>
      <c r="C52" s="700"/>
      <c r="D52" s="352"/>
    </row>
    <row r="53" spans="1:4" ht="46.8" customHeight="1" thickTop="1">
      <c r="A53" s="348" t="s">
        <v>441</v>
      </c>
      <c r="B53" s="349"/>
      <c r="C53" s="713" t="s">
        <v>443</v>
      </c>
      <c r="D53" s="355"/>
    </row>
    <row r="54" spans="1:4" ht="167.4" customHeight="1">
      <c r="A54" s="455" t="s">
        <v>442</v>
      </c>
      <c r="B54" s="358" t="s">
        <v>421</v>
      </c>
      <c r="C54" s="699"/>
      <c r="D54" s="351">
        <v>45035</v>
      </c>
    </row>
    <row r="55" spans="1:4" ht="43.8" customHeight="1" thickBot="1">
      <c r="A55" s="430" t="s">
        <v>444</v>
      </c>
      <c r="B55" s="346"/>
      <c r="C55" s="700"/>
      <c r="D55" s="352"/>
    </row>
    <row r="56" spans="1:4" ht="46.8" customHeight="1" thickTop="1">
      <c r="A56" s="348" t="s">
        <v>445</v>
      </c>
      <c r="B56" s="349"/>
      <c r="C56" s="713" t="s">
        <v>448</v>
      </c>
      <c r="D56" s="355"/>
    </row>
    <row r="57" spans="1:4" ht="327.60000000000002" customHeight="1">
      <c r="A57" s="455" t="s">
        <v>446</v>
      </c>
      <c r="B57" s="358" t="s">
        <v>421</v>
      </c>
      <c r="C57" s="699"/>
      <c r="D57" s="351">
        <v>45026</v>
      </c>
    </row>
    <row r="58" spans="1:4" ht="43.8" customHeight="1" thickBot="1">
      <c r="A58" s="430" t="s">
        <v>447</v>
      </c>
      <c r="B58" s="346"/>
      <c r="C58" s="700"/>
      <c r="D58" s="352"/>
    </row>
    <row r="59" spans="1:4" ht="46.8" hidden="1" customHeight="1" thickTop="1">
      <c r="A59" s="348"/>
      <c r="B59" s="349"/>
      <c r="C59" s="713"/>
      <c r="D59" s="355"/>
    </row>
    <row r="60" spans="1:4" ht="159" hidden="1" customHeight="1">
      <c r="A60" s="455"/>
      <c r="B60" s="358"/>
      <c r="C60" s="699"/>
      <c r="D60" s="351"/>
    </row>
    <row r="61" spans="1:4" ht="43.8" hidden="1" customHeight="1" thickBot="1">
      <c r="A61" s="430"/>
      <c r="B61" s="346"/>
      <c r="C61" s="700"/>
      <c r="D61" s="352"/>
    </row>
  </sheetData>
  <mergeCells count="31">
    <mergeCell ref="C56:C58"/>
    <mergeCell ref="C59:C61"/>
    <mergeCell ref="C14:C16"/>
    <mergeCell ref="B26:B28"/>
    <mergeCell ref="C26:C28"/>
    <mergeCell ref="C32:C34"/>
    <mergeCell ref="C53:C55"/>
    <mergeCell ref="C38:C40"/>
    <mergeCell ref="C41:C43"/>
    <mergeCell ref="C44:C46"/>
    <mergeCell ref="C47:C49"/>
    <mergeCell ref="C50:C52"/>
    <mergeCell ref="B29:B31"/>
    <mergeCell ref="B20:B22"/>
    <mergeCell ref="C35:C37"/>
    <mergeCell ref="C20:C22"/>
    <mergeCell ref="D26:D28"/>
    <mergeCell ref="B17:B19"/>
    <mergeCell ref="B23:B25"/>
    <mergeCell ref="C2:C4"/>
    <mergeCell ref="C29:C31"/>
    <mergeCell ref="D23:D25"/>
    <mergeCell ref="C23:C25"/>
    <mergeCell ref="D17:D19"/>
    <mergeCell ref="C17:C19"/>
    <mergeCell ref="D29:D31"/>
    <mergeCell ref="D20:D22"/>
    <mergeCell ref="D8:D10"/>
    <mergeCell ref="C5:C7"/>
    <mergeCell ref="C8:C10"/>
    <mergeCell ref="C11:C13"/>
  </mergeCells>
  <phoneticPr fontId="16"/>
  <hyperlinks>
    <hyperlink ref="A4" r:id="rId1" xr:uid="{71E43278-496E-482F-8E7F-D0F3D9C782F7}"/>
    <hyperlink ref="A7" r:id="rId2" xr:uid="{CBBA2FAA-FC11-4158-9A30-028725EAA98C}"/>
    <hyperlink ref="A10" r:id="rId3" xr:uid="{C5577767-8D9A-4CA6-8169-2421C74C6E2C}"/>
    <hyperlink ref="A13" r:id="rId4" xr:uid="{8D4EE4F7-0EAB-44A8-BBF6-B60BA7339765}"/>
    <hyperlink ref="A16" r:id="rId5" xr:uid="{3C1E7E3B-4E45-4A28-A0CE-027EAEB31198}"/>
    <hyperlink ref="A34" r:id="rId6" xr:uid="{0408B028-3A4E-48E5-A27B-D9C66BD9581A}"/>
    <hyperlink ref="A37" r:id="rId7" xr:uid="{34B16EBD-77B9-468D-B78F-A314E04C2245}"/>
    <hyperlink ref="A40" r:id="rId8" xr:uid="{4AE9863F-296C-4013-AA78-F97C7217929A}"/>
    <hyperlink ref="A43" r:id="rId9" xr:uid="{E1296040-4344-4FDD-A6E9-E400193A5103}"/>
    <hyperlink ref="A46" r:id="rId10" xr:uid="{959998CB-09FE-4A5C-A935-65FECA3D9237}"/>
    <hyperlink ref="A49" r:id="rId11" xr:uid="{499D3BBD-9839-4AC9-B1D3-D86FBDC4161B}"/>
    <hyperlink ref="A52" r:id="rId12" xr:uid="{A0BE1130-648F-4D20-A2C8-4DEFE2ED60B7}"/>
    <hyperlink ref="A55" r:id="rId13" xr:uid="{40A5F902-FCCE-405E-A893-2E2AE3B539B3}"/>
    <hyperlink ref="A58" r:id="rId14" xr:uid="{38D08FBE-592C-4107-AE58-7DE9C2F8BADE}"/>
  </hyperlinks>
  <pageMargins left="0" right="0" top="0.19685039370078741" bottom="0.39370078740157483" header="0" footer="0.19685039370078741"/>
  <pageSetup paperSize="8" scale="28" orientation="portrait" horizontalDpi="300" verticalDpi="300" r:id="rId1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2"/>
  <sheetViews>
    <sheetView defaultGridColor="0" view="pageBreakPreview" colorId="56" zoomScale="91" zoomScaleNormal="66" zoomScaleSheetLayoutView="91" workbookViewId="0">
      <selection activeCell="B6" sqref="B6"/>
    </sheetView>
  </sheetViews>
  <sheetFormatPr defaultColWidth="9" defaultRowHeight="19.2"/>
  <cols>
    <col min="1" max="1" width="193.5546875" style="340" customWidth="1"/>
    <col min="2" max="2" width="18" style="163" customWidth="1"/>
    <col min="3" max="3" width="20.109375" style="164" customWidth="1"/>
    <col min="4" max="16384" width="9" style="38"/>
  </cols>
  <sheetData>
    <row r="1" spans="1:3" ht="58.95" customHeight="1" thickBot="1">
      <c r="A1" s="37" t="s">
        <v>277</v>
      </c>
      <c r="B1" s="323" t="s">
        <v>24</v>
      </c>
      <c r="C1" s="324" t="s">
        <v>2</v>
      </c>
    </row>
    <row r="2" spans="1:3" ht="48.6" customHeight="1">
      <c r="A2" s="149" t="s">
        <v>461</v>
      </c>
      <c r="B2" s="158"/>
      <c r="C2" s="159"/>
    </row>
    <row r="3" spans="1:3" ht="162" customHeight="1">
      <c r="A3" s="419" t="s">
        <v>475</v>
      </c>
      <c r="B3" s="416" t="s">
        <v>476</v>
      </c>
      <c r="C3" s="160">
        <v>45036</v>
      </c>
    </row>
    <row r="4" spans="1:3" ht="33.6" customHeight="1" thickBot="1">
      <c r="A4" s="342" t="s">
        <v>462</v>
      </c>
      <c r="B4" s="161"/>
      <c r="C4" s="162"/>
    </row>
    <row r="5" spans="1:3" ht="48.6" customHeight="1">
      <c r="A5" s="149" t="s">
        <v>449</v>
      </c>
      <c r="B5" s="158"/>
      <c r="C5" s="159"/>
    </row>
    <row r="6" spans="1:3" ht="388.8" customHeight="1">
      <c r="A6" s="419" t="s">
        <v>477</v>
      </c>
      <c r="B6" s="345" t="s">
        <v>478</v>
      </c>
      <c r="C6" s="160">
        <v>45036</v>
      </c>
    </row>
    <row r="7" spans="1:3" ht="48.6" customHeight="1" thickBot="1">
      <c r="A7" s="342" t="s">
        <v>463</v>
      </c>
      <c r="B7" s="161"/>
      <c r="C7" s="162"/>
    </row>
    <row r="8" spans="1:3" ht="48.6" hidden="1" customHeight="1">
      <c r="A8" s="149" t="s">
        <v>450</v>
      </c>
      <c r="B8" s="158"/>
      <c r="C8" s="159"/>
    </row>
    <row r="9" spans="1:3" ht="96.6" hidden="1" customHeight="1">
      <c r="A9" s="419" t="s">
        <v>451</v>
      </c>
      <c r="B9" s="425"/>
      <c r="C9" s="160"/>
    </row>
    <row r="10" spans="1:3" ht="39.6" hidden="1" customHeight="1" thickBot="1">
      <c r="A10" s="342"/>
      <c r="B10" s="161"/>
      <c r="C10" s="162"/>
    </row>
    <row r="11" spans="1:3" ht="48.6" customHeight="1">
      <c r="A11" s="149" t="s">
        <v>452</v>
      </c>
      <c r="B11" s="158"/>
      <c r="C11" s="159"/>
    </row>
    <row r="12" spans="1:3" ht="303" customHeight="1">
      <c r="A12" s="419" t="s">
        <v>479</v>
      </c>
      <c r="B12" s="416" t="s">
        <v>480</v>
      </c>
      <c r="C12" s="160">
        <v>45034</v>
      </c>
    </row>
    <row r="13" spans="1:3" ht="36" customHeight="1" thickBot="1">
      <c r="A13" s="342" t="s">
        <v>464</v>
      </c>
      <c r="B13" s="161"/>
      <c r="C13" s="162"/>
    </row>
    <row r="14" spans="1:3" ht="48.6" customHeight="1">
      <c r="A14" s="149" t="s">
        <v>453</v>
      </c>
      <c r="B14" s="158"/>
      <c r="C14" s="159"/>
    </row>
    <row r="15" spans="1:3" ht="190.8" customHeight="1">
      <c r="A15" s="419" t="s">
        <v>481</v>
      </c>
      <c r="B15" s="345" t="s">
        <v>485</v>
      </c>
      <c r="C15" s="160">
        <v>45033</v>
      </c>
    </row>
    <row r="16" spans="1:3" ht="33.6" customHeight="1" thickBot="1">
      <c r="A16" s="342" t="s">
        <v>465</v>
      </c>
      <c r="B16" s="161"/>
      <c r="C16" s="162"/>
    </row>
    <row r="17" spans="1:3" ht="48.6" customHeight="1">
      <c r="A17" s="149" t="s">
        <v>454</v>
      </c>
      <c r="B17" s="158"/>
      <c r="C17" s="159"/>
    </row>
    <row r="18" spans="1:3" ht="300.60000000000002" customHeight="1">
      <c r="A18" s="419" t="s">
        <v>483</v>
      </c>
      <c r="B18" s="345" t="s">
        <v>484</v>
      </c>
      <c r="C18" s="160">
        <v>45033</v>
      </c>
    </row>
    <row r="19" spans="1:3" ht="48.6" customHeight="1" thickBot="1">
      <c r="A19" s="342" t="s">
        <v>482</v>
      </c>
      <c r="B19" s="161"/>
      <c r="C19" s="162"/>
    </row>
    <row r="20" spans="1:3" ht="48.6" customHeight="1">
      <c r="A20" s="149" t="s">
        <v>455</v>
      </c>
      <c r="B20" s="158"/>
      <c r="C20" s="159"/>
    </row>
    <row r="21" spans="1:3" ht="81.599999999999994" customHeight="1">
      <c r="A21" s="450" t="s">
        <v>486</v>
      </c>
      <c r="B21" s="416" t="s">
        <v>487</v>
      </c>
      <c r="C21" s="160">
        <v>45033</v>
      </c>
    </row>
    <row r="22" spans="1:3" ht="43.2" customHeight="1" thickBot="1">
      <c r="A22" s="342" t="s">
        <v>466</v>
      </c>
      <c r="B22" s="161"/>
      <c r="C22" s="162"/>
    </row>
    <row r="23" spans="1:3" ht="48.6" customHeight="1">
      <c r="A23" s="149" t="s">
        <v>456</v>
      </c>
      <c r="B23" s="158"/>
      <c r="C23" s="159"/>
    </row>
    <row r="24" spans="1:3" ht="169.2" customHeight="1">
      <c r="A24" s="419" t="s">
        <v>488</v>
      </c>
      <c r="B24" s="345" t="s">
        <v>474</v>
      </c>
      <c r="C24" s="160">
        <v>45031</v>
      </c>
    </row>
    <row r="25" spans="1:3" ht="48.6" customHeight="1" thickBot="1">
      <c r="A25" s="342" t="s">
        <v>467</v>
      </c>
      <c r="B25" s="161"/>
      <c r="C25" s="162"/>
    </row>
    <row r="26" spans="1:3" ht="48.6" customHeight="1">
      <c r="A26" s="149" t="s">
        <v>457</v>
      </c>
      <c r="B26" s="158"/>
      <c r="C26" s="159"/>
    </row>
    <row r="27" spans="1:3" ht="114.6" customHeight="1" thickBot="1">
      <c r="A27" s="458" t="s">
        <v>489</v>
      </c>
      <c r="B27" s="345" t="s">
        <v>480</v>
      </c>
      <c r="C27" s="160">
        <v>45029</v>
      </c>
    </row>
    <row r="28" spans="1:3" ht="48.6" customHeight="1" thickBot="1">
      <c r="A28" s="457" t="s">
        <v>468</v>
      </c>
      <c r="B28" s="161"/>
      <c r="C28" s="162"/>
    </row>
    <row r="29" spans="1:3" ht="48.6" customHeight="1">
      <c r="A29" s="149" t="s">
        <v>458</v>
      </c>
      <c r="B29" s="158" t="s">
        <v>189</v>
      </c>
      <c r="C29" s="159"/>
    </row>
    <row r="30" spans="1:3" ht="346.8" customHeight="1">
      <c r="A30" s="419" t="s">
        <v>491</v>
      </c>
      <c r="B30" s="345" t="s">
        <v>476</v>
      </c>
      <c r="C30" s="160">
        <v>45028</v>
      </c>
    </row>
    <row r="31" spans="1:3" ht="48.6" customHeight="1" thickBot="1">
      <c r="A31" s="342" t="s">
        <v>490</v>
      </c>
      <c r="B31" s="161"/>
      <c r="C31" s="162"/>
    </row>
    <row r="32" spans="1:3" ht="48.6" customHeight="1">
      <c r="A32" s="149" t="s">
        <v>459</v>
      </c>
      <c r="B32" s="158"/>
      <c r="C32" s="159"/>
    </row>
    <row r="33" spans="1:3" ht="46.2" customHeight="1">
      <c r="A33" s="367" t="s">
        <v>473</v>
      </c>
      <c r="B33" s="345" t="s">
        <v>474</v>
      </c>
      <c r="C33" s="160">
        <v>45026</v>
      </c>
    </row>
    <row r="34" spans="1:3" ht="48.6" customHeight="1" thickBot="1">
      <c r="A34" s="342" t="s">
        <v>469</v>
      </c>
      <c r="B34" s="161"/>
      <c r="C34" s="162"/>
    </row>
    <row r="35" spans="1:3" ht="48.6" customHeight="1">
      <c r="A35" s="149" t="s">
        <v>460</v>
      </c>
      <c r="B35" s="158"/>
      <c r="C35" s="159"/>
    </row>
    <row r="36" spans="1:3" ht="165" customHeight="1">
      <c r="A36" s="419" t="s">
        <v>471</v>
      </c>
      <c r="B36" s="345" t="s">
        <v>472</v>
      </c>
      <c r="C36" s="160">
        <v>45026</v>
      </c>
    </row>
    <row r="37" spans="1:3" ht="48.6" customHeight="1" thickBot="1">
      <c r="A37" s="342" t="s">
        <v>470</v>
      </c>
      <c r="B37" s="161"/>
      <c r="C37" s="162"/>
    </row>
    <row r="38" spans="1:3" s="552" customFormat="1" ht="25.2" customHeight="1">
      <c r="A38" s="549"/>
      <c r="B38" s="550"/>
      <c r="C38" s="551"/>
    </row>
    <row r="39" spans="1:3" s="552" customFormat="1" ht="25.2" customHeight="1" thickBot="1">
      <c r="A39" s="549"/>
      <c r="B39" s="550"/>
      <c r="C39" s="551"/>
    </row>
    <row r="40" spans="1:3" ht="37.799999999999997" customHeight="1">
      <c r="A40" s="720"/>
      <c r="B40" s="720"/>
      <c r="C40" s="720"/>
    </row>
    <row r="41" spans="1:3" ht="46.2" customHeight="1">
      <c r="A41" s="721"/>
      <c r="B41" s="721"/>
      <c r="C41" s="721"/>
    </row>
    <row r="42" spans="1:3">
      <c r="A42" s="340" t="s">
        <v>21</v>
      </c>
    </row>
  </sheetData>
  <mergeCells count="2">
    <mergeCell ref="A40:C40"/>
    <mergeCell ref="A41:C41"/>
  </mergeCells>
  <phoneticPr fontId="101"/>
  <hyperlinks>
    <hyperlink ref="A4" r:id="rId1" xr:uid="{AB221001-A213-47FF-8262-92808F296E8D}"/>
    <hyperlink ref="A7" r:id="rId2" xr:uid="{612F5341-DE05-4EC1-A417-DD9B2E748B75}"/>
    <hyperlink ref="A13" r:id="rId3" xr:uid="{B4D1B99E-E85E-4BE6-A72B-1A9E6F018B0E}"/>
    <hyperlink ref="A16" r:id="rId4" xr:uid="{AFF2814F-53E5-44B3-94F5-545722BEA8EE}"/>
    <hyperlink ref="A22" r:id="rId5" xr:uid="{12320504-6414-447C-9C8D-3A4B86FA6C98}"/>
    <hyperlink ref="A25" r:id="rId6" xr:uid="{D717E5E9-9D66-4D4A-91B7-4D641199332B}"/>
    <hyperlink ref="A28" r:id="rId7" xr:uid="{083CF0BF-4E51-47CB-AD28-8E45845821A1}"/>
    <hyperlink ref="A34" r:id="rId8" xr:uid="{8ABB5FBB-08DB-4327-86C0-43D40BB2DB34}"/>
    <hyperlink ref="A37" r:id="rId9" xr:uid="{05912F5E-707F-4EA9-8593-7E6AB447DEE7}"/>
    <hyperlink ref="A19" r:id="rId10" xr:uid="{83EA8757-DD5A-4862-BAAE-F35880D50553}"/>
    <hyperlink ref="A31" r:id="rId11" xr:uid="{347304D2-2D79-4869-83CB-FF3953C696E1}"/>
  </hyperlinks>
  <pageMargins left="0.74803149606299213" right="0.74803149606299213" top="0.98425196850393704" bottom="0.98425196850393704" header="0.51181102362204722" footer="0.51181102362204722"/>
  <pageSetup paperSize="9" scale="16" fitToHeight="3" orientation="portrait" r:id="rId1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zoomScale="75" zoomScaleNormal="75" zoomScaleSheetLayoutView="100" workbookViewId="0">
      <selection activeCell="AD26" sqref="AD26"/>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24" t="s">
        <v>3</v>
      </c>
      <c r="B1" s="725"/>
      <c r="C1" s="725"/>
      <c r="D1" s="725"/>
      <c r="E1" s="725"/>
      <c r="F1" s="725"/>
      <c r="G1" s="725"/>
      <c r="H1" s="725"/>
      <c r="I1" s="725"/>
      <c r="J1" s="725"/>
      <c r="K1" s="725"/>
      <c r="L1" s="725"/>
      <c r="M1" s="725"/>
      <c r="N1" s="726"/>
      <c r="P1" s="727" t="s">
        <v>4</v>
      </c>
      <c r="Q1" s="728"/>
      <c r="R1" s="728"/>
      <c r="S1" s="728"/>
      <c r="T1" s="728"/>
      <c r="U1" s="728"/>
      <c r="V1" s="728"/>
      <c r="W1" s="728"/>
      <c r="X1" s="728"/>
      <c r="Y1" s="728"/>
      <c r="Z1" s="728"/>
      <c r="AA1" s="728"/>
      <c r="AB1" s="728"/>
      <c r="AC1" s="729"/>
    </row>
    <row r="2" spans="1:29" ht="18" customHeight="1" thickBot="1">
      <c r="A2" s="730" t="s">
        <v>5</v>
      </c>
      <c r="B2" s="731"/>
      <c r="C2" s="731"/>
      <c r="D2" s="731"/>
      <c r="E2" s="731"/>
      <c r="F2" s="731"/>
      <c r="G2" s="731"/>
      <c r="H2" s="731"/>
      <c r="I2" s="731"/>
      <c r="J2" s="731"/>
      <c r="K2" s="731"/>
      <c r="L2" s="731"/>
      <c r="M2" s="731"/>
      <c r="N2" s="732"/>
      <c r="P2" s="733" t="s">
        <v>6</v>
      </c>
      <c r="Q2" s="731"/>
      <c r="R2" s="731"/>
      <c r="S2" s="731"/>
      <c r="T2" s="731"/>
      <c r="U2" s="731"/>
      <c r="V2" s="731"/>
      <c r="W2" s="731"/>
      <c r="X2" s="731"/>
      <c r="Y2" s="731"/>
      <c r="Z2" s="731"/>
      <c r="AA2" s="731"/>
      <c r="AB2" s="731"/>
      <c r="AC2" s="734"/>
    </row>
    <row r="3" spans="1:29" ht="13.8" thickBot="1">
      <c r="A3" s="6"/>
      <c r="B3" s="178" t="s">
        <v>214</v>
      </c>
      <c r="C3" s="178" t="s">
        <v>7</v>
      </c>
      <c r="D3" s="178" t="s">
        <v>8</v>
      </c>
      <c r="E3" s="169" t="s">
        <v>9</v>
      </c>
      <c r="F3" s="178" t="s">
        <v>10</v>
      </c>
      <c r="G3" s="178" t="s">
        <v>11</v>
      </c>
      <c r="H3" s="178" t="s">
        <v>12</v>
      </c>
      <c r="I3" s="178" t="s">
        <v>13</v>
      </c>
      <c r="J3" s="178" t="s">
        <v>14</v>
      </c>
      <c r="K3" s="178" t="s">
        <v>15</v>
      </c>
      <c r="L3" s="178" t="s">
        <v>16</v>
      </c>
      <c r="M3" s="178" t="s">
        <v>17</v>
      </c>
      <c r="N3" s="7" t="s">
        <v>18</v>
      </c>
      <c r="P3" s="8"/>
      <c r="Q3" s="178" t="s">
        <v>214</v>
      </c>
      <c r="R3" s="178" t="s">
        <v>7</v>
      </c>
      <c r="S3" s="178" t="s">
        <v>8</v>
      </c>
      <c r="T3" s="169" t="s">
        <v>9</v>
      </c>
      <c r="U3" s="178" t="s">
        <v>10</v>
      </c>
      <c r="V3" s="178" t="s">
        <v>11</v>
      </c>
      <c r="W3" s="178" t="s">
        <v>12</v>
      </c>
      <c r="X3" s="178" t="s">
        <v>13</v>
      </c>
      <c r="Y3" s="178" t="s">
        <v>14</v>
      </c>
      <c r="Z3" s="178" t="s">
        <v>15</v>
      </c>
      <c r="AA3" s="178" t="s">
        <v>16</v>
      </c>
      <c r="AB3" s="178" t="s">
        <v>17</v>
      </c>
      <c r="AC3" s="9" t="s">
        <v>19</v>
      </c>
    </row>
    <row r="4" spans="1:29" ht="19.8" thickBot="1">
      <c r="A4" s="409" t="s">
        <v>212</v>
      </c>
      <c r="B4" s="410">
        <f>AVERAGE(B7:B18)</f>
        <v>68.083333333333329</v>
      </c>
      <c r="C4" s="410">
        <f t="shared" ref="C4:M4" si="0">AVERAGE(C7:C18)</f>
        <v>56.083333333333336</v>
      </c>
      <c r="D4" s="410">
        <f t="shared" si="0"/>
        <v>67.333333333333329</v>
      </c>
      <c r="E4" s="410">
        <f t="shared" si="0"/>
        <v>97</v>
      </c>
      <c r="F4" s="410">
        <f t="shared" si="0"/>
        <v>184.81818181818181</v>
      </c>
      <c r="G4" s="410">
        <f t="shared" si="0"/>
        <v>405.27272727272725</v>
      </c>
      <c r="H4" s="410">
        <f t="shared" si="0"/>
        <v>614.90909090909088</v>
      </c>
      <c r="I4" s="410">
        <f t="shared" si="0"/>
        <v>875.18181818181813</v>
      </c>
      <c r="J4" s="410">
        <f t="shared" si="0"/>
        <v>564.72727272727275</v>
      </c>
      <c r="K4" s="410">
        <f t="shared" si="0"/>
        <v>363.72727272727275</v>
      </c>
      <c r="L4" s="410">
        <f t="shared" si="0"/>
        <v>207</v>
      </c>
      <c r="M4" s="410">
        <f t="shared" si="0"/>
        <v>134.81818181818181</v>
      </c>
      <c r="N4" s="410">
        <f>AVERAGE(N7:N18)</f>
        <v>3639.7272727272725</v>
      </c>
      <c r="O4" s="10"/>
      <c r="P4" s="411" t="str">
        <f>+A4</f>
        <v>12-21年月平均</v>
      </c>
      <c r="Q4" s="410">
        <f>AVERAGE(Q7:Q18)</f>
        <v>8.1666666666666661</v>
      </c>
      <c r="R4" s="410">
        <f t="shared" ref="R4:AC4" si="1">AVERAGE(R7:R18)</f>
        <v>8.75</v>
      </c>
      <c r="S4" s="410">
        <f t="shared" si="1"/>
        <v>13.333333333333334</v>
      </c>
      <c r="T4" s="410">
        <f t="shared" si="1"/>
        <v>6.333333333333333</v>
      </c>
      <c r="U4" s="410">
        <f t="shared" si="1"/>
        <v>9.8181818181818183</v>
      </c>
      <c r="V4" s="410">
        <f t="shared" si="1"/>
        <v>9.0909090909090917</v>
      </c>
      <c r="W4" s="410">
        <f t="shared" si="1"/>
        <v>8.1818181818181817</v>
      </c>
      <c r="X4" s="410">
        <f t="shared" si="1"/>
        <v>11.545454545454545</v>
      </c>
      <c r="Y4" s="410">
        <f t="shared" si="1"/>
        <v>9.9090909090909083</v>
      </c>
      <c r="Z4" s="410">
        <f t="shared" si="1"/>
        <v>19.818181818181817</v>
      </c>
      <c r="AA4" s="410">
        <f t="shared" si="1"/>
        <v>11.636363636363637</v>
      </c>
      <c r="AB4" s="410">
        <f t="shared" si="1"/>
        <v>12.181818181818182</v>
      </c>
      <c r="AC4" s="410">
        <f t="shared" si="1"/>
        <v>131.45454545454547</v>
      </c>
    </row>
    <row r="5" spans="1:29" ht="19.8" customHeight="1" thickBot="1">
      <c r="A5" s="296"/>
      <c r="B5" s="296"/>
      <c r="C5" s="296"/>
      <c r="D5" s="296"/>
      <c r="E5" s="11" t="s">
        <v>20</v>
      </c>
      <c r="F5" s="107"/>
      <c r="G5" s="107"/>
      <c r="H5" s="107"/>
      <c r="I5" s="107"/>
      <c r="J5" s="107"/>
      <c r="K5" s="107"/>
      <c r="L5" s="107"/>
      <c r="M5" s="107"/>
      <c r="N5" s="261"/>
      <c r="O5" s="108"/>
      <c r="P5" s="170"/>
      <c r="Q5" s="170"/>
      <c r="R5" s="170"/>
      <c r="S5" s="296"/>
      <c r="T5" s="11" t="s">
        <v>20</v>
      </c>
      <c r="U5" s="107"/>
      <c r="V5" s="107"/>
      <c r="W5" s="107"/>
      <c r="X5" s="107"/>
      <c r="Y5" s="107"/>
      <c r="Z5" s="107"/>
      <c r="AA5" s="107"/>
      <c r="AB5" s="107"/>
      <c r="AC5" s="261"/>
    </row>
    <row r="6" spans="1:29" ht="19.8" customHeight="1" thickBot="1">
      <c r="A6" s="296"/>
      <c r="B6" s="296"/>
      <c r="C6" s="296"/>
      <c r="D6" s="296"/>
      <c r="E6" s="396">
        <v>37</v>
      </c>
      <c r="F6" s="395"/>
      <c r="G6" s="395"/>
      <c r="H6" s="395"/>
      <c r="I6" s="395"/>
      <c r="J6" s="395"/>
      <c r="K6" s="395"/>
      <c r="L6" s="395"/>
      <c r="M6" s="395"/>
      <c r="N6" s="387"/>
      <c r="O6" s="108"/>
      <c r="P6" s="170"/>
      <c r="Q6" s="170"/>
      <c r="R6" s="170"/>
      <c r="S6" s="296"/>
      <c r="T6" s="396">
        <v>32</v>
      </c>
      <c r="U6" s="395"/>
      <c r="V6" s="395"/>
      <c r="W6" s="395"/>
      <c r="X6" s="395"/>
      <c r="Y6" s="395"/>
      <c r="Z6" s="395"/>
      <c r="AA6" s="395"/>
      <c r="AB6" s="395"/>
      <c r="AC6" s="387"/>
    </row>
    <row r="7" spans="1:29" ht="18" customHeight="1" thickBot="1">
      <c r="A7" s="388" t="s">
        <v>225</v>
      </c>
      <c r="B7" s="406">
        <v>82</v>
      </c>
      <c r="C7" s="404">
        <v>62</v>
      </c>
      <c r="D7" s="531">
        <v>99</v>
      </c>
      <c r="E7" s="404">
        <v>37</v>
      </c>
      <c r="F7" s="404"/>
      <c r="G7" s="404"/>
      <c r="H7" s="404"/>
      <c r="I7" s="404"/>
      <c r="J7" s="404"/>
      <c r="K7" s="404"/>
      <c r="L7" s="404"/>
      <c r="M7" s="407"/>
      <c r="N7" s="405"/>
      <c r="O7" s="10"/>
      <c r="P7" s="394" t="s">
        <v>225</v>
      </c>
      <c r="Q7" s="406">
        <v>1</v>
      </c>
      <c r="R7" s="404">
        <v>1</v>
      </c>
      <c r="S7" s="531">
        <v>5</v>
      </c>
      <c r="T7" s="404">
        <v>0</v>
      </c>
      <c r="U7" s="404"/>
      <c r="V7" s="404"/>
      <c r="W7" s="404"/>
      <c r="X7" s="404"/>
      <c r="Y7" s="404"/>
      <c r="Z7" s="404"/>
      <c r="AA7" s="404"/>
      <c r="AB7" s="408"/>
      <c r="AC7" s="405"/>
    </row>
    <row r="8" spans="1:29" ht="18" customHeight="1" thickBot="1">
      <c r="A8" s="388" t="s">
        <v>213</v>
      </c>
      <c r="B8" s="397">
        <v>81</v>
      </c>
      <c r="C8" s="398">
        <v>39</v>
      </c>
      <c r="D8" s="398">
        <v>72</v>
      </c>
      <c r="E8" s="399">
        <v>89</v>
      </c>
      <c r="F8" s="399">
        <v>258</v>
      </c>
      <c r="G8" s="399">
        <v>416</v>
      </c>
      <c r="H8" s="399">
        <v>554</v>
      </c>
      <c r="I8" s="399">
        <v>568</v>
      </c>
      <c r="J8" s="399">
        <v>578</v>
      </c>
      <c r="K8" s="399">
        <v>337</v>
      </c>
      <c r="L8" s="399">
        <v>169</v>
      </c>
      <c r="M8" s="399">
        <v>168</v>
      </c>
      <c r="N8" s="400">
        <f t="shared" ref="N8:N19" si="2">SUM(B8:M8)</f>
        <v>3329</v>
      </c>
      <c r="O8" s="113" t="s">
        <v>21</v>
      </c>
      <c r="P8" s="389" t="s">
        <v>213</v>
      </c>
      <c r="Q8" s="401">
        <v>0</v>
      </c>
      <c r="R8" s="402">
        <v>5</v>
      </c>
      <c r="S8" s="402">
        <v>4</v>
      </c>
      <c r="T8" s="402">
        <v>1</v>
      </c>
      <c r="U8" s="402">
        <v>1</v>
      </c>
      <c r="V8" s="402">
        <v>1</v>
      </c>
      <c r="W8" s="402">
        <v>1</v>
      </c>
      <c r="X8" s="402">
        <v>1</v>
      </c>
      <c r="Y8" s="401">
        <v>0</v>
      </c>
      <c r="Z8" s="401">
        <v>0</v>
      </c>
      <c r="AA8" s="401">
        <v>0</v>
      </c>
      <c r="AB8" s="401">
        <v>2</v>
      </c>
      <c r="AC8" s="403">
        <f t="shared" ref="AC8:AC19" si="3">SUM(Q8:AB8)</f>
        <v>16</v>
      </c>
    </row>
    <row r="9" spans="1:29" ht="18" customHeight="1" thickBot="1">
      <c r="A9" s="297" t="s">
        <v>186</v>
      </c>
      <c r="B9" s="317">
        <v>81</v>
      </c>
      <c r="C9" s="317">
        <v>48</v>
      </c>
      <c r="D9" s="318">
        <v>71</v>
      </c>
      <c r="E9" s="317">
        <v>128</v>
      </c>
      <c r="F9" s="317">
        <v>171</v>
      </c>
      <c r="G9" s="317">
        <v>350</v>
      </c>
      <c r="H9" s="317">
        <v>569</v>
      </c>
      <c r="I9" s="317">
        <v>553</v>
      </c>
      <c r="J9" s="317">
        <v>458</v>
      </c>
      <c r="K9" s="317">
        <v>306</v>
      </c>
      <c r="L9" s="317">
        <v>220</v>
      </c>
      <c r="M9" s="318">
        <v>229</v>
      </c>
      <c r="N9" s="370">
        <f t="shared" si="2"/>
        <v>3184</v>
      </c>
      <c r="O9" s="295"/>
      <c r="P9" s="389" t="s">
        <v>185</v>
      </c>
      <c r="Q9" s="390">
        <v>1</v>
      </c>
      <c r="R9" s="390">
        <v>2</v>
      </c>
      <c r="S9" s="390">
        <v>1</v>
      </c>
      <c r="T9" s="390">
        <v>0</v>
      </c>
      <c r="U9" s="390">
        <v>0</v>
      </c>
      <c r="V9" s="390">
        <v>0</v>
      </c>
      <c r="W9" s="390">
        <v>1</v>
      </c>
      <c r="X9" s="390">
        <v>1</v>
      </c>
      <c r="Y9" s="390">
        <v>0</v>
      </c>
      <c r="Z9" s="390">
        <v>1</v>
      </c>
      <c r="AA9" s="390">
        <v>0</v>
      </c>
      <c r="AB9" s="390">
        <v>0</v>
      </c>
      <c r="AC9" s="391">
        <f t="shared" si="3"/>
        <v>7</v>
      </c>
    </row>
    <row r="10" spans="1:29" ht="18" customHeight="1" thickBot="1">
      <c r="A10" s="298" t="s">
        <v>132</v>
      </c>
      <c r="B10" s="211">
        <v>112</v>
      </c>
      <c r="C10" s="211">
        <v>85</v>
      </c>
      <c r="D10" s="211">
        <v>60</v>
      </c>
      <c r="E10" s="211">
        <v>97</v>
      </c>
      <c r="F10" s="211">
        <v>95</v>
      </c>
      <c r="G10" s="211">
        <v>305</v>
      </c>
      <c r="H10" s="211">
        <v>544</v>
      </c>
      <c r="I10" s="211">
        <v>449</v>
      </c>
      <c r="J10" s="211">
        <v>475</v>
      </c>
      <c r="K10" s="211">
        <v>505</v>
      </c>
      <c r="L10" s="211">
        <v>219</v>
      </c>
      <c r="M10" s="212">
        <v>98</v>
      </c>
      <c r="N10" s="311">
        <f t="shared" si="2"/>
        <v>3044</v>
      </c>
      <c r="O10" s="113"/>
      <c r="P10" s="389" t="s">
        <v>132</v>
      </c>
      <c r="Q10" s="260">
        <v>16</v>
      </c>
      <c r="R10" s="260">
        <v>1</v>
      </c>
      <c r="S10" s="260">
        <v>19</v>
      </c>
      <c r="T10" s="260">
        <v>3</v>
      </c>
      <c r="U10" s="260">
        <v>13</v>
      </c>
      <c r="V10" s="260">
        <v>1</v>
      </c>
      <c r="W10" s="260">
        <v>2</v>
      </c>
      <c r="X10" s="260">
        <v>2</v>
      </c>
      <c r="Y10" s="260">
        <v>0</v>
      </c>
      <c r="Z10" s="260">
        <v>24</v>
      </c>
      <c r="AA10" s="260">
        <v>4</v>
      </c>
      <c r="AB10" s="260">
        <v>2</v>
      </c>
      <c r="AC10" s="310">
        <f t="shared" si="3"/>
        <v>87</v>
      </c>
    </row>
    <row r="11" spans="1:29" ht="18" customHeight="1" thickBot="1">
      <c r="A11" s="299" t="s">
        <v>29</v>
      </c>
      <c r="B11" s="262">
        <v>84</v>
      </c>
      <c r="C11" s="262">
        <v>100</v>
      </c>
      <c r="D11" s="263">
        <v>77</v>
      </c>
      <c r="E11" s="263">
        <v>80</v>
      </c>
      <c r="F11" s="151">
        <v>236</v>
      </c>
      <c r="G11" s="151">
        <v>438</v>
      </c>
      <c r="H11" s="152">
        <v>631</v>
      </c>
      <c r="I11" s="151">
        <v>752</v>
      </c>
      <c r="J11" s="150">
        <v>523</v>
      </c>
      <c r="K11" s="151">
        <v>427</v>
      </c>
      <c r="L11" s="150">
        <v>253</v>
      </c>
      <c r="M11" s="264">
        <v>136</v>
      </c>
      <c r="N11" s="301">
        <f t="shared" si="2"/>
        <v>3737</v>
      </c>
      <c r="O11" s="113"/>
      <c r="P11" s="392" t="s">
        <v>22</v>
      </c>
      <c r="Q11" s="265">
        <v>7</v>
      </c>
      <c r="R11" s="265">
        <v>7</v>
      </c>
      <c r="S11" s="266">
        <v>13</v>
      </c>
      <c r="T11" s="266">
        <v>3</v>
      </c>
      <c r="U11" s="266">
        <v>8</v>
      </c>
      <c r="V11" s="266">
        <v>11</v>
      </c>
      <c r="W11" s="265">
        <v>5</v>
      </c>
      <c r="X11" s="266">
        <v>11</v>
      </c>
      <c r="Y11" s="266">
        <v>9</v>
      </c>
      <c r="Z11" s="266">
        <v>9</v>
      </c>
      <c r="AA11" s="267">
        <v>20</v>
      </c>
      <c r="AB11" s="267">
        <v>37</v>
      </c>
      <c r="AC11" s="308">
        <f t="shared" si="3"/>
        <v>140</v>
      </c>
    </row>
    <row r="12" spans="1:29" ht="18" customHeight="1" thickBot="1">
      <c r="A12" s="299" t="s">
        <v>30</v>
      </c>
      <c r="B12" s="266">
        <v>41</v>
      </c>
      <c r="C12" s="266">
        <v>44</v>
      </c>
      <c r="D12" s="266">
        <v>67</v>
      </c>
      <c r="E12" s="266">
        <v>103</v>
      </c>
      <c r="F12" s="268">
        <v>311</v>
      </c>
      <c r="G12" s="266">
        <v>415</v>
      </c>
      <c r="H12" s="266">
        <v>539</v>
      </c>
      <c r="I12" s="268">
        <v>1165</v>
      </c>
      <c r="J12" s="266">
        <v>534</v>
      </c>
      <c r="K12" s="266">
        <v>297</v>
      </c>
      <c r="L12" s="265">
        <v>205</v>
      </c>
      <c r="M12" s="269">
        <v>92</v>
      </c>
      <c r="N12" s="302">
        <f t="shared" si="2"/>
        <v>3813</v>
      </c>
      <c r="O12" s="113"/>
      <c r="P12" s="393" t="s">
        <v>30</v>
      </c>
      <c r="Q12" s="266">
        <v>9</v>
      </c>
      <c r="R12" s="266">
        <v>22</v>
      </c>
      <c r="S12" s="265">
        <v>18</v>
      </c>
      <c r="T12" s="266">
        <v>9</v>
      </c>
      <c r="U12" s="270">
        <v>21</v>
      </c>
      <c r="V12" s="266">
        <v>14</v>
      </c>
      <c r="W12" s="266">
        <v>6</v>
      </c>
      <c r="X12" s="266">
        <v>13</v>
      </c>
      <c r="Y12" s="266">
        <v>7</v>
      </c>
      <c r="Z12" s="271">
        <v>81</v>
      </c>
      <c r="AA12" s="270">
        <v>31</v>
      </c>
      <c r="AB12" s="271">
        <v>37</v>
      </c>
      <c r="AC12" s="309">
        <f t="shared" si="3"/>
        <v>268</v>
      </c>
    </row>
    <row r="13" spans="1:29" ht="18" customHeight="1" thickBot="1">
      <c r="A13" s="299" t="s">
        <v>31</v>
      </c>
      <c r="B13" s="266">
        <v>57</v>
      </c>
      <c r="C13" s="265">
        <v>35</v>
      </c>
      <c r="D13" s="266">
        <v>95</v>
      </c>
      <c r="E13" s="265">
        <v>112</v>
      </c>
      <c r="F13" s="266">
        <v>131</v>
      </c>
      <c r="G13" s="14">
        <v>340</v>
      </c>
      <c r="H13" s="14">
        <v>483</v>
      </c>
      <c r="I13" s="15">
        <v>1339</v>
      </c>
      <c r="J13" s="14">
        <v>614</v>
      </c>
      <c r="K13" s="14">
        <v>349</v>
      </c>
      <c r="L13" s="14">
        <v>236</v>
      </c>
      <c r="M13" s="272">
        <v>68</v>
      </c>
      <c r="N13" s="301">
        <f t="shared" si="2"/>
        <v>3859</v>
      </c>
      <c r="O13" s="113"/>
      <c r="P13" s="393" t="s">
        <v>31</v>
      </c>
      <c r="Q13" s="266">
        <v>19</v>
      </c>
      <c r="R13" s="266">
        <v>12</v>
      </c>
      <c r="S13" s="266">
        <v>8</v>
      </c>
      <c r="T13" s="265">
        <v>12</v>
      </c>
      <c r="U13" s="266">
        <v>7</v>
      </c>
      <c r="V13" s="266">
        <v>15</v>
      </c>
      <c r="W13" s="14">
        <v>16</v>
      </c>
      <c r="X13" s="272">
        <v>12</v>
      </c>
      <c r="Y13" s="265">
        <v>16</v>
      </c>
      <c r="Z13" s="266">
        <v>6</v>
      </c>
      <c r="AA13" s="265">
        <v>12</v>
      </c>
      <c r="AB13" s="265">
        <v>6</v>
      </c>
      <c r="AC13" s="308">
        <f t="shared" si="3"/>
        <v>141</v>
      </c>
    </row>
    <row r="14" spans="1:29" ht="18" customHeight="1" thickBot="1">
      <c r="A14" s="299" t="s">
        <v>32</v>
      </c>
      <c r="B14" s="273">
        <v>68</v>
      </c>
      <c r="C14" s="266">
        <v>42</v>
      </c>
      <c r="D14" s="266">
        <v>44</v>
      </c>
      <c r="E14" s="265">
        <v>75</v>
      </c>
      <c r="F14" s="265">
        <v>135</v>
      </c>
      <c r="G14" s="265">
        <v>448</v>
      </c>
      <c r="H14" s="266">
        <v>507</v>
      </c>
      <c r="I14" s="266">
        <v>808</v>
      </c>
      <c r="J14" s="270">
        <v>795</v>
      </c>
      <c r="K14" s="265">
        <v>313</v>
      </c>
      <c r="L14" s="265">
        <v>246</v>
      </c>
      <c r="M14" s="265">
        <v>143</v>
      </c>
      <c r="N14" s="301">
        <f t="shared" si="2"/>
        <v>3624</v>
      </c>
      <c r="O14" s="113"/>
      <c r="P14" s="393" t="s">
        <v>32</v>
      </c>
      <c r="Q14" s="275">
        <v>9</v>
      </c>
      <c r="R14" s="266">
        <v>16</v>
      </c>
      <c r="S14" s="266">
        <v>12</v>
      </c>
      <c r="T14" s="265">
        <v>6</v>
      </c>
      <c r="U14" s="276">
        <v>7</v>
      </c>
      <c r="V14" s="276">
        <v>14</v>
      </c>
      <c r="W14" s="266">
        <v>9</v>
      </c>
      <c r="X14" s="266">
        <v>14</v>
      </c>
      <c r="Y14" s="266">
        <v>9</v>
      </c>
      <c r="Z14" s="266">
        <v>9</v>
      </c>
      <c r="AA14" s="276">
        <v>8</v>
      </c>
      <c r="AB14" s="276">
        <v>7</v>
      </c>
      <c r="AC14" s="308">
        <f t="shared" si="3"/>
        <v>120</v>
      </c>
    </row>
    <row r="15" spans="1:29" ht="18" hidden="1" customHeight="1" thickBot="1">
      <c r="A15" s="13" t="s">
        <v>33</v>
      </c>
      <c r="B15" s="277">
        <v>71</v>
      </c>
      <c r="C15" s="277">
        <v>97</v>
      </c>
      <c r="D15" s="277">
        <v>61</v>
      </c>
      <c r="E15" s="278">
        <v>105</v>
      </c>
      <c r="F15" s="278">
        <v>198</v>
      </c>
      <c r="G15" s="278">
        <v>442</v>
      </c>
      <c r="H15" s="279">
        <v>790</v>
      </c>
      <c r="I15" s="16">
        <v>674</v>
      </c>
      <c r="J15" s="16">
        <v>594</v>
      </c>
      <c r="K15" s="278">
        <v>275</v>
      </c>
      <c r="L15" s="278">
        <v>133</v>
      </c>
      <c r="M15" s="278">
        <v>108</v>
      </c>
      <c r="N15" s="301">
        <f t="shared" si="2"/>
        <v>3548</v>
      </c>
      <c r="O15" s="10"/>
      <c r="P15" s="300" t="s">
        <v>33</v>
      </c>
      <c r="Q15" s="277">
        <v>7</v>
      </c>
      <c r="R15" s="277">
        <v>13</v>
      </c>
      <c r="S15" s="277">
        <v>12</v>
      </c>
      <c r="T15" s="278">
        <v>11</v>
      </c>
      <c r="U15" s="278">
        <v>12</v>
      </c>
      <c r="V15" s="278">
        <v>15</v>
      </c>
      <c r="W15" s="278">
        <v>20</v>
      </c>
      <c r="X15" s="278">
        <v>15</v>
      </c>
      <c r="Y15" s="278">
        <v>15</v>
      </c>
      <c r="Z15" s="278">
        <v>20</v>
      </c>
      <c r="AA15" s="278">
        <v>9</v>
      </c>
      <c r="AB15" s="278">
        <v>7</v>
      </c>
      <c r="AC15" s="307">
        <f t="shared" si="3"/>
        <v>156</v>
      </c>
    </row>
    <row r="16" spans="1:29" ht="13.8" hidden="1" thickBot="1">
      <c r="A16" s="18" t="s">
        <v>34</v>
      </c>
      <c r="B16" s="275">
        <v>38</v>
      </c>
      <c r="C16" s="278">
        <v>19</v>
      </c>
      <c r="D16" s="278">
        <v>38</v>
      </c>
      <c r="E16" s="278">
        <v>203</v>
      </c>
      <c r="F16" s="278">
        <v>146</v>
      </c>
      <c r="G16" s="278">
        <v>439</v>
      </c>
      <c r="H16" s="279">
        <v>964</v>
      </c>
      <c r="I16" s="279">
        <v>1154</v>
      </c>
      <c r="J16" s="278">
        <v>423</v>
      </c>
      <c r="K16" s="278">
        <v>388</v>
      </c>
      <c r="L16" s="278">
        <v>176</v>
      </c>
      <c r="M16" s="278">
        <v>143</v>
      </c>
      <c r="N16" s="280">
        <f t="shared" si="2"/>
        <v>4131</v>
      </c>
      <c r="O16" s="10"/>
      <c r="P16" s="17" t="s">
        <v>34</v>
      </c>
      <c r="Q16" s="278">
        <v>7</v>
      </c>
      <c r="R16" s="278">
        <v>7</v>
      </c>
      <c r="S16" s="278">
        <v>8</v>
      </c>
      <c r="T16" s="278">
        <v>12</v>
      </c>
      <c r="U16" s="278">
        <v>9</v>
      </c>
      <c r="V16" s="278">
        <v>6</v>
      </c>
      <c r="W16" s="278">
        <v>11</v>
      </c>
      <c r="X16" s="278">
        <v>8</v>
      </c>
      <c r="Y16" s="278">
        <v>16</v>
      </c>
      <c r="Z16" s="278">
        <v>40</v>
      </c>
      <c r="AA16" s="278">
        <v>17</v>
      </c>
      <c r="AB16" s="278">
        <v>16</v>
      </c>
      <c r="AC16" s="278">
        <f t="shared" si="3"/>
        <v>157</v>
      </c>
    </row>
    <row r="17" spans="1:31" ht="13.8" hidden="1" thickBot="1">
      <c r="A17" s="281" t="s">
        <v>35</v>
      </c>
      <c r="B17" s="16">
        <v>49</v>
      </c>
      <c r="C17" s="16">
        <v>63</v>
      </c>
      <c r="D17" s="16">
        <v>50</v>
      </c>
      <c r="E17" s="16">
        <v>71</v>
      </c>
      <c r="F17" s="16">
        <v>144</v>
      </c>
      <c r="G17" s="16">
        <v>374</v>
      </c>
      <c r="H17" s="110">
        <v>729</v>
      </c>
      <c r="I17" s="110">
        <v>1097</v>
      </c>
      <c r="J17" s="110">
        <v>650</v>
      </c>
      <c r="K17" s="16">
        <v>397</v>
      </c>
      <c r="L17" s="16">
        <v>192</v>
      </c>
      <c r="M17" s="16">
        <v>217</v>
      </c>
      <c r="N17" s="280">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78">
        <f t="shared" si="3"/>
        <v>142</v>
      </c>
    </row>
    <row r="18" spans="1:31" ht="13.8" hidden="1" thickBot="1">
      <c r="A18" s="18" t="s">
        <v>36</v>
      </c>
      <c r="B18" s="16">
        <v>53</v>
      </c>
      <c r="C18" s="16">
        <v>39</v>
      </c>
      <c r="D18" s="16">
        <v>74</v>
      </c>
      <c r="E18" s="16">
        <v>64</v>
      </c>
      <c r="F18" s="16">
        <v>208</v>
      </c>
      <c r="G18" s="16">
        <v>491</v>
      </c>
      <c r="H18" s="16">
        <v>454</v>
      </c>
      <c r="I18" s="110">
        <v>1068</v>
      </c>
      <c r="J18" s="16">
        <v>568</v>
      </c>
      <c r="K18" s="16">
        <v>407</v>
      </c>
      <c r="L18" s="16">
        <v>228</v>
      </c>
      <c r="M18" s="16">
        <v>81</v>
      </c>
      <c r="N18" s="274">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82">
        <f t="shared" si="3"/>
        <v>212</v>
      </c>
    </row>
    <row r="19" spans="1:31" ht="13.8" hidden="1" thickBot="1">
      <c r="A19" s="18" t="s">
        <v>23</v>
      </c>
      <c r="B19" s="111">
        <v>67</v>
      </c>
      <c r="C19" s="111">
        <v>62</v>
      </c>
      <c r="D19" s="111">
        <v>57</v>
      </c>
      <c r="E19" s="111">
        <v>77</v>
      </c>
      <c r="F19" s="111">
        <v>473</v>
      </c>
      <c r="G19" s="111">
        <v>468</v>
      </c>
      <c r="H19" s="112">
        <v>659</v>
      </c>
      <c r="I19" s="111">
        <v>851</v>
      </c>
      <c r="J19" s="111">
        <v>542</v>
      </c>
      <c r="K19" s="111">
        <v>270</v>
      </c>
      <c r="L19" s="111">
        <v>208</v>
      </c>
      <c r="M19" s="111">
        <v>174</v>
      </c>
      <c r="N19" s="283">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82">
        <f t="shared" si="3"/>
        <v>296</v>
      </c>
    </row>
    <row r="20" spans="1:31">
      <c r="A20" s="21"/>
      <c r="B20" s="284"/>
      <c r="C20" s="284"/>
      <c r="D20" s="284"/>
      <c r="E20" s="284"/>
      <c r="F20" s="284"/>
      <c r="G20" s="284"/>
      <c r="H20" s="284"/>
      <c r="I20" s="284"/>
      <c r="J20" s="284"/>
      <c r="K20" s="284"/>
      <c r="L20" s="284"/>
      <c r="M20" s="284"/>
      <c r="N20" s="22"/>
      <c r="O20" s="10"/>
      <c r="P20" s="23"/>
      <c r="Q20" s="285"/>
      <c r="R20" s="285"/>
      <c r="S20" s="285"/>
      <c r="T20" s="285"/>
      <c r="U20" s="285"/>
      <c r="V20" s="285"/>
      <c r="W20" s="285"/>
      <c r="X20" s="285"/>
      <c r="Y20" s="285"/>
      <c r="Z20" s="285"/>
      <c r="AA20" s="285"/>
      <c r="AB20" s="285"/>
      <c r="AC20" s="284"/>
    </row>
    <row r="21" spans="1:31" ht="13.5" customHeight="1">
      <c r="A21" s="735" t="s">
        <v>493</v>
      </c>
      <c r="B21" s="736"/>
      <c r="C21" s="736"/>
      <c r="D21" s="736"/>
      <c r="E21" s="736"/>
      <c r="F21" s="736"/>
      <c r="G21" s="736"/>
      <c r="H21" s="736"/>
      <c r="I21" s="736"/>
      <c r="J21" s="736"/>
      <c r="K21" s="736"/>
      <c r="L21" s="736"/>
      <c r="M21" s="736"/>
      <c r="N21" s="737"/>
      <c r="O21" s="10"/>
      <c r="P21" s="735" t="str">
        <f>+A21</f>
        <v>※2023年 第15週（4/10～4/16） 現在</v>
      </c>
      <c r="Q21" s="736"/>
      <c r="R21" s="736"/>
      <c r="S21" s="736"/>
      <c r="T21" s="736"/>
      <c r="U21" s="736"/>
      <c r="V21" s="736"/>
      <c r="W21" s="736"/>
      <c r="X21" s="736"/>
      <c r="Y21" s="736"/>
      <c r="Z21" s="736"/>
      <c r="AA21" s="736"/>
      <c r="AB21" s="736"/>
      <c r="AC21" s="737"/>
    </row>
    <row r="22" spans="1:31" ht="13.8" thickBot="1">
      <c r="A22" s="363" t="s">
        <v>219</v>
      </c>
      <c r="B22" s="10"/>
      <c r="C22" s="10"/>
      <c r="D22" s="10"/>
      <c r="E22" s="10"/>
      <c r="F22" s="10"/>
      <c r="G22" s="10" t="s">
        <v>21</v>
      </c>
      <c r="H22" s="10"/>
      <c r="I22" s="10"/>
      <c r="J22" s="10"/>
      <c r="K22" s="10"/>
      <c r="L22" s="10"/>
      <c r="M22" s="10"/>
      <c r="N22" s="25"/>
      <c r="O22" s="10"/>
      <c r="P22" s="364" t="s">
        <v>218</v>
      </c>
      <c r="Q22" s="10"/>
      <c r="R22" s="10"/>
      <c r="S22" s="10"/>
      <c r="T22" s="10"/>
      <c r="U22" s="10"/>
      <c r="V22" s="10"/>
      <c r="W22" s="10"/>
      <c r="X22" s="10"/>
      <c r="Y22" s="10"/>
      <c r="Z22" s="10"/>
      <c r="AA22" s="10"/>
      <c r="AB22" s="10"/>
      <c r="AC22" s="27"/>
    </row>
    <row r="23" spans="1:31" ht="17.25" customHeight="1" thickBot="1">
      <c r="A23" s="24"/>
      <c r="B23" s="286" t="s">
        <v>206</v>
      </c>
      <c r="C23" s="10"/>
      <c r="D23" s="360" t="s">
        <v>263</v>
      </c>
      <c r="E23" s="28"/>
      <c r="F23" s="10"/>
      <c r="G23" s="10" t="s">
        <v>21</v>
      </c>
      <c r="H23" s="10"/>
      <c r="I23" s="10"/>
      <c r="J23" s="10"/>
      <c r="K23" s="10"/>
      <c r="L23" s="10"/>
      <c r="M23" s="10"/>
      <c r="N23" s="25"/>
      <c r="O23" s="113" t="s">
        <v>21</v>
      </c>
      <c r="P23" s="188"/>
      <c r="Q23" s="287" t="s">
        <v>207</v>
      </c>
      <c r="R23" s="722" t="s">
        <v>492</v>
      </c>
      <c r="S23" s="723"/>
      <c r="T23" s="354" t="s">
        <v>248</v>
      </c>
      <c r="U23" s="354"/>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3" t="s">
        <v>21</v>
      </c>
      <c r="P24" s="187"/>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3" t="s">
        <v>21</v>
      </c>
      <c r="P25" s="26"/>
      <c r="Q25" s="10"/>
      <c r="R25" s="10"/>
      <c r="S25" s="10"/>
      <c r="T25" s="10"/>
      <c r="U25" s="10"/>
      <c r="V25" s="10"/>
      <c r="W25" s="10"/>
      <c r="X25" s="10"/>
      <c r="Y25" s="10"/>
      <c r="Z25" s="10"/>
      <c r="AA25" s="10"/>
      <c r="AB25" s="10"/>
      <c r="AC25" s="27"/>
      <c r="AE25" s="1" t="s">
        <v>197</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213"/>
    </row>
    <row r="29" spans="1:31">
      <c r="A29" s="24"/>
      <c r="B29" s="10"/>
      <c r="C29" s="10"/>
      <c r="D29" s="10"/>
      <c r="E29" s="10"/>
      <c r="F29" s="10"/>
      <c r="G29" s="10"/>
      <c r="H29" s="10"/>
      <c r="I29" s="10"/>
      <c r="J29" s="10"/>
      <c r="K29" s="10"/>
      <c r="L29" s="10"/>
      <c r="M29" s="10"/>
      <c r="N29" s="25"/>
      <c r="O29" s="10"/>
      <c r="P29" s="12"/>
      <c r="AC29" s="29"/>
    </row>
    <row r="30" spans="1:31" ht="21.6">
      <c r="A30" s="459" t="s">
        <v>249</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88"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44" t="s">
        <v>208</v>
      </c>
      <c r="R38" s="144"/>
      <c r="S38" s="144"/>
      <c r="T38" s="144"/>
      <c r="U38" s="144"/>
      <c r="V38" s="144"/>
      <c r="W38" s="144"/>
      <c r="X38" s="144"/>
    </row>
    <row r="39" spans="1:29">
      <c r="Q39" s="144" t="s">
        <v>209</v>
      </c>
      <c r="R39" s="144"/>
      <c r="S39" s="144"/>
      <c r="T39" s="144"/>
      <c r="U39" s="144"/>
      <c r="V39" s="144"/>
      <c r="W39" s="144"/>
      <c r="X39" s="144"/>
    </row>
  </sheetData>
  <mergeCells count="7">
    <mergeCell ref="R23:S23"/>
    <mergeCell ref="A1:N1"/>
    <mergeCell ref="P1:AC1"/>
    <mergeCell ref="A2:N2"/>
    <mergeCell ref="P2:AC2"/>
    <mergeCell ref="A21:N21"/>
    <mergeCell ref="P21:AC21"/>
  </mergeCells>
  <phoneticPr fontId="101"/>
  <pageMargins left="0.75" right="0.75" top="1" bottom="1" header="0.51200000000000001" footer="0.51200000000000001"/>
  <pageSetup paperSize="9" scale="44"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B1:G29"/>
  <sheetViews>
    <sheetView view="pageBreakPreview" zoomScale="85" zoomScaleNormal="112" zoomScaleSheetLayoutView="85" workbookViewId="0">
      <selection activeCell="F14" sqref="F14"/>
    </sheetView>
  </sheetViews>
  <sheetFormatPr defaultColWidth="9" defaultRowHeight="13.2"/>
  <cols>
    <col min="1" max="1" width="2.109375" style="1" customWidth="1"/>
    <col min="2" max="2" width="25.77734375" style="90" customWidth="1"/>
    <col min="3" max="3" width="67.6640625" style="1" customWidth="1"/>
    <col min="4" max="4" width="98.33203125" style="1" customWidth="1"/>
    <col min="5" max="5" width="3.88671875" style="1" customWidth="1"/>
    <col min="6" max="16384" width="9" style="1"/>
  </cols>
  <sheetData>
    <row r="1" spans="2:7" ht="18.75" customHeight="1">
      <c r="B1" s="90" t="s">
        <v>111</v>
      </c>
    </row>
    <row r="2" spans="2:7" ht="17.25" customHeight="1" thickBot="1">
      <c r="B2" t="s">
        <v>495</v>
      </c>
      <c r="D2" s="740"/>
      <c r="E2" s="741"/>
    </row>
    <row r="3" spans="2:7" ht="16.5" customHeight="1" thickBot="1">
      <c r="B3" s="91" t="s">
        <v>112</v>
      </c>
      <c r="C3" s="224" t="s">
        <v>113</v>
      </c>
      <c r="D3" s="171" t="s">
        <v>201</v>
      </c>
    </row>
    <row r="4" spans="2:7" ht="17.25" customHeight="1" thickBot="1">
      <c r="B4" s="92" t="s">
        <v>114</v>
      </c>
      <c r="C4" s="119" t="s">
        <v>494</v>
      </c>
      <c r="D4" s="93"/>
    </row>
    <row r="5" spans="2:7" ht="17.25" customHeight="1">
      <c r="B5" s="742" t="s">
        <v>170</v>
      </c>
      <c r="C5" s="745" t="s">
        <v>198</v>
      </c>
      <c r="D5" s="746"/>
    </row>
    <row r="6" spans="2:7" ht="19.2" customHeight="1">
      <c r="B6" s="743"/>
      <c r="C6" s="747" t="s">
        <v>199</v>
      </c>
      <c r="D6" s="748"/>
      <c r="G6" s="191"/>
    </row>
    <row r="7" spans="2:7" ht="19.95" customHeight="1">
      <c r="B7" s="743"/>
      <c r="C7" s="225" t="s">
        <v>200</v>
      </c>
      <c r="D7" s="226"/>
      <c r="G7" s="191"/>
    </row>
    <row r="8" spans="2:7" ht="19.95" customHeight="1" thickBot="1">
      <c r="B8" s="744"/>
      <c r="C8" s="193" t="s">
        <v>202</v>
      </c>
      <c r="D8" s="192"/>
      <c r="G8" s="191"/>
    </row>
    <row r="9" spans="2:7" ht="42" customHeight="1" thickBot="1">
      <c r="B9" s="94" t="s">
        <v>115</v>
      </c>
      <c r="C9" s="749" t="s">
        <v>264</v>
      </c>
      <c r="D9" s="750"/>
    </row>
    <row r="10" spans="2:7" ht="69" customHeight="1" thickBot="1">
      <c r="B10" s="95" t="s">
        <v>116</v>
      </c>
      <c r="C10" s="751" t="s">
        <v>500</v>
      </c>
      <c r="D10" s="752"/>
    </row>
    <row r="11" spans="2:7" ht="59.4" customHeight="1" thickBot="1">
      <c r="B11" s="96"/>
      <c r="C11" s="97" t="s">
        <v>499</v>
      </c>
      <c r="D11" s="198" t="s">
        <v>498</v>
      </c>
      <c r="F11" s="1" t="s">
        <v>21</v>
      </c>
    </row>
    <row r="12" spans="2:7" ht="42.6" customHeight="1" thickBot="1">
      <c r="B12" s="94" t="s">
        <v>497</v>
      </c>
      <c r="C12" s="99" t="s">
        <v>496</v>
      </c>
      <c r="D12" s="98"/>
    </row>
    <row r="13" spans="2:7" ht="105" customHeight="1" thickBot="1">
      <c r="B13" s="100" t="s">
        <v>117</v>
      </c>
      <c r="C13" s="101" t="s">
        <v>501</v>
      </c>
      <c r="D13" s="168" t="s">
        <v>502</v>
      </c>
      <c r="F13" t="s">
        <v>28</v>
      </c>
    </row>
    <row r="14" spans="2:7" ht="79.2" customHeight="1" thickBot="1">
      <c r="B14" s="102" t="s">
        <v>118</v>
      </c>
      <c r="C14" s="738" t="s">
        <v>503</v>
      </c>
      <c r="D14" s="739"/>
    </row>
    <row r="15" spans="2:7" ht="17.25" customHeight="1"/>
    <row r="16" spans="2:7" ht="17.25" customHeight="1">
      <c r="C16" s="362"/>
      <c r="D16" s="1" t="s">
        <v>197</v>
      </c>
    </row>
    <row r="17" spans="2:5">
      <c r="C17" s="1" t="s">
        <v>28</v>
      </c>
    </row>
    <row r="18" spans="2:5">
      <c r="E18" s="1" t="s">
        <v>21</v>
      </c>
    </row>
    <row r="21" spans="2:5">
      <c r="B21" s="90" t="s">
        <v>21</v>
      </c>
    </row>
    <row r="29" spans="2:5">
      <c r="D29" s="1" t="s">
        <v>215</v>
      </c>
    </row>
  </sheetData>
  <mergeCells count="7">
    <mergeCell ref="C14:D14"/>
    <mergeCell ref="D2:E2"/>
    <mergeCell ref="B5:B8"/>
    <mergeCell ref="C5:D5"/>
    <mergeCell ref="C6:D6"/>
    <mergeCell ref="C9:D9"/>
    <mergeCell ref="C10:D10"/>
  </mergeCells>
  <phoneticPr fontId="101"/>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15　ノロウイルス関連情報 </vt:lpstr>
      <vt:lpstr>15  衛生訓話</vt:lpstr>
      <vt:lpstr>15　新型コロナウイルス情報</vt:lpstr>
      <vt:lpstr>15　食中毒記事等 </vt:lpstr>
      <vt:lpstr>15　海外情報</vt:lpstr>
      <vt:lpstr>15　感染症統計</vt:lpstr>
      <vt:lpstr>14　感染症情報</vt:lpstr>
      <vt:lpstr>15 食品回収</vt:lpstr>
      <vt:lpstr>15　食品表示</vt:lpstr>
      <vt:lpstr>15　 残留農薬　等 </vt:lpstr>
      <vt:lpstr>'14　感染症情報'!Print_Area</vt:lpstr>
      <vt:lpstr>'15  衛生訓話'!Print_Area</vt:lpstr>
      <vt:lpstr>'15　 残留農薬　等 '!Print_Area</vt:lpstr>
      <vt:lpstr>'15　ノロウイルス関連情報 '!Print_Area</vt:lpstr>
      <vt:lpstr>'15　海外情報'!Print_Area</vt:lpstr>
      <vt:lpstr>'15　感染症統計'!Print_Area</vt:lpstr>
      <vt:lpstr>'15　食中毒記事等 '!Print_Area</vt:lpstr>
      <vt:lpstr>'15 食品回収'!Print_Area</vt:lpstr>
      <vt:lpstr>'15　食品表示'!Print_Area</vt:lpstr>
      <vt:lpstr>スポンサー公告!Print_Area</vt:lpstr>
      <vt:lpstr>'15　 残留農薬　等 '!Print_Titles</vt:lpstr>
      <vt:lpstr>'15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2023-04-23T01:18:55Z</dcterms:modified>
</cp:coreProperties>
</file>