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6E650B6-CE91-41BE-BB61-756B6564FD8C}"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12　ノロウイルス関連情報 " sheetId="101" r:id="rId3"/>
    <sheet name="12　衛生訓話" sheetId="145" r:id="rId4"/>
    <sheet name="12　新型コロナウイルス情報" sheetId="82" r:id="rId5"/>
    <sheet name="12　食中毒記事等 " sheetId="29" r:id="rId6"/>
    <sheet name="12　海外情報" sheetId="123" r:id="rId7"/>
    <sheet name="12　感染症統計" sheetId="125" r:id="rId8"/>
    <sheet name="11　感染症情報" sheetId="124" r:id="rId9"/>
    <sheet name="12 食品回収" sheetId="60" r:id="rId10"/>
    <sheet name="12　食品表示" sheetId="34" r:id="rId11"/>
    <sheet name="12　 残留農薬　等 " sheetId="35" r:id="rId12"/>
  </sheets>
  <definedNames>
    <definedName name="_xlnm._FilterDatabase" localSheetId="11" hidden="1">'12　 残留農薬　等 '!$A$1:$C$1</definedName>
    <definedName name="_xlnm._FilterDatabase" localSheetId="2" hidden="1">'12　ノロウイルス関連情報 '!$A$22:$G$75</definedName>
    <definedName name="_xlnm._FilterDatabase" localSheetId="5" hidden="1">'12　食中毒記事等 '!$A$1:$D$1</definedName>
    <definedName name="_xlnm.Print_Area" localSheetId="8">'11　感染症情報'!$A$1:$D$21</definedName>
    <definedName name="_xlnm.Print_Area" localSheetId="11">'12　 残留農薬　等 '!$A$1:$A$20</definedName>
    <definedName name="_xlnm.Print_Area" localSheetId="2">'12　ノロウイルス関連情報 '!$A$1:$N$84</definedName>
    <definedName name="_xlnm.Print_Area" localSheetId="3">'12　衛生訓話'!$A$1:$N$21</definedName>
    <definedName name="_xlnm.Print_Area" localSheetId="6">'12　海外情報'!$A$1:$C$41</definedName>
    <definedName name="_xlnm.Print_Area" localSheetId="7">'12　感染症統計'!$A$1:$AC$37</definedName>
    <definedName name="_xlnm.Print_Area" localSheetId="5">'12　食中毒記事等 '!$A$1:$D$33</definedName>
    <definedName name="_xlnm.Print_Area" localSheetId="9">'12 食品回収'!$A$1:$E$36</definedName>
    <definedName name="_xlnm.Print_Area" localSheetId="10">'12　食品表示'!$A$1:$N$13</definedName>
    <definedName name="_xlnm.Print_Area" localSheetId="1">スポンサー公告!$A$1:$P$39</definedName>
    <definedName name="_xlnm.Print_Titles" localSheetId="11">'12　 残留農薬　等 '!$1:$1</definedName>
    <definedName name="_xlnm.Print_Titles" localSheetId="5">'12　食中毒記事等 '!$1:$1</definedName>
  </definedNames>
  <calcPr calcId="191029"/>
</workbook>
</file>

<file path=xl/calcChain.xml><?xml version="1.0" encoding="utf-8"?>
<calcChain xmlns="http://schemas.openxmlformats.org/spreadsheetml/2006/main">
  <c r="B14" i="78" l="1"/>
  <c r="B17" i="78"/>
  <c r="I8" i="82"/>
  <c r="B39" i="101"/>
  <c r="B9" i="78"/>
  <c r="B18" i="78"/>
  <c r="N71" i="101" l="1"/>
  <c r="M71" i="101"/>
  <c r="G74" i="101" l="1"/>
  <c r="G35" i="101" l="1"/>
  <c r="B35" i="101" s="1"/>
  <c r="G24" i="101"/>
  <c r="B24" i="101" s="1"/>
  <c r="G25" i="101"/>
  <c r="B25" i="101" s="1"/>
  <c r="G26" i="101"/>
  <c r="B26" i="101" s="1"/>
  <c r="G27" i="101"/>
  <c r="G28" i="101"/>
  <c r="B28" i="101" s="1"/>
  <c r="G29" i="101"/>
  <c r="B29" i="101" s="1"/>
  <c r="G30" i="101"/>
  <c r="B30" i="101" s="1"/>
  <c r="G31" i="101"/>
  <c r="B31" i="101" s="1"/>
  <c r="G32" i="101"/>
  <c r="B32" i="101" s="1"/>
  <c r="G33" i="101"/>
  <c r="B33" i="101" s="1"/>
  <c r="G34" i="101"/>
  <c r="B34" i="101" s="1"/>
  <c r="G36" i="101"/>
  <c r="B36" i="101" s="1"/>
  <c r="G37" i="101"/>
  <c r="B37" i="101" s="1"/>
  <c r="G38" i="101"/>
  <c r="G39" i="10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1" i="78"/>
  <c r="G73" i="101"/>
  <c r="B15" i="78" l="1"/>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B16"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2" i="78" l="1"/>
  <c r="J8" i="82" l="1"/>
  <c r="G75" i="101" l="1"/>
  <c r="F75" i="101" s="1"/>
  <c r="D10" i="78"/>
  <c r="I74" i="101" l="1"/>
  <c r="I73" i="101"/>
  <c r="F10" i="78" s="1"/>
  <c r="M75" i="101"/>
  <c r="K75" i="101"/>
</calcChain>
</file>

<file path=xl/sharedStrings.xml><?xml version="1.0" encoding="utf-8"?>
<sst xmlns="http://schemas.openxmlformats.org/spreadsheetml/2006/main" count="673" uniqueCount="456">
  <si>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</si>
  <si>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</si>
  <si>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</si>
  <si>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</si>
  <si>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</si>
  <si>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</si>
  <si>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</si>
  <si>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</si>
  <si>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</si>
  <si>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</si>
  <si>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</si>
  <si>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</si>
  <si>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</si>
  <si>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</si>
  <si>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</si>
  <si>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</si>
  <si>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</si>
  <si>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</si>
  <si>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</si>
  <si>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</si>
  <si>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</si>
  <si>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</si>
  <si>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</si>
  <si>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</si>
  <si>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</si>
  <si>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</si>
  <si>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</si>
  <si>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</si>
  <si>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</si>
  <si>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</si>
  <si>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</si>
  <si>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</si>
  <si>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</si>
  <si>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</si>
  <si>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</si>
  <si>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</si>
  <si>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</si>
  <si>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</si>
  <si>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</si>
  <si>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</si>
  <si>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</si>
  <si>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</si>
  <si>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</si>
  <si>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</si>
  <si>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</si>
  <si>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</si>
  <si>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</si>
  <si>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</si>
  <si>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</si>
  <si>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</si>
  <si>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</si>
  <si>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</si>
  <si>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</si>
  <si>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</si>
  <si>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</si>
  <si>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</si>
  <si>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</si>
  <si>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</si>
  <si>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</si>
  <si>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</si>
  <si>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</si>
  <si>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</si>
  <si>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</si>
  <si>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</si>
  <si>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</si>
  <si>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</si>
  <si>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</si>
  <si>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</si>
  <si>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</si>
  <si>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</si>
  <si>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</si>
  <si>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</si>
  <si>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</si>
  <si>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</si>
  <si>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</si>
  <si>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</si>
  <si>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</si>
  <si>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</si>
  <si>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</si>
  <si>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</si>
  <si>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</si>
  <si>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</si>
  <si>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</si>
  <si>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</si>
  <si>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</si>
  <si>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</si>
  <si>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</si>
  <si>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</si>
  <si>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</si>
  <si>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</si>
  <si>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</si>
  <si>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</si>
  <si>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</si>
  <si>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</si>
  <si>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</si>
  <si>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</si>
  <si>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</si>
  <si>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</si>
  <si>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</si>
  <si>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</si>
  <si>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</si>
  <si>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</si>
  <si>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</si>
  <si>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</si>
  <si>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</si>
  <si>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</si>
  <si>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</si>
  <si>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</si>
  <si>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</si>
  <si>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</si>
  <si>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</si>
  <si>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</si>
  <si>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</si>
  <si>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</si>
  <si>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</si>
  <si>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</si>
  <si>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</si>
  <si>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</si>
  <si>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</si>
  <si>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</si>
  <si>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</si>
  <si>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</si>
  <si>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</si>
  <si>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</si>
  <si>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</si>
  <si>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</si>
  <si>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</si>
  <si>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</si>
  <si>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</si>
  <si>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</si>
  <si>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</si>
  <si>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</si>
  <si>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</si>
  <si>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</si>
  <si>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</si>
  <si>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</si>
  <si>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</si>
  <si>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</si>
  <si>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</si>
  <si>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</si>
  <si>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</si>
  <si>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</si>
  <si>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</si>
  <si>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</si>
  <si>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</si>
  <si>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</si>
  <si>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</si>
  <si>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</si>
  <si>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</si>
  <si>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</si>
  <si>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</si>
  <si>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</si>
  <si>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</si>
  <si>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</si>
  <si>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</si>
  <si>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</si>
  <si>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</si>
  <si>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</si>
  <si>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</si>
  <si>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</si>
  <si>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</si>
  <si>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</si>
  <si>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</si>
  <si>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</si>
  <si>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</si>
  <si>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</si>
  <si>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</si>
  <si>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</si>
  <si>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</si>
  <si>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</si>
  <si>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</si>
  <si>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</si>
  <si>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</si>
  <si>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</si>
  <si>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</si>
  <si>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</si>
  <si>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</si>
  <si>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</si>
  <si>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</si>
  <si>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</si>
  <si>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1"/>
  </si>
  <si>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1"/>
  </si>
  <si>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1"/>
  </si>
  <si>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1"/>
  </si>
  <si>
    <t>3.  地域住民、同居者の参加団体に感染者が確認された段階</t>
    <phoneticPr fontId="101"/>
  </si>
  <si>
    <t>2021年</t>
  </si>
  <si>
    <t>2021年</t>
    <phoneticPr fontId="5"/>
  </si>
  <si>
    <t>日本</t>
    <rPh sb="0" eb="2">
      <t>ニホン</t>
    </rPh>
    <phoneticPr fontId="101"/>
  </si>
  <si>
    <t>・長期間休業に対する対策　従業員のケア</t>
    <phoneticPr fontId="101"/>
  </si>
  <si>
    <t>　</t>
    <phoneticPr fontId="101"/>
  </si>
  <si>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1"/>
  </si>
  <si>
    <t>PCR検査確認</t>
    <rPh sb="3" eb="5">
      <t>ケンサ</t>
    </rPh>
    <rPh sb="5" eb="7">
      <t>カクニン</t>
    </rPh>
    <phoneticPr fontId="101"/>
  </si>
  <si>
    <t>無症状なら１週間経過と就業制限</t>
    <rPh sb="0" eb="3">
      <t>ムショウジョウ</t>
    </rPh>
    <rPh sb="6" eb="8">
      <t>シュウカン</t>
    </rPh>
    <rPh sb="8" eb="10">
      <t>ケイカ</t>
    </rPh>
    <rPh sb="11" eb="13">
      <t>シュウギョウ</t>
    </rPh>
    <rPh sb="13" eb="15">
      <t>セイゲン</t>
    </rPh>
    <phoneticPr fontId="101"/>
  </si>
  <si>
    <t>★</t>
    <phoneticPr fontId="101"/>
  </si>
  <si>
    <t>★PCR+</t>
    <phoneticPr fontId="101"/>
  </si>
  <si>
    <t>保健所　　       医療機関</t>
    <phoneticPr fontId="101"/>
  </si>
  <si>
    <t>行動履歴整理</t>
    <rPh sb="0" eb="2">
      <t>コウドウ</t>
    </rPh>
    <rPh sb="2" eb="4">
      <t>リレキ</t>
    </rPh>
    <rPh sb="4" eb="6">
      <t>セイリ</t>
    </rPh>
    <phoneticPr fontId="101"/>
  </si>
  <si>
    <t xml:space="preserve"> </t>
    <phoneticPr fontId="101"/>
  </si>
  <si>
    <t>厚生労働省：国内の発生状況など
https://www.mhlw.go.jp/stf/covid-19/kokunainohasseijoukyou.html#h2_1
厚生労働省：データからわかる－新型コロナウイルス感染症情報－
https：//covid19.mhlw.go.jp/</t>
    <phoneticPr fontId="101"/>
  </si>
  <si>
    <t>https://www.mhlw.go.jp/stf/covid-19/kokunainohasseijoukyou.html#h2_1</t>
    <phoneticPr fontId="101"/>
  </si>
  <si>
    <t>厚生労働省：データからわかる－新型コロナウイルス感染症情報－</t>
    <phoneticPr fontId="101"/>
  </si>
  <si>
    <t xml:space="preserve">
</t>
    <phoneticPr fontId="101"/>
  </si>
  <si>
    <t>https：//covid19.mhlw.go.jp/</t>
    <phoneticPr fontId="101"/>
  </si>
  <si>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</si>
  <si>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</si>
  <si>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</si>
  <si>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</si>
  <si>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</si>
  <si>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</si>
  <si>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</si>
  <si>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1"/>
  </si>
  <si>
    <t>8．衛生訓話</t>
    <rPh sb="2" eb="4">
      <t>エイセイ</t>
    </rPh>
    <rPh sb="4" eb="6">
      <t>クンワ</t>
    </rPh>
    <phoneticPr fontId="5"/>
  </si>
  <si>
    <t>12-21年月平均</t>
  </si>
  <si>
    <t>2022年</t>
    <phoneticPr fontId="5"/>
  </si>
  <si>
    <t>1月</t>
    <phoneticPr fontId="101"/>
  </si>
  <si>
    <t xml:space="preserve">腸チフス
パラチフス
</t>
    <rPh sb="0" eb="1">
      <t>チョウ</t>
    </rPh>
    <phoneticPr fontId="5"/>
  </si>
  <si>
    <t>^</t>
    <phoneticPr fontId="101"/>
  </si>
  <si>
    <t xml:space="preserve">  </t>
    <phoneticPr fontId="16"/>
  </si>
  <si>
    <t>l</t>
    <phoneticPr fontId="33"/>
  </si>
  <si>
    <t>冬に向かい</t>
    <rPh sb="0" eb="1">
      <t>フユ</t>
    </rPh>
    <rPh sb="2" eb="3">
      <t>ム</t>
    </rPh>
    <phoneticPr fontId="101"/>
  </si>
  <si>
    <t>*発行予定は2022年11月7日（月）です。</t>
  </si>
  <si>
    <t>*発行予定は2022年11月7日（月）です。</t>
    <phoneticPr fontId="101"/>
  </si>
  <si>
    <t>▶https://zoom.us/webinar/register/WN_9-ciXs0sQT2yGdb79VBoLQ</t>
  </si>
  <si>
    <t xml:space="preserve"> 全国指数</t>
    <phoneticPr fontId="5"/>
  </si>
  <si>
    <t>先週より</t>
    <phoneticPr fontId="5"/>
  </si>
  <si>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</si>
  <si>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</si>
  <si>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</si>
  <si>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</si>
  <si>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</si>
  <si>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11月ー3月中
施設の所在市町村で流行・   食中毒が複数件報告される 
定点観測値が5.00～10.00</t>
    <phoneticPr fontId="101"/>
  </si>
  <si>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1"/>
  </si>
  <si>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</si>
  <si>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</si>
  <si>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</si>
  <si>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</si>
  <si>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</si>
  <si>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</si>
  <si>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</si>
  <si>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</si>
  <si>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</si>
  <si>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</si>
  <si>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</si>
  <si>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</si>
  <si>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</si>
  <si>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北海道新聞</t>
    <rPh sb="0" eb="5">
      <t>ホッカイドウシンブン</t>
    </rPh>
    <phoneticPr fontId="101"/>
  </si>
  <si>
    <t>回収＆返金</t>
  </si>
  <si>
    <t>回収</t>
  </si>
  <si>
    <t>回収＆返金/交換</t>
  </si>
  <si>
    <t>カスミ</t>
  </si>
  <si>
    <t>管理レベル「3」　</t>
    <phoneticPr fontId="5"/>
  </si>
  <si>
    <t>西友</t>
  </si>
  <si>
    <t>マックスバリュ東...</t>
  </si>
  <si>
    <t>回収＆交換</t>
  </si>
  <si>
    <t>2023年 第9週（2月27日〜 3月5日）</t>
    <phoneticPr fontId="101"/>
  </si>
  <si>
    <t xml:space="preserve"> </t>
    <phoneticPr fontId="33"/>
  </si>
  <si>
    <t>広島市は１８日、同市西区の結婚式場「アーククラブ迎賓館ヴィクトリアハウス」で１２日に開かれた結婚披露宴で食事をした１０歳未満〜７０歳代の男女１７人が下痢や発熱などの症状を訴え、６人からノロウイルスが検出されたと発表した。市は１８日、食中毒と断定し、式場に営業禁止を命じた。</t>
    <phoneticPr fontId="101"/>
  </si>
  <si>
    <t>読売新聞</t>
    <rPh sb="0" eb="4">
      <t>ヨミウリシンブン</t>
    </rPh>
    <phoneticPr fontId="101"/>
  </si>
  <si>
    <t>千葉日報</t>
    <rPh sb="0" eb="4">
      <t>チバニッポウ</t>
    </rPh>
    <phoneticPr fontId="101"/>
  </si>
  <si>
    <t>世界の感染状況まとめてきた米大学 コロナ特設サイト更新終了</t>
    <phoneticPr fontId="101"/>
  </si>
  <si>
    <r>
      <t>新型コロナウイルスの感染が広がった当初から、世界の感染状況をまとめ、インターネットで発信してきた、</t>
    </r>
    <r>
      <rPr>
        <b/>
        <u/>
        <sz val="20"/>
        <color rgb="FFFF0000"/>
        <rFont val="游ゴシック"/>
        <family val="3"/>
        <charset val="128"/>
      </rPr>
      <t>アメリカのジョンズ・ホプキンス大学の特設サイトが、10日、データの更新を終了しました。リアルタイムに公開される情報が少なくなり、正確なデータの把握が難しくなったことが理由だとしています。</t>
    </r>
    <r>
      <rPr>
        <b/>
        <sz val="16"/>
        <color theme="1"/>
        <rFont val="游ゴシック"/>
        <family val="3"/>
        <charset val="128"/>
      </rPr>
      <t>この特設サイトはジョンズ・ホプキンス大学が2020年1月に立ち上げ、新型コロナの発生状況や死者数などの世界中の最新データを、国や地域ごとにまとめて発信してきました。サイトはインターネット上で公開された各国政府の情報を自動的に収集するなどしてデータの更新を続け、日本や海外のメディアが世界の感染状況を伝えるのに利用するなど、さまざまな形で活用されてきました。
しかし、最近になり、リアルタイムに公開される情報が少なくなり、正確なデータの把握が難しくなったとして、更新の終了を決めたということです。大学によりますと、現地時間の10日午前8時すぎに最後のデータ更新を行ったということで、今後もこれまで集めたデータは公開するとしています。運営に携わったジョンズ・ホプキンス大学の研究者、ベス・ブラウアーさんは「更新終了は複雑な気持ちだ。パンデミックはまだ終わっていないが、世界が新型コロナを理解するのに重要な役割を果たせたことを誇りに思っている」と話していました。</t>
    </r>
    <phoneticPr fontId="101"/>
  </si>
  <si>
    <t>客12人が嘔吐や下痢等…回転寿司チェーン店で『食中毒』原因菌や感染経路等は不明 1店舗に営業禁止処分</t>
    <phoneticPr fontId="16"/>
  </si>
  <si>
    <t>https://news.yahoo.co.jp/articles/043752ac654009305d816912c1bf287f935c349e</t>
    <phoneticPr fontId="16"/>
  </si>
  <si>
    <t>名古屋市</t>
    <rPh sb="0" eb="4">
      <t>ナゴヤシ</t>
    </rPh>
    <phoneticPr fontId="16"/>
  </si>
  <si>
    <t>東海テレビ</t>
    <rPh sb="0" eb="2">
      <t>トウカイ</t>
    </rPh>
    <phoneticPr fontId="16"/>
  </si>
  <si>
    <t xml:space="preserve">
入院した人はいない。このうち4人と同店従業員4人の便からノロウイルスが検出された。同店の料理が原因の食中毒として、24日から3日間の営業停止を命じた。</t>
    <phoneticPr fontId="101"/>
  </si>
  <si>
    <t>群馬県公表</t>
    <rPh sb="0" eb="3">
      <t>グンマケン</t>
    </rPh>
    <rPh sb="3" eb="5">
      <t>コウヒョウ</t>
    </rPh>
    <phoneticPr fontId="101"/>
  </si>
  <si>
    <t>長野県</t>
    <rPh sb="0" eb="3">
      <t>ナガノケン</t>
    </rPh>
    <phoneticPr fontId="16"/>
  </si>
  <si>
    <t>増加傾向注意</t>
    <rPh sb="0" eb="4">
      <t>ゾウカケイコウ</t>
    </rPh>
    <rPh sb="4" eb="6">
      <t>チュウイ</t>
    </rPh>
    <phoneticPr fontId="5"/>
  </si>
  <si>
    <t>　コロナ明け</t>
    <rPh sb="4" eb="5">
      <t>ア</t>
    </rPh>
    <phoneticPr fontId="5"/>
  </si>
  <si>
    <t>※2023年 第11週（3/13～3/19）  現在</t>
    <phoneticPr fontId="101"/>
  </si>
  <si>
    <t>例年並み</t>
    <rPh sb="0" eb="2">
      <t>レイネン</t>
    </rPh>
    <rPh sb="2" eb="3">
      <t>ナ</t>
    </rPh>
    <phoneticPr fontId="101"/>
  </si>
  <si>
    <t>イオン九州</t>
  </si>
  <si>
    <t>ヤオコー</t>
  </si>
  <si>
    <t>綿半パートナーズ...</t>
  </si>
  <si>
    <t>また、上記の各一覧表は、公益財団法人 日本食品化学研究振興財団が、官報及び厚生労働省発表資料を基に独自に編集したものでありますので、この表の数値等をご利用になる場合は、官報等で再度ご確認下さい。</t>
  </si>
  <si>
    <t>今週のニュース（Noroｖｉｒｕｓ） (3/27-4/2)</t>
    <rPh sb="0" eb="2">
      <t>コンシュウ</t>
    </rPh>
    <phoneticPr fontId="5"/>
  </si>
  <si>
    <t>2023/11週</t>
    <phoneticPr fontId="101"/>
  </si>
  <si>
    <t>2023/12週</t>
  </si>
  <si>
    <t xml:space="preserve"> GⅡ　11週　0例</t>
    <rPh sb="6" eb="7">
      <t>シュウ</t>
    </rPh>
    <phoneticPr fontId="5"/>
  </si>
  <si>
    <t xml:space="preserve"> GⅡ　12週　0例</t>
    <rPh sb="9" eb="10">
      <t>レイ</t>
    </rPh>
    <phoneticPr fontId="5"/>
  </si>
  <si>
    <t>食中毒情報 (3/27-4/2)</t>
    <rPh sb="0" eb="3">
      <t>ショクチュウドク</t>
    </rPh>
    <rPh sb="3" eb="5">
      <t>ジョウホウ</t>
    </rPh>
    <phoneticPr fontId="5"/>
  </si>
  <si>
    <t>海外情報 (3/27-4/2)</t>
    <rPh sb="0" eb="2">
      <t>カイガイ</t>
    </rPh>
    <rPh sb="2" eb="4">
      <t>ジョウホウ</t>
    </rPh>
    <phoneticPr fontId="5"/>
  </si>
  <si>
    <t>食品リコール・回収情報
 (3/27-4/2)</t>
    <rPh sb="0" eb="2">
      <t>ショクヒン</t>
    </rPh>
    <rPh sb="7" eb="9">
      <t>カイシュウ</t>
    </rPh>
    <rPh sb="9" eb="11">
      <t>ジョウホウ</t>
    </rPh>
    <phoneticPr fontId="5"/>
  </si>
  <si>
    <t>食品表示 (3/27-4/2)</t>
    <rPh sb="0" eb="2">
      <t>ショクヒン</t>
    </rPh>
    <rPh sb="2" eb="4">
      <t>ヒョウジ</t>
    </rPh>
    <phoneticPr fontId="5"/>
  </si>
  <si>
    <t>残留農薬 (3/27-4/2)</t>
    <phoneticPr fontId="16"/>
  </si>
  <si>
    <t>-</t>
    <phoneticPr fontId="101"/>
  </si>
  <si>
    <t>★★★★</t>
    <phoneticPr fontId="101"/>
  </si>
  <si>
    <t>※2023年 第12週（3/20～3/26） 現在</t>
    <phoneticPr fontId="5"/>
  </si>
  <si>
    <t>結核例　186</t>
    <phoneticPr fontId="5"/>
  </si>
  <si>
    <t xml:space="preserve">細菌性赤痢1例 菌種：S. flexneri（B群）＿感染地域：イタリア/スペイン/フランス
</t>
    <phoneticPr fontId="101"/>
  </si>
  <si>
    <t>腸チフス1例 感染地域：ミャンマー
パラチフス2例 感染地域：インド1例、パキスタン1例</t>
    <phoneticPr fontId="101"/>
  </si>
  <si>
    <t xml:space="preserve">腸管出血性大腸菌感染症10例（有症者5例、うちHUS なし）
感染地域：国内9例、群馬県/中国1例
国内の感染地域：‌群馬県2例、大阪府2例、宮城県1例、東京都1例、神奈川県1例、石川県1例、京都府1例
</t>
    <phoneticPr fontId="101"/>
  </si>
  <si>
    <t xml:space="preserve">年齢群：‌2歳（1例）、10代（2例）、20代（2例）、40代（1例）、50代（1例）、
60代（3例）
</t>
    <phoneticPr fontId="101"/>
  </si>
  <si>
    <t xml:space="preserve">血清群・毒素型：‌O157 VT2（3例）、O26 VT2（2例）、O128VT1・VT2（1例）、O153 VT1（1例）、O91VT1（1例）、
その他・不明（2例）
累積報告数：188例（有症者102例、うちHUS 1例．死亡なし）
</t>
    <phoneticPr fontId="101"/>
  </si>
  <si>
    <t>E型肝炎14例 感染地域（感染源）：‌東京都3例（生レバー1例、鳥レバー1例、豚肉/鹿肉1例）、茨城県2例（豚レバー1例、不明1例）、
青森県1例（生レバー）、国内（都道府県不明）3例（猪肉/豚肉1例、
不明2例）、国内・国外不明5例（不明5例）
A型肝炎1例 感染地域：岐阜県</t>
    <phoneticPr fontId="101"/>
  </si>
  <si>
    <t>レジオネラ症18例（肺炎型16例、ポンティアック型2例）
感染地域：群馬県2例、静岡県2例、熊本県2例、秋田県1例、山形県1例、東京都1例、富山県1例、石川県1例、兵庫県1例、山口県1例、長崎県1例、国内（都道府県不明）1例、国内・国外不明3例
年齢群：‌30代（1例）、40代（1例）、50代（1例）、60代（1例）、70代（7例）、80代（5例）、90代以上（2例）
累積報告数：280例</t>
    <phoneticPr fontId="101"/>
  </si>
  <si>
    <t>アメーバ赤痢10例（腸管アメーバ症8例、腸管外アメーバ症1例、腸管及び腸管外アメーバ症1例）
感染地域：埼玉県1例、千葉県1例、東京都1例、愛知県1例、大阪府1例、国内（都道府県不明）3例、国内・国外不明2例
感染経路：性的接触1例（同性間）、経口感染1例、その他・不明8例</t>
    <phoneticPr fontId="101"/>
  </si>
  <si>
    <t>榮太樓總本鋪</t>
  </si>
  <si>
    <t>ベイシア</t>
  </si>
  <si>
    <t>イーティーズ</t>
  </si>
  <si>
    <t>イオンリテール</t>
  </si>
  <si>
    <t>マスゼン</t>
  </si>
  <si>
    <t>鶴味噌醸造</t>
  </si>
  <si>
    <t>マックスバリュ西...</t>
  </si>
  <si>
    <t>籠清</t>
  </si>
  <si>
    <t>ウオロク</t>
  </si>
  <si>
    <t>コモディイイダ</t>
  </si>
  <si>
    <t>ロイヤルホテル</t>
  </si>
  <si>
    <t>サンエー</t>
  </si>
  <si>
    <t>小田急商事</t>
  </si>
  <si>
    <t>ハズイ食料品店</t>
  </si>
  <si>
    <t>三色海鮮巻(黄金いか) 一部(えび)表示欠落</t>
  </si>
  <si>
    <t>万惣</t>
  </si>
  <si>
    <t>たれ仕込み牛ハラミ焼肉用 一部消費期限誤表示</t>
  </si>
  <si>
    <t>スティックケーキ(バター,ココア) 一部原材料表示欠落</t>
  </si>
  <si>
    <t>ハート</t>
  </si>
  <si>
    <t>ダイカット巾着&amp;お菓子ギフト 一部短い賞味期限品混入</t>
  </si>
  <si>
    <t>スヌーピーピーセン 一部賞味期限シール添付漏れ</t>
  </si>
  <si>
    <t>彩り五色中巻(サーモンチーズ) 一部ラベル誤貼付で表示欠落</t>
  </si>
  <si>
    <t>辛子明太高菜ごはん 一部アレルゲン(小麦)表示欠落</t>
  </si>
  <si>
    <t>ねぎ塩チキンステーキ＆竹の子ごはん弁当 一部特定原材料表示欠落</t>
  </si>
  <si>
    <t>肉味噌 一部賞味期限超過の原材料使用</t>
  </si>
  <si>
    <t>味付け玉こんにゃく 一部賞味期限超過の原材料使用</t>
  </si>
  <si>
    <t>田楽みそチューブ 一部賞味期限誤表示</t>
  </si>
  <si>
    <t>白い３種のチーズパン 一部ラベル誤貼付で表示欠落</t>
  </si>
  <si>
    <t>つまみ揚四色 一部賞味期限誤表示</t>
  </si>
  <si>
    <t>シュガートースト 一部ラベル誤貼付で表示欠落</t>
  </si>
  <si>
    <t>サクサク鶏むねフライ 一部アレルゲン表示欠落</t>
  </si>
  <si>
    <t>冷凍お肉屋さんの生餃子 一部ラベル誤貼付で表示欠落</t>
  </si>
  <si>
    <t>リーガロイヤルホテル フリジア 一部ラベル誤貼付で表示欠落</t>
  </si>
  <si>
    <t>かにクリームコロッケ 一部ラベル誤貼付で表示欠落</t>
  </si>
  <si>
    <t>握り鮨（かに入り）一部特定原材料(かに)表示欠落</t>
  </si>
  <si>
    <t>若鶏のポテト４種チーズ焼き 一部特定原材料(卵)表示欠落</t>
  </si>
  <si>
    <t>エビマヨ細巻 一部特定原材料表示欠落</t>
  </si>
  <si>
    <t>握り寿司｢日向｣ 一部ラベル誤貼付で表示欠落</t>
  </si>
  <si>
    <t>水産商品65品目 消費期限項目表示欠落</t>
  </si>
  <si>
    <t>カニクリームコロッケ 一部特定原材料表示欠落</t>
  </si>
  <si>
    <t>縞ほっけ開き 一部ラベル誤貼付</t>
  </si>
  <si>
    <t>チャーハン焼きそばセット 一部特定原材料表示欠落</t>
  </si>
  <si>
    <t>シルキーブレッド 一部アレルゲン(卵)表示欠落</t>
  </si>
  <si>
    <t xml:space="preserve">「中国産＆宮崎県産」使用も…表示は「宮崎県産」のみ 切干大根など不適正表示 農水省が愛媛 ... </t>
    <phoneticPr fontId="16"/>
  </si>
  <si>
    <t>原材料に中国産の切干大根を使用していたにも関わらず、商品に表示をしていなかったなどとして、農林水産省は２８日、愛媛県伊予市の食品加工会社に対し、表示の是正などの指導を行いました。不適正な表示があったとして指導を受けたのは、伊予市の食品加工会社「ベストプラネット」です。
農林水産省によりますと、この会社は２０２０年の２月から８月にかけ、小分け包装した切干大根の原材料に宮崎県産と中国産のものを混ぜて使用していたにも関わらず、商品には「宮崎県産」とのみ表示していたということです。
不適正な表示があった商品は、あわせて１３トンほどにのぼり、卸売業者など１７社に販売されていました。
また、この会社で製造した「かつお削りぶし」についても不適正な表示があったということで、農林水産省は食品表示法に基づいて、表示の是正や再発防止策を実施するよう指導しました。
ベストプラネットの木村誠社長は、「中国産の切干大根については社内調査で混入が発覚し、すぐに製造を中止した。従業員に対する管理不行き届きが原因で、再発防止に努めたい」などとコメントしています。</t>
    <phoneticPr fontId="16"/>
  </si>
  <si>
    <t>食物アレルギーに関する“特定原材料「くるみ」”の検査法を開発
「小麦、そば、落花生」とあわせ、食物アレルゲンを含む食品の検査方法として通知に収載</t>
    <phoneticPr fontId="16"/>
  </si>
  <si>
    <t>ハウス食品グループ本社は、令和5年3月の食品表示基準改正により新たに特定原材料に指定された「くるみ」のPCR検出技術（※1）を開発し、「アレルゲンを含む食品の検査方法を評価するガイドライン」等に示された評価基準を満たすことを確認いたしました。
また、消費者庁次長通知「「食品表示基準について」の一部改正について」（令和5年3月9日付け消食表第102号）における検査方法の追加に伴い、今回開発した「くるみ」と既に開発済みの「小麦」「そば」「落花生」のPCR検出技術が、消費者庁次長通知「食品表示基準について」（平成27年３月30日付け消食表第139号）別添「アレルゲンを含む食品の検査方法」の「2.2.4. リアルタイムPCR法」に落花生、そば、小麦の検知を目的としたリアルタイムPCR法、くるみの検知を目的としたリアルタイムPCR-H法として収載されました。
※1 『PCR検出技術』とは、個々の食品等に特有のDNA配列を増幅させて可視化することにより、その食品等が含まれているか否かを判定する検出技術のこと。PCRとは、Polymerase Chain Reaction（ポリメラーゼ連鎖反応）の略。開発した技術は、加工食品中のこれら食物アレルゲンを十分な感度で検出することが可能です。そのため、原料や製造工程の適正な管理と検査結果に基づく適正な食品表示により、食物アレルギーのある方が加工食品を安全に選択できることに役立つと考えています。
今回新たに検査方法として収載された「くるみ」「小麦」「そば」「落花生」のPCR検出技術、および既に収載されていた「えび」「かに」のPCR検出技術は、いずれも株式会社ファスマックにライセンス提供し、同社から検査キットとして販売されております。また、株式会社ハウス食品分析テクノサービスでも、「くるみ」「小麦」「そば」「落花生」の検査キットを使用した受託分析を順次開始します。</t>
    <phoneticPr fontId="16"/>
  </si>
  <si>
    <t>食品表示検定協会から表彰</t>
    <phoneticPr fontId="16"/>
  </si>
  <si>
    <t>食品表示検定協会から2022年度団体【学校関連の部】において、山梨学院大学は初級第3位、中級第2位に表彰されました。山梨学院大学健康栄養学部では、食品表示検定の初級、中級の受験を2012年から積極的に取り組んでいます。ヒトの健康の保持増進・疾病の予防と改善を目指す栄養マネジメント遂行能力の育成、地域社会の食生活と健康の向上に貢献する資質を養うことを教育目的とする健康栄養学部において、食品表示の正しい知識を習得することは非常に重要なことと考えております。それは、管理栄養士として対象者の生活背景、食事に対する価値観、健康状態などを考え、対象者に合った“望ましい食品”の選択をすることができる、指導することができることにつながるからです。梨学院大学健康栄養学部では、今後も管理栄養士養成で必要となる分野の教育に加え、現在の社会状況で必要とされる能力向上の育成に意欲的に取り組んでまいります。</t>
    <phoneticPr fontId="16"/>
  </si>
  <si>
    <t>中野京子(屋号:フーズワンジャパン)における生鮮水産物の不適正表示に対する措置について</t>
    <phoneticPr fontId="16"/>
  </si>
  <si>
    <t>農林水産省は、中野京子（山口県下関市細江新町1‐1。屋号:フーズワンジャパン。以下「フーズワン」という。）が、生鮮水産物あさりの原産地について、「中国産」であるにもかかわらず、「熊本」と事実と異なる表示をし、水産物卸売業者に販売していたこと、生鮮水産物あさりの名称及び原産地について、食品表示基準に定める表示をせず、水産物卸売業者に販売していたことを確認しました。
このため、本日、フーズワンに対し、食品表示法に基づき、表示の是正と併せて、原因の究明・分析の徹底、再発防止対策の実施等について指示を行いました。
1.経過
農林水産省中国四国農政局が、令和4年11月29日から令和5年3月9日までの間、フーズワンに対し、食品表示法（平成25年法律第70号）第8条第2項の規定に基づく立入検査等を行いました。
この結果、農林水産省は、フーズワンが輸入した中国産あさりについて、以下の行為を確認しました。
(1)「中国産」であるにもかかわらず、「熊本」と事実と異なる原産地を表示をして、少なくとも令和3年11月9日から12月28日までの間に、16,120kgを水産物卸売業者に販売したこと。
(2)名称及び原産地を表示をせず、少なくとも令和3年1月2日から12月28日までの間に、654,280kgを水産物卸売業者に販売したこと。
2.措置
フーズワンが行った上記1の行為は、食品表示法第4条第1項の規定に基づき定められた食品表示基準（平成27年内閣府令第10号）第18条第1項の表の「名称」及び「原産地」の規定に違反するものです。
このため、農林水産省は、フーズワンに対し、食品表示法第6条第1項の規定に基づき、以下の内容の指示を行いました。</t>
    <phoneticPr fontId="16"/>
  </si>
  <si>
    <t xml:space="preserve">輸入豆乳から大腸菌群検出 千葉市が回収指導 </t>
    <phoneticPr fontId="16"/>
  </si>
  <si>
    <t xml:space="preserve">千葉市は２８日、同市美浜区の食品輸入会社「ネクストインターナショナル」がベトナムから輸入した豆乳から大腸菌群が検出されたとして、同社に６４０個の回収を同日付で命じたと発表した。現時点で健康被害は確認されていない。　市生活衛生課によると、商品名は「ファミ　カルシウム　ソイミルク」で２００ミリリットル入りが５４０個と１リットル入りが１００個の計６４０個。２０日に大阪検疫所が大腸菌群の有無を調べたところ、２７日に陽性と確認された。
　販売先や流通経路、大腸菌群が混入した原因は調査中。
　【関連記事／あわせて読みたい】
輸入スナック菓子に無認可添加物３度目　千葉市が回収命令
</t>
    <phoneticPr fontId="16"/>
  </si>
  <si>
    <t>https://www.chibanippo.co.jp/news/national/1042958</t>
    <phoneticPr fontId="16"/>
  </si>
  <si>
    <t>新潟の日帰り温泉で基準値140倍の「レジオネラ菌」　お湯張り替えは2週間に1回「衛生管理は徹底」も…過去に“91倍”検出</t>
    <phoneticPr fontId="16"/>
  </si>
  <si>
    <t>新潟市西蒲区にある日帰り温泉施設で、基準値を大幅に超えるレジオネラ菌が検出されたことがわかった。打たせ湯で140倍 ジャグジーでは4倍
辺りは山に囲まれていて、緑にも覆われている温泉施設。施設には「レジオネラ属菌検出による臨時休館のお知らせ」と張り出しがあった。
地元の人が多く訪れる「じょんのび館」。この施設では、3月17日、2カ月に1回行っている定期検査で、打たせ湯やジャグジーなど10カ所の水質検査を実施した。そして27日、検査機関から結果報告があり、打たせ湯で基準値の140倍、ジャグジーでは4倍など、複数の場所で基準値を大幅に超えるレジオネラ菌が検出された。</t>
    <phoneticPr fontId="16"/>
  </si>
  <si>
    <t>https://nordot.app/1013763733364883456?c=768367547562557440</t>
    <phoneticPr fontId="16"/>
  </si>
  <si>
    <t>人生１００年時代。６０歳で定年退職しても、余生というにはあまりにも長すぎる人生を、どう過ごすのか。何をやるかは、万人の関心事です▼生涯現役職業といえる農業に関わりたいと思う人が増えています。“半農半Ｘ”の生き方。時間に追われず、余裕をもって人生を楽しむスローライフです。シニア世代の筆者も、「始めてみよう！あなたらしい農ライフ」と題して長野県が飯田市で開いた「帰農塾」に参加しました▼１４年間で約７６０人が受講し、今回５２人が参加。「兼業の人も退職してこれから農業を始める人も、大切な新規就農者、多様な担い手です」とのあいさつが▼基礎講座の第１回は農薬の安全な取り扱い。農薬は、薬ではなく、毒だと知りました。虫や土中のミミズなどや菌を殺す殺虫・殺菌剤。草木を枯れさせる除草剤。ネズミやモグラなどを殺す殺そ剤。植物を太らせたり、痩せたりさせる植物成長調整剤まであります▼農薬は、私たちの食卓にとっても毒だと改めて学びました。だからこそ、農薬取締法で散布方法などを定め、食品の安全に関する法律で出荷された農産物に一定以上の農薬成分が残留してはいけないと規定されています▼化学肥料と農薬に頼らず、有機物をしっかり入れた土の力と自然の生態系を活用した農業。農民連が提唱するアグロエコロジーです。持続可能で循環型の地域づくりと、多様性のある公正な社会づくりのとりくみ。農と食の現状を変える共同です。初心者として、共に実践していきたい。</t>
    <phoneticPr fontId="16"/>
  </si>
  <si>
    <t>https://www.jcp.or.jp/akahata/aik22/2023-03-29/2023032901_06_0.html</t>
    <phoneticPr fontId="16"/>
  </si>
  <si>
    <t>きょうの潮流  しんぶん赤旗電子版</t>
    <rPh sb="12" eb="14">
      <t>アカハタ</t>
    </rPh>
    <rPh sb="14" eb="17">
      <t>デンシバン</t>
    </rPh>
    <phoneticPr fontId="16"/>
  </si>
  <si>
    <t>日本産イチゴから再び基準値超え残留農薬検出＝2ロット89キロ／台湾</t>
    <phoneticPr fontId="16"/>
  </si>
  <si>
    <t>（台北中央社）衛生福利部（保健省）食品薬物管理署は21日、日本から輸入したイチゴ2ロットから基準値を超える残留農薬が検出され、水際検査で不合格になったと発表した。イチゴ89キロが全て積み戻しまたは廃棄処分される。今年に入り、残留農薬の基準値超えで不合格になった日本産イチゴは16件に上っている。新たに不合格が公表されたのは、静岡県産64キロと熊本県産25キロ。静岡県産イチゴからは基準値を超える農薬ピフルブミドが、熊本県産イチゴからはクロルフェナピルがそれぞれ検出された。同署によれば、前年度は日本産イチゴが不合格になる割合が例年より高かったため、今年度については昨年11月から抜き取り検査の割合を20～50％に引き上げた他、昨年末や今年初頭からは新たな業者が日本から輸入するイチゴに対して全ロット検査を実施。</t>
    <phoneticPr fontId="16"/>
  </si>
  <si>
    <t>read://https_japan.focustaiwan.tw/?url=https%3A%2F%2Fjapan.focustaiwan.tw%2Fsociety%2F202303220002%3F3739a18c-0c68-43cc-a4cb-b8b99e9bfd72%3D3b4825d8-3449-4183-9977-7fe05f1d6706</t>
    <phoneticPr fontId="16"/>
  </si>
  <si>
    <t>【残留農薬】生鮮バナナからルフェヌロン検出</t>
    <phoneticPr fontId="16"/>
  </si>
  <si>
    <t>ベトナムから輸入された生鮮バナナから、人の健康を損なうおそれのない量として定める量を超えて、
ルフェヌロンが検出されました。</t>
    <phoneticPr fontId="16"/>
  </si>
  <si>
    <t>https://www.shokukanken.com/news/safety/230329-0925.html</t>
    <phoneticPr fontId="16"/>
  </si>
  <si>
    <t>由々しき日本の残留農薬＝山田孝男</t>
    <phoneticPr fontId="16"/>
  </si>
  <si>
    <t xml:space="preserve">自民党が何かと敵視するTBSが、国産食品の残留農薬を問うドキュメンタリー映画を作った。
　映画だから放送法の対象外。安保や歴史ではないから＜保守派＞の介入はあるまいが、農薬メーカーの反発はあるだろう。　日本の残留農薬の規制は欧州連合（EU）に比べてはるかに甘い。映画はそこを掘り下げる。＜環境過激派＞的な偏向はない。ちまたの疑問に答える常識的で公平な編集である。
</t>
    <phoneticPr fontId="16"/>
  </si>
  <si>
    <t>https://mainichi.jp/articles/20230327/ddm/002/070/093000c</t>
    <phoneticPr fontId="16"/>
  </si>
  <si>
    <t>新規感染者数　 153週目</t>
    <rPh sb="0" eb="2">
      <t>シンキ</t>
    </rPh>
    <rPh sb="2" eb="5">
      <t>カンセンシャ</t>
    </rPh>
    <rPh sb="5" eb="6">
      <t>スウ</t>
    </rPh>
    <rPh sb="11" eb="13">
      <t>シュウメ</t>
    </rPh>
    <phoneticPr fontId="5"/>
  </si>
  <si>
    <t>日本のデータ3/31</t>
    <rPh sb="0" eb="2">
      <t>ニホン</t>
    </rPh>
    <phoneticPr fontId="101"/>
  </si>
  <si>
    <t>今週患者数</t>
    <rPh sb="0" eb="2">
      <t>コンシュウ</t>
    </rPh>
    <rPh sb="2" eb="4">
      <t>カンジャ</t>
    </rPh>
    <rPh sb="4" eb="5">
      <t>スウ</t>
    </rPh>
    <phoneticPr fontId="101"/>
  </si>
  <si>
    <r>
      <rPr>
        <sz val="13"/>
        <color theme="0"/>
        <rFont val="ＭＳ ゴシック"/>
        <family val="3"/>
        <charset val="128"/>
      </rPr>
      <t>累積死者数</t>
    </r>
    <r>
      <rPr>
        <sz val="13"/>
        <color theme="0"/>
        <rFont val="Yu Gothic"/>
        <charset val="128"/>
      </rPr>
      <t>　増加数</t>
    </r>
    <rPh sb="0" eb="2">
      <t>ルイセキ</t>
    </rPh>
    <rPh sb="2" eb="5">
      <t>シシャスウ</t>
    </rPh>
    <rPh sb="6" eb="9">
      <t>ゾウカスウ</t>
    </rPh>
    <phoneticPr fontId="101"/>
  </si>
  <si>
    <t>　増加率</t>
    <rPh sb="1" eb="4">
      <t>ゾウカリツ</t>
    </rPh>
    <phoneticPr fontId="101"/>
  </si>
  <si>
    <t>千葉県は27日、松戸市の飲食店「新松戸　割烹しゃぶ源」で飲食した10～83歳の男女22人からノロウイルスが検出されたと発表した。松戸市保健所は同店を原因とする食中毒と断定し、同日から3日間営業停止処分とした。</t>
    <phoneticPr fontId="101"/>
  </si>
  <si>
    <t>栃木県東部の高齢者施設で、入所者と職員のあわせて３８人が、おう吐や下痢などの症状を相次いで訴え、このうち５人からノロウイルスが検出されました。
県はノロウイルスの集団感染が発生したとして、基本的な感染対策を徹底するように指導しました。</t>
    <phoneticPr fontId="101"/>
  </si>
  <si>
    <t>NHK</t>
    <phoneticPr fontId="101"/>
  </si>
  <si>
    <t>１８人全員が、施設内で「昭和イーティング」が給食として製造した「ビビンバ丼」や「焼きそば」などを食べていて、保健所による調査の結果、１８人のうち１６人と給食の調理スタッフ３人の便からノロウイルスが検出されたため、給食を原因とする食中毒と断定しました。</t>
    <phoneticPr fontId="101"/>
  </si>
  <si>
    <t>テレビ西日本</t>
    <rPh sb="3" eb="6">
      <t>ニシニホン</t>
    </rPh>
    <phoneticPr fontId="101"/>
  </si>
  <si>
    <t>感染症の後に起こる「ギラン・バレー症候群」をご存じでしょうか。毎年10万人あたり1～2人の割合で発症するまれな病気で、男女を問わず、また世界のどの地域でも同程度の罹患率とされています。ギラン・バレー症候群は、本来なら自分の体を守る役割を担う免疫機能がおかしくなり、自身の手足の神経を攻撃してしまうことで起こる病気です。主に筋肉を動かす運動神経が障害され、手足の力が入りにくくなったり、しびれ感がみられます。重症の場合、呼吸不全となり一時的に気管切開や人工呼吸器が必要となるケースもあります。
　ギラン・バレー症候群の3分の2は発症前に感染症が認められます。たとえば、カンピロバクターは食中毒の原因菌として知られていますが、ギラン・バレー症候群の約30％はカンピロバクターによるものとされているのです。また、10％はサイトメガロウイルスが原因とされています。いたるところに存在し、健常者なら感染しても問題ないウイルスです。もっとも、カンピロバクターやサイトメガロウイルスに感染したからといって、多くの患者さんがギラン・バレー症候群を発症するわけではありません。ギラン・バレー症候群になる確率は、カンピロバクター感染1000回につき0.25～0.65例、サイトメガロウイルス感染1000回につき0.6～2.2例くらいといわれています。症状は1カ月以内にピークを迎え、その後は悪化することはなく徐々に改善しますが、10～20％に後遺症が残ります。治療として免疫グロブリンの大量点滴や血漿交換が行われます。また、呼吸困難に対する人工呼吸器装着や、嚥下困難（物がのみ込めない）に対する栄養管理（経管栄養）といった対症療法も行われます。近年、新型コロナ感染症の後遺症が話題になりましたが、ほかの感染症の後にも思わぬ事態が起こってしまう場合があるのです。</t>
    <phoneticPr fontId="16"/>
  </si>
  <si>
    <t>https://news.yahoo.co.jp/articles/bdc5e3a039aa9c94c943aa59ec4a800aa78fb9ea</t>
    <phoneticPr fontId="16"/>
  </si>
  <si>
    <t>-</t>
    <phoneticPr fontId="16"/>
  </si>
  <si>
    <t>日刊現代</t>
    <rPh sb="0" eb="2">
      <t>ニッカン</t>
    </rPh>
    <rPh sb="2" eb="4">
      <t>ゲンダイ</t>
    </rPh>
    <phoneticPr fontId="16"/>
  </si>
  <si>
    <t>名古屋市北区にある回転寿司チェーン店「にぎりの徳兵衛」で食中毒が発生し、保健所は24日、この店舗に対し営業の禁止処分をしました。
　食中毒が発生したのは名古屋市北区清水五丁目の「にぎりの徳兵衛 黒川店」で、3月21日に食事をした客から「家族2人が嘔吐や下痢で体調不良になっている」と23日に保健所に連絡がありました。保健所が調査したところ、3月21日の午後9時ごろに食事をした客のうち、12人に嘔吐や下痢などの症状があったということです。いずれも快方に向かっていて、重症者はいないということです。
12人の客はタイやサーモンやマグロ、うどんや茶碗蒸しなどを食べたということですが食中毒の原因となった菌や感染経路などはわかっていません。
保健所では再発防止策が講じられるまでの間、この店を営業禁止処分としています。</t>
    <phoneticPr fontId="16"/>
  </si>
  <si>
    <t xml:space="preserve">松本保健所管内の魚介類販売店でアニサキス（寄生虫）による食中毒が発生しました - 長野県 </t>
    <phoneticPr fontId="16"/>
  </si>
  <si>
    <t>令和5年3月23日、医療機関から松本保健所に、「3月21日に胃痛で当院を受診した患者の胃内から、アニサキスが摘出された。」との通報がありました。
【松本保健所による調査結果概要】
患者は3月19日に当該施設が調理、販売したイワシの刺身を喫食した1グループ2名中の1名で、3月20日午前3時頃から胃痛、悪寒、吐き気の症状を呈していました。医療機関による内視鏡検査で、患者の胃内からアニサキスが摘出されました。
患者の症状は、アニサキスによる食中毒の症状と一致していました。
患者が発症日から過去3日間に遡って未冷凍又は未加熱の海産魚介類の生食をしたのは、当該施設が調理、販売したイワシのみでした。
患者を診察した医師から食中毒の届出がありました。
これらのことから、松本保健所は当該施設が調理、販売したイワシの刺身を原因とする食中毒と断定しました。
関連資料
230324プレスリリース資料（PDF：231KB）</t>
    <phoneticPr fontId="16"/>
  </si>
  <si>
    <t>https://www.pref.nagano.lg.jp/shokusei/happyou/ch230324.html</t>
    <phoneticPr fontId="16"/>
  </si>
  <si>
    <t>食中毒の防止　飲食店の立り入り検査</t>
    <phoneticPr fontId="16"/>
  </si>
  <si>
    <t>県内でも桜が見ごろを迎え、大勢の観光客が訪れるなか、金沢市は飲食店での食中毒の発生を防ぐため、衛生管理の状況を確認する立ち入り検査を始めました。この立ち入り検査は、暖かくなり本格的な観光シーズンを迎えるのを前に金沢市が毎年この時期行っていて、初日の２８日は、保健所の職員が兼六園近くの日本料理店を訪れちゅう房を検査しました。検査では、まな板や包丁を綿棒で拭き取り、汚れが残っていないかを調べました。
また、冷蔵庫の中の温度をはかって、食品が適切に保存されているかを調べ、店舗での衛生管理が徹底されているかを確認していました。
金沢市保健所の薬剤師、北夕太郎さんは「食中毒が発生することで食文化が魅力の金沢のイメージが損なわれないよう検査を行い適切な衛生管理を呼びかけたい」と話していました。金沢市保健所は立ち入り検査を４月２８日まで市内のおよそ３５０の施設で行うことにしています。</t>
    <phoneticPr fontId="16"/>
  </si>
  <si>
    <t>https://www3.nhk.or.jp/lnews/kanazawa/20230328/3020014675.html</t>
    <phoneticPr fontId="16"/>
  </si>
  <si>
    <t>NHK</t>
    <phoneticPr fontId="16"/>
  </si>
  <si>
    <t>石川県</t>
    <rPh sb="0" eb="3">
      <t>イシカワケン</t>
    </rPh>
    <phoneticPr fontId="16"/>
  </si>
  <si>
    <t>長野県公表</t>
    <rPh sb="0" eb="3">
      <t>ナガノケン</t>
    </rPh>
    <rPh sb="3" eb="5">
      <t>コウヒョウ</t>
    </rPh>
    <phoneticPr fontId="16"/>
  </si>
  <si>
    <t>定価2,500円(送料無料)</t>
    <phoneticPr fontId="101"/>
  </si>
  <si>
    <t>食品工場では、必ず朝の朝礼で　食品の安全について　話をしています</t>
    <rPh sb="0" eb="4">
      <t>ショクヒンコウジョウ</t>
    </rPh>
    <rPh sb="7" eb="8">
      <t>カナラ</t>
    </rPh>
    <rPh sb="9" eb="10">
      <t>アサ</t>
    </rPh>
    <rPh sb="11" eb="13">
      <t>チョウレイ</t>
    </rPh>
    <rPh sb="15" eb="17">
      <t>ショクヒン</t>
    </rPh>
    <rPh sb="18" eb="20">
      <t>アンゼン</t>
    </rPh>
    <rPh sb="25" eb="26">
      <t>ハナシ</t>
    </rPh>
    <phoneticPr fontId="101"/>
  </si>
  <si>
    <t>毎週　　ひとつ　　覚えていきましょう</t>
    <phoneticPr fontId="5"/>
  </si>
  <si>
    <t>　　　　　今週のお題(異物混入対策①　　建物の外周をきれいにする)</t>
    <rPh sb="11" eb="13">
      <t>イブツ</t>
    </rPh>
    <rPh sb="13" eb="15">
      <t>コンニュウ</t>
    </rPh>
    <rPh sb="15" eb="17">
      <t>タイサク</t>
    </rPh>
    <rPh sb="20" eb="22">
      <t>タテモノ</t>
    </rPh>
    <rPh sb="23" eb="25">
      <t>ガイシュウ</t>
    </rPh>
    <phoneticPr fontId="5"/>
  </si>
  <si>
    <t>　↓　職場の先輩は以下のことを理解して　わかり易く　指導しましょう　↓</t>
    <phoneticPr fontId="5"/>
  </si>
  <si>
    <t>　　　 何故　建物外周の清掃や不要物撤去が異物対策になるのか</t>
    <rPh sb="7" eb="9">
      <t>タテモノ</t>
    </rPh>
    <rPh sb="9" eb="11">
      <t>ガイシュウ</t>
    </rPh>
    <rPh sb="12" eb="14">
      <t>セイソウ</t>
    </rPh>
    <rPh sb="15" eb="17">
      <t>フヨウ</t>
    </rPh>
    <rPh sb="17" eb="18">
      <t>ブツ</t>
    </rPh>
    <rPh sb="18" eb="20">
      <t>テッキョ</t>
    </rPh>
    <rPh sb="21" eb="23">
      <t>イブツ</t>
    </rPh>
    <rPh sb="23" eb="25">
      <t>タイサク</t>
    </rPh>
    <phoneticPr fontId="5"/>
  </si>
  <si>
    <r>
      <t xml:space="preserve">★ 食品工場における異物混入対策
</t>
    </r>
    <r>
      <rPr>
        <b/>
        <sz val="12"/>
        <color indexed="9"/>
        <rFont val="ＭＳ Ｐゴシック"/>
        <family val="3"/>
        <charset val="128"/>
      </rPr>
      <t xml:space="preserve">ゼロにすることは大変難しいが、極力少なくすることは
確実に出来る。
</t>
    </r>
    <r>
      <rPr>
        <b/>
        <sz val="12"/>
        <color indexed="13"/>
        <rFont val="ＭＳ Ｐゴシック"/>
        <family val="3"/>
        <charset val="128"/>
      </rPr>
      <t>★工場周囲を徹底的にきれいにする。(害虫、飛来物抑制)</t>
    </r>
    <r>
      <rPr>
        <b/>
        <sz val="12"/>
        <color indexed="9"/>
        <rFont val="ＭＳ Ｐゴシック"/>
        <family val="3"/>
        <charset val="128"/>
      </rPr>
      <t xml:space="preserve">　　　　　　　　　　　　　　　
・異物混入問題に悩む工場は、ゴミ置き場が汚かったり、
不用物が　放置されている。
・植栽の手入れも出来ていない。
・排水溝にゴミがたまっている。　
・フェンスや塀が壊れたままになっている。　
</t>
    </r>
    <r>
      <rPr>
        <b/>
        <sz val="12"/>
        <color indexed="13"/>
        <rFont val="ＭＳ Ｐゴシック"/>
        <family val="3"/>
        <charset val="128"/>
      </rPr>
      <t>★要するに工場の周りが整理・整頓・清掃されているかが決め
手。工場監査や視察では必ず工場の外周の様子を見ています。　　</t>
    </r>
    <rPh sb="25" eb="27">
      <t>タイヘン</t>
    </rPh>
    <rPh sb="27" eb="28">
      <t>ムズカ</t>
    </rPh>
    <rPh sb="43" eb="45">
      <t>カクジツ</t>
    </rPh>
    <rPh sb="46" eb="48">
      <t>デキ</t>
    </rPh>
    <rPh sb="57" eb="60">
      <t>テッテイテキ</t>
    </rPh>
    <rPh sb="69" eb="71">
      <t>ガイチュウ</t>
    </rPh>
    <rPh sb="72" eb="74">
      <t>ヒライ</t>
    </rPh>
    <rPh sb="74" eb="75">
      <t>ブツ</t>
    </rPh>
    <rPh sb="75" eb="77">
      <t>ヨクセイ</t>
    </rPh>
    <rPh sb="102" eb="103">
      <t>ナヤ</t>
    </rPh>
    <rPh sb="123" eb="124">
      <t>ブツ</t>
    </rPh>
    <rPh sb="143" eb="145">
      <t>デキ</t>
    </rPh>
    <rPh sb="152" eb="154">
      <t>ハイスイ</t>
    </rPh>
    <rPh sb="154" eb="155">
      <t>ミゾ</t>
    </rPh>
    <rPh sb="174" eb="175">
      <t>ヘイ</t>
    </rPh>
    <rPh sb="176" eb="177">
      <t>コワ</t>
    </rPh>
    <rPh sb="216" eb="217">
      <t>キ</t>
    </rPh>
    <rPh sb="219" eb="220">
      <t>テ</t>
    </rPh>
    <rPh sb="221" eb="223">
      <t>コウジョウ</t>
    </rPh>
    <rPh sb="223" eb="225">
      <t>カンサ</t>
    </rPh>
    <rPh sb="226" eb="228">
      <t>シサツ</t>
    </rPh>
    <rPh sb="230" eb="231">
      <t>カナラ</t>
    </rPh>
    <rPh sb="232" eb="234">
      <t>コウジョウ</t>
    </rPh>
    <rPh sb="235" eb="237">
      <t>ガイシュウ</t>
    </rPh>
    <rPh sb="238" eb="240">
      <t>ヨウス</t>
    </rPh>
    <rPh sb="241" eb="242">
      <t>ミ</t>
    </rPh>
    <phoneticPr fontId="5"/>
  </si>
  <si>
    <r>
      <t>解　説　　
●</t>
    </r>
    <r>
      <rPr>
        <b/>
        <sz val="12"/>
        <color indexed="41"/>
        <rFont val="ＭＳ Ｐゴシック"/>
        <family val="3"/>
        <charset val="128"/>
      </rPr>
      <t>　</t>
    </r>
    <r>
      <rPr>
        <b/>
        <sz val="12"/>
        <color indexed="13"/>
        <rFont val="ＭＳ Ｐゴシック"/>
        <family val="3"/>
        <charset val="128"/>
      </rPr>
      <t>問題解決の基本は「異物混入の現状を数値化する」こと!　　　　　　　　　</t>
    </r>
    <r>
      <rPr>
        <b/>
        <sz val="12"/>
        <color indexed="43"/>
        <rFont val="ＭＳ Ｐゴシック"/>
        <family val="3"/>
        <charset val="128"/>
      </rPr>
      <t>　　　　　　　　　　　　　　　　　　　　　　　　　　　　　　　　  　　　　　　　　　
・異物混入の種類と数量を曜日、時間とともに記録する。
・原因に対して効果が予測される対策を立て実行する。（外部業者に委託した場合でも、内容をよく理解して積極的に参加する）　　　　　　　　　　　　　　　　　　　　　　　　　　　　　　　　　　　　　　　　　　　　　　　　　　　　　　　　
・対策の効果を数値で評価する。
・効果がすぐに出なくても、あきらめず問題改善に取り組む。
 (異物混入の要因には季節、曜日、時間などが深くかかわる場合もある。対策の立案には、多くのメンバーで多角的に話し合いを行う。)</t>
    </r>
    <rPh sb="8" eb="10">
      <t>モンダイ</t>
    </rPh>
    <rPh sb="10" eb="12">
      <t>カイケツ</t>
    </rPh>
    <rPh sb="13" eb="15">
      <t>キホン</t>
    </rPh>
    <rPh sb="17" eb="19">
      <t>イブツ</t>
    </rPh>
    <rPh sb="19" eb="21">
      <t>コンニュウ</t>
    </rPh>
    <rPh sb="22" eb="24">
      <t>ゲンジョウ</t>
    </rPh>
    <rPh sb="25" eb="28">
      <t>スウチカ</t>
    </rPh>
    <rPh sb="88" eb="90">
      <t>イブツ</t>
    </rPh>
    <rPh sb="90" eb="92">
      <t>コンニュウ</t>
    </rPh>
    <rPh sb="93" eb="95">
      <t>シュルイ</t>
    </rPh>
    <rPh sb="96" eb="98">
      <t>スウリョウ</t>
    </rPh>
    <rPh sb="99" eb="101">
      <t>ヨウビ</t>
    </rPh>
    <rPh sb="102" eb="104">
      <t>ジカン</t>
    </rPh>
    <rPh sb="108" eb="110">
      <t>キロク</t>
    </rPh>
    <rPh sb="115" eb="117">
      <t>ゲンイン</t>
    </rPh>
    <rPh sb="118" eb="119">
      <t>タイ</t>
    </rPh>
    <rPh sb="121" eb="123">
      <t>コウカ</t>
    </rPh>
    <rPh sb="124" eb="126">
      <t>ヨソク</t>
    </rPh>
    <rPh sb="129" eb="131">
      <t>タイサク</t>
    </rPh>
    <rPh sb="132" eb="133">
      <t>タ</t>
    </rPh>
    <rPh sb="134" eb="136">
      <t>ジッコウ</t>
    </rPh>
    <rPh sb="163" eb="166">
      <t>セッキョクテキ</t>
    </rPh>
    <rPh sb="167" eb="169">
      <t>サンカ</t>
    </rPh>
    <rPh sb="230" eb="232">
      <t>タイサク</t>
    </rPh>
    <rPh sb="233" eb="235">
      <t>コウカ</t>
    </rPh>
    <rPh sb="236" eb="238">
      <t>スウチ</t>
    </rPh>
    <rPh sb="239" eb="241">
      <t>ヒョウカ</t>
    </rPh>
    <rPh sb="246" eb="248">
      <t>コウカ</t>
    </rPh>
    <rPh sb="252" eb="253">
      <t>デ</t>
    </rPh>
    <rPh sb="263" eb="265">
      <t>モンダイ</t>
    </rPh>
    <rPh sb="265" eb="267">
      <t>カイゼン</t>
    </rPh>
    <rPh sb="268" eb="269">
      <t>ト</t>
    </rPh>
    <rPh sb="270" eb="271">
      <t>ク</t>
    </rPh>
    <rPh sb="285" eb="287">
      <t>キセツ</t>
    </rPh>
    <rPh sb="288" eb="290">
      <t>ヨウビ</t>
    </rPh>
    <rPh sb="291" eb="293">
      <t>ジカン</t>
    </rPh>
    <rPh sb="296" eb="297">
      <t>フカ</t>
    </rPh>
    <rPh sb="302" eb="304">
      <t>バアイ</t>
    </rPh>
    <rPh sb="308" eb="310">
      <t>タイサク</t>
    </rPh>
    <rPh sb="311" eb="313">
      <t>リツアン</t>
    </rPh>
    <rPh sb="316" eb="317">
      <t>オオ</t>
    </rPh>
    <rPh sb="324" eb="327">
      <t>タカクテキ</t>
    </rPh>
    <rPh sb="328" eb="329">
      <t>ハナ</t>
    </rPh>
    <rPh sb="330" eb="331">
      <t>ア</t>
    </rPh>
    <rPh sb="333" eb="334">
      <t>オコナ</t>
    </rPh>
    <phoneticPr fontId="5"/>
  </si>
  <si>
    <t>https://www.jetro.go.jp/biznews/2023/03/84c2a0baaf7047c4.html</t>
    <phoneticPr fontId="101"/>
  </si>
  <si>
    <t>https://www.nna.jp/news/2501121?utm_source=newsletter&amp;utm_medium=email&amp;utm_campaign=club_bn&amp;country=khr&amp;type=5&amp;free=1</t>
    <phoneticPr fontId="101"/>
  </si>
  <si>
    <r>
      <t xml:space="preserve">タイ工業省工業規格局（TISI）は、2022年7月6日に公布した工業省告示仏暦2565年（2022年）規則PDFファイル(外部サイトへ、新しいウィンドウで開きます)を4月2日に施行する。同規則に定義されるフッ素コーティングしたフライパンや鍋などの食品に接する器具は国内製造品・輸入品を問わず、工業規格（TIS）の強制認証マークを取得するため、TIS2622-2566（2013）PDFファイル(外部サイトへ、新しいウィンドウで開きます)に準拠する必要がある（注）。同マーク取得に際しては工場の監査や製品の審査を要する。ただし、工場の監査は品質マネジメントシステムの国際規格ISO9001を提示することで代用できる。TIS2622-2566（2013）の対象素材は以下のとおり。ジェトロが3月27日にTISIに確認したところ、1.～3.の単体素材のほか、4.～7.の混合素材も対象となる。
</t>
    </r>
    <r>
      <rPr>
        <b/>
        <sz val="12"/>
        <rFont val="游ゴシック"/>
        <family val="3"/>
        <charset val="128"/>
      </rPr>
      <t>ポリテトラフルオロエチレン（PTFE：Polytetrafluoroethylene）   パーフルオロアルコキシアルカン（PFA：Perfluoroalkoxyalkane）テトラフルオロエチレン（TFE：Tetrafluoroethylene）/ヘキサフルオロプロペン（hexafluoropropylene）ポリテトラフルオロエチレン（PTFE） + パーフルオロアルコキシアルカン（PFA）ポリテトラフルオロエチレン（PTFE）+ テトラフルオロエチレン（TFE）/ヘキサフルオロプロペン（Hexafluoropropylene）パーフルオロアルコキシアルカン（PFA）+ テトラフルオロエチレン（TFE）/ヘキサフルオロプロペン（Hexafluoropropylene）ポリテトラフルオロエチレン（PTFE）＋パーフルオロアルコキシアルカン（PFA）＋テトラフルオロエチレン（TFE）/ヘキサフルオロプロペン（Hexafluoropropylene）</t>
    </r>
    <r>
      <rPr>
        <b/>
        <sz val="16"/>
        <rFont val="游ゴシック"/>
        <family val="3"/>
        <charset val="128"/>
      </rPr>
      <t>なお、TIS検索エンジン外部サイトへ、新しいウィンドウで開きますから該当TIS番号を入力して検索し、下部に表示された該当TISの右欄に表示される青いボタンをクリックすると、同TISの概要を英語で確認することが可能だ。また、製品が当該TIS強制認証マークの対象となるかの確認は、TISIが提供するE-scopeオンラインから確認ができる（手順PDFファイル(外部サイトへ、新しいウィンドウで開きます)）。規則の詳細や実務的な手続きについては、TISIが3月10日に実施した説明会（タイ語）のアーカイブ外部サイトへ、新しいウィンドウで開きますも参照を。同規則に関連して、税関も2月20日にTIS強制認証マークを取得する必要がある輸入品との関連HSコードを通知している。
（注）TISの概要については、ジェトロ「タイ工業規格（TIS）の概要と認証マークの取得についてPDFファイル(4.9MB)」を参照。</t>
    </r>
    <phoneticPr fontId="101"/>
  </si>
  <si>
    <t>カンボジアの2022年の農産品輸出量は、前年比８％増の860万トンだった。輸出額は約50億米ドル（約6,630億円）となり、国内総生産（ＧＤＰ）の22.2％を占めた。プノンペン・ポスト（電子版）が29日伝えた。ディット・ティナ農林水産相によると、輸出量のうちコメ以外の農産品が15％増の578万トンと７割弱を占めた。精米の輸出量は３％増の63万7,000トンだった。農産品は74カ国・地域へ輸出した。
ティナ氏は、農林水産省は農業部門の振興に取り組んできたと強調。23年は農産品の生産能力を向上させて食料安全保障と持続可能な開発を実現するため、エネルギーとコストの効率化、最新技術の導入、農家向け低利融資などに取り組む方針を示した。</t>
    <phoneticPr fontId="101"/>
  </si>
  <si>
    <t>https://www.afpbb.com/articles/-/3457583</t>
    <phoneticPr fontId="101"/>
  </si>
  <si>
    <t>【3月29日 AFP】イタリア政府は28日、培養肉などの細胞培養食品の製造と販売を禁止する法案を提出した。オラツィオ・スキッラーチ（Orazio Schillaci）保健相は法案を閣議決定した後の記者会見で、「現時点で細胞培養食品の摂取の有害性を示す科学的根拠はなく、予防原則に基づくものだ」と説明した。
　法案が禁止対象としているのは、豆類などを原料とした植物性代替肉ではなく、動物の細胞を組織培養された細胞培養食品。違反者には、6万ユーロ（約850万円）以下の罰金などが科される。イタリア最大の農業組合「コルディレッティ（Coldiretti）」は法案を支持。同日午後に首都ローマ中心部の官庁街でフラッシュモブを行い、「合成食品にノー」とのメッセージを掲げた。組合のエットーレ・プランディーニ（Ettore Prandini）会長は「食品の質と安全性において欧州のリーダーたるイタリアは、市民と業界を守るため、食料政策の最前線に立つ義務がある」と述べた。法案は2か月以内に議会で可決されれば法律として成立する。審議中に修正される可能性がある。(c)AFP</t>
    <phoneticPr fontId="101"/>
  </si>
  <si>
    <t>https://www.jetro.go.jp/biznews/2023/03/d45d4205a145262f.html</t>
    <phoneticPr fontId="101"/>
  </si>
  <si>
    <t>ジェトロは3月17日、中国・上海市で日本酒などのPRや販路開拓を目的とした「日本産酒類BtoBマッチングイベント」を国税庁と共催で開催した。商談会には、上海市など中国に拠点を置く日系企業、輸入業者、蔵元など68社が出展した。また、上海市などの貿易会社や小売事業者、レストラン事業者、飲食関係サービス事業者など約800人のバイヤーが来場し商談が行われた。ジェトロが中国で開催した日本産酒類（焼酎、ワイン、梅酒などを含む）に関する商談会としては過去最大規模となった。商談会に向けてジェトロは、白酒やワインなどを扱うバイヤーを購読者に持つオンラインメディア「雲酒頭条」と連携することで、日本産酒類を扱う日本食レストランや卸売業以外にも声掛けを行うことができ、新たなバイヤーの開拓や招集につながった。また、「雲酒頭条」は、中国バイヤーへの日本産酒類の情報発信や裾野拡大に向けて、出展事業者の商品を3月11、14日および17日にライブで紹介したところ、延べ43万人以上の視聴があった。
商談会に参加した日系企業からは「日本産酒類に強い関心を持つ熱心なバイヤーがたくさん来場していて驚いた」「貿易会社や卸業者、レストランなど幅広いバイヤーと多くの商談ができた」「赤色や黄色といった色鮮やかなお酒に興味を持ってもらえる。見た目から入るバイヤーが多いようだ」「梅酒などの果実酒をはじめとした、さっぱりとした、もしくは甘くて飲みやすいお酒だけでなく、酸味のある日本酒が人気だった」「創作中華など新しいものに敏感な飲食事業者も多数参加していたため、新規販路の開拓の可能性が見えた」といったコメントも聞かれた。一方で、「自社や自社のブランドがあまり認知されていないため、まずはさまざまなバイヤーと積極的な商談を行い、認知してもらうところから始める必要がある」と課題を再認識する出展者もいた。</t>
    <phoneticPr fontId="101"/>
  </si>
  <si>
    <t>https://www.nna.jp/news/2499139?utm_source=newsletter&amp;utm_medium=email&amp;utm_campaign=club_bn&amp;country=cny&amp;type=5&amp;free=1</t>
    <phoneticPr fontId="101"/>
  </si>
  <si>
    <t>フランス食品大手ダノンは今年、中国にある飲料６工場全てで温暖化ガス排出を実質ゼロにするカーボンニュートラルを実現する見通しだ。アントワーヌ・ド・サンタフリーク最高経営責任者（ＣＥＯ）が26日、北京市で開かれたフォーラムで明らかにした。ダノンの飲料工場は河北省唐山市、陝西省西安市、湖北省武漢市、四川省成都市、重慶市、広東省中山市の６カ所にある。生産ラインは計17本で、年産能力は200万トンを超える。武漢工場と成都工場は2022年にカーボンニュートラルを実現した。同社はエネルギー転換を加速させており、30年をめどにグローバルの工場のうち少なくとも半数で使用電力を再生可能エネルギーに切り替える方針。中国では、工場に太陽光発電パネルを設置するなどして再生可能エネの利用を促進している。サンタフリークＣＥＯは「中国の政府やビジネスパートナーと協力して、再生農業や循環型・低炭素な包装システム、森林保護と再植林、食品ロスの削減といった分野で中国に適した気候変動対策を見つけたい」と話した。</t>
    <phoneticPr fontId="101"/>
  </si>
  <si>
    <t>https://www.asahi.com/articles/ASR3R512VR39OXIE016.html</t>
    <phoneticPr fontId="101"/>
  </si>
  <si>
    <t>　日本産の卵が海外で人気だ。割高でも、おいしさや安全性が評価されて選ばれている。輸出は国内生産量の約1%だが、「TAMAGO」を広めようと生産者らの挑戦が続く。　「こだわりの卵を（独高級車）ポルシェのようなブランドに育てたい」愛知県岡崎市の三栄鶏卵の市川尚宏社長（52）はそんな思いで、2012年からシンガポールに輸出する。安さではなく品質重視の高級卵という新たな市場を一歩ずつ開拓しようと励む。新鮮さを大切にして、近くにある中部国際空港（セントレア）から直行便で空輸する。輸送コストはかかるが、船で2週間のところを飛行機なら7時間で着く。エサにはエゴマやマリーゴールドを混ぜ、味にも色にも深みをもたせた。
　現地のスーパーでの価格は6個入りで1千円と、地元産より数倍高いが、「黄身が濃い」「健康そうだ」と定番品に成長。統合型リゾート「マリーナベイ・サンズ」内のミシュラン二つ星レストランなどからも指名を受ける。輸出額は10年で5倍に増えたという。貿易統計によると、殻付き鶏卵の輸出量は昨年は3万トンで前年比で4割増え、8年前と比べて20倍だ。ほとんどが香港向けで台湾やシンガポールへも広がる。香港では日本産生卵の人気が急上昇し、飲食店のメニューには「TKG（卵かけご飯）」も登場。生卵を食べる習慣はなかったが、訪日観光や日本食への親しみから広がったとみられる。日本養鶏協会は香港で先行する中国産と米国産からシェアを奪おうと、サンドイッチやチキンライスを使ったフェアを開いてきた。農林水産省も輸出に向けた態勢づくりを支援し、30年の輸出額は昨年の倍以上の196億円を目標に掲げる。</t>
    <phoneticPr fontId="101"/>
  </si>
  <si>
    <t>https://www.nikkei.com/article/DGXZQOGN240730U3A320C2000000/</t>
    <phoneticPr fontId="101"/>
  </si>
  <si>
    <t>米小売り大手ウォルマートは23日、電子商取引（EC）注文の処理を担うニュージャージー州など5カ所の物流施設で働く数百人の従業員を削減すると明らかにした。物流網の自動化を進めるなかで夜間や週末のシフトを削減・廃止するためで、広報担当者は「将来の顧客ニーズに合わせて人員配置を調整した」と説明した。
ニュージャージー州ペドリックタウンの物流施設では約200人が解雇された。同施設はオンライン注文処理の工程を12から5に減らすなど、自動化の取り組みで先行する。テキサス、カリフォルニア、フロリダ、ペンシルベニア州の物流施設で働く従業員も対象となった。
同社は総数を明らかにしていないが、ロイター通信によると4拠点での削減も数百人規模に上るという。対象者は給与が支払われる90日間のうちに、他の物流施設や店舗などで新たな職を見つける必要がある。景気減速でIT（情報技術）企業を中心にレイオフ（一時解雇）が相次ぐ一方、人手不足が続く小売り各社は賃上げを実施するなど採用意欲を強く示してきた。ただ、足元ではECの成長が鈍化し、インフレ下の採算悪化で企業はコスト削減の圧力にもさらされている。米国最大の雇用主であるウォルマートによるレイオフで、小売り各社に同様の動きが波及する可能性もある。</t>
    <phoneticPr fontId="101"/>
  </si>
  <si>
    <t>https://www.jiji.com/jc/article?k=2023032500355&amp;g=int</t>
    <phoneticPr fontId="101"/>
  </si>
  <si>
    <t>米東部ペンシルベニア州ウェストレディングのチョコレート工場で２４日、爆発があり、当局によると５人が死亡、６人が行方不明となった。警察が原因を調べている。三菱重工造船所で爆発か　心肺停止で１人搬送―長崎
　米メディアは、爆発の瞬間に白煙やがれきが舞い上がる様子を捉えた映像を伝えた。現場となった製菓会社のウェブサイトによると、同社はハロウィーン向けの菓子などを製造しており、８５０人の従業員がいる。（ロイター時事）。</t>
    <phoneticPr fontId="101"/>
  </si>
  <si>
    <t>https://www.jetro.go.jp/biznews/2023/03/e59c0562f8443f3a.html</t>
    <phoneticPr fontId="101"/>
  </si>
  <si>
    <t>日本産農林水産物・食品の対米輸出を支援する官民一体の枠組みである「米国輸出支援プラットフォーム」（以下、米国PF）は3月13日、「米国における日本食レストラン動向調査PDFファイル(629KB)」（以下、本レポート）を公表した。本レポートの作成は、オール・ジャパン・ニュースおよびT.S. ソリューションズと協力して取り組んだ。農林水産省は、2022年4月に米国PFを立ち上げ、官民一体となって日本産農林水産物・食品の輸出促進および日本食の普及に取り組んでいる（2022年4月28日記事参照）。また、米国PFは同年9月に、勝俣孝明農林水産副大臣などの参加を得て、第1回協議会を開催した（2022年10月6日記事参照）。本レポートは、第1回協議会において、協議会メンバーから調査を依頼されたもの。
今回の調査結果では、米国における日本食レストラン軒数が12年前の1.6倍の2万3,064軒にのぼり、州別では、カリフォルニア州（4,995軒）やニューヨーク州（1,936軒）が上位に並んだ。また、軒数が多い州の中で、テキサス州やペンシルベニア州においては、2018年の調査時（注）に比べて高い伸び率を誇ったことが判明した。
日本食に使われる食材の認知度も向上し、多くの高級レストランでは、日本食材や料理法を取り入れたメニューが並ぶ。海苔（ノリ）や日本酒の消費量も増加した。
今後の取り組みとして、米国PFでは、本レポートを参考にして、米国日系レストラン協会（JRA）や南カリフォルニアに進出する日系食品企業で組織する七味会、日本食文化振興協会（JFCA）、および創設20周年を迎え世界中に日本食料理人を輩出するスシ・シェフ・インスティテュートなどの関係団体と協力し、事業展開を図っていく予定だ。
（注）ジェトロでは2018年にも、今回調査と同様の手法で、米国における日本食レストランの軒数などについて調査した。2018年のレポートはこちらを参照。</t>
    <phoneticPr fontId="101"/>
  </si>
  <si>
    <t>https://www.jakartashimbun.com/free/detail/62673.html</t>
    <phoneticPr fontId="101"/>
  </si>
  <si>
    <t xml:space="preserve">　中部ジャワ州スマラン市で28日、無許可販売していた酒類を没収する係官。市民の苦情が相次ぎ、ラマダン（断食月）中は酒類の販売を禁じている。世界中のイスラム教徒が毎年おこなう「ラマダン」。1ヶ月間、飲食を絶つほかにもさまざまな禁欲が課せられます。この記事では、ラマダンとはどのようなものなのかを詳しく解説。ラマダンの知られざる目的や、期間中の過ごし方などもご紹介します。イスラム教徒の深い信仰心に思いを馳せてみませんか？ 2023年3月31日 </t>
    <phoneticPr fontId="101"/>
  </si>
  <si>
    <t xml:space="preserve">フッ素コーティング食品用器具、4月から工業規格義務化(タイ) </t>
  </si>
  <si>
    <t>カンボジア（KH）・22年の農産品輸出、８％増の860万トン（無料公開）</t>
  </si>
  <si>
    <t>伊政府、細胞培養食品を禁止へ　　AFPBB News</t>
  </si>
  <si>
    <t xml:space="preserve">ラマダン期間は酒類禁止？ | じゃかるた新聞 </t>
  </si>
  <si>
    <t>ジェトロ、上海市で最大規模の日本産酒類商談会を開催(中国) |ジェトロ</t>
  </si>
  <si>
    <t>中国（CN）・ダノン、中国６工場を温暖化ガス実質ゼロへ</t>
  </si>
  <si>
    <t>卵6個入り1千円でも輸出好調　日本産の高級卵、海外二つ星店認めた：朝日新聞デジタル</t>
  </si>
  <si>
    <t>ウォルマート、物流施設で人員削減　自動化で数百人規模 - 日本経済新聞</t>
  </si>
  <si>
    <t>米東部でチョコ工場爆発、５人死亡　６人が不明：時事ドットコム</t>
  </si>
  <si>
    <t xml:space="preserve">全米の日本食レストランは過去12年で1.6倍の2万3,000軒に、ジェトロの動向調査(日本、米国) </t>
  </si>
  <si>
    <t>タイ</t>
    <phoneticPr fontId="101"/>
  </si>
  <si>
    <t>カンボジア</t>
    <phoneticPr fontId="101"/>
  </si>
  <si>
    <t>イタリア</t>
    <phoneticPr fontId="101"/>
  </si>
  <si>
    <t>インドネシア</t>
    <phoneticPr fontId="101"/>
  </si>
  <si>
    <t>中国</t>
    <rPh sb="0" eb="2">
      <t>チュウゴク</t>
    </rPh>
    <phoneticPr fontId="101"/>
  </si>
  <si>
    <t>シンガポール</t>
    <phoneticPr fontId="101"/>
  </si>
  <si>
    <t>米国</t>
    <rPh sb="0" eb="2">
      <t>ベイコク</t>
    </rPh>
    <phoneticPr fontId="101"/>
  </si>
  <si>
    <t>新潟県</t>
    <rPh sb="0" eb="2">
      <t>ニイガタ</t>
    </rPh>
    <rPh sb="2" eb="3">
      <t>ケン</t>
    </rPh>
    <phoneticPr fontId="16"/>
  </si>
  <si>
    <t>FNNプライムオン</t>
    <phoneticPr fontId="16"/>
  </si>
  <si>
    <t>　</t>
    <phoneticPr fontId="16"/>
  </si>
  <si>
    <t>ヒラメの刺身で11人が食中毒　寄生虫「クドア」検出　いずれも軽症　愛媛・西条市</t>
    <phoneticPr fontId="16"/>
  </si>
  <si>
    <t>愛媛県</t>
    <rPh sb="0" eb="3">
      <t>エヒメケン</t>
    </rPh>
    <phoneticPr fontId="16"/>
  </si>
  <si>
    <t>愛媛県西条市で、法事に出席した男女１１人が下痢や腹痛などの症状を訴え、愛媛県は３１日、ヒラメの刺身が原因の食中毒と断定しました。
食中毒と断定されたのは、今月２６日に西条市内で開かれた法事に出席した８歳から８６歳までの男女１１人です。県によりますと、このうち７０代の男性が下痢や腹痛などの症状で翌２７日に西条市内の医療機関を受診。
　その際に「法事の出席者が他にも同様の症状を訴えている」という内容の説明があったということです。西条保健所が調査したところ、患者１１人はいずれも法事で提供された仕出し弁当を食べていて、調理場に残っていたヒラメと患者の便から「クドア」と呼ばれる寄生虫が検出されたことなどから、県はヒラメの刺身を原因とする食中毒と断定しました。患者の症状はいずれも軽く、ほぼ全員がすでに回復しているということです。
また、原因となったヒラメは廃棄されていて、仕出し弁当を提供した飲食店の衛生管理などにも問題はなかったということです。県によりますと「クドア」は魚類につく寄生虫で、生で食べた場合でも必ず発症するものではありませんが、発症した場合は、食後４～８時間程度で下痢や嘔吐などの症状が現れるということです。</t>
    <phoneticPr fontId="16"/>
  </si>
  <si>
    <t>アイテレビ</t>
    <phoneticPr fontId="16"/>
  </si>
  <si>
    <t>https://news.yahoo.co.jp/articles/164268c680a4f2c15598baaed938a8746c402925</t>
    <phoneticPr fontId="16"/>
  </si>
  <si>
    <t>食中毒が発生したのは、岡山市南区福成の「日本料理　椿」です。岡山市生活衛生担当課によりますと、3月27日にこの店から昼食用に提供された弁当を食べた21人のうち14人（全員20代女性）が、翌日、嘔吐や下痢などの症状を訴え、診察した医師から保健所に連絡があったということです。この日の献立は、ばら寿司、天ぷら(えび、さつまいも、鶏肉、菜の花)、煮物(たけのこ、黒豆、さといも)、焼魚(サーモン)、ほうれんそうのお浸しなどだったということです。</t>
    <phoneticPr fontId="101"/>
  </si>
  <si>
    <t>山陽放送</t>
    <rPh sb="0" eb="2">
      <t>サンヨウ</t>
    </rPh>
    <rPh sb="2" eb="4">
      <t>ホウソウ</t>
    </rPh>
    <phoneticPr fontId="101"/>
  </si>
  <si>
    <t>津山の飲食店で４人食中毒　５日間の営業停止処分に</t>
    <phoneticPr fontId="16"/>
  </si>
  <si>
    <t>山陽新聞</t>
    <rPh sb="0" eb="2">
      <t>サンヨウ</t>
    </rPh>
    <rPh sb="2" eb="4">
      <t>シンブン</t>
    </rPh>
    <phoneticPr fontId="16"/>
  </si>
  <si>
    <t>岡山県は３０日、津山市元魚町の飲食店「鳥八」で食事をした県外の男性４人（２０～４０代）が発熱や腹痛、下痢といった食中毒症状を訴えたと発表した。入院した１人を含め全員が快方に向かっているという。　県生活衛生課によると、４人は１８日夜、同店で焼き鳥や鶏の唐揚げなどを食べた。他に共通する食事がなく、２人の便から食中毒菌「カンピロバクター」が検出されたことなどから、美作保健所は同店での食事が原因と断定。３０日から５日間の営業停止処分とした。</t>
    <phoneticPr fontId="16"/>
  </si>
  <si>
    <t>岡山県</t>
    <rPh sb="0" eb="3">
      <t>オカヤマケン</t>
    </rPh>
    <phoneticPr fontId="16"/>
  </si>
  <si>
    <t>市立函館保健所は３０日、函館市梁川町の飲食店「牛たん専門店　進～ｓｈｉｎ～」で食事をした２３人が食中毒の症状を訴え、うち４人と、同店の調理担当者の関係者１人からノロウイルスを検出したと発表した。同保健所は同店を３０日から４日間の営業停止処分とした。同保健所によると、２３人は２３、２４日に同店を利用。全員が快方に向かっているという。</t>
    <phoneticPr fontId="101"/>
  </si>
  <si>
    <r>
      <t>話題は　この本の書かれています。毎週の始まりに　活用しましょう　　　</t>
    </r>
    <r>
      <rPr>
        <sz val="16"/>
        <color rgb="FFFF0000"/>
        <rFont val="ＭＳ Ｐゴシック"/>
        <family val="3"/>
        <charset val="128"/>
        <scheme val="minor"/>
      </rPr>
      <t>大好評につき増刷しました　</t>
    </r>
    <r>
      <rPr>
        <sz val="14"/>
        <rFont val="ＭＳ Ｐゴシック"/>
        <family val="3"/>
        <charset val="128"/>
        <scheme val="minor"/>
      </rPr>
      <t>　</t>
    </r>
    <rPh sb="0" eb="2">
      <t>ワダイ</t>
    </rPh>
    <rPh sb="6" eb="7">
      <t>ホン</t>
    </rPh>
    <rPh sb="8" eb="9">
      <t>カ</t>
    </rPh>
    <rPh sb="16" eb="18">
      <t>マイシュウ</t>
    </rPh>
    <rPh sb="19" eb="20">
      <t>ハジ</t>
    </rPh>
    <rPh sb="24" eb="26">
      <t>カツヨウ</t>
    </rPh>
    <rPh sb="34" eb="37">
      <t>ダイコウヒョウ</t>
    </rPh>
    <rPh sb="40" eb="42">
      <t>ゾウサツ</t>
    </rPh>
    <phoneticPr fontId="101"/>
  </si>
  <si>
    <t>&lt;10冊以上は割引があります&gt;</t>
    <rPh sb="3" eb="6">
      <t>サツイジョウ</t>
    </rPh>
    <rPh sb="7" eb="9">
      <t>ワリビキ</t>
    </rPh>
    <phoneticPr fontId="101"/>
  </si>
  <si>
    <t>「ギラン・バレー症候群」は食中毒の原因菌によるものが30％を占める</t>
    <phoneticPr fontId="16"/>
  </si>
  <si>
    <t>上記の他「 食品において不検出とされる農薬等 」が定められています。</t>
    <phoneticPr fontId="33"/>
  </si>
  <si>
    <t>増刷　週のひとつ朝礼ネタ　60話　注文再会しました</t>
    <rPh sb="0" eb="2">
      <t>ゾウサツ</t>
    </rPh>
    <rPh sb="3" eb="4">
      <t>シュウ</t>
    </rPh>
    <rPh sb="8" eb="10">
      <t>チョウレイ</t>
    </rPh>
    <rPh sb="15" eb="16">
      <t>ワ</t>
    </rPh>
    <rPh sb="17" eb="19">
      <t>チュウモン</t>
    </rPh>
    <rPh sb="19" eb="21">
      <t>サイカイ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</si>
</sst>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22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0"/>
      <name val="Inherit"/>
      <family val="2"/>
    </font>
    <font>
      <sz val="11"/>
      <color theme="1"/>
      <name val="游明朝"/>
      <family val="1"/>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sz val="13"/>
      <color theme="0"/>
      <name val="Arial"/>
      <family val="2"/>
    </font>
    <font>
      <b/>
      <sz val="18"/>
      <color indexed="8"/>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indexed="8"/>
      <name val="メイリオ"/>
      <family val="3"/>
      <charset val="128"/>
    </font>
    <font>
      <b/>
      <sz val="14"/>
      <name val="Arial"/>
      <family val="2"/>
    </font>
    <font>
      <sz val="14"/>
      <name val="Arial"/>
      <family val="2"/>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u/>
      <sz val="13"/>
      <color theme="0"/>
      <name val="Arial"/>
      <family val="2"/>
    </font>
    <font>
      <b/>
      <u/>
      <sz val="13"/>
      <color theme="0"/>
      <name val="9,776"/>
    </font>
    <font>
      <u/>
      <sz val="13"/>
      <color theme="0"/>
      <name val="Inherit"/>
    </font>
    <font>
      <b/>
      <sz val="14"/>
      <color theme="9" tint="-0.249977111117893"/>
      <name val="ＭＳ Ｐゴシック"/>
      <family val="3"/>
      <charset val="128"/>
    </font>
    <font>
      <b/>
      <sz val="18"/>
      <color theme="1"/>
      <name val="ＭＳ Ｐゴシック"/>
      <family val="3"/>
      <charset val="128"/>
      <scheme val="minor"/>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u/>
      <sz val="13"/>
      <color theme="0"/>
      <name val="Inherit"/>
      <family val="2"/>
    </font>
    <font>
      <b/>
      <sz val="20"/>
      <color rgb="FF000000"/>
      <name val="ＭＳ Ｐゴシック"/>
      <family val="2"/>
      <charset val="128"/>
    </font>
    <font>
      <b/>
      <sz val="14"/>
      <name val="游ゴシック"/>
      <family val="3"/>
      <charset val="128"/>
    </font>
    <font>
      <sz val="16"/>
      <color rgb="FF454545"/>
      <name val="Robotoregular"/>
      <family val="2"/>
      <charset val="128"/>
    </font>
    <font>
      <b/>
      <sz val="14"/>
      <color theme="1"/>
      <name val="游ゴシック"/>
      <family val="3"/>
      <charset val="128"/>
    </font>
    <font>
      <b/>
      <u/>
      <sz val="12"/>
      <color theme="0"/>
      <name val="ＭＳ Ｐゴシック"/>
      <family val="3"/>
      <charset val="128"/>
      <scheme val="minor"/>
    </font>
    <font>
      <b/>
      <sz val="14"/>
      <color rgb="FF000000"/>
      <name val="游ゴシック"/>
      <family val="3"/>
      <charset val="128"/>
    </font>
    <font>
      <b/>
      <sz val="22"/>
      <color indexed="8"/>
      <name val="ＭＳ Ｐゴシック"/>
      <family val="3"/>
      <charset val="128"/>
    </font>
    <font>
      <b/>
      <sz val="16"/>
      <color theme="1"/>
      <name val="游ゴシック"/>
      <family val="3"/>
      <charset val="128"/>
    </font>
    <font>
      <b/>
      <u/>
      <sz val="20"/>
      <color rgb="FFFF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b/>
      <u/>
      <sz val="13"/>
      <color theme="0"/>
      <name val="Yu Gothic"/>
      <family val="2"/>
      <charset val="128"/>
    </font>
    <font>
      <u/>
      <sz val="12"/>
      <color theme="0"/>
      <name val="ＭＳ ゴシック"/>
      <family val="3"/>
      <charset val="128"/>
    </font>
    <font>
      <sz val="13"/>
      <color theme="0"/>
      <name val="ＭＳ ゴシック"/>
      <family val="3"/>
      <charset val="128"/>
    </font>
    <font>
      <sz val="13"/>
      <color theme="0"/>
      <name val="Yu Gothic"/>
      <charset val="128"/>
    </font>
    <font>
      <sz val="13"/>
      <color theme="0"/>
      <name val="9,776"/>
      <family val="3"/>
      <charset val="128"/>
    </font>
    <font>
      <sz val="12.55"/>
      <color theme="0"/>
      <name val="ＭＳ 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20"/>
      <color rgb="FFFFC000"/>
      <name val="ＭＳ Ｐゴシック"/>
      <family val="3"/>
      <charset val="128"/>
      <scheme val="minor"/>
    </font>
    <font>
      <b/>
      <sz val="18"/>
      <color rgb="FFFFC000"/>
      <name val="ＭＳ Ｐゴシック"/>
      <family val="3"/>
      <charset val="128"/>
      <scheme val="minor"/>
    </font>
    <font>
      <sz val="16"/>
      <name val="ＭＳ Ｐゴシック"/>
      <family val="3"/>
      <charset val="128"/>
      <scheme val="minor"/>
    </font>
    <font>
      <b/>
      <sz val="16"/>
      <color indexed="9"/>
      <name val="ＭＳ Ｐゴシック"/>
      <family val="3"/>
      <charset val="128"/>
    </font>
    <font>
      <sz val="16"/>
      <color indexed="9"/>
      <name val="ＭＳ Ｐゴシック"/>
      <family val="3"/>
      <charset val="128"/>
    </font>
    <font>
      <sz val="16"/>
      <color theme="1"/>
      <name val="ＭＳ Ｐゴシック"/>
      <family val="3"/>
      <charset val="128"/>
      <scheme val="minor"/>
    </font>
    <font>
      <b/>
      <sz val="14"/>
      <color indexed="12"/>
      <name val="ＭＳ Ｐゴシック"/>
      <family val="3"/>
      <charset val="128"/>
    </font>
    <font>
      <sz val="11"/>
      <color indexed="12"/>
      <name val="ＭＳ Ｐゴシック"/>
      <family val="3"/>
      <charset val="128"/>
    </font>
    <font>
      <sz val="14"/>
      <color indexed="63"/>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b/>
      <sz val="12"/>
      <color indexed="13"/>
      <name val="ＭＳ Ｐゴシック"/>
      <family val="3"/>
      <charset val="128"/>
    </font>
    <font>
      <sz val="12"/>
      <color indexed="9"/>
      <name val="ＭＳ Ｐゴシック"/>
      <family val="3"/>
      <charset val="128"/>
    </font>
    <font>
      <b/>
      <sz val="8"/>
      <color indexed="10"/>
      <name val="ＭＳ Ｐゴシック"/>
      <family val="3"/>
      <charset val="128"/>
    </font>
    <font>
      <b/>
      <sz val="12"/>
      <color indexed="43"/>
      <name val="ＭＳ Ｐゴシック"/>
      <family val="3"/>
      <charset val="128"/>
    </font>
    <font>
      <b/>
      <sz val="12"/>
      <color indexed="41"/>
      <name val="ＭＳ Ｐゴシック"/>
      <family val="3"/>
      <charset val="128"/>
    </font>
    <font>
      <b/>
      <sz val="12"/>
      <name val="游ゴシック"/>
      <family val="3"/>
      <charset val="128"/>
    </font>
    <font>
      <b/>
      <sz val="14"/>
      <color rgb="FFFF0000"/>
      <name val="ＭＳ Ｐゴシック"/>
      <family val="3"/>
      <charset val="128"/>
      <scheme val="minor"/>
    </font>
    <font>
      <sz val="16"/>
      <color rgb="FFFF0000"/>
      <name val="ＭＳ Ｐゴシック"/>
      <family val="3"/>
      <charset val="128"/>
      <scheme val="minor"/>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rgb="FFFF99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6DDDF7"/>
        <bgColor indexed="64"/>
      </patternFill>
    </fill>
    <fill>
      <patternFill patternType="solid">
        <fgColor theme="2" tint="-0.749992370372631"/>
        <bgColor indexed="64"/>
      </patternFill>
    </fill>
    <fill>
      <patternFill patternType="solid">
        <fgColor theme="3" tint="-0.499984740745262"/>
        <bgColor indexed="64"/>
      </patternFill>
    </fill>
  </fills>
  <borders count="24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indexed="12"/>
      </left>
      <right style="medium">
        <color indexed="12"/>
      </right>
      <top style="thin">
        <color indexed="12"/>
      </top>
      <bottom style="medium">
        <color indexed="12"/>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right/>
      <top style="thin">
        <color indexed="16"/>
      </top>
      <bottom style="thin">
        <color indexed="16"/>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42" fillId="0" borderId="0"/>
    <xf numFmtId="0" fontId="143" fillId="0" borderId="0" applyNumberFormat="0" applyFill="0" applyBorder="0" applyAlignment="0" applyProtection="0"/>
    <xf numFmtId="0" fontId="142" fillId="0" borderId="0"/>
  </cellStyleXfs>
  <cellXfs count="809">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3" fontId="0" fillId="26" borderId="0" xfId="0" applyNumberFormat="1"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6"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6"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8" fillId="0" borderId="129" xfId="1" applyFill="1" applyBorder="1" applyAlignment="1" applyProtection="1">
      <alignment vertical="center" wrapText="1"/>
    </xf>
    <xf numFmtId="0" fontId="95" fillId="0" borderId="57" xfId="0" applyFont="1" applyBorder="1" applyAlignment="1">
      <alignment horizontal="justify" vertical="center" wrapText="1"/>
    </xf>
    <xf numFmtId="0" fontId="95" fillId="0" borderId="37" xfId="0" applyFont="1" applyBorder="1" applyAlignment="1">
      <alignment horizontal="justify" vertical="center" wrapText="1"/>
    </xf>
    <xf numFmtId="0" fontId="95" fillId="28" borderId="37" xfId="0" applyFont="1" applyFill="1" applyBorder="1" applyAlignment="1">
      <alignment horizontal="justify" vertical="center" wrapText="1"/>
    </xf>
    <xf numFmtId="0" fontId="97" fillId="0" borderId="0" xfId="17" applyFont="1">
      <alignment vertical="center"/>
    </xf>
    <xf numFmtId="0" fontId="96" fillId="0" borderId="0" xfId="2" applyFont="1">
      <alignment vertical="center"/>
    </xf>
    <xf numFmtId="0" fontId="98" fillId="21" borderId="130"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72" fillId="25" borderId="0" xfId="0" applyFont="1" applyFill="1" applyAlignment="1">
      <alignment vertical="top" wrapText="1"/>
    </xf>
    <xf numFmtId="0" fontId="94" fillId="25" borderId="0" xfId="0" applyFont="1" applyFill="1" applyAlignment="1">
      <alignment vertical="top" wrapText="1"/>
    </xf>
    <xf numFmtId="0" fontId="73" fillId="25" borderId="0" xfId="0" applyFont="1" applyFill="1" applyAlignment="1">
      <alignment vertical="top" wrapText="1"/>
    </xf>
    <xf numFmtId="0" fontId="28" fillId="26" borderId="0" xfId="0" applyFont="1" applyFill="1">
      <alignment vertical="center"/>
    </xf>
    <xf numFmtId="0" fontId="105" fillId="22" borderId="31" xfId="2" applyFont="1" applyFill="1" applyBorder="1" applyAlignment="1">
      <alignment horizontal="center" vertical="center" wrapText="1"/>
    </xf>
    <xf numFmtId="0" fontId="107" fillId="3" borderId="41" xfId="2" applyFont="1" applyFill="1" applyBorder="1" applyAlignment="1">
      <alignment horizontal="center" vertical="center"/>
    </xf>
    <xf numFmtId="14" fontId="107" fillId="3" borderId="40" xfId="2" applyNumberFormat="1" applyFont="1" applyFill="1" applyBorder="1" applyAlignment="1">
      <alignment horizontal="center" vertical="center"/>
    </xf>
    <xf numFmtId="14" fontId="107" fillId="3" borderId="1" xfId="2" applyNumberFormat="1" applyFont="1" applyFill="1" applyBorder="1" applyAlignment="1">
      <alignment horizontal="center" vertical="center"/>
    </xf>
    <xf numFmtId="0" fontId="107" fillId="3" borderId="39" xfId="2" applyFont="1" applyFill="1" applyBorder="1" applyAlignment="1">
      <alignment horizontal="center" vertical="center"/>
    </xf>
    <xf numFmtId="14" fontId="107" fillId="3" borderId="2" xfId="2" applyNumberFormat="1" applyFont="1" applyFill="1" applyBorder="1" applyAlignment="1">
      <alignment horizontal="center" vertical="center"/>
    </xf>
    <xf numFmtId="0" fontId="108" fillId="0" borderId="0" xfId="2" applyFont="1" applyAlignment="1">
      <alignment horizontal="center" vertical="center"/>
    </xf>
    <xf numFmtId="14" fontId="107" fillId="0" borderId="0" xfId="2" applyNumberFormat="1" applyFont="1" applyAlignment="1">
      <alignment horizontal="center" vertical="center"/>
    </xf>
    <xf numFmtId="0" fontId="102" fillId="24" borderId="109" xfId="0" applyFont="1" applyFill="1" applyBorder="1" applyAlignment="1">
      <alignment horizontal="left" vertical="center"/>
    </xf>
    <xf numFmtId="0" fontId="102" fillId="24" borderId="110" xfId="0" applyFont="1" applyFill="1" applyBorder="1" applyAlignment="1">
      <alignment horizontal="left" vertical="center"/>
    </xf>
    <xf numFmtId="0" fontId="112" fillId="24" borderId="108"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19" fillId="35" borderId="0" xfId="0" applyFont="1" applyFill="1">
      <alignment vertical="center"/>
    </xf>
    <xf numFmtId="0" fontId="120" fillId="35" borderId="0" xfId="0" applyFont="1" applyFill="1">
      <alignment vertical="center"/>
    </xf>
    <xf numFmtId="0" fontId="121" fillId="35" borderId="0" xfId="0" applyFont="1" applyFill="1">
      <alignment vertical="center"/>
    </xf>
    <xf numFmtId="0" fontId="122"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06" fillId="0" borderId="68" xfId="0" applyFont="1" applyBorder="1">
      <alignment vertical="center"/>
    </xf>
    <xf numFmtId="0" fontId="106" fillId="0" borderId="0" xfId="0" applyFont="1">
      <alignment vertical="center"/>
    </xf>
    <xf numFmtId="0" fontId="106" fillId="5" borderId="68" xfId="0" applyFont="1" applyFill="1" applyBorder="1">
      <alignment vertical="center"/>
    </xf>
    <xf numFmtId="0" fontId="106" fillId="5" borderId="0" xfId="0" applyFont="1" applyFill="1">
      <alignment vertical="center"/>
    </xf>
    <xf numFmtId="0" fontId="6" fillId="5" borderId="144" xfId="2" applyFill="1" applyBorder="1">
      <alignment vertical="center"/>
    </xf>
    <xf numFmtId="0" fontId="6" fillId="0" borderId="144" xfId="2" applyBorder="1">
      <alignment vertical="center"/>
    </xf>
    <xf numFmtId="0" fontId="109" fillId="20" borderId="142" xfId="17" applyFont="1" applyFill="1" applyBorder="1" applyAlignment="1">
      <alignment horizontal="center" vertical="center" wrapText="1"/>
    </xf>
    <xf numFmtId="14" fontId="109" fillId="20" borderId="143" xfId="17" applyNumberFormat="1" applyFont="1" applyFill="1" applyBorder="1" applyAlignment="1">
      <alignment horizontal="center" vertical="center"/>
    </xf>
    <xf numFmtId="0" fontId="6" fillId="0" borderId="0" xfId="2" applyAlignment="1">
      <alignment horizontal="left" vertical="top"/>
    </xf>
    <xf numFmtId="0" fontId="6" fillId="36" borderId="155" xfId="2" applyFill="1" applyBorder="1" applyAlignment="1">
      <alignment horizontal="left" vertical="top"/>
    </xf>
    <xf numFmtId="0" fontId="8" fillId="36" borderId="154"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97" fillId="0" borderId="0" xfId="17" applyFont="1" applyAlignment="1">
      <alignment horizontal="left" vertical="center"/>
    </xf>
    <xf numFmtId="0" fontId="71" fillId="25" borderId="0" xfId="0" applyFont="1" applyFill="1" applyAlignment="1">
      <alignment vertical="top" wrapText="1"/>
    </xf>
    <xf numFmtId="0" fontId="129" fillId="2" borderId="63" xfId="2" applyFont="1" applyFill="1" applyBorder="1" applyAlignment="1">
      <alignment vertical="top" wrapText="1"/>
    </xf>
    <xf numFmtId="0" fontId="107" fillId="22" borderId="41" xfId="2" applyFont="1" applyFill="1" applyBorder="1" applyAlignment="1">
      <alignment horizontal="center" vertical="center"/>
    </xf>
    <xf numFmtId="0" fontId="107" fillId="22" borderId="9" xfId="2" applyFont="1" applyFill="1" applyBorder="1" applyAlignment="1">
      <alignment horizontal="center" vertical="center" wrapText="1"/>
    </xf>
    <xf numFmtId="0" fontId="107"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4" xfId="2" applyFont="1" applyFill="1" applyBorder="1" applyAlignment="1">
      <alignment horizontal="center" vertical="center" wrapText="1"/>
    </xf>
    <xf numFmtId="0" fontId="8" fillId="0" borderId="167" xfId="1" applyFill="1" applyBorder="1" applyAlignment="1" applyProtection="1">
      <alignment vertical="center" wrapText="1"/>
    </xf>
    <xf numFmtId="0" fontId="18" fillId="22" borderId="168" xfId="1" applyFont="1" applyFill="1" applyBorder="1" applyAlignment="1" applyProtection="1">
      <alignment horizontal="center" vertical="center" wrapText="1"/>
    </xf>
    <xf numFmtId="0" fontId="131" fillId="0" borderId="0" xfId="0" applyFont="1" applyAlignment="1">
      <alignment vertical="center" wrapText="1"/>
    </xf>
    <xf numFmtId="0" fontId="132" fillId="0" borderId="0" xfId="0" applyFont="1" applyAlignment="1">
      <alignment vertical="center" wrapText="1"/>
    </xf>
    <xf numFmtId="3" fontId="123" fillId="25" borderId="0" xfId="0" applyNumberFormat="1" applyFont="1" applyFill="1">
      <alignment vertical="center"/>
    </xf>
    <xf numFmtId="0" fontId="18" fillId="24" borderId="160" xfId="2" applyFont="1" applyFill="1" applyBorder="1" applyAlignment="1">
      <alignment horizontal="center" vertical="center" wrapText="1"/>
    </xf>
    <xf numFmtId="0" fontId="103" fillId="24" borderId="161" xfId="2" applyFont="1" applyFill="1" applyBorder="1" applyAlignment="1">
      <alignment horizontal="center" vertical="center"/>
    </xf>
    <xf numFmtId="0" fontId="103" fillId="24" borderId="162" xfId="2" applyFont="1" applyFill="1" applyBorder="1" applyAlignment="1">
      <alignment horizontal="center" vertical="center"/>
    </xf>
    <xf numFmtId="0" fontId="133" fillId="20" borderId="8" xfId="0" applyFont="1" applyFill="1" applyBorder="1" applyAlignment="1">
      <alignment horizontal="center" vertical="center" wrapText="1"/>
    </xf>
    <xf numFmtId="177" fontId="134" fillId="20" borderId="8" xfId="2" applyNumberFormat="1" applyFont="1" applyFill="1" applyBorder="1" applyAlignment="1">
      <alignment horizontal="center" vertical="center" shrinkToFit="1"/>
    </xf>
    <xf numFmtId="0" fontId="6" fillId="0" borderId="0" xfId="2" applyAlignment="1">
      <alignment horizontal="left" vertical="center"/>
    </xf>
    <xf numFmtId="0" fontId="135" fillId="5" borderId="68" xfId="0" applyFont="1" applyFill="1" applyBorder="1">
      <alignment vertical="center"/>
    </xf>
    <xf numFmtId="0" fontId="135" fillId="5" borderId="0" xfId="0" applyFont="1" applyFill="1" applyAlignment="1">
      <alignment horizontal="left" vertical="center"/>
    </xf>
    <xf numFmtId="0" fontId="135" fillId="5" borderId="0" xfId="0" applyFont="1" applyFill="1">
      <alignment vertical="center"/>
    </xf>
    <xf numFmtId="176" fontId="135" fillId="5" borderId="0" xfId="0" applyNumberFormat="1" applyFont="1" applyFill="1" applyAlignment="1">
      <alignment horizontal="left" vertical="center"/>
    </xf>
    <xf numFmtId="183" fontId="135" fillId="5" borderId="0" xfId="0" applyNumberFormat="1" applyFont="1" applyFill="1" applyAlignment="1">
      <alignment horizontal="center" vertical="center"/>
    </xf>
    <xf numFmtId="0" fontId="135" fillId="5" borderId="68" xfId="0" applyFont="1" applyFill="1" applyBorder="1" applyAlignment="1">
      <alignment vertical="top"/>
    </xf>
    <xf numFmtId="0" fontId="135" fillId="5" borderId="0" xfId="0" applyFont="1" applyFill="1" applyAlignment="1">
      <alignment vertical="top"/>
    </xf>
    <xf numFmtId="14" fontId="135" fillId="5" borderId="0" xfId="0" applyNumberFormat="1" applyFont="1" applyFill="1" applyAlignment="1">
      <alignment horizontal="left" vertical="center"/>
    </xf>
    <xf numFmtId="14" fontId="135" fillId="0" borderId="0" xfId="0" applyNumberFormat="1" applyFont="1">
      <alignment vertical="center"/>
    </xf>
    <xf numFmtId="0" fontId="136" fillId="0" borderId="0" xfId="0" applyFont="1">
      <alignment vertical="center"/>
    </xf>
    <xf numFmtId="0" fontId="6" fillId="0" borderId="62" xfId="2" applyBorder="1" applyAlignment="1">
      <alignment vertical="top" wrapText="1"/>
    </xf>
    <xf numFmtId="0" fontId="8" fillId="36" borderId="134" xfId="1" applyFill="1" applyBorder="1" applyAlignment="1" applyProtection="1">
      <alignment horizontal="left" vertical="top"/>
    </xf>
    <xf numFmtId="0" fontId="6" fillId="36" borderId="153"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8"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79"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8" xfId="17" applyBorder="1" applyAlignment="1">
      <alignment horizontal="center" vertical="center" wrapText="1"/>
    </xf>
    <xf numFmtId="0" fontId="1" fillId="0" borderId="139" xfId="17" applyBorder="1" applyAlignment="1">
      <alignment horizontal="center" vertical="center"/>
    </xf>
    <xf numFmtId="0" fontId="13" fillId="0" borderId="140"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1"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79" xfId="16" applyFont="1" applyFill="1" applyBorder="1">
      <alignment vertical="center"/>
    </xf>
    <xf numFmtId="0" fontId="50" fillId="20" borderId="180" xfId="16" applyFont="1" applyFill="1" applyBorder="1">
      <alignment vertical="center"/>
    </xf>
    <xf numFmtId="0" fontId="10" fillId="20" borderId="180" xfId="16" applyFont="1" applyFill="1" applyBorder="1">
      <alignment vertical="center"/>
    </xf>
    <xf numFmtId="0" fontId="37" fillId="0" borderId="0" xfId="17" applyFont="1" applyAlignment="1">
      <alignment horizontal="left" vertical="center" indent="2"/>
    </xf>
    <xf numFmtId="0" fontId="124" fillId="26" borderId="0" xfId="0" applyFont="1" applyFill="1">
      <alignment vertical="center"/>
    </xf>
    <xf numFmtId="0" fontId="137" fillId="0" borderId="0" xfId="17" applyFont="1">
      <alignment vertical="center"/>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1"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2"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1" xfId="2" applyNumberFormat="1" applyFont="1" applyFill="1" applyBorder="1" applyAlignment="1">
      <alignment horizontal="center" vertical="center" wrapText="1"/>
    </xf>
    <xf numFmtId="0" fontId="13" fillId="0" borderId="182" xfId="2" applyFont="1" applyBorder="1" applyAlignment="1">
      <alignment horizontal="center" vertical="center" wrapText="1"/>
    </xf>
    <xf numFmtId="0" fontId="13" fillId="0" borderId="183" xfId="2" applyFont="1" applyBorder="1" applyAlignment="1">
      <alignment horizontal="center" vertical="center" wrapText="1"/>
    </xf>
    <xf numFmtId="0" fontId="13" fillId="0" borderId="184" xfId="2" applyFont="1" applyBorder="1" applyAlignment="1">
      <alignment horizontal="center" vertical="center" wrapText="1"/>
    </xf>
    <xf numFmtId="0" fontId="13" fillId="0" borderId="182" xfId="2" applyFont="1" applyBorder="1" applyAlignment="1">
      <alignment horizontal="center" vertical="center"/>
    </xf>
    <xf numFmtId="0" fontId="13" fillId="5" borderId="182" xfId="2" applyFont="1" applyFill="1" applyBorder="1" applyAlignment="1">
      <alignment horizontal="center" vertical="center" wrapText="1"/>
    </xf>
    <xf numFmtId="0" fontId="133" fillId="20" borderId="145" xfId="0" applyFont="1" applyFill="1" applyBorder="1" applyAlignment="1">
      <alignment horizontal="center" vertical="center" wrapText="1"/>
    </xf>
    <xf numFmtId="0" fontId="133" fillId="20" borderId="173" xfId="0" applyFont="1" applyFill="1" applyBorder="1" applyAlignment="1">
      <alignment horizontal="center" vertical="center" wrapText="1"/>
    </xf>
    <xf numFmtId="0" fontId="117" fillId="32" borderId="185" xfId="2" applyFont="1" applyFill="1" applyBorder="1" applyAlignment="1">
      <alignment horizontal="center" vertical="center" wrapText="1"/>
    </xf>
    <xf numFmtId="0" fontId="118" fillId="32" borderId="186" xfId="2" applyFont="1" applyFill="1" applyBorder="1" applyAlignment="1">
      <alignment horizontal="center" vertical="center" wrapText="1"/>
    </xf>
    <xf numFmtId="0" fontId="116" fillId="32" borderId="186" xfId="2" applyFont="1" applyFill="1" applyBorder="1" applyAlignment="1">
      <alignment horizontal="center" vertical="center"/>
    </xf>
    <xf numFmtId="0" fontId="116" fillId="32" borderId="187" xfId="2" applyFont="1" applyFill="1" applyBorder="1" applyAlignment="1">
      <alignment horizontal="center" vertical="center"/>
    </xf>
    <xf numFmtId="0" fontId="107" fillId="22" borderId="26" xfId="2" applyFont="1" applyFill="1" applyBorder="1" applyAlignment="1">
      <alignment horizontal="center" vertical="center"/>
    </xf>
    <xf numFmtId="14" fontId="107"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14" fontId="103" fillId="24" borderId="163" xfId="2" applyNumberFormat="1" applyFont="1" applyFill="1" applyBorder="1" applyAlignment="1">
      <alignment horizontal="center" vertical="center"/>
    </xf>
    <xf numFmtId="0" fontId="13" fillId="0" borderId="0" xfId="2" applyFont="1" applyAlignment="1">
      <alignment horizontal="center" vertical="center"/>
    </xf>
    <xf numFmtId="14" fontId="103" fillId="0" borderId="0" xfId="2" applyNumberFormat="1" applyFont="1" applyAlignment="1">
      <alignment horizontal="center" vertical="center"/>
    </xf>
    <xf numFmtId="0" fontId="13" fillId="0" borderId="0" xfId="2" applyFont="1" applyAlignment="1">
      <alignment vertical="top" wrapText="1"/>
    </xf>
    <xf numFmtId="0" fontId="138" fillId="0" borderId="0" xfId="0" applyFont="1">
      <alignment vertical="center"/>
    </xf>
    <xf numFmtId="0" fontId="146" fillId="0" borderId="0" xfId="0" applyFont="1" applyAlignment="1">
      <alignment vertical="center" wrapText="1"/>
    </xf>
    <xf numFmtId="0" fontId="41" fillId="0" borderId="0" xfId="17" applyFont="1" applyAlignment="1">
      <alignment horizontal="center" vertical="center"/>
    </xf>
    <xf numFmtId="0" fontId="135" fillId="5" borderId="0" xfId="0" applyFont="1" applyFill="1" applyAlignment="1">
      <alignment horizontal="left" vertical="top"/>
    </xf>
    <xf numFmtId="0" fontId="148" fillId="22" borderId="170" xfId="1" applyFont="1" applyFill="1" applyBorder="1" applyAlignment="1" applyProtection="1">
      <alignment horizontal="center" vertical="center" wrapText="1"/>
    </xf>
    <xf numFmtId="0" fontId="147" fillId="20" borderId="0" xfId="17" applyFont="1" applyFill="1" applyAlignment="1">
      <alignment horizontal="left" vertical="center"/>
    </xf>
    <xf numFmtId="0" fontId="106" fillId="20" borderId="0" xfId="0" applyFont="1" applyFill="1">
      <alignment vertical="center"/>
    </xf>
    <xf numFmtId="0" fontId="149" fillId="25" borderId="0" xfId="0" applyFont="1" applyFill="1" applyAlignment="1">
      <alignment vertical="top" wrapText="1"/>
    </xf>
    <xf numFmtId="0" fontId="150" fillId="20" borderId="0" xfId="0" applyFont="1" applyFill="1" applyAlignment="1">
      <alignment vertical="top" wrapText="1"/>
    </xf>
    <xf numFmtId="0" fontId="103" fillId="0" borderId="0" xfId="2" applyFont="1" applyAlignment="1">
      <alignment vertical="top" wrapText="1"/>
    </xf>
    <xf numFmtId="0" fontId="8" fillId="0" borderId="198" xfId="1" applyBorder="1" applyAlignment="1" applyProtection="1">
      <alignment vertical="center" wrapText="1"/>
    </xf>
    <xf numFmtId="0" fontId="8" fillId="0" borderId="190" xfId="1" applyFill="1" applyBorder="1" applyAlignment="1" applyProtection="1">
      <alignment vertical="center" wrapText="1"/>
    </xf>
    <xf numFmtId="180" fontId="50" fillId="12" borderId="199" xfId="17" applyNumberFormat="1" applyFont="1" applyFill="1" applyBorder="1" applyAlignment="1">
      <alignment horizontal="center" vertical="center"/>
    </xf>
    <xf numFmtId="0" fontId="8" fillId="0" borderId="177" xfId="1" applyBorder="1" applyAlignment="1" applyProtection="1">
      <alignment vertical="center" wrapText="1"/>
    </xf>
    <xf numFmtId="0" fontId="154" fillId="3" borderId="9" xfId="2" applyFont="1" applyFill="1" applyBorder="1" applyAlignment="1">
      <alignment horizontal="center" vertical="center"/>
    </xf>
    <xf numFmtId="0" fontId="8" fillId="0" borderId="0" xfId="1" applyFill="1" applyAlignment="1" applyProtection="1">
      <alignment vertical="center"/>
    </xf>
    <xf numFmtId="14" fontId="107" fillId="22" borderId="146" xfId="2" applyNumberFormat="1" applyFont="1" applyFill="1" applyBorder="1" applyAlignment="1">
      <alignment vertical="center" shrinkToFit="1"/>
    </xf>
    <xf numFmtId="0" fontId="153" fillId="20" borderId="159" xfId="1" applyFont="1" applyFill="1" applyBorder="1" applyAlignment="1" applyProtection="1">
      <alignment horizontal="left" vertical="top" wrapText="1"/>
    </xf>
    <xf numFmtId="0" fontId="28" fillId="22" borderId="200" xfId="0" applyFont="1" applyFill="1" applyBorder="1" applyAlignment="1">
      <alignment horizontal="center" vertical="center" wrapText="1"/>
    </xf>
    <xf numFmtId="14" fontId="29" fillId="22" borderId="201" xfId="2" applyNumberFormat="1" applyFont="1" applyFill="1" applyBorder="1" applyAlignment="1">
      <alignment horizontal="center" vertical="center" shrinkToFit="1"/>
    </xf>
    <xf numFmtId="0" fontId="103" fillId="22" borderId="202" xfId="2" applyFont="1" applyFill="1" applyBorder="1">
      <alignment vertical="center"/>
    </xf>
    <xf numFmtId="14" fontId="103" fillId="22" borderId="203" xfId="1" applyNumberFormat="1" applyFont="1" applyFill="1" applyBorder="1" applyAlignment="1" applyProtection="1">
      <alignment vertical="center" wrapText="1"/>
    </xf>
    <xf numFmtId="14" fontId="103" fillId="22" borderId="205" xfId="1" applyNumberFormat="1" applyFont="1" applyFill="1" applyBorder="1" applyAlignment="1" applyProtection="1">
      <alignment vertical="center" wrapText="1"/>
    </xf>
    <xf numFmtId="0" fontId="152" fillId="25" borderId="0" xfId="0" applyFont="1" applyFill="1" applyAlignment="1">
      <alignment vertical="top" wrapText="1"/>
    </xf>
    <xf numFmtId="0" fontId="91" fillId="24" borderId="0" xfId="2" applyFont="1" applyFill="1">
      <alignment vertical="center"/>
    </xf>
    <xf numFmtId="56" fontId="103" fillId="22" borderId="202"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07" fillId="22" borderId="1" xfId="2" applyNumberFormat="1" applyFont="1" applyFill="1" applyBorder="1" applyAlignment="1">
      <alignment vertical="center" wrapText="1" shrinkToFit="1"/>
    </xf>
    <xf numFmtId="0" fontId="18" fillId="22" borderId="208" xfId="2" applyFont="1" applyFill="1" applyBorder="1" applyAlignment="1">
      <alignment horizontal="center" vertical="center" wrapText="1"/>
    </xf>
    <xf numFmtId="0" fontId="158" fillId="5" borderId="17" xfId="2" applyFont="1" applyFill="1" applyBorder="1">
      <alignment vertical="center"/>
    </xf>
    <xf numFmtId="0" fontId="153" fillId="0" borderId="159" xfId="0" applyFont="1" applyBorder="1" applyAlignment="1">
      <alignment horizontal="left" vertical="top" wrapText="1"/>
    </xf>
    <xf numFmtId="0" fontId="76" fillId="0" borderId="0" xfId="0" applyFont="1">
      <alignment vertical="center"/>
    </xf>
    <xf numFmtId="0" fontId="161" fillId="5" borderId="14" xfId="2" applyFont="1" applyFill="1" applyBorder="1">
      <alignment vertical="center"/>
    </xf>
    <xf numFmtId="0" fontId="160" fillId="0" borderId="144" xfId="0" applyFont="1" applyBorder="1">
      <alignment vertical="center"/>
    </xf>
    <xf numFmtId="0" fontId="98" fillId="42" borderId="130" xfId="0" applyFont="1" applyFill="1" applyBorder="1" applyAlignment="1">
      <alignment horizontal="center" vertical="center" wrapText="1"/>
    </xf>
    <xf numFmtId="0" fontId="159" fillId="40" borderId="0" xfId="0" applyFont="1" applyFill="1" applyAlignment="1">
      <alignment horizontal="center" vertical="center" wrapText="1"/>
    </xf>
    <xf numFmtId="0" fontId="153" fillId="0" borderId="209" xfId="1" applyFont="1" applyFill="1" applyBorder="1" applyAlignment="1" applyProtection="1">
      <alignment vertical="top" wrapText="1"/>
    </xf>
    <xf numFmtId="0" fontId="98" fillId="0" borderId="145"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15"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0" fontId="151" fillId="20" borderId="206" xfId="0" applyFont="1" applyFill="1" applyBorder="1" applyAlignment="1">
      <alignment horizontal="left" vertical="center"/>
    </xf>
    <xf numFmtId="0" fontId="76" fillId="20" borderId="188" xfId="0" applyFont="1" applyFill="1" applyBorder="1" applyAlignment="1">
      <alignment horizontal="left" vertical="center"/>
    </xf>
    <xf numFmtId="14" fontId="76" fillId="20" borderId="188" xfId="0" applyNumberFormat="1" applyFont="1" applyFill="1" applyBorder="1" applyAlignment="1">
      <alignment horizontal="left" vertical="center"/>
    </xf>
    <xf numFmtId="14" fontId="76" fillId="20" borderId="207" xfId="0" applyNumberFormat="1" applyFont="1" applyFill="1" applyBorder="1" applyAlignment="1">
      <alignment horizontal="left" vertical="center"/>
    </xf>
    <xf numFmtId="0" fontId="37" fillId="20" borderId="142" xfId="17" applyFont="1" applyFill="1" applyBorder="1" applyAlignment="1">
      <alignment horizontal="center" vertical="center" wrapText="1"/>
    </xf>
    <xf numFmtId="14" fontId="37" fillId="20" borderId="143" xfId="17" applyNumberFormat="1" applyFont="1" applyFill="1" applyBorder="1" applyAlignment="1">
      <alignment horizontal="center" vertical="center"/>
    </xf>
    <xf numFmtId="0" fontId="1" fillId="20" borderId="142" xfId="17" applyFill="1" applyBorder="1" applyAlignment="1">
      <alignment horizontal="center" vertical="center" wrapText="1"/>
    </xf>
    <xf numFmtId="14" fontId="1" fillId="20" borderId="143" xfId="17" applyNumberFormat="1" applyFill="1" applyBorder="1" applyAlignment="1">
      <alignment horizontal="center" vertical="center"/>
    </xf>
    <xf numFmtId="0" fontId="136" fillId="5" borderId="0" xfId="0" applyFont="1" applyFill="1">
      <alignment vertical="center"/>
    </xf>
    <xf numFmtId="0" fontId="137" fillId="0" borderId="0" xfId="17" applyFont="1" applyAlignment="1">
      <alignment horizontal="left" vertical="center"/>
    </xf>
    <xf numFmtId="0" fontId="0" fillId="39" borderId="0" xfId="0" applyFill="1">
      <alignment vertical="center"/>
    </xf>
    <xf numFmtId="0" fontId="162" fillId="39" borderId="0" xfId="0" applyFont="1" applyFill="1">
      <alignment vertical="center"/>
    </xf>
    <xf numFmtId="0" fontId="156" fillId="39" borderId="0" xfId="0" applyFont="1" applyFill="1">
      <alignment vertical="center"/>
    </xf>
    <xf numFmtId="0" fontId="157" fillId="39" borderId="0" xfId="1" applyFont="1" applyFill="1" applyAlignment="1" applyProtection="1">
      <alignment vertical="center"/>
    </xf>
    <xf numFmtId="0" fontId="151" fillId="20" borderId="216" xfId="0" applyFont="1" applyFill="1" applyBorder="1" applyAlignment="1">
      <alignment horizontal="left" vertical="center"/>
    </xf>
    <xf numFmtId="14" fontId="76" fillId="20" borderId="217" xfId="0" applyNumberFormat="1" applyFont="1" applyFill="1" applyBorder="1" applyAlignment="1">
      <alignment horizontal="left" vertical="center"/>
    </xf>
    <xf numFmtId="177" fontId="1" fillId="20" borderId="218" xfId="2" applyNumberFormat="1" applyFont="1" applyFill="1" applyBorder="1" applyAlignment="1">
      <alignment horizontal="center" vertical="center" wrapText="1"/>
    </xf>
    <xf numFmtId="0" fontId="23" fillId="20" borderId="219" xfId="2" applyFont="1" applyFill="1" applyBorder="1" applyAlignment="1">
      <alignment horizontal="left" vertical="center"/>
    </xf>
    <xf numFmtId="0" fontId="23" fillId="20" borderId="8" xfId="2" applyFont="1" applyFill="1" applyBorder="1" applyAlignment="1">
      <alignment horizontal="left" vertical="center"/>
    </xf>
    <xf numFmtId="177" fontId="144" fillId="20" borderId="8" xfId="2" applyNumberFormat="1" applyFont="1" applyFill="1" applyBorder="1" applyAlignment="1">
      <alignment horizontal="center" vertical="center" shrinkToFit="1"/>
    </xf>
    <xf numFmtId="177" fontId="145"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178" fillId="20" borderId="221" xfId="2" applyFont="1" applyFill="1" applyBorder="1" applyAlignment="1">
      <alignment horizontal="center" vertical="center"/>
    </xf>
    <xf numFmtId="177" fontId="178" fillId="20" borderId="221" xfId="2" applyNumberFormat="1" applyFont="1" applyFill="1" applyBorder="1" applyAlignment="1">
      <alignment horizontal="center" vertical="center" shrinkToFit="1"/>
    </xf>
    <xf numFmtId="0" fontId="179" fillId="0" borderId="221" xfId="0" applyFont="1" applyBorder="1" applyAlignment="1">
      <alignment horizontal="center" vertical="center" wrapText="1"/>
    </xf>
    <xf numFmtId="177" fontId="13" fillId="20" borderId="221" xfId="2" applyNumberFormat="1" applyFont="1" applyFill="1" applyBorder="1" applyAlignment="1">
      <alignment horizontal="center" vertical="center" wrapText="1"/>
    </xf>
    <xf numFmtId="0" fontId="178" fillId="20" borderId="10" xfId="2" applyFont="1" applyFill="1" applyBorder="1" applyAlignment="1">
      <alignment horizontal="center" vertical="center"/>
    </xf>
    <xf numFmtId="177" fontId="178"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20" xfId="2" applyNumberFormat="1" applyFont="1" applyFill="1" applyBorder="1" applyAlignment="1">
      <alignment horizontal="center" vertical="center" shrinkToFit="1"/>
    </xf>
    <xf numFmtId="177" fontId="1" fillId="20" borderId="220" xfId="2" applyNumberFormat="1" applyFont="1" applyFill="1" applyBorder="1" applyAlignment="1">
      <alignment horizontal="center" vertical="center" wrapText="1"/>
    </xf>
    <xf numFmtId="0" fontId="23" fillId="20" borderId="220" xfId="2" applyFont="1" applyFill="1" applyBorder="1" applyAlignment="1">
      <alignment horizontal="center" vertical="center" wrapText="1"/>
    </xf>
    <xf numFmtId="0" fontId="6" fillId="0" borderId="220" xfId="2" applyBorder="1">
      <alignment vertical="center"/>
    </xf>
    <xf numFmtId="0" fontId="6" fillId="0" borderId="220"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103" fillId="0" borderId="197" xfId="2" applyFont="1" applyBorder="1" applyAlignment="1">
      <alignment horizontal="left" vertical="top" wrapText="1"/>
    </xf>
    <xf numFmtId="0" fontId="76" fillId="20" borderId="0" xfId="0" applyFont="1" applyFill="1" applyAlignment="1">
      <alignment horizontal="center" vertical="center"/>
    </xf>
    <xf numFmtId="0" fontId="114" fillId="20" borderId="0" xfId="0" applyFont="1" applyFill="1" applyAlignment="1">
      <alignment vertical="center" wrapText="1"/>
    </xf>
    <xf numFmtId="0" fontId="8" fillId="0" borderId="189" xfId="1" applyBorder="1" applyAlignment="1" applyProtection="1">
      <alignment vertical="center"/>
    </xf>
    <xf numFmtId="0" fontId="181" fillId="22" borderId="0" xfId="0" applyFont="1" applyFill="1" applyAlignment="1">
      <alignment horizontal="center" vertical="center" wrapText="1"/>
    </xf>
    <xf numFmtId="0" fontId="98" fillId="43" borderId="130" xfId="0" applyFont="1" applyFill="1" applyBorder="1" applyAlignment="1">
      <alignment horizontal="center" vertical="center" wrapText="1"/>
    </xf>
    <xf numFmtId="0" fontId="154" fillId="3" borderId="9" xfId="2" applyFont="1" applyFill="1" applyBorder="1" applyAlignment="1">
      <alignment horizontal="center" vertical="center" wrapText="1"/>
    </xf>
    <xf numFmtId="0" fontId="148" fillId="34" borderId="223" xfId="1" applyFont="1" applyFill="1" applyBorder="1" applyAlignment="1" applyProtection="1">
      <alignment horizontal="center" vertical="center" wrapText="1"/>
    </xf>
    <xf numFmtId="0" fontId="139" fillId="32" borderId="186" xfId="2" applyFont="1" applyFill="1" applyBorder="1" applyAlignment="1">
      <alignment horizontal="left" vertical="center" shrinkToFit="1"/>
    </xf>
    <xf numFmtId="0" fontId="182" fillId="0" borderId="209" xfId="1" applyFont="1" applyFill="1" applyBorder="1" applyAlignment="1" applyProtection="1">
      <alignment vertical="top" wrapText="1"/>
    </xf>
    <xf numFmtId="0" fontId="0" fillId="44" borderId="0" xfId="0" applyFill="1">
      <alignment vertical="center"/>
    </xf>
    <xf numFmtId="14" fontId="109" fillId="20" borderId="143" xfId="17" applyNumberFormat="1" applyFont="1" applyFill="1" applyBorder="1" applyAlignment="1">
      <alignment horizontal="center" vertical="center" wrapText="1"/>
    </xf>
    <xf numFmtId="0" fontId="107" fillId="22" borderId="9" xfId="2" applyFont="1" applyFill="1" applyBorder="1" applyAlignment="1">
      <alignment horizontal="center" vertical="center"/>
    </xf>
    <xf numFmtId="0" fontId="8" fillId="0" borderId="224" xfId="1" applyBorder="1" applyAlignment="1" applyProtection="1">
      <alignment vertical="center"/>
    </xf>
    <xf numFmtId="0" fontId="107" fillId="22" borderId="226" xfId="2" applyFont="1" applyFill="1" applyBorder="1" applyAlignment="1">
      <alignment horizontal="center" vertical="center"/>
    </xf>
    <xf numFmtId="0" fontId="107" fillId="3" borderId="0" xfId="2" applyFont="1" applyFill="1" applyAlignment="1">
      <alignment horizontal="center" vertical="center"/>
    </xf>
    <xf numFmtId="14" fontId="107" fillId="3" borderId="0" xfId="2" applyNumberFormat="1" applyFont="1" applyFill="1" applyAlignment="1">
      <alignment horizontal="center" vertical="center"/>
    </xf>
    <xf numFmtId="0" fontId="154" fillId="3" borderId="9" xfId="2" applyFont="1" applyFill="1" applyBorder="1" applyAlignment="1">
      <alignment horizontal="center" vertical="center" shrinkToFit="1"/>
    </xf>
    <xf numFmtId="0" fontId="13" fillId="20" borderId="142" xfId="17" applyFont="1" applyFill="1" applyBorder="1" applyAlignment="1">
      <alignment horizontal="center" vertical="center" wrapText="1"/>
    </xf>
    <xf numFmtId="14" fontId="13" fillId="20" borderId="143" xfId="17" applyNumberFormat="1" applyFont="1" applyFill="1" applyBorder="1" applyAlignment="1">
      <alignment horizontal="center" vertical="center"/>
    </xf>
    <xf numFmtId="0" fontId="104" fillId="22" borderId="164" xfId="1" applyFont="1" applyFill="1" applyBorder="1" applyAlignment="1" applyProtection="1">
      <alignment horizontal="center" vertical="center" wrapText="1"/>
    </xf>
    <xf numFmtId="0" fontId="76" fillId="22" borderId="188" xfId="0" applyFont="1" applyFill="1" applyBorder="1" applyAlignment="1">
      <alignment horizontal="left" vertical="center"/>
    </xf>
    <xf numFmtId="0" fontId="76" fillId="45" borderId="188" xfId="0" applyFont="1" applyFill="1" applyBorder="1" applyAlignment="1">
      <alignment horizontal="left" vertical="center"/>
    </xf>
    <xf numFmtId="0" fontId="183" fillId="0" borderId="0" xfId="0" applyFont="1" applyAlignment="1">
      <alignment vertical="top" wrapText="1"/>
    </xf>
    <xf numFmtId="14" fontId="163" fillId="20" borderId="143" xfId="0" applyNumberFormat="1" applyFont="1" applyFill="1" applyBorder="1" applyAlignment="1">
      <alignment horizontal="center" vertical="center"/>
    </xf>
    <xf numFmtId="0" fontId="113" fillId="20" borderId="0" xfId="0" applyFont="1" applyFill="1" applyAlignment="1">
      <alignment horizontal="center" vertical="center"/>
    </xf>
    <xf numFmtId="0" fontId="8" fillId="0" borderId="224" xfId="1" applyBorder="1" applyAlignment="1" applyProtection="1">
      <alignment horizontal="left" vertical="center" wrapText="1"/>
    </xf>
    <xf numFmtId="0" fontId="175" fillId="25" borderId="210" xfId="0" applyFont="1" applyFill="1" applyBorder="1" applyAlignment="1">
      <alignment horizontal="left" vertical="center"/>
    </xf>
    <xf numFmtId="0" fontId="185" fillId="25" borderId="210" xfId="0" applyFont="1" applyFill="1" applyBorder="1" applyAlignment="1">
      <alignment horizontal="left" vertical="center"/>
    </xf>
    <xf numFmtId="3" fontId="170" fillId="25" borderId="0" xfId="0" applyNumberFormat="1" applyFont="1" applyFill="1" applyAlignment="1">
      <alignment vertical="center" wrapText="1"/>
    </xf>
    <xf numFmtId="177" fontId="171" fillId="25" borderId="0" xfId="0" applyNumberFormat="1" applyFont="1" applyFill="1">
      <alignment vertical="center"/>
    </xf>
    <xf numFmtId="10" fontId="172" fillId="25" borderId="0" xfId="0" applyNumberFormat="1" applyFont="1" applyFill="1" applyAlignment="1">
      <alignment horizontal="center" vertical="center" wrapText="1"/>
    </xf>
    <xf numFmtId="177" fontId="180" fillId="25" borderId="213" xfId="0" applyNumberFormat="1" applyFont="1" applyFill="1" applyBorder="1" applyAlignment="1">
      <alignment vertical="center" wrapText="1"/>
    </xf>
    <xf numFmtId="184" fontId="180" fillId="25" borderId="213" xfId="0" applyNumberFormat="1" applyFont="1" applyFill="1" applyBorder="1" applyAlignment="1">
      <alignment vertical="center" wrapText="1"/>
    </xf>
    <xf numFmtId="3" fontId="180" fillId="25" borderId="213" xfId="0" applyNumberFormat="1" applyFont="1" applyFill="1" applyBorder="1" applyAlignment="1">
      <alignment vertical="center" wrapText="1"/>
    </xf>
    <xf numFmtId="184" fontId="180" fillId="25" borderId="214" xfId="0" applyNumberFormat="1" applyFont="1" applyFill="1" applyBorder="1" applyAlignment="1">
      <alignment vertical="center" wrapText="1"/>
    </xf>
    <xf numFmtId="0" fontId="106" fillId="25" borderId="0" xfId="0" applyFont="1" applyFill="1">
      <alignment vertical="center"/>
    </xf>
    <xf numFmtId="0" fontId="128" fillId="20" borderId="0" xfId="0" applyFont="1" applyFill="1" applyAlignment="1">
      <alignment vertical="top" wrapText="1"/>
    </xf>
    <xf numFmtId="0" fontId="128" fillId="25" borderId="0" xfId="0" applyFont="1" applyFill="1" applyAlignment="1">
      <alignment vertical="top" wrapText="1"/>
    </xf>
    <xf numFmtId="0" fontId="13" fillId="0" borderId="229" xfId="2" applyFont="1" applyBorder="1" applyAlignment="1">
      <alignment horizontal="center" vertical="center" wrapText="1"/>
    </xf>
    <xf numFmtId="180" fontId="50" fillId="12" borderId="230" xfId="17" applyNumberFormat="1" applyFont="1" applyFill="1" applyBorder="1" applyAlignment="1">
      <alignment horizontal="center" vertical="center"/>
    </xf>
    <xf numFmtId="0" fontId="127" fillId="20" borderId="142" xfId="17" applyFont="1" applyFill="1" applyBorder="1" applyAlignment="1">
      <alignment horizontal="center" vertical="center" wrapText="1"/>
    </xf>
    <xf numFmtId="14" fontId="23" fillId="20" borderId="143" xfId="17" applyNumberFormat="1" applyFont="1" applyFill="1" applyBorder="1" applyAlignment="1">
      <alignment horizontal="center" vertical="center"/>
    </xf>
    <xf numFmtId="0" fontId="98" fillId="0" borderId="130" xfId="0" applyFont="1" applyBorder="1" applyAlignment="1">
      <alignment horizontal="center" vertical="center" wrapText="1"/>
    </xf>
    <xf numFmtId="0" fontId="109" fillId="22" borderId="142" xfId="17" applyFont="1" applyFill="1" applyBorder="1" applyAlignment="1">
      <alignment horizontal="center" vertical="center" wrapText="1"/>
    </xf>
    <xf numFmtId="14" fontId="109" fillId="22" borderId="143" xfId="17" applyNumberFormat="1" applyFont="1" applyFill="1" applyBorder="1" applyAlignment="1">
      <alignment horizontal="center" vertical="center"/>
    </xf>
    <xf numFmtId="0" fontId="153" fillId="0" borderId="231" xfId="0" applyFont="1" applyBorder="1" applyAlignment="1">
      <alignment horizontal="left" vertical="top" wrapText="1"/>
    </xf>
    <xf numFmtId="0" fontId="103" fillId="22" borderId="1" xfId="1" applyFont="1" applyFill="1" applyBorder="1" applyAlignment="1" applyProtection="1">
      <alignment horizontal="center" vertical="center" wrapText="1"/>
    </xf>
    <xf numFmtId="0" fontId="184" fillId="0" borderId="209" xfId="1" applyFont="1" applyFill="1" applyBorder="1" applyAlignment="1" applyProtection="1">
      <alignment vertical="top" wrapText="1"/>
    </xf>
    <xf numFmtId="0" fontId="182" fillId="0" borderId="30" xfId="1" applyFont="1" applyBorder="1" applyAlignment="1" applyProtection="1">
      <alignment horizontal="left" vertical="top" wrapText="1"/>
    </xf>
    <xf numFmtId="0" fontId="186" fillId="0" borderId="129" xfId="1" applyFont="1" applyFill="1" applyBorder="1" applyAlignment="1" applyProtection="1">
      <alignment horizontal="left" vertical="top" wrapText="1"/>
    </xf>
    <xf numFmtId="0" fontId="126" fillId="22" borderId="0" xfId="0" applyFont="1" applyFill="1" applyAlignment="1">
      <alignment horizontal="center" vertical="center" wrapText="1"/>
    </xf>
    <xf numFmtId="0" fontId="188" fillId="0" borderId="204" xfId="1" applyFont="1" applyFill="1" applyBorder="1" applyAlignment="1" applyProtection="1">
      <alignment vertical="top" wrapText="1"/>
    </xf>
    <xf numFmtId="0" fontId="153" fillId="0" borderId="166" xfId="1" applyFont="1" applyFill="1" applyBorder="1" applyAlignment="1" applyProtection="1">
      <alignment vertical="top" wrapText="1"/>
    </xf>
    <xf numFmtId="0" fontId="190" fillId="0" borderId="147" xfId="0" applyFont="1" applyBorder="1" applyAlignment="1">
      <alignment horizontal="left" vertical="top" wrapText="1"/>
    </xf>
    <xf numFmtId="0" fontId="8" fillId="0" borderId="232" xfId="1" applyBorder="1" applyAlignment="1" applyProtection="1">
      <alignment vertical="center"/>
    </xf>
    <xf numFmtId="0" fontId="8" fillId="0" borderId="0" xfId="1" applyAlignment="1" applyProtection="1">
      <alignment horizontal="left" vertical="top" wrapText="1"/>
    </xf>
    <xf numFmtId="0" fontId="153" fillId="0" borderId="190" xfId="1" applyFont="1" applyFill="1" applyBorder="1" applyAlignment="1" applyProtection="1">
      <alignment horizontal="left" vertical="top" wrapText="1"/>
    </xf>
    <xf numFmtId="0" fontId="191" fillId="0" borderId="0" xfId="0" applyFont="1">
      <alignment vertical="center"/>
    </xf>
    <xf numFmtId="0" fontId="151" fillId="20" borderId="188" xfId="0" applyFont="1" applyFill="1" applyBorder="1" applyAlignment="1">
      <alignment horizontal="left" vertical="center"/>
    </xf>
    <xf numFmtId="0" fontId="76" fillId="46" borderId="188" xfId="0" applyFont="1" applyFill="1" applyBorder="1" applyAlignment="1">
      <alignment horizontal="left" vertical="center"/>
    </xf>
    <xf numFmtId="0" fontId="193" fillId="22" borderId="164" xfId="2" applyFont="1" applyFill="1" applyBorder="1" applyAlignment="1">
      <alignment horizontal="center" vertical="center" wrapText="1"/>
    </xf>
    <xf numFmtId="0" fontId="8" fillId="0" borderId="236" xfId="1" applyFill="1" applyBorder="1" applyAlignment="1" applyProtection="1">
      <alignment vertical="center" wrapText="1"/>
    </xf>
    <xf numFmtId="0" fontId="130" fillId="40" borderId="108" xfId="2" applyFont="1" applyFill="1" applyBorder="1" applyAlignment="1">
      <alignment horizontal="center" vertical="center" wrapText="1" shrinkToFit="1"/>
    </xf>
    <xf numFmtId="0" fontId="104" fillId="0" borderId="109" xfId="2" applyFont="1" applyBorder="1" applyAlignment="1">
      <alignment vertical="center" shrinkToFit="1"/>
    </xf>
    <xf numFmtId="0" fontId="6" fillId="0" borderId="112" xfId="2" applyBorder="1">
      <alignment vertical="center"/>
    </xf>
    <xf numFmtId="0" fontId="21" fillId="0" borderId="237" xfId="1" applyFont="1" applyBorder="1" applyAlignment="1" applyProtection="1">
      <alignment vertical="top" wrapText="1"/>
    </xf>
    <xf numFmtId="0" fontId="27" fillId="0" borderId="171" xfId="2" applyFont="1" applyBorder="1" applyAlignment="1">
      <alignment vertical="top" wrapText="1"/>
    </xf>
    <xf numFmtId="0" fontId="8" fillId="0" borderId="238" xfId="1" applyFill="1" applyBorder="1" applyAlignment="1" applyProtection="1">
      <alignment vertical="center" wrapText="1"/>
    </xf>
    <xf numFmtId="0" fontId="6" fillId="0" borderId="114" xfId="2" applyBorder="1">
      <alignment vertical="center"/>
    </xf>
    <xf numFmtId="0" fontId="21" fillId="0" borderId="99" xfId="1" applyFont="1" applyBorder="1" applyAlignment="1" applyProtection="1">
      <alignment vertical="top" wrapText="1"/>
    </xf>
    <xf numFmtId="0" fontId="27" fillId="0" borderId="0" xfId="2" applyFont="1" applyAlignment="1">
      <alignment vertical="top" wrapText="1"/>
    </xf>
    <xf numFmtId="0" fontId="8" fillId="0" borderId="99" xfId="1" applyBorder="1" applyAlignment="1" applyProtection="1">
      <alignment vertical="top" wrapText="1"/>
    </xf>
    <xf numFmtId="3" fontId="194" fillId="25" borderId="0" xfId="0" applyNumberFormat="1" applyFont="1" applyFill="1" applyAlignment="1">
      <alignment vertical="center" wrapText="1"/>
    </xf>
    <xf numFmtId="0" fontId="173" fillId="25" borderId="0" xfId="0" applyFont="1" applyFill="1" applyAlignment="1">
      <alignment vertical="center" wrapText="1"/>
    </xf>
    <xf numFmtId="0" fontId="173" fillId="25" borderId="213" xfId="0" applyFont="1" applyFill="1" applyBorder="1" applyAlignment="1">
      <alignment vertical="center" wrapText="1"/>
    </xf>
    <xf numFmtId="0" fontId="173" fillId="25" borderId="212" xfId="0" applyFont="1" applyFill="1" applyBorder="1" applyAlignment="1">
      <alignment vertical="center" wrapText="1"/>
    </xf>
    <xf numFmtId="0" fontId="195" fillId="25" borderId="0" xfId="0" applyFont="1" applyFill="1" applyAlignment="1">
      <alignment horizontal="center" vertical="center" wrapText="1"/>
    </xf>
    <xf numFmtId="177" fontId="180" fillId="25" borderId="0" xfId="0" applyNumberFormat="1" applyFont="1" applyFill="1" applyAlignment="1">
      <alignment horizontal="center" vertical="center" wrapText="1"/>
    </xf>
    <xf numFmtId="177" fontId="198" fillId="25" borderId="0" xfId="0" applyNumberFormat="1" applyFont="1" applyFill="1">
      <alignment vertical="center"/>
    </xf>
    <xf numFmtId="0" fontId="199" fillId="25" borderId="0" xfId="0" applyFont="1" applyFill="1" applyAlignment="1">
      <alignment vertical="top" wrapText="1"/>
    </xf>
    <xf numFmtId="14" fontId="13" fillId="22" borderId="143" xfId="17" applyNumberFormat="1" applyFont="1" applyFill="1" applyBorder="1" applyAlignment="1">
      <alignment horizontal="center" vertical="center" wrapText="1"/>
    </xf>
    <xf numFmtId="56" fontId="109" fillId="22" borderId="142" xfId="17" applyNumberFormat="1" applyFont="1" applyFill="1" applyBorder="1" applyAlignment="1">
      <alignment horizontal="center" vertical="center" wrapText="1"/>
    </xf>
    <xf numFmtId="0" fontId="200" fillId="39" borderId="0" xfId="0" applyFont="1" applyFill="1">
      <alignment vertical="center"/>
    </xf>
    <xf numFmtId="0" fontId="192" fillId="39" borderId="0" xfId="0" applyFont="1" applyFill="1">
      <alignment vertical="center"/>
    </xf>
    <xf numFmtId="0" fontId="146" fillId="39" borderId="0" xfId="0" applyFont="1" applyFill="1">
      <alignment vertical="center"/>
    </xf>
    <xf numFmtId="0" fontId="174" fillId="39" borderId="0" xfId="0" applyFont="1" applyFill="1" applyAlignment="1">
      <alignment vertical="center" wrapText="1"/>
    </xf>
    <xf numFmtId="0" fontId="201" fillId="39" borderId="0" xfId="0" applyFont="1" applyFill="1">
      <alignment vertical="center"/>
    </xf>
    <xf numFmtId="0" fontId="202" fillId="39" borderId="0" xfId="0" applyFont="1" applyFill="1">
      <alignment vertical="center"/>
    </xf>
    <xf numFmtId="0" fontId="128" fillId="39" borderId="0" xfId="0" applyFont="1" applyFill="1" applyAlignment="1">
      <alignment vertical="center" wrapText="1"/>
    </xf>
    <xf numFmtId="0" fontId="203" fillId="39" borderId="0" xfId="0" applyFont="1" applyFill="1">
      <alignment vertical="center"/>
    </xf>
    <xf numFmtId="0" fontId="204" fillId="39" borderId="0" xfId="0" applyFont="1" applyFill="1">
      <alignment vertical="center"/>
    </xf>
    <xf numFmtId="0" fontId="205" fillId="39" borderId="0" xfId="0" applyFont="1" applyFill="1" applyAlignment="1">
      <alignment vertical="center" wrapText="1"/>
    </xf>
    <xf numFmtId="0" fontId="206" fillId="39" borderId="0" xfId="0" applyFont="1" applyFill="1" applyAlignment="1">
      <alignment vertical="center" wrapText="1"/>
    </xf>
    <xf numFmtId="0" fontId="213" fillId="0" borderId="0" xfId="2" applyFont="1">
      <alignment vertical="center"/>
    </xf>
    <xf numFmtId="0" fontId="214" fillId="0" borderId="0" xfId="2" applyFont="1">
      <alignment vertical="center"/>
    </xf>
    <xf numFmtId="0" fontId="7" fillId="10" borderId="0" xfId="4" applyFont="1" applyFill="1" applyAlignment="1">
      <alignment vertical="top"/>
    </xf>
    <xf numFmtId="0" fontId="169" fillId="10" borderId="0" xfId="2" applyFont="1" applyFill="1" applyAlignment="1">
      <alignment vertical="top"/>
    </xf>
    <xf numFmtId="0" fontId="7" fillId="10" borderId="0" xfId="2" applyFont="1" applyFill="1" applyAlignment="1">
      <alignment vertical="top"/>
    </xf>
    <xf numFmtId="0" fontId="6" fillId="10" borderId="0" xfId="2" applyFill="1">
      <alignment vertical="center"/>
    </xf>
    <xf numFmtId="0" fontId="6" fillId="0" borderId="0" xfId="2" applyAlignment="1">
      <alignment vertical="top"/>
    </xf>
    <xf numFmtId="0" fontId="211" fillId="10" borderId="0" xfId="2" applyFont="1" applyFill="1" applyAlignment="1">
      <alignment vertical="top"/>
    </xf>
    <xf numFmtId="0" fontId="34" fillId="10" borderId="0" xfId="2" applyFont="1" applyFill="1" applyAlignment="1">
      <alignment vertical="top"/>
    </xf>
    <xf numFmtId="0" fontId="219" fillId="10" borderId="0" xfId="2" applyFont="1" applyFill="1" applyAlignment="1">
      <alignment vertical="top"/>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35" fillId="5" borderId="0" xfId="0" applyFont="1" applyFill="1" applyAlignment="1">
      <alignment horizontal="left" vertical="center" wrapText="1"/>
    </xf>
    <xf numFmtId="0" fontId="135" fillId="5" borderId="70" xfId="0" applyFont="1" applyFill="1" applyBorder="1" applyAlignment="1">
      <alignment horizontal="left" vertical="center" wrapText="1"/>
    </xf>
    <xf numFmtId="0" fontId="135" fillId="5" borderId="0" xfId="0" applyFont="1" applyFill="1" applyAlignment="1">
      <alignment horizontal="left" vertical="center"/>
    </xf>
    <xf numFmtId="0" fontId="135" fillId="5" borderId="0" xfId="0" applyFont="1" applyFill="1" applyAlignment="1">
      <alignment horizontal="left" vertical="top" wrapText="1"/>
    </xf>
    <xf numFmtId="0" fontId="8" fillId="0" borderId="0" xfId="1" applyAlignment="1" applyProtection="1">
      <alignment horizontal="center" vertical="center" wrapText="1"/>
    </xf>
    <xf numFmtId="0" fontId="138" fillId="39" borderId="0" xfId="0" applyFont="1" applyFill="1" applyAlignment="1">
      <alignment horizontal="left" vertical="top" wrapText="1"/>
    </xf>
    <xf numFmtId="0" fontId="0" fillId="39" borderId="0" xfId="0" applyFill="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27" xfId="17" applyFont="1" applyFill="1" applyBorder="1" applyAlignment="1">
      <alignment horizontal="left" vertical="center" wrapText="1"/>
    </xf>
    <xf numFmtId="0" fontId="10" fillId="6" borderId="228" xfId="17" applyFont="1" applyFill="1" applyBorder="1" applyAlignment="1">
      <alignment horizontal="left" vertical="center" wrapText="1"/>
    </xf>
    <xf numFmtId="0" fontId="10" fillId="6" borderId="229" xfId="17" applyFont="1" applyFill="1" applyBorder="1" applyAlignment="1">
      <alignment horizontal="left" vertical="center" wrapText="1"/>
    </xf>
    <xf numFmtId="0" fontId="37" fillId="20" borderId="174" xfId="17" applyFont="1" applyFill="1" applyBorder="1" applyAlignment="1">
      <alignment horizontal="left" vertical="top" wrapText="1"/>
    </xf>
    <xf numFmtId="0" fontId="37" fillId="20" borderId="175" xfId="17" applyFont="1" applyFill="1" applyBorder="1" applyAlignment="1">
      <alignment horizontal="left" vertical="top" wrapText="1"/>
    </xf>
    <xf numFmtId="0" fontId="37" fillId="20" borderId="176" xfId="17" applyFont="1" applyFill="1" applyBorder="1" applyAlignment="1">
      <alignment horizontal="left" vertical="top" wrapText="1"/>
    </xf>
    <xf numFmtId="0" fontId="37" fillId="11" borderId="83" xfId="18" applyFont="1" applyFill="1" applyBorder="1" applyAlignment="1">
      <alignment horizontal="center" vertical="center"/>
    </xf>
    <xf numFmtId="0" fontId="37" fillId="11"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0" borderId="135" xfId="17" applyFont="1" applyBorder="1" applyAlignment="1">
      <alignment horizontal="center" vertical="center"/>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141" fillId="20" borderId="174" xfId="17" applyFont="1" applyFill="1" applyBorder="1" applyAlignment="1">
      <alignment horizontal="left" vertical="top" wrapText="1"/>
    </xf>
    <xf numFmtId="0" fontId="141" fillId="20" borderId="175" xfId="17" applyFont="1" applyFill="1" applyBorder="1" applyAlignment="1">
      <alignment horizontal="left" vertical="top" wrapText="1"/>
    </xf>
    <xf numFmtId="0" fontId="141" fillId="20" borderId="176" xfId="17" applyFont="1" applyFill="1" applyBorder="1" applyAlignment="1">
      <alignment horizontal="left" vertical="top" wrapText="1"/>
    </xf>
    <xf numFmtId="0" fontId="13" fillId="22" borderId="174" xfId="17" applyFont="1" applyFill="1" applyBorder="1" applyAlignment="1">
      <alignment horizontal="left" vertical="top" wrapText="1"/>
    </xf>
    <xf numFmtId="0" fontId="13" fillId="22" borderId="175" xfId="17" applyFont="1" applyFill="1" applyBorder="1" applyAlignment="1">
      <alignment horizontal="left" vertical="top" wrapText="1"/>
    </xf>
    <xf numFmtId="0" fontId="13" fillId="22" borderId="176" xfId="17" applyFont="1" applyFill="1" applyBorder="1" applyAlignment="1">
      <alignment horizontal="left" vertical="top" wrapText="1"/>
    </xf>
    <xf numFmtId="0" fontId="37" fillId="22" borderId="174" xfId="17" applyFont="1" applyFill="1" applyBorder="1" applyAlignment="1">
      <alignment horizontal="left" vertical="top" wrapText="1"/>
    </xf>
    <xf numFmtId="0" fontId="37" fillId="22" borderId="175" xfId="17" applyFont="1" applyFill="1" applyBorder="1" applyAlignment="1">
      <alignment horizontal="left" vertical="top" wrapText="1"/>
    </xf>
    <xf numFmtId="0" fontId="37" fillId="22" borderId="176" xfId="17" applyFont="1" applyFill="1" applyBorder="1" applyAlignment="1">
      <alignment horizontal="left" vertical="top" wrapText="1"/>
    </xf>
    <xf numFmtId="0" fontId="13" fillId="20" borderId="174" xfId="17" applyFont="1" applyFill="1" applyBorder="1" applyAlignment="1">
      <alignment horizontal="left" vertical="top" wrapText="1"/>
    </xf>
    <xf numFmtId="0" fontId="13" fillId="20" borderId="175" xfId="17" applyFont="1" applyFill="1" applyBorder="1" applyAlignment="1">
      <alignment horizontal="left" vertical="top" wrapText="1"/>
    </xf>
    <xf numFmtId="0" fontId="13" fillId="20" borderId="176" xfId="17" applyFont="1" applyFill="1" applyBorder="1" applyAlignment="1">
      <alignment horizontal="left" vertical="top" wrapText="1"/>
    </xf>
    <xf numFmtId="0" fontId="37" fillId="20" borderId="222" xfId="17" applyFont="1" applyFill="1" applyBorder="1" applyAlignment="1">
      <alignment horizontal="left" vertical="top" wrapText="1"/>
    </xf>
    <xf numFmtId="0" fontId="37" fillId="20" borderId="142" xfId="17" applyFont="1" applyFill="1" applyBorder="1" applyAlignment="1">
      <alignment horizontal="left" vertical="top" wrapText="1"/>
    </xf>
    <xf numFmtId="0" fontId="109" fillId="20" borderId="174" xfId="17" applyFont="1" applyFill="1" applyBorder="1" applyAlignment="1">
      <alignment horizontal="left" vertical="top" wrapText="1"/>
    </xf>
    <xf numFmtId="0" fontId="109" fillId="20" borderId="175" xfId="17" applyFont="1" applyFill="1" applyBorder="1" applyAlignment="1">
      <alignment horizontal="left" vertical="top" wrapText="1"/>
    </xf>
    <xf numFmtId="0" fontId="109" fillId="20" borderId="176" xfId="17" applyFont="1" applyFill="1" applyBorder="1" applyAlignment="1">
      <alignment horizontal="left" vertical="top" wrapText="1"/>
    </xf>
    <xf numFmtId="0" fontId="13" fillId="20" borderId="174" xfId="2" applyFont="1" applyFill="1" applyBorder="1" applyAlignment="1">
      <alignment horizontal="left" vertical="top" wrapText="1"/>
    </xf>
    <xf numFmtId="0" fontId="13" fillId="20" borderId="175" xfId="2" applyFont="1" applyFill="1" applyBorder="1" applyAlignment="1">
      <alignment horizontal="left" vertical="top" wrapText="1"/>
    </xf>
    <xf numFmtId="0" fontId="13" fillId="20" borderId="176"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7" xfId="16" applyFont="1" applyFill="1" applyBorder="1" applyAlignment="1">
      <alignment horizontal="center" vertical="center"/>
    </xf>
    <xf numFmtId="0" fontId="67" fillId="19" borderId="122" xfId="16" applyFont="1" applyFill="1" applyBorder="1" applyAlignment="1">
      <alignment horizontal="center" vertical="center"/>
    </xf>
    <xf numFmtId="0" fontId="67" fillId="19"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10" fillId="6" borderId="233" xfId="17" applyFont="1" applyFill="1" applyBorder="1" applyAlignment="1">
      <alignment horizontal="left" vertical="center" wrapText="1"/>
    </xf>
    <xf numFmtId="0" fontId="10" fillId="6" borderId="234" xfId="17" applyFont="1" applyFill="1" applyBorder="1" applyAlignment="1">
      <alignment horizontal="left" vertical="center" wrapText="1"/>
    </xf>
    <xf numFmtId="0" fontId="10" fillId="6" borderId="235"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25"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115" fillId="20" borderId="174" xfId="2" applyFont="1" applyFill="1" applyBorder="1" applyAlignment="1">
      <alignment horizontal="left" vertical="top" wrapText="1"/>
    </xf>
    <xf numFmtId="0" fontId="115" fillId="20" borderId="175" xfId="2" applyFont="1" applyFill="1" applyBorder="1" applyAlignment="1">
      <alignment horizontal="left" vertical="top" wrapText="1"/>
    </xf>
    <xf numFmtId="0" fontId="115" fillId="20" borderId="176" xfId="2" applyFont="1" applyFill="1" applyBorder="1" applyAlignment="1">
      <alignment horizontal="left" vertical="top" wrapText="1"/>
    </xf>
    <xf numFmtId="0" fontId="220" fillId="48" borderId="0" xfId="4" applyFont="1" applyFill="1" applyAlignment="1">
      <alignment horizontal="left" vertical="top" wrapText="1" indent="1"/>
    </xf>
    <xf numFmtId="0" fontId="6" fillId="48" borderId="0" xfId="2" applyFill="1" applyAlignment="1">
      <alignment horizontal="left" vertical="center" indent="1"/>
    </xf>
    <xf numFmtId="0" fontId="0" fillId="48" borderId="0" xfId="0" applyFill="1" applyAlignment="1">
      <alignment horizontal="left" vertical="center" indent="1"/>
    </xf>
    <xf numFmtId="0" fontId="177" fillId="35" borderId="0" xfId="2" applyFont="1" applyFill="1" applyAlignment="1">
      <alignment horizontal="center" vertical="center"/>
    </xf>
    <xf numFmtId="0" fontId="6" fillId="35" borderId="0" xfId="2" applyFill="1">
      <alignment vertical="center"/>
    </xf>
    <xf numFmtId="0" fontId="0" fillId="35" borderId="0" xfId="0" applyFill="1">
      <alignment vertical="center"/>
    </xf>
    <xf numFmtId="0" fontId="103" fillId="26" borderId="0" xfId="2" applyFont="1" applyFill="1" applyAlignment="1">
      <alignment horizontal="center" vertical="center"/>
    </xf>
    <xf numFmtId="0" fontId="21" fillId="26" borderId="0" xfId="2" applyFont="1" applyFill="1" applyAlignment="1">
      <alignment horizontal="center" vertical="center"/>
    </xf>
    <xf numFmtId="0" fontId="207" fillId="26" borderId="0" xfId="0" applyFont="1" applyFill="1">
      <alignment vertical="center"/>
    </xf>
    <xf numFmtId="0" fontId="208" fillId="32" borderId="239" xfId="2" applyFont="1" applyFill="1" applyBorder="1" applyAlignment="1">
      <alignment horizontal="center" vertical="center"/>
    </xf>
    <xf numFmtId="0" fontId="209" fillId="32" borderId="239" xfId="2" applyFont="1" applyFill="1" applyBorder="1" applyAlignment="1">
      <alignment horizontal="center" vertical="center"/>
    </xf>
    <xf numFmtId="0" fontId="210" fillId="32" borderId="239" xfId="0" applyFont="1" applyFill="1" applyBorder="1">
      <alignment vertical="center"/>
    </xf>
    <xf numFmtId="0" fontId="211" fillId="11" borderId="0" xfId="2" applyFont="1" applyFill="1" applyAlignment="1">
      <alignment horizontal="center" vertical="center"/>
    </xf>
    <xf numFmtId="0" fontId="212" fillId="11" borderId="0" xfId="2" applyFont="1" applyFill="1" applyAlignment="1">
      <alignment horizontal="center" vertical="center"/>
    </xf>
    <xf numFmtId="0" fontId="212" fillId="11" borderId="0" xfId="0" applyFont="1" applyFill="1">
      <alignment vertical="center"/>
    </xf>
    <xf numFmtId="0" fontId="215" fillId="10" borderId="0" xfId="2" applyFont="1" applyFill="1" applyAlignment="1">
      <alignment vertical="top" wrapText="1"/>
    </xf>
    <xf numFmtId="0" fontId="216" fillId="10" borderId="0" xfId="2" applyFont="1" applyFill="1" applyAlignment="1">
      <alignment vertical="top" wrapText="1"/>
    </xf>
    <xf numFmtId="0" fontId="6" fillId="10" borderId="0" xfId="2" applyFill="1" applyAlignment="1">
      <alignment vertical="top" wrapText="1"/>
    </xf>
    <xf numFmtId="0" fontId="217" fillId="47" borderId="0" xfId="2" applyFont="1" applyFill="1" applyAlignment="1">
      <alignment horizontal="left" vertical="center" wrapText="1" indent="1"/>
    </xf>
    <xf numFmtId="0" fontId="218" fillId="47" borderId="0" xfId="2" applyFont="1" applyFill="1" applyAlignment="1">
      <alignment horizontal="left" vertical="center" wrapText="1" indent="1"/>
    </xf>
    <xf numFmtId="0" fontId="6" fillId="47" borderId="0" xfId="2" applyFill="1" applyAlignment="1">
      <alignment horizontal="left" vertical="center" indent="1"/>
    </xf>
    <xf numFmtId="0" fontId="187" fillId="26" borderId="0" xfId="0" applyFont="1" applyFill="1" applyAlignment="1">
      <alignment horizontal="left" vertical="center"/>
    </xf>
    <xf numFmtId="3" fontId="188" fillId="26" borderId="0" xfId="0" applyNumberFormat="1" applyFont="1" applyFill="1" applyAlignment="1">
      <alignment horizontal="left" vertical="top" wrapText="1"/>
    </xf>
    <xf numFmtId="0" fontId="99" fillId="20" borderId="0" xfId="0" applyFont="1" applyFill="1" applyAlignment="1">
      <alignment horizontal="left" vertical="center"/>
    </xf>
    <xf numFmtId="0" fontId="79" fillId="0" borderId="107" xfId="0" applyFont="1" applyBorder="1" applyAlignment="1">
      <alignment horizontal="left" vertical="center"/>
    </xf>
    <xf numFmtId="0" fontId="79" fillId="20" borderId="107" xfId="0" applyFont="1" applyFill="1" applyBorder="1" applyAlignment="1">
      <alignment horizontal="left" vertical="center"/>
    </xf>
    <xf numFmtId="0" fontId="173" fillId="25" borderId="0" xfId="0" applyFont="1" applyFill="1" applyAlignment="1">
      <alignment horizontal="right" vertical="center" wrapText="1"/>
    </xf>
    <xf numFmtId="0" fontId="173" fillId="25" borderId="211" xfId="0" applyFont="1" applyFill="1" applyBorder="1" applyAlignment="1">
      <alignment horizontal="right" vertical="center" wrapText="1"/>
    </xf>
    <xf numFmtId="0" fontId="110" fillId="30" borderId="0" xfId="0" applyFont="1" applyFill="1" applyAlignment="1">
      <alignment horizontal="center" vertical="top" wrapText="1"/>
    </xf>
    <xf numFmtId="0" fontId="100" fillId="30" borderId="0" xfId="0" applyFont="1" applyFill="1" applyAlignment="1">
      <alignment horizontal="center" vertical="top" wrapText="1"/>
    </xf>
    <xf numFmtId="0" fontId="152" fillId="25" borderId="0" xfId="0" applyFont="1" applyFill="1" applyAlignment="1">
      <alignment horizontal="left" vertical="top" wrapText="1"/>
    </xf>
    <xf numFmtId="0" fontId="79" fillId="23" borderId="116"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5" xfId="0" applyFont="1" applyFill="1" applyBorder="1" applyAlignment="1">
      <alignment horizontal="left" vertical="center"/>
    </xf>
    <xf numFmtId="0" fontId="79" fillId="23" borderId="108" xfId="0" applyFont="1" applyFill="1" applyBorder="1" applyAlignment="1">
      <alignment horizontal="left" vertical="center"/>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79" fillId="23"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100" fillId="31" borderId="0" xfId="0" applyFont="1" applyFill="1" applyAlignment="1">
      <alignment horizontal="left" vertical="center" wrapText="1"/>
    </xf>
    <xf numFmtId="0" fontId="102" fillId="24" borderId="108" xfId="0" applyFont="1" applyFill="1" applyBorder="1" applyAlignment="1">
      <alignment horizontal="left" vertical="center"/>
    </xf>
    <xf numFmtId="0" fontId="102" fillId="24" borderId="109" xfId="0" applyFont="1" applyFill="1" applyBorder="1" applyAlignment="1">
      <alignment horizontal="left" vertical="center"/>
    </xf>
    <xf numFmtId="0" fontId="102" fillId="24" borderId="110" xfId="0" applyFont="1" applyFill="1" applyBorder="1" applyAlignment="1">
      <alignment horizontal="left" vertical="center"/>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14" fontId="103" fillId="22" borderId="165" xfId="1" applyNumberFormat="1" applyFont="1" applyFill="1" applyBorder="1" applyAlignment="1" applyProtection="1">
      <alignment horizontal="center" vertical="center" wrapText="1"/>
    </xf>
    <xf numFmtId="0" fontId="103" fillId="22" borderId="165" xfId="2" applyFont="1" applyFill="1" applyBorder="1" applyAlignment="1">
      <alignment horizontal="center" vertical="center"/>
    </xf>
    <xf numFmtId="0" fontId="103" fillId="22" borderId="169" xfId="2" applyFont="1" applyFill="1" applyBorder="1" applyAlignment="1">
      <alignment horizontal="center" vertical="center"/>
    </xf>
    <xf numFmtId="56" fontId="103" fillId="22" borderId="40" xfId="2" applyNumberFormat="1" applyFont="1" applyFill="1" applyBorder="1" applyAlignment="1">
      <alignment horizontal="center" vertical="center" wrapText="1"/>
    </xf>
    <xf numFmtId="56" fontId="103" fillId="22" borderId="1" xfId="2" applyNumberFormat="1" applyFont="1" applyFill="1" applyBorder="1" applyAlignment="1">
      <alignment horizontal="center" vertical="center" wrapText="1"/>
    </xf>
    <xf numFmtId="56" fontId="103" fillId="22" borderId="146" xfId="2" applyNumberFormat="1" applyFont="1" applyFill="1" applyBorder="1" applyAlignment="1">
      <alignment horizontal="center" vertical="center" wrapText="1"/>
    </xf>
    <xf numFmtId="14" fontId="103" fillId="22" borderId="191" xfId="2" applyNumberFormat="1" applyFont="1" applyFill="1" applyBorder="1" applyAlignment="1">
      <alignment horizontal="center" vertical="center"/>
    </xf>
    <xf numFmtId="14" fontId="103" fillId="22" borderId="192" xfId="2" applyNumberFormat="1" applyFont="1" applyFill="1" applyBorder="1" applyAlignment="1">
      <alignment horizontal="center" vertical="center"/>
    </xf>
    <xf numFmtId="14" fontId="103" fillId="22" borderId="193" xfId="2" applyNumberFormat="1" applyFont="1" applyFill="1" applyBorder="1" applyAlignment="1">
      <alignment horizontal="center" vertical="center"/>
    </xf>
    <xf numFmtId="56" fontId="103" fillId="22" borderId="40" xfId="1" applyNumberFormat="1" applyFont="1" applyFill="1" applyBorder="1" applyAlignment="1" applyProtection="1">
      <alignment horizontal="center" vertical="center" wrapText="1"/>
    </xf>
    <xf numFmtId="56" fontId="103" fillId="22" borderId="1" xfId="1" applyNumberFormat="1" applyFont="1" applyFill="1" applyBorder="1" applyAlignment="1" applyProtection="1">
      <alignment horizontal="center" vertical="center" wrapText="1"/>
    </xf>
    <xf numFmtId="56" fontId="103" fillId="22" borderId="2" xfId="1" applyNumberFormat="1" applyFont="1" applyFill="1" applyBorder="1" applyAlignment="1" applyProtection="1">
      <alignment horizontal="center" vertical="center" wrapText="1"/>
    </xf>
    <xf numFmtId="14" fontId="35" fillId="22" borderId="201" xfId="1" applyNumberFormat="1" applyFont="1" applyFill="1" applyBorder="1" applyAlignment="1" applyProtection="1">
      <alignment horizontal="center" vertical="center" shrinkToFit="1"/>
    </xf>
    <xf numFmtId="14" fontId="35" fillId="22" borderId="1" xfId="2" applyNumberFormat="1" applyFont="1" applyFill="1" applyBorder="1" applyAlignment="1">
      <alignment horizontal="center" vertical="center" shrinkToFit="1"/>
    </xf>
    <xf numFmtId="14" fontId="35" fillId="22" borderId="146" xfId="2" applyNumberFormat="1" applyFont="1" applyFill="1" applyBorder="1" applyAlignment="1">
      <alignment horizontal="center" vertical="center" shrinkToFit="1"/>
    </xf>
    <xf numFmtId="14" fontId="103" fillId="22" borderId="150" xfId="1" applyNumberFormat="1" applyFont="1" applyFill="1" applyBorder="1" applyAlignment="1" applyProtection="1">
      <alignment horizontal="center" vertical="center" wrapText="1" shrinkToFit="1"/>
    </xf>
    <xf numFmtId="14" fontId="103" fillId="22" borderId="152" xfId="1" applyNumberFormat="1" applyFont="1" applyFill="1" applyBorder="1" applyAlignment="1" applyProtection="1">
      <alignment horizontal="center" vertical="center" wrapText="1" shrinkToFit="1"/>
    </xf>
    <xf numFmtId="14" fontId="103" fillId="22" borderId="151" xfId="1" applyNumberFormat="1" applyFont="1" applyFill="1" applyBorder="1" applyAlignment="1" applyProtection="1">
      <alignment horizontal="center" vertical="center" wrapText="1" shrinkToFit="1"/>
    </xf>
    <xf numFmtId="14" fontId="103" fillId="22" borderId="201" xfId="2" applyNumberFormat="1" applyFont="1" applyFill="1" applyBorder="1" applyAlignment="1">
      <alignment horizontal="center" vertical="center" shrinkToFit="1"/>
    </xf>
    <xf numFmtId="14" fontId="103" fillId="22" borderId="1" xfId="2" applyNumberFormat="1" applyFont="1" applyFill="1" applyBorder="1" applyAlignment="1">
      <alignment horizontal="center" vertical="center" shrinkToFit="1"/>
    </xf>
    <xf numFmtId="14" fontId="103" fillId="22" borderId="146" xfId="2" applyNumberFormat="1" applyFont="1" applyFill="1" applyBorder="1" applyAlignment="1">
      <alignment horizontal="center" vertical="center" shrinkToFit="1"/>
    </xf>
    <xf numFmtId="14" fontId="103" fillId="22" borderId="149" xfId="2" applyNumberFormat="1" applyFont="1" applyFill="1" applyBorder="1" applyAlignment="1">
      <alignment horizontal="center" vertical="center" wrapText="1" shrinkToFit="1"/>
    </xf>
    <xf numFmtId="14" fontId="103" fillId="22" borderId="147" xfId="2" applyNumberFormat="1" applyFont="1" applyFill="1" applyBorder="1" applyAlignment="1">
      <alignment horizontal="center" vertical="center" wrapText="1" shrinkToFit="1"/>
    </xf>
    <xf numFmtId="14" fontId="103" fillId="22" borderId="148" xfId="2" applyNumberFormat="1" applyFont="1" applyFill="1" applyBorder="1" applyAlignment="1">
      <alignment horizontal="center" vertical="center" wrapText="1" shrinkToFit="1"/>
    </xf>
    <xf numFmtId="0" fontId="107" fillId="22" borderId="40" xfId="2" applyFont="1" applyFill="1" applyBorder="1" applyAlignment="1">
      <alignment horizontal="center" vertical="center" wrapText="1"/>
    </xf>
    <xf numFmtId="0" fontId="107" fillId="22" borderId="1" xfId="2" applyFont="1" applyFill="1" applyBorder="1" applyAlignment="1">
      <alignment horizontal="center" vertical="center" wrapText="1"/>
    </xf>
    <xf numFmtId="0" fontId="107" fillId="22" borderId="2" xfId="2" applyFont="1" applyFill="1" applyBorder="1" applyAlignment="1">
      <alignment horizontal="center" vertical="center" wrapText="1"/>
    </xf>
    <xf numFmtId="14" fontId="103" fillId="22" borderId="194" xfId="1" applyNumberFormat="1" applyFont="1" applyFill="1" applyBorder="1" applyAlignment="1" applyProtection="1">
      <alignment horizontal="center" vertical="center" wrapText="1"/>
    </xf>
    <xf numFmtId="14" fontId="103" fillId="22" borderId="195" xfId="1" applyNumberFormat="1" applyFont="1" applyFill="1" applyBorder="1" applyAlignment="1" applyProtection="1">
      <alignment horizontal="center" vertical="center" wrapText="1"/>
    </xf>
    <xf numFmtId="14" fontId="103" fillId="22" borderId="196" xfId="1" applyNumberFormat="1" applyFont="1" applyFill="1" applyBorder="1" applyAlignment="1" applyProtection="1">
      <alignment horizontal="center" vertical="center" wrapText="1"/>
    </xf>
    <xf numFmtId="14" fontId="103" fillId="22" borderId="201" xfId="2" applyNumberFormat="1" applyFont="1" applyFill="1" applyBorder="1" applyAlignment="1">
      <alignment horizontal="center" vertical="center" wrapText="1" shrinkToFit="1"/>
    </xf>
    <xf numFmtId="0" fontId="10" fillId="0" borderId="162"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4" xfId="2" applyFill="1" applyBorder="1" applyAlignment="1">
      <alignment horizontal="left" vertical="top" wrapText="1"/>
    </xf>
    <xf numFmtId="0" fontId="6" fillId="27" borderId="154"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4" xfId="1" applyFill="1" applyBorder="1" applyAlignment="1" applyProtection="1">
      <alignment horizontal="left" vertical="top"/>
    </xf>
    <xf numFmtId="0" fontId="6" fillId="36" borderId="153"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28" fillId="22" borderId="97"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8" xfId="2" applyFont="1" applyFill="1" applyBorder="1" applyAlignment="1">
      <alignment horizontal="center" vertical="center" shrinkToFit="1"/>
    </xf>
    <xf numFmtId="0" fontId="155" fillId="20" borderId="97"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8" xfId="2" applyFont="1" applyFill="1" applyBorder="1" applyAlignment="1">
      <alignment horizontal="center" vertical="center" shrinkToFit="1"/>
    </xf>
    <xf numFmtId="0" fontId="182" fillId="20" borderId="94" xfId="1" applyFont="1" applyFill="1" applyBorder="1" applyAlignment="1" applyProtection="1">
      <alignment vertical="top" wrapText="1"/>
    </xf>
    <xf numFmtId="0" fontId="21" fillId="20" borderId="95" xfId="2" applyFont="1" applyFill="1" applyBorder="1" applyAlignment="1">
      <alignment vertical="top" wrapText="1"/>
    </xf>
    <xf numFmtId="0" fontId="21" fillId="20" borderId="96" xfId="2" applyFont="1" applyFill="1" applyBorder="1" applyAlignment="1">
      <alignment vertical="top" wrapText="1"/>
    </xf>
    <xf numFmtId="0" fontId="182" fillId="37" borderId="94" xfId="1" applyFont="1" applyFill="1" applyBorder="1" applyAlignment="1" applyProtection="1">
      <alignment vertical="top" wrapText="1"/>
    </xf>
    <xf numFmtId="0" fontId="21" fillId="37" borderId="95" xfId="2" applyFont="1" applyFill="1" applyBorder="1" applyAlignment="1">
      <alignment vertical="top" wrapText="1"/>
    </xf>
    <xf numFmtId="0" fontId="21" fillId="37" borderId="96" xfId="2" applyFont="1" applyFill="1" applyBorder="1" applyAlignment="1">
      <alignment vertical="top" wrapText="1"/>
    </xf>
    <xf numFmtId="0" fontId="125" fillId="37" borderId="97"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8" xfId="2" applyFont="1" applyFill="1" applyBorder="1" applyAlignment="1">
      <alignment horizontal="center" vertical="center" shrinkToFit="1"/>
    </xf>
    <xf numFmtId="0" fontId="104" fillId="20" borderId="156" xfId="1" applyFont="1" applyFill="1" applyBorder="1" applyAlignment="1" applyProtection="1">
      <alignment horizontal="center" vertical="center" wrapText="1" shrinkToFit="1"/>
    </xf>
    <xf numFmtId="0" fontId="28" fillId="20" borderId="157" xfId="2" applyFont="1" applyFill="1" applyBorder="1" applyAlignment="1">
      <alignment horizontal="center" vertical="center" wrapText="1" shrinkToFit="1"/>
    </xf>
    <xf numFmtId="0" fontId="28" fillId="20" borderId="158" xfId="2" applyFont="1" applyFill="1" applyBorder="1" applyAlignment="1">
      <alignment horizontal="center" vertical="center" wrapText="1" shrinkToFit="1"/>
    </xf>
    <xf numFmtId="0" fontId="186"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56" xfId="2" applyFont="1" applyFill="1" applyBorder="1" applyAlignment="1">
      <alignment horizontal="center" vertical="center" wrapText="1" shrinkToFit="1"/>
    </xf>
    <xf numFmtId="0" fontId="28" fillId="37" borderId="157" xfId="2" applyFont="1" applyFill="1" applyBorder="1" applyAlignment="1">
      <alignment horizontal="center" vertical="center" wrapText="1" shrinkToFit="1"/>
    </xf>
    <xf numFmtId="0" fontId="28" fillId="37" borderId="158"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4" fillId="20" borderId="97" xfId="1" applyFont="1" applyFill="1" applyBorder="1" applyAlignment="1" applyProtection="1">
      <alignment horizontal="center" vertical="center" wrapText="1"/>
    </xf>
    <xf numFmtId="0" fontId="104" fillId="20" borderId="28" xfId="1" applyFont="1" applyFill="1" applyBorder="1" applyAlignment="1" applyProtection="1">
      <alignment horizontal="center" vertical="center" wrapText="1"/>
    </xf>
    <xf numFmtId="0" fontId="104" fillId="20" borderId="98" xfId="1" applyFont="1" applyFill="1" applyBorder="1" applyAlignment="1" applyProtection="1">
      <alignment horizontal="center" vertical="center" wrapText="1"/>
    </xf>
    <xf numFmtId="0" fontId="21" fillId="20" borderId="94" xfId="1" applyFont="1" applyFill="1" applyBorder="1" applyAlignment="1" applyProtection="1">
      <alignment horizontal="left" vertical="top" wrapText="1"/>
    </xf>
    <xf numFmtId="0" fontId="21" fillId="20" borderId="171" xfId="1" applyFont="1" applyFill="1" applyBorder="1" applyAlignment="1" applyProtection="1">
      <alignment horizontal="left" vertical="top" wrapText="1"/>
    </xf>
    <xf numFmtId="0" fontId="21" fillId="20" borderId="172"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27" fillId="22" borderId="142" xfId="17" applyFont="1" applyFill="1" applyBorder="1" applyAlignment="1">
      <alignment horizontal="center" vertical="center" wrapText="1"/>
    </xf>
    <xf numFmtId="14" fontId="127" fillId="22" borderId="143" xfId="17" applyNumberFormat="1" applyFont="1" applyFill="1" applyBorder="1" applyAlignment="1">
      <alignment horizontal="center" vertical="center" wrapText="1"/>
    </xf>
    <xf numFmtId="0" fontId="223" fillId="39" borderId="0" xfId="0" applyFont="1" applyFill="1">
      <alignment vertical="center"/>
    </xf>
    <xf numFmtId="0" fontId="74" fillId="39" borderId="0" xfId="0" applyFont="1" applyFill="1">
      <alignment vertical="center"/>
    </xf>
    <xf numFmtId="0" fontId="135" fillId="5" borderId="68" xfId="0" applyFont="1" applyFill="1" applyBorder="1" applyAlignment="1">
      <alignment horizontal="left" vertical="top"/>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'12　感染症統計'!$A$7</c:f>
              <c:strCache>
                <c:ptCount val="1"/>
                <c:pt idx="0">
                  <c:v>2023年</c:v>
                </c:pt>
              </c:strCache>
            </c:strRef>
          </c:tx>
          <c:spPr>
            <a:ln w="63500" cap="rnd">
              <a:solidFill>
                <a:srgbClr val="FF0000"/>
              </a:solidFill>
              <a:round/>
            </a:ln>
            <a:effectLst/>
          </c:spPr>
          <c:marker>
            <c:symbol val="none"/>
          </c:marker>
          <c:val>
            <c:numRef>
              <c:f>'12　感染症統計'!$B$7:$M$7</c:f>
              <c:numCache>
                <c:formatCode>#,##0_ </c:formatCode>
                <c:ptCount val="12"/>
                <c:pt idx="0" formatCode="General">
                  <c:v>82</c:v>
                </c:pt>
                <c:pt idx="1">
                  <c:v>62</c:v>
                </c:pt>
                <c:pt idx="2">
                  <c:v>67</c:v>
                </c:pt>
              </c:numCache>
            </c:numRef>
          </c:val>
          <c:smooth val="0"/>
          <c:extLst>
            <c:ext xmlns:c16="http://schemas.microsoft.com/office/drawing/2014/chart" uri="{C3380CC4-5D6E-409C-BE32-E72D297353CC}">
              <c16:uniqueId val="{00000000-EF25-4824-8530-875CCEE0B185}"/>
            </c:ext>
          </c:extLst>
        </c:ser>
        <c:ser>
          <c:idx val="7"/>
          <c:order val="1"/>
          <c:tx>
            <c:strRef>
              <c:f>'12　感染症統計'!$A$8</c:f>
              <c:strCache>
                <c:ptCount val="1"/>
                <c:pt idx="0">
                  <c:v>2022年</c:v>
                </c:pt>
              </c:strCache>
            </c:strRef>
          </c:tx>
          <c:spPr>
            <a:ln w="25400" cap="rnd">
              <a:solidFill>
                <a:schemeClr val="accent6">
                  <a:lumMod val="75000"/>
                </a:schemeClr>
              </a:solidFill>
              <a:round/>
            </a:ln>
            <a:effectLst/>
          </c:spPr>
          <c:marker>
            <c:symbol val="none"/>
          </c:marker>
          <c:val>
            <c:numRef>
              <c:f>'12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'12　感染症統計'!$A$9</c:f>
              <c:strCache>
                <c:ptCount val="1"/>
                <c:pt idx="0">
                  <c:v>2021年</c:v>
                </c:pt>
              </c:strCache>
            </c:strRef>
          </c:tx>
          <c:spPr>
            <a:ln w="28575" cap="rnd">
              <a:solidFill>
                <a:schemeClr val="accent6"/>
              </a:solidFill>
              <a:round/>
            </a:ln>
            <a:effectLst/>
          </c:spPr>
          <c:marker>
            <c:symbol val="none"/>
          </c:marker>
          <c:val>
            <c:numRef>
              <c:f>'12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'12　感染症統計'!$A$10</c:f>
              <c:strCache>
                <c:ptCount val="1"/>
                <c:pt idx="0">
                  <c:v>2020年</c:v>
                </c:pt>
              </c:strCache>
            </c:strRef>
          </c:tx>
          <c:spPr>
            <a:ln w="12700" cap="rnd">
              <a:solidFill>
                <a:srgbClr val="FF0066"/>
              </a:solidFill>
              <a:round/>
            </a:ln>
            <a:effectLst/>
          </c:spPr>
          <c:marker>
            <c:symbol val="none"/>
          </c:marker>
          <c:val>
            <c:numRef>
              <c:f>'12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'12　感染症統計'!$A$11</c:f>
              <c:strCache>
                <c:ptCount val="1"/>
                <c:pt idx="0">
                  <c:v>2019年</c:v>
                </c:pt>
              </c:strCache>
            </c:strRef>
          </c:tx>
          <c:spPr>
            <a:ln w="19050" cap="rnd">
              <a:solidFill>
                <a:srgbClr val="0070C0"/>
              </a:solidFill>
              <a:round/>
            </a:ln>
            <a:effectLst/>
          </c:spPr>
          <c:marker>
            <c:symbol val="none"/>
          </c:marker>
          <c:val>
            <c:numRef>
              <c:f>'12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'12　感染症統計'!$A$12</c:f>
              <c:strCache>
                <c:ptCount val="1"/>
                <c:pt idx="0">
                  <c:v>2018年</c:v>
                </c:pt>
              </c:strCache>
            </c:strRef>
          </c:tx>
          <c:spPr>
            <a:ln w="12700" cap="rnd">
              <a:solidFill>
                <a:schemeClr val="accent4"/>
              </a:solidFill>
              <a:round/>
            </a:ln>
            <a:effectLst/>
          </c:spPr>
          <c:marker>
            <c:symbol val="none"/>
          </c:marker>
          <c:val>
            <c:numRef>
              <c:f>'12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'12　感染症統計'!$A$13</c:f>
              <c:strCache>
                <c:ptCount val="1"/>
                <c:pt idx="0">
                  <c:v>2017年</c:v>
                </c:pt>
              </c:strCache>
            </c:strRef>
          </c:tx>
          <c:spPr>
            <a:ln w="12700" cap="rnd">
              <a:solidFill>
                <a:schemeClr val="accent5"/>
              </a:solidFill>
              <a:round/>
            </a:ln>
            <a:effectLst/>
          </c:spPr>
          <c:marker>
            <c:symbol val="none"/>
          </c:marker>
          <c:val>
            <c:numRef>
              <c:f>'12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'12　感染症統計'!$A$14</c:f>
              <c:strCache>
                <c:ptCount val="1"/>
                <c:pt idx="0">
                  <c:v>2016年</c:v>
                </c:pt>
              </c:strCache>
            </c:strRef>
          </c:tx>
          <c:spPr>
            <a:ln w="12700" cap="rnd">
              <a:solidFill>
                <a:schemeClr val="tx2"/>
              </a:solidFill>
              <a:round/>
            </a:ln>
            <a:effectLst/>
          </c:spPr>
          <c:marker>
            <c:symbol val="none"/>
          </c:marker>
          <c:val>
            <c:numRef>
              <c:f>'12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'12　感染症統計'!$A$15</c:f>
              <c:strCache>
                <c:ptCount val="1"/>
                <c:pt idx="0">
                  <c:v>2015年</c:v>
                </c:pt>
              </c:strCache>
            </c:strRef>
          </c:tx>
          <c:spPr>
            <a:ln w="28575" cap="rnd">
              <a:solidFill>
                <a:schemeClr val="accent3">
                  <a:lumMod val="60000"/>
                </a:schemeClr>
              </a:solidFill>
              <a:round/>
            </a:ln>
            <a:effectLst/>
          </c:spPr>
          <c:marker>
            <c:symbol val="none"/>
          </c:marker>
          <c:val>
            <c:numRef>
              <c:f>'12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'12　感染症統計'!$P$7</c:f>
              <c:strCache>
                <c:ptCount val="1"/>
                <c:pt idx="0">
                  <c:v>2023年</c:v>
                </c:pt>
              </c:strCache>
            </c:strRef>
          </c:tx>
          <c:spPr>
            <a:ln w="63500" cap="rnd">
              <a:solidFill>
                <a:srgbClr val="FF0000"/>
              </a:solidFill>
              <a:round/>
            </a:ln>
            <a:effectLst/>
          </c:spPr>
          <c:marker>
            <c:symbol val="none"/>
          </c:marker>
          <c:val>
            <c:numRef>
              <c:f>'12　感染症統計'!$Q$7:$AB$7</c:f>
              <c:numCache>
                <c:formatCode>#,##0_ </c:formatCode>
                <c:ptCount val="12"/>
                <c:pt idx="0" formatCode="General">
                  <c:v>1</c:v>
                </c:pt>
                <c:pt idx="1">
                  <c:v>1</c:v>
                </c:pt>
                <c:pt idx="2">
                  <c:v>4</c:v>
                </c:pt>
              </c:numCache>
            </c:numRef>
          </c:val>
          <c:smooth val="0"/>
          <c:extLst>
            <c:ext xmlns:c16="http://schemas.microsoft.com/office/drawing/2014/chart" uri="{C3380CC4-5D6E-409C-BE32-E72D297353CC}">
              <c16:uniqueId val="{00000000-691A-4A61-BF12-3A5977548A2F}"/>
            </c:ext>
          </c:extLst>
        </c:ser>
        <c:ser>
          <c:idx val="7"/>
          <c:order val="1"/>
          <c:tx>
            <c:strRef>
              <c:f>'12　感染症統計'!$P$8</c:f>
              <c:strCache>
                <c:ptCount val="1"/>
                <c:pt idx="0">
                  <c:v>2022年</c:v>
                </c:pt>
              </c:strCache>
            </c:strRef>
          </c:tx>
          <c:spPr>
            <a:ln w="25400" cap="rnd">
              <a:solidFill>
                <a:schemeClr val="accent6">
                  <a:lumMod val="75000"/>
                </a:schemeClr>
              </a:solidFill>
              <a:round/>
            </a:ln>
            <a:effectLst/>
          </c:spPr>
          <c:marker>
            <c:symbol val="none"/>
          </c:marker>
          <c:val>
            <c:numRef>
              <c:f>'12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'12　感染症統計'!$P$9</c:f>
              <c:strCache>
                <c:ptCount val="1"/>
                <c:pt idx="0">
                  <c:v>2021年</c:v>
                </c:pt>
              </c:strCache>
            </c:strRef>
          </c:tx>
          <c:spPr>
            <a:ln w="28575" cap="rnd">
              <a:solidFill>
                <a:srgbClr val="FF0066"/>
              </a:solidFill>
              <a:round/>
            </a:ln>
            <a:effectLst/>
          </c:spPr>
          <c:marker>
            <c:symbol val="none"/>
          </c:marker>
          <c:val>
            <c:numRef>
              <c:f>'12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'12　感染症統計'!$P$10</c:f>
              <c:strCache>
                <c:ptCount val="1"/>
                <c:pt idx="0">
                  <c:v>2020年</c:v>
                </c:pt>
              </c:strCache>
            </c:strRef>
          </c:tx>
          <c:spPr>
            <a:ln w="28575" cap="rnd">
              <a:solidFill>
                <a:schemeClr val="accent2"/>
              </a:solidFill>
              <a:round/>
            </a:ln>
            <a:effectLst/>
          </c:spPr>
          <c:marker>
            <c:symbol val="none"/>
          </c:marker>
          <c:val>
            <c:numRef>
              <c:f>'12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'12　感染症統計'!$P$11</c:f>
              <c:strCache>
                <c:ptCount val="1"/>
                <c:pt idx="0">
                  <c:v>2019年</c:v>
                </c:pt>
              </c:strCache>
            </c:strRef>
          </c:tx>
          <c:spPr>
            <a:ln w="28575" cap="rnd">
              <a:solidFill>
                <a:schemeClr val="accent3">
                  <a:lumMod val="50000"/>
                </a:schemeClr>
              </a:solidFill>
              <a:round/>
            </a:ln>
            <a:effectLst/>
          </c:spPr>
          <c:marker>
            <c:symbol val="none"/>
          </c:marker>
          <c:val>
            <c:numRef>
              <c:f>'12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'12　感染症統計'!$P$12</c:f>
              <c:strCache>
                <c:ptCount val="1"/>
                <c:pt idx="0">
                  <c:v>2018年</c:v>
                </c:pt>
              </c:strCache>
            </c:strRef>
          </c:tx>
          <c:spPr>
            <a:ln w="28575" cap="rnd">
              <a:solidFill>
                <a:schemeClr val="accent4">
                  <a:lumMod val="75000"/>
                </a:schemeClr>
              </a:solidFill>
              <a:round/>
            </a:ln>
            <a:effectLst/>
          </c:spPr>
          <c:marker>
            <c:symbol val="none"/>
          </c:marker>
          <c:val>
            <c:numRef>
              <c:f>'12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'12　感染症統計'!$P$13</c:f>
              <c:strCache>
                <c:ptCount val="1"/>
                <c:pt idx="0">
                  <c:v>2017年</c:v>
                </c:pt>
              </c:strCache>
            </c:strRef>
          </c:tx>
          <c:spPr>
            <a:ln w="28575" cap="rnd">
              <a:solidFill>
                <a:schemeClr val="accent5"/>
              </a:solidFill>
              <a:round/>
            </a:ln>
            <a:effectLst/>
          </c:spPr>
          <c:marker>
            <c:symbol val="none"/>
          </c:marker>
          <c:val>
            <c:numRef>
              <c:f>'12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'12　感染症統計'!$P$14</c:f>
              <c:strCache>
                <c:ptCount val="1"/>
                <c:pt idx="0">
                  <c:v>2016年</c:v>
                </c:pt>
              </c:strCache>
            </c:strRef>
          </c:tx>
          <c:spPr>
            <a:ln w="28575" cap="rnd">
              <a:solidFill>
                <a:srgbClr val="3399FF"/>
              </a:solidFill>
              <a:round/>
            </a:ln>
            <a:effectLst/>
          </c:spPr>
          <c:marker>
            <c:symbol val="none"/>
          </c:marker>
          <c:val>
            <c:numRef>
              <c:f>'12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07/relationships/hdphoto" Target="../media/hdphoto1.wdp"/><Relationship Id="rId1" Type="http://schemas.openxmlformats.org/officeDocument/2006/relationships/image" Target="../media/image6.pn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289560</xdr:colOff>
      <xdr:row>5</xdr:row>
      <xdr:rowOff>144780</xdr:rowOff>
    </xdr:from>
    <xdr:to>
      <xdr:col>14</xdr:col>
      <xdr:colOff>493395</xdr:colOff>
      <xdr:row>38</xdr:row>
      <xdr:rowOff>133350</xdr:rowOff>
    </xdr:to>
    <xdr:pic>
      <xdr:nvPicPr>
        <xdr:cNvPr id="3" name="図 2">
          <a:extLst>
            <a:ext uri="{FF2B5EF4-FFF2-40B4-BE49-F238E27FC236}">
              <a16:creationId xmlns:a16="http://schemas.microsoft.com/office/drawing/2014/main" id="{0A497A95-2F62-B366-9DAB-093184A31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89560" y="1485900"/>
          <a:ext cx="7572375" cy="565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175260</xdr:colOff>
      <xdr:row>17</xdr:row>
      <xdr:rowOff>480060</xdr:rowOff>
    </xdr:to>
    <xdr:pic>
      <xdr:nvPicPr>
        <xdr:cNvPr id="28" name="図 27" descr="感染性胃腸炎患者報告数　直近5シーズン">
          <a:extLst>
            <a:ext uri="{FF2B5EF4-FFF2-40B4-BE49-F238E27FC236}">
              <a16:creationId xmlns:a16="http://schemas.microsoft.com/office/drawing/2014/main" id="{FA6B90BD-8608-BCEC-E7E5-597FA2B64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83780" cy="279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4.21</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28845"/>
            <a:gd name="adj6" fmla="val -1335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221704</xdr:colOff>
      <xdr:row>14</xdr:row>
      <xdr:rowOff>115427</xdr:rowOff>
    </xdr:from>
    <xdr:to>
      <xdr:col>10</xdr:col>
      <xdr:colOff>544522</xdr:colOff>
      <xdr:row>16</xdr:row>
      <xdr:rowOff>79546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580844" y="283576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160020</xdr:colOff>
      <xdr:row>16</xdr:row>
      <xdr:rowOff>30480</xdr:rowOff>
    </xdr:to>
    <xdr:pic>
      <xdr:nvPicPr>
        <xdr:cNvPr id="32" name="図 31">
          <a:extLst>
            <a:ext uri="{FF2B5EF4-FFF2-40B4-BE49-F238E27FC236}">
              <a16:creationId xmlns:a16="http://schemas.microsoft.com/office/drawing/2014/main" id="{787E3730-7604-4AA3-9874-A3068208598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3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409575</xdr:rowOff>
    </xdr:from>
    <xdr:to>
      <xdr:col>0</xdr:col>
      <xdr:colOff>0</xdr:colOff>
      <xdr:row>4</xdr:row>
      <xdr:rowOff>666750</xdr:rowOff>
    </xdr:to>
    <xdr:sp macro="" textlink="">
      <xdr:nvSpPr>
        <xdr:cNvPr id="2" name="Rectangle 1">
          <a:extLst>
            <a:ext uri="{FF2B5EF4-FFF2-40B4-BE49-F238E27FC236}">
              <a16:creationId xmlns:a16="http://schemas.microsoft.com/office/drawing/2014/main" id="{7E5DF2F5-376F-4D36-9D81-8E1ADD409F85}"/>
            </a:ext>
          </a:extLst>
        </xdr:cNvPr>
        <xdr:cNvSpPr>
          <a:spLocks noChangeArrowheads="1"/>
        </xdr:cNvSpPr>
      </xdr:nvSpPr>
      <xdr:spPr bwMode="auto">
        <a:xfrm>
          <a:off x="0" y="1537335"/>
          <a:ext cx="0" cy="0"/>
        </a:xfrm>
        <a:prstGeom prst="rect">
          <a:avLst/>
        </a:prstGeom>
        <a:solidFill>
          <a:srgbClr val="FFFF00">
            <a:alpha val="20000"/>
          </a:srgbClr>
        </a:solidFill>
        <a:ln w="9525">
          <a:noFill/>
          <a:miter lim="800000"/>
          <a:headEnd/>
          <a:tailEnd/>
        </a:ln>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Box 6">
          <a:extLst>
            <a:ext uri="{FF2B5EF4-FFF2-40B4-BE49-F238E27FC236}">
              <a16:creationId xmlns:a16="http://schemas.microsoft.com/office/drawing/2014/main" id="{67B7DC85-8D7F-4A16-9EE9-084818CEB04B}"/>
            </a:ext>
          </a:extLst>
        </xdr:cNvPr>
        <xdr:cNvSpPr txBox="1">
          <a:spLocks noChangeArrowheads="1"/>
        </xdr:cNvSpPr>
      </xdr:nvSpPr>
      <xdr:spPr bwMode="auto">
        <a:xfrm>
          <a:off x="0" y="1828800"/>
          <a:ext cx="0" cy="0"/>
        </a:xfrm>
        <a:prstGeom prst="rect">
          <a:avLst/>
        </a:prstGeom>
        <a:noFill/>
        <a:ln>
          <a:noFill/>
        </a:ln>
        <a:effectLst>
          <a:outerShdw dist="35921" dir="2700000" algn="ctr" rotWithShape="0">
            <a:srgbClr val="808080"/>
          </a:outerShdw>
        </a:effec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上</a:t>
          </a:r>
        </a:p>
      </xdr:txBody>
    </xdr:sp>
    <xdr:clientData/>
  </xdr:twoCellAnchor>
  <xdr:twoCellAnchor>
    <xdr:from>
      <xdr:col>0</xdr:col>
      <xdr:colOff>0</xdr:colOff>
      <xdr:row>8</xdr:row>
      <xdr:rowOff>0</xdr:rowOff>
    </xdr:from>
    <xdr:to>
      <xdr:col>0</xdr:col>
      <xdr:colOff>0</xdr:colOff>
      <xdr:row>8</xdr:row>
      <xdr:rowOff>47625</xdr:rowOff>
    </xdr:to>
    <xdr:sp macro="" textlink="">
      <xdr:nvSpPr>
        <xdr:cNvPr id="4" name="Text Box 7">
          <a:extLst>
            <a:ext uri="{FF2B5EF4-FFF2-40B4-BE49-F238E27FC236}">
              <a16:creationId xmlns:a16="http://schemas.microsoft.com/office/drawing/2014/main" id="{38041988-1C25-49CF-84D4-A8144151EDAA}"/>
            </a:ext>
          </a:extLst>
        </xdr:cNvPr>
        <xdr:cNvSpPr txBox="1">
          <a:spLocks noChangeArrowheads="1"/>
        </xdr:cNvSpPr>
      </xdr:nvSpPr>
      <xdr:spPr bwMode="auto">
        <a:xfrm>
          <a:off x="0" y="2407920"/>
          <a:ext cx="0" cy="47625"/>
        </a:xfrm>
        <a:prstGeom prst="rect">
          <a:avLst/>
        </a:prstGeom>
        <a:noFill/>
        <a:ln>
          <a:noFill/>
        </a:ln>
        <a:effectLst>
          <a:outerShdw dist="35921" dir="2700000" algn="ctr" rotWithShape="0">
            <a:srgbClr val="808080"/>
          </a:outerShdw>
        </a:effec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下</a:t>
          </a:r>
        </a:p>
      </xdr:txBody>
    </xdr:sp>
    <xdr:clientData/>
  </xdr:twoCellAnchor>
  <xdr:twoCellAnchor>
    <xdr:from>
      <xdr:col>0</xdr:col>
      <xdr:colOff>0</xdr:colOff>
      <xdr:row>5</xdr:row>
      <xdr:rowOff>19050</xdr:rowOff>
    </xdr:from>
    <xdr:to>
      <xdr:col>0</xdr:col>
      <xdr:colOff>0</xdr:colOff>
      <xdr:row>5</xdr:row>
      <xdr:rowOff>285750</xdr:rowOff>
    </xdr:to>
    <xdr:sp macro="" textlink="">
      <xdr:nvSpPr>
        <xdr:cNvPr id="5" name="Rectangle 8">
          <a:extLst>
            <a:ext uri="{FF2B5EF4-FFF2-40B4-BE49-F238E27FC236}">
              <a16:creationId xmlns:a16="http://schemas.microsoft.com/office/drawing/2014/main" id="{CA92C1B4-5073-40D1-8861-C7055CBC7052}"/>
            </a:ext>
          </a:extLst>
        </xdr:cNvPr>
        <xdr:cNvSpPr>
          <a:spLocks noChangeArrowheads="1"/>
        </xdr:cNvSpPr>
      </xdr:nvSpPr>
      <xdr:spPr bwMode="auto">
        <a:xfrm>
          <a:off x="0" y="1558290"/>
          <a:ext cx="0" cy="266700"/>
        </a:xfrm>
        <a:prstGeom prst="rect">
          <a:avLst/>
        </a:prstGeom>
        <a:solidFill>
          <a:srgbClr val="FFFF00">
            <a:alpha val="20000"/>
          </a:srgbClr>
        </a:solidFill>
        <a:ln w="9525">
          <a:noFill/>
          <a:miter lim="800000"/>
          <a:headEnd/>
          <a:tailEnd/>
        </a:ln>
      </xdr:spPr>
    </xdr:sp>
    <xdr:clientData/>
  </xdr:twoCellAnchor>
  <xdr:twoCellAnchor>
    <xdr:from>
      <xdr:col>0</xdr:col>
      <xdr:colOff>0</xdr:colOff>
      <xdr:row>4</xdr:row>
      <xdr:rowOff>409575</xdr:rowOff>
    </xdr:from>
    <xdr:to>
      <xdr:col>0</xdr:col>
      <xdr:colOff>0</xdr:colOff>
      <xdr:row>4</xdr:row>
      <xdr:rowOff>666750</xdr:rowOff>
    </xdr:to>
    <xdr:sp macro="" textlink="">
      <xdr:nvSpPr>
        <xdr:cNvPr id="6" name="Rectangle 9">
          <a:extLst>
            <a:ext uri="{FF2B5EF4-FFF2-40B4-BE49-F238E27FC236}">
              <a16:creationId xmlns:a16="http://schemas.microsoft.com/office/drawing/2014/main" id="{0FD85E61-9E16-4F01-A651-347116AA2A16}"/>
            </a:ext>
          </a:extLst>
        </xdr:cNvPr>
        <xdr:cNvSpPr>
          <a:spLocks noChangeArrowheads="1"/>
        </xdr:cNvSpPr>
      </xdr:nvSpPr>
      <xdr:spPr bwMode="auto">
        <a:xfrm>
          <a:off x="0" y="1537335"/>
          <a:ext cx="0" cy="0"/>
        </a:xfrm>
        <a:prstGeom prst="rect">
          <a:avLst/>
        </a:prstGeom>
        <a:solidFill>
          <a:srgbClr val="FFFF00">
            <a:alpha val="20000"/>
          </a:srgbClr>
        </a:solidFill>
        <a:ln w="9525">
          <a:noFill/>
          <a:miter lim="800000"/>
          <a:headEnd/>
          <a:tailEnd/>
        </a:ln>
      </xdr:spPr>
    </xdr:sp>
    <xdr:clientData/>
  </xdr:twoCellAnchor>
  <xdr:twoCellAnchor>
    <xdr:from>
      <xdr:col>0</xdr:col>
      <xdr:colOff>0</xdr:colOff>
      <xdr:row>5</xdr:row>
      <xdr:rowOff>19050</xdr:rowOff>
    </xdr:from>
    <xdr:to>
      <xdr:col>0</xdr:col>
      <xdr:colOff>0</xdr:colOff>
      <xdr:row>5</xdr:row>
      <xdr:rowOff>285750</xdr:rowOff>
    </xdr:to>
    <xdr:sp macro="" textlink="">
      <xdr:nvSpPr>
        <xdr:cNvPr id="7" name="Rectangle 10">
          <a:extLst>
            <a:ext uri="{FF2B5EF4-FFF2-40B4-BE49-F238E27FC236}">
              <a16:creationId xmlns:a16="http://schemas.microsoft.com/office/drawing/2014/main" id="{7141D270-5FF8-47D0-B788-6CCAE025C9F0}"/>
            </a:ext>
          </a:extLst>
        </xdr:cNvPr>
        <xdr:cNvSpPr>
          <a:spLocks noChangeArrowheads="1"/>
        </xdr:cNvSpPr>
      </xdr:nvSpPr>
      <xdr:spPr bwMode="auto">
        <a:xfrm>
          <a:off x="0" y="1558290"/>
          <a:ext cx="0" cy="266700"/>
        </a:xfrm>
        <a:prstGeom prst="rect">
          <a:avLst/>
        </a:prstGeom>
        <a:solidFill>
          <a:srgbClr val="FFFF00">
            <a:alpha val="20000"/>
          </a:srgbClr>
        </a:solidFill>
        <a:ln w="9525">
          <a:noFill/>
          <a:miter lim="800000"/>
          <a:headEnd/>
          <a:tailEnd/>
        </a:ln>
      </xdr:spPr>
    </xdr:sp>
    <xdr:clientData/>
  </xdr:twoCellAnchor>
  <xdr:twoCellAnchor>
    <xdr:from>
      <xdr:col>5</xdr:col>
      <xdr:colOff>60960</xdr:colOff>
      <xdr:row>7</xdr:row>
      <xdr:rowOff>106680</xdr:rowOff>
    </xdr:from>
    <xdr:to>
      <xdr:col>6</xdr:col>
      <xdr:colOff>259080</xdr:colOff>
      <xdr:row>10</xdr:row>
      <xdr:rowOff>182880</xdr:rowOff>
    </xdr:to>
    <xdr:sp macro="" textlink="">
      <xdr:nvSpPr>
        <xdr:cNvPr id="8" name="右矢印 7">
          <a:extLst>
            <a:ext uri="{FF2B5EF4-FFF2-40B4-BE49-F238E27FC236}">
              <a16:creationId xmlns:a16="http://schemas.microsoft.com/office/drawing/2014/main" id="{9FA0A804-0639-4F6A-AD3B-800EDA391E8B}"/>
            </a:ext>
          </a:extLst>
        </xdr:cNvPr>
        <xdr:cNvSpPr/>
      </xdr:nvSpPr>
      <xdr:spPr>
        <a:xfrm>
          <a:off x="3108960" y="2225040"/>
          <a:ext cx="632460" cy="861060"/>
        </a:xfrm>
        <a:prstGeom prst="rightArrow">
          <a:avLst/>
        </a:prstGeom>
        <a:solidFill>
          <a:schemeClr val="bg1">
            <a:lumMod val="65000"/>
          </a:schemeClr>
        </a:solidFill>
        <a:ln>
          <a:solidFill>
            <a:schemeClr val="bg1"/>
          </a:solidFill>
        </a:ln>
        <a:effectLst>
          <a:outerShdw blurRad="50800" dist="50800" dir="3000000" algn="ctr" rotWithShape="0">
            <a:schemeClr val="bg1">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14</xdr:row>
      <xdr:rowOff>38100</xdr:rowOff>
    </xdr:to>
    <xdr:sp macro="" textlink="">
      <xdr:nvSpPr>
        <xdr:cNvPr id="9" name="正方形/長方形 2">
          <a:extLst>
            <a:ext uri="{FF2B5EF4-FFF2-40B4-BE49-F238E27FC236}">
              <a16:creationId xmlns:a16="http://schemas.microsoft.com/office/drawing/2014/main" id="{53878927-0B26-46CE-8965-6673C9C9EDA4}"/>
            </a:ext>
          </a:extLst>
        </xdr:cNvPr>
        <xdr:cNvSpPr>
          <a:spLocks noChangeArrowheads="1"/>
        </xdr:cNvSpPr>
      </xdr:nvSpPr>
      <xdr:spPr bwMode="auto">
        <a:xfrm>
          <a:off x="459105" y="1567815"/>
          <a:ext cx="2499360" cy="2196465"/>
        </a:xfrm>
        <a:prstGeom prst="rect">
          <a:avLst/>
        </a:prstGeom>
        <a:noFill/>
        <a:ln w="63500" algn="ctr">
          <a:solidFill>
            <a:srgbClr val="FFFFFF"/>
          </a:solidFill>
          <a:round/>
          <a:headEnd/>
          <a:tailEnd/>
        </a:ln>
      </xdr:spPr>
    </xdr:sp>
    <xdr:clientData/>
  </xdr:twoCellAnchor>
  <xdr:twoCellAnchor>
    <xdr:from>
      <xdr:col>1</xdr:col>
      <xdr:colOff>47625</xdr:colOff>
      <xdr:row>5</xdr:row>
      <xdr:rowOff>57150</xdr:rowOff>
    </xdr:from>
    <xdr:to>
      <xdr:col>4</xdr:col>
      <xdr:colOff>615315</xdr:colOff>
      <xdr:row>14</xdr:row>
      <xdr:rowOff>0</xdr:rowOff>
    </xdr:to>
    <xdr:grpSp>
      <xdr:nvGrpSpPr>
        <xdr:cNvPr id="10" name="Group 146">
          <a:extLst>
            <a:ext uri="{FF2B5EF4-FFF2-40B4-BE49-F238E27FC236}">
              <a16:creationId xmlns:a16="http://schemas.microsoft.com/office/drawing/2014/main" id="{3677B29D-C1B0-4155-9DA5-F9C9AB201072}"/>
            </a:ext>
          </a:extLst>
        </xdr:cNvPr>
        <xdr:cNvGrpSpPr>
          <a:grpSpLocks/>
        </xdr:cNvGrpSpPr>
      </xdr:nvGrpSpPr>
      <xdr:grpSpPr bwMode="auto">
        <a:xfrm>
          <a:off x="497205" y="1596390"/>
          <a:ext cx="2419350" cy="2129790"/>
          <a:chOff x="77" y="212"/>
          <a:chExt cx="278" cy="233"/>
        </a:xfrm>
      </xdr:grpSpPr>
      <xdr:pic>
        <xdr:nvPicPr>
          <xdr:cNvPr id="11" name="Picture 144" descr="「工場の外周の整理整頓」の画像検索結果">
            <a:extLst>
              <a:ext uri="{FF2B5EF4-FFF2-40B4-BE49-F238E27FC236}">
                <a16:creationId xmlns:a16="http://schemas.microsoft.com/office/drawing/2014/main" id="{5D7580AD-D13D-E737-D6AA-E9160A6CAFC3}"/>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6000"/>
                    </a14:imgEffect>
                  </a14:imgLayer>
                </a14:imgProps>
              </a:ext>
            </a:extLst>
          </a:blip>
          <a:srcRect/>
          <a:stretch>
            <a:fillRect/>
          </a:stretch>
        </xdr:blipFill>
        <xdr:spPr bwMode="auto">
          <a:xfrm>
            <a:off x="77" y="212"/>
            <a:ext cx="278" cy="233"/>
          </a:xfrm>
          <a:prstGeom prst="rect">
            <a:avLst/>
          </a:prstGeom>
          <a:noFill/>
          <a:ln w="9525">
            <a:noFill/>
            <a:miter lim="800000"/>
            <a:headEnd/>
            <a:tailEnd/>
          </a:ln>
        </xdr:spPr>
      </xdr:pic>
      <xdr:pic>
        <xdr:nvPicPr>
          <xdr:cNvPr id="12" name="Picture 145" descr="「工場の外周の整理整頓」の画像検索結果">
            <a:extLst>
              <a:ext uri="{FF2B5EF4-FFF2-40B4-BE49-F238E27FC236}">
                <a16:creationId xmlns:a16="http://schemas.microsoft.com/office/drawing/2014/main" id="{F36C673B-77B8-783C-6A4B-6848D4434223}"/>
              </a:ext>
            </a:extLst>
          </xdr:cNvPr>
          <xdr:cNvPicPr>
            <a:picLocks noChangeAspect="1" noChangeArrowheads="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40000"/>
                    </a14:imgEffect>
                  </a14:imgLayer>
                </a14:imgProps>
              </a:ext>
              <a:ext uri="{28A0092B-C50C-407E-A947-70E740481C1C}">
                <a14:useLocalDpi xmlns:a14="http://schemas.microsoft.com/office/drawing/2010/main"/>
              </a:ext>
            </a:extLst>
          </a:blip>
          <a:srcRect/>
          <a:stretch>
            <a:fillRect/>
          </a:stretch>
        </xdr:blipFill>
        <xdr:spPr bwMode="auto">
          <a:xfrm>
            <a:off x="241" y="251"/>
            <a:ext cx="108" cy="161"/>
          </a:xfrm>
          <a:prstGeom prst="rect">
            <a:avLst/>
          </a:prstGeom>
          <a:noFill/>
          <a:ln w="12700">
            <a:solidFill>
              <a:srgbClr val="FFFF00"/>
            </a:solidFill>
            <a:miter lim="800000"/>
            <a:headEnd/>
            <a:tailEnd/>
          </a:ln>
          <a:effectLst>
            <a:outerShdw dist="53882" dir="2700000" algn="ctr" rotWithShape="0">
              <a:srgbClr val="FFFF00"/>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20320</xdr:colOff>
      <xdr:row>12</xdr:row>
      <xdr:rowOff>203200</xdr:rowOff>
    </xdr:from>
    <xdr:to>
      <xdr:col>10</xdr:col>
      <xdr:colOff>335280</xdr:colOff>
      <xdr:row>20</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4080" y="15179040"/>
          <a:ext cx="11155680" cy="2170364"/>
        </a:xfrm>
        <a:prstGeom prst="rect">
          <a:avLst/>
        </a:prstGeom>
      </xdr:spPr>
    </xdr:pic>
    <xdr:clientData/>
  </xdr:twoCellAnchor>
  <xdr:twoCellAnchor>
    <xdr:from>
      <xdr:col>5</xdr:col>
      <xdr:colOff>558800</xdr:colOff>
      <xdr:row>28</xdr:row>
      <xdr:rowOff>265814</xdr:rowOff>
    </xdr:from>
    <xdr:to>
      <xdr:col>5</xdr:col>
      <xdr:colOff>593651</xdr:colOff>
      <xdr:row>49</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621844</xdr:colOff>
      <xdr:row>17</xdr:row>
      <xdr:rowOff>20319</xdr:rowOff>
    </xdr:from>
    <xdr:to>
      <xdr:col>4</xdr:col>
      <xdr:colOff>660403</xdr:colOff>
      <xdr:row>18</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17</xdr:row>
      <xdr:rowOff>71120</xdr:rowOff>
    </xdr:from>
    <xdr:to>
      <xdr:col>6</xdr:col>
      <xdr:colOff>833120</xdr:colOff>
      <xdr:row>18</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17</xdr:row>
      <xdr:rowOff>10160</xdr:rowOff>
    </xdr:from>
    <xdr:to>
      <xdr:col>5</xdr:col>
      <xdr:colOff>558804</xdr:colOff>
      <xdr:row>18</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18</xdr:row>
      <xdr:rowOff>6716</xdr:rowOff>
    </xdr:from>
    <xdr:to>
      <xdr:col>10</xdr:col>
      <xdr:colOff>10160</xdr:colOff>
      <xdr:row>20</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13</xdr:row>
      <xdr:rowOff>213360</xdr:rowOff>
    </xdr:from>
    <xdr:to>
      <xdr:col>8</xdr:col>
      <xdr:colOff>508000</xdr:colOff>
      <xdr:row>18</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10</xdr:row>
      <xdr:rowOff>111760</xdr:rowOff>
    </xdr:from>
    <xdr:to>
      <xdr:col>10</xdr:col>
      <xdr:colOff>650240</xdr:colOff>
      <xdr:row>12</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16</xdr:row>
      <xdr:rowOff>243840</xdr:rowOff>
    </xdr:from>
    <xdr:to>
      <xdr:col>9</xdr:col>
      <xdr:colOff>477520</xdr:colOff>
      <xdr:row>18</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10</xdr:col>
      <xdr:colOff>0</xdr:colOff>
      <xdr:row>17</xdr:row>
      <xdr:rowOff>152400</xdr:rowOff>
    </xdr:from>
    <xdr:to>
      <xdr:col>10</xdr:col>
      <xdr:colOff>406400</xdr:colOff>
      <xdr:row>18</xdr:row>
      <xdr:rowOff>71120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a:off x="11562080" y="16499840"/>
          <a:ext cx="406400" cy="1930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0</xdr:colOff>
      <xdr:row>4</xdr:row>
      <xdr:rowOff>0</xdr:rowOff>
    </xdr:from>
    <xdr:to>
      <xdr:col>5</xdr:col>
      <xdr:colOff>498848</xdr:colOff>
      <xdr:row>4</xdr:row>
      <xdr:rowOff>3230880</xdr:rowOff>
    </xdr:to>
    <xdr:pic>
      <xdr:nvPicPr>
        <xdr:cNvPr id="4" name="図 3">
          <a:extLst>
            <a:ext uri="{FF2B5EF4-FFF2-40B4-BE49-F238E27FC236}">
              <a16:creationId xmlns:a16="http://schemas.microsoft.com/office/drawing/2014/main" id="{27CD1DF7-D5B2-3EAD-3573-06D4CFAD7F4D}"/>
            </a:ext>
          </a:extLst>
        </xdr:cNvPr>
        <xdr:cNvPicPr>
          <a:picLocks noChangeAspect="1"/>
        </xdr:cNvPicPr>
      </xdr:nvPicPr>
      <xdr:blipFill>
        <a:blip xmlns:r="http://schemas.openxmlformats.org/officeDocument/2006/relationships" r:embed="rId2"/>
        <a:stretch>
          <a:fillRect/>
        </a:stretch>
      </xdr:blipFill>
      <xdr:spPr>
        <a:xfrm>
          <a:off x="873760" y="4338320"/>
          <a:ext cx="5751568" cy="3230880"/>
        </a:xfrm>
        <a:prstGeom prst="rect">
          <a:avLst/>
        </a:prstGeom>
      </xdr:spPr>
    </xdr:pic>
    <xdr:clientData/>
  </xdr:twoCellAnchor>
  <xdr:twoCellAnchor editAs="oneCell">
    <xdr:from>
      <xdr:col>5</xdr:col>
      <xdr:colOff>822960</xdr:colOff>
      <xdr:row>3</xdr:row>
      <xdr:rowOff>355600</xdr:rowOff>
    </xdr:from>
    <xdr:to>
      <xdr:col>11</xdr:col>
      <xdr:colOff>203200</xdr:colOff>
      <xdr:row>4</xdr:row>
      <xdr:rowOff>3245090</xdr:rowOff>
    </xdr:to>
    <xdr:pic>
      <xdr:nvPicPr>
        <xdr:cNvPr id="6" name="図 5">
          <a:extLst>
            <a:ext uri="{FF2B5EF4-FFF2-40B4-BE49-F238E27FC236}">
              <a16:creationId xmlns:a16="http://schemas.microsoft.com/office/drawing/2014/main" id="{24EEFDA4-065A-F9B9-33FE-3CC31DE0C33D}"/>
            </a:ext>
          </a:extLst>
        </xdr:cNvPr>
        <xdr:cNvPicPr>
          <a:picLocks noChangeAspect="1"/>
        </xdr:cNvPicPr>
      </xdr:nvPicPr>
      <xdr:blipFill>
        <a:blip xmlns:r="http://schemas.openxmlformats.org/officeDocument/2006/relationships" r:embed="rId3"/>
        <a:stretch>
          <a:fillRect/>
        </a:stretch>
      </xdr:blipFill>
      <xdr:spPr>
        <a:xfrm>
          <a:off x="6949440" y="4328160"/>
          <a:ext cx="5811520" cy="3255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4180083</xdr:colOff>
      <xdr:row>11</xdr:row>
      <xdr:rowOff>1096945</xdr:rowOff>
    </xdr:from>
    <xdr:to>
      <xdr:col>0</xdr:col>
      <xdr:colOff>7796264</xdr:colOff>
      <xdr:row>11</xdr:row>
      <xdr:rowOff>3629652</xdr:rowOff>
    </xdr:to>
    <xdr:pic>
      <xdr:nvPicPr>
        <xdr:cNvPr id="4" name="図 3">
          <a:extLst>
            <a:ext uri="{FF2B5EF4-FFF2-40B4-BE49-F238E27FC236}">
              <a16:creationId xmlns:a16="http://schemas.microsoft.com/office/drawing/2014/main" id="{0E0F191F-5C0F-BDA1-A6EB-A60D7676E1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80083" y="15055780"/>
          <a:ext cx="3616181" cy="25327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17</xdr:col>
      <xdr:colOff>342900</xdr:colOff>
      <xdr:row>23</xdr:row>
      <xdr:rowOff>24319</xdr:rowOff>
    </xdr:from>
    <xdr:to>
      <xdr:col>18</xdr:col>
      <xdr:colOff>18887</xdr:colOff>
      <xdr:row>45</xdr:row>
      <xdr:rowOff>53340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313420" y="3925759"/>
          <a:ext cx="140807" cy="369424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152400</xdr:colOff>
      <xdr:row>23</xdr:row>
      <xdr:rowOff>20267</xdr:rowOff>
    </xdr:from>
    <xdr:to>
      <xdr:col>4</xdr:col>
      <xdr:colOff>6079</xdr:colOff>
      <xdr:row>46</xdr:row>
      <xdr:rowOff>53340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584960" y="3921707"/>
          <a:ext cx="318499" cy="38659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ews.yahoo.co.jp/articles/043752ac654009305d816912c1bf287f935c349e" TargetMode="External"/><Relationship Id="rId7" Type="http://schemas.openxmlformats.org/officeDocument/2006/relationships/hyperlink" Target="https://news.yahoo.co.jp/articles/164268c680a4f2c15598baaed938a8746c402925" TargetMode="External"/><Relationship Id="rId2" Type="http://schemas.openxmlformats.org/officeDocument/2006/relationships/hyperlink" Target="https://news.yahoo.co.jp/articles/bdc5e3a039aa9c94c943aa59ec4a800aa78fb9ea" TargetMode="External"/><Relationship Id="rId1" Type="http://schemas.openxmlformats.org/officeDocument/2006/relationships/hyperlink" Target="https://nordot.app/1013763733364883456?c=768367547562557440" TargetMode="External"/><Relationship Id="rId6" Type="http://schemas.openxmlformats.org/officeDocument/2006/relationships/hyperlink" Target="mailto:ut@k:y" TargetMode="External"/><Relationship Id="rId5" Type="http://schemas.openxmlformats.org/officeDocument/2006/relationships/hyperlink" Target="https://www3.nhk.or.jp/lnews/kanazawa/20230328/3020014675.html" TargetMode="External"/><Relationship Id="rId4" Type="http://schemas.openxmlformats.org/officeDocument/2006/relationships/hyperlink" Target="https://www.pref.nagano.lg.jp/shokusei/happyou/ch230324.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iji.com/jc/article?k=2023032500355&amp;g=int" TargetMode="External"/><Relationship Id="rId3" Type="http://schemas.openxmlformats.org/officeDocument/2006/relationships/hyperlink" Target="https://www.afpbb.com/articles/-/3457583" TargetMode="External"/><Relationship Id="rId7" Type="http://schemas.openxmlformats.org/officeDocument/2006/relationships/hyperlink" Target="https://www.nikkei.com/article/DGXZQOGN240730U3A320C2000000/" TargetMode="External"/><Relationship Id="rId12" Type="http://schemas.openxmlformats.org/officeDocument/2006/relationships/drawing" Target="../drawings/drawing6.xml"/><Relationship Id="rId2" Type="http://schemas.openxmlformats.org/officeDocument/2006/relationships/hyperlink" Target="https://www.nna.jp/news/2501121?utm_source=newsletter&amp;utm_medium=email&amp;utm_campaign=club_bn&amp;country=khr&amp;type=5&amp;free=1" TargetMode="External"/><Relationship Id="rId1" Type="http://schemas.openxmlformats.org/officeDocument/2006/relationships/hyperlink" Target="https://www.jetro.go.jp/biznews/2023/03/84c2a0baaf7047c4.html" TargetMode="External"/><Relationship Id="rId6" Type="http://schemas.openxmlformats.org/officeDocument/2006/relationships/hyperlink" Target="https://www.asahi.com/articles/ASR3R512VR39OXIE016.html" TargetMode="External"/><Relationship Id="rId11" Type="http://schemas.openxmlformats.org/officeDocument/2006/relationships/printerSettings" Target="../printerSettings/printerSettings7.bin"/><Relationship Id="rId5" Type="http://schemas.openxmlformats.org/officeDocument/2006/relationships/hyperlink" Target="https://www.nna.jp/news/2499139?utm_source=newsletter&amp;utm_medium=email&amp;utm_campaign=club_bn&amp;country=cny&amp;type=5&amp;free=1" TargetMode="External"/><Relationship Id="rId10" Type="http://schemas.openxmlformats.org/officeDocument/2006/relationships/hyperlink" Target="https://www.jakartashimbun.com/free/detail/62673.html" TargetMode="External"/><Relationship Id="rId4" Type="http://schemas.openxmlformats.org/officeDocument/2006/relationships/hyperlink" Target="https://www.jetro.go.jp/biznews/2023/03/d45d4205a145262f.html" TargetMode="External"/><Relationship Id="rId9" Type="http://schemas.openxmlformats.org/officeDocument/2006/relationships/hyperlink" Target="https://www.jetro.go.jp/biznews/2023/03/e59c0562f8443f3a.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news/safety/230329-0925.html" TargetMode="External"/><Relationship Id="rId2" Type="http://schemas.openxmlformats.org/officeDocument/2006/relationships/hyperlink" Target="https://www.jcp.or.jp/akahata/aik22/2023-03-29/2023032901_06_0.html" TargetMode="External"/><Relationship Id="rId1" Type="http://schemas.openxmlformats.org/officeDocument/2006/relationships/hyperlink" Target="https://www.chibanippo.co.jp/news/national/1042958" TargetMode="External"/><Relationship Id="rId5" Type="http://schemas.openxmlformats.org/officeDocument/2006/relationships/printerSettings" Target="../printerSettings/printerSettings12.bin"/><Relationship Id="rId4" Type="http://schemas.openxmlformats.org/officeDocument/2006/relationships/hyperlink" Target="https://mainichi.jp/articles/20230327/ddm/002/070/093000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zoomScaleNormal="100" workbookViewId="0">
      <selection activeCell="H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90" t="s">
        <v>225</v>
      </c>
      <c r="B1" s="191"/>
      <c r="C1" s="191" t="s">
        <v>218</v>
      </c>
      <c r="D1" s="191"/>
      <c r="E1" s="191"/>
      <c r="F1" s="191"/>
      <c r="G1" s="191"/>
      <c r="H1" s="191"/>
      <c r="I1" s="114"/>
    </row>
    <row r="2" spans="1:17">
      <c r="A2" s="192" t="s">
        <v>119</v>
      </c>
      <c r="B2" s="193"/>
      <c r="C2" s="193"/>
      <c r="D2" s="193"/>
      <c r="E2" s="193"/>
      <c r="F2" s="193"/>
      <c r="G2" s="193"/>
      <c r="H2" s="193"/>
      <c r="I2" s="114"/>
    </row>
    <row r="3" spans="1:17" ht="15.75" customHeight="1">
      <c r="A3" s="552" t="s">
        <v>28</v>
      </c>
      <c r="B3" s="553"/>
      <c r="C3" s="553"/>
      <c r="D3" s="553"/>
      <c r="E3" s="553"/>
      <c r="F3" s="553"/>
      <c r="G3" s="553"/>
      <c r="H3" s="554"/>
      <c r="I3" s="114"/>
    </row>
    <row r="4" spans="1:17">
      <c r="A4" s="192" t="s">
        <v>178</v>
      </c>
      <c r="B4" s="193"/>
      <c r="C4" s="193"/>
      <c r="D4" s="193"/>
      <c r="E4" s="193"/>
      <c r="F4" s="193"/>
      <c r="G4" s="193"/>
      <c r="H4" s="193"/>
      <c r="I4" s="114"/>
    </row>
    <row r="5" spans="1:17">
      <c r="A5" s="192" t="s">
        <v>120</v>
      </c>
      <c r="B5" s="193"/>
      <c r="C5" s="193"/>
      <c r="D5" s="193"/>
      <c r="E5" s="193"/>
      <c r="F5" s="193"/>
      <c r="G5" s="193"/>
      <c r="H5" s="193"/>
      <c r="I5" s="114"/>
    </row>
    <row r="6" spans="1:17">
      <c r="A6" s="194" t="s">
        <v>119</v>
      </c>
      <c r="B6" s="195"/>
      <c r="C6" s="195"/>
      <c r="D6" s="195"/>
      <c r="E6" s="195"/>
      <c r="F6" s="195"/>
      <c r="G6" s="195"/>
      <c r="H6" s="195"/>
      <c r="I6" s="114"/>
    </row>
    <row r="7" spans="1:17">
      <c r="A7" s="194" t="s">
        <v>121</v>
      </c>
      <c r="B7" s="195"/>
      <c r="C7" s="195"/>
      <c r="D7" s="195"/>
      <c r="E7" s="195"/>
      <c r="F7" s="195"/>
      <c r="G7" s="195"/>
      <c r="H7" s="195"/>
      <c r="I7" s="114"/>
    </row>
    <row r="8" spans="1:17">
      <c r="A8" s="196" t="s">
        <v>122</v>
      </c>
      <c r="B8" s="197"/>
      <c r="C8" s="197"/>
      <c r="D8" s="197"/>
      <c r="E8" s="197"/>
      <c r="F8" s="197"/>
      <c r="G8" s="197"/>
      <c r="H8" s="197"/>
      <c r="I8" s="114"/>
    </row>
    <row r="9" spans="1:17" ht="15" customHeight="1">
      <c r="A9" s="808" t="s">
        <v>454</v>
      </c>
      <c r="B9" s="227" t="str">
        <f>+'12　食中毒記事等 '!A2</f>
        <v>「ギラン・バレー症候群」は食中毒の原因菌によるものが30％を占める</v>
      </c>
      <c r="C9" s="228"/>
      <c r="D9" s="228"/>
      <c r="E9" s="228"/>
      <c r="F9" s="228"/>
      <c r="G9" s="228"/>
      <c r="H9" s="228"/>
      <c r="I9" s="114"/>
    </row>
    <row r="10" spans="1:17" ht="15" customHeight="1">
      <c r="A10" s="808" t="s">
        <v>275</v>
      </c>
      <c r="B10" s="227" t="s">
        <v>228</v>
      </c>
      <c r="C10" s="227" t="s">
        <v>223</v>
      </c>
      <c r="D10" s="229">
        <f>+'12　ノロウイルス関連情報 '!G73</f>
        <v>4.21</v>
      </c>
      <c r="E10" s="227" t="s">
        <v>224</v>
      </c>
      <c r="F10" s="230">
        <f>+'12　ノロウイルス関連情報 '!I73</f>
        <v>-1.17</v>
      </c>
      <c r="G10" s="228" t="s">
        <v>28</v>
      </c>
      <c r="H10" s="228"/>
      <c r="I10" s="114"/>
      <c r="L10" t="s">
        <v>228</v>
      </c>
      <c r="M10" t="s">
        <v>236</v>
      </c>
      <c r="N10">
        <v>7.26</v>
      </c>
      <c r="O10" t="s">
        <v>237</v>
      </c>
      <c r="P10">
        <v>-0.65000000000000036</v>
      </c>
      <c r="Q10" t="s">
        <v>238</v>
      </c>
    </row>
    <row r="11" spans="1:17" s="127" customFormat="1" ht="15" customHeight="1">
      <c r="A11" s="231" t="s">
        <v>123</v>
      </c>
      <c r="B11" s="558" t="str">
        <f>+'12　 残留農薬　等 '!A2</f>
        <v xml:space="preserve">輸入豆乳から大腸菌群検出 千葉市が回収指導 </v>
      </c>
      <c r="C11" s="558"/>
      <c r="D11" s="558"/>
      <c r="E11" s="558"/>
      <c r="F11" s="558"/>
      <c r="G11" s="558"/>
      <c r="H11" s="232"/>
      <c r="I11" s="126"/>
      <c r="J11" s="127" t="s">
        <v>124</v>
      </c>
      <c r="L11" s="127" t="s">
        <v>235</v>
      </c>
    </row>
    <row r="12" spans="1:17" ht="15" customHeight="1">
      <c r="A12" s="226" t="s">
        <v>125</v>
      </c>
      <c r="B12" s="227" t="str">
        <f>+'12　食品表示'!A2</f>
        <v xml:space="preserve">「中国産＆宮崎県産」使用も…表示は「宮崎県産」のみ 切干大根など不適正表示 農水省が愛媛 ... </v>
      </c>
      <c r="C12" s="228"/>
      <c r="D12" s="228"/>
      <c r="E12" s="228"/>
      <c r="F12" s="228"/>
      <c r="G12" s="228"/>
      <c r="H12" s="228"/>
      <c r="I12" s="114"/>
      <c r="L12" t="s">
        <v>240</v>
      </c>
    </row>
    <row r="13" spans="1:17" ht="15" customHeight="1">
      <c r="A13" s="226" t="s">
        <v>126</v>
      </c>
      <c r="B13" s="233" t="str">
        <f>+'12　海外情報'!A2</f>
        <v xml:space="preserve">フッ素コーティング食品用器具、4月から工業規格義務化(タイ) </v>
      </c>
      <c r="C13" s="228"/>
      <c r="D13" s="228"/>
      <c r="E13" s="228"/>
      <c r="F13" s="228"/>
      <c r="G13" s="228"/>
      <c r="H13" s="228"/>
      <c r="I13" s="114"/>
      <c r="L13" t="s">
        <v>241</v>
      </c>
    </row>
    <row r="14" spans="1:17" ht="15" customHeight="1">
      <c r="A14" s="233" t="s">
        <v>127</v>
      </c>
      <c r="B14" s="234" t="str">
        <f>+'12　海外情報'!A5</f>
        <v>カンボジア（KH）・22年の農産品輸出、８％増の860万トン（無料公開）</v>
      </c>
      <c r="C14" s="555"/>
      <c r="D14" s="555"/>
      <c r="E14" s="555"/>
      <c r="F14" s="555"/>
      <c r="G14" s="555"/>
      <c r="H14" s="556"/>
      <c r="I14" s="114"/>
      <c r="L14" t="s">
        <v>242</v>
      </c>
    </row>
    <row r="15" spans="1:17" ht="15" customHeight="1">
      <c r="A15" s="226" t="s">
        <v>128</v>
      </c>
      <c r="B15" s="227" t="str">
        <f>+'12　感染症統計'!A21</f>
        <v>※2023年 第12週（3/20～3/26） 現在</v>
      </c>
      <c r="C15" s="228"/>
      <c r="D15" s="227" t="s">
        <v>21</v>
      </c>
      <c r="E15" s="228"/>
      <c r="F15" s="228"/>
      <c r="G15" s="228"/>
      <c r="H15" s="228"/>
      <c r="I15" s="114"/>
      <c r="N15" t="s">
        <v>239</v>
      </c>
    </row>
    <row r="16" spans="1:17" ht="15" customHeight="1">
      <c r="A16" s="226" t="s">
        <v>129</v>
      </c>
      <c r="B16" s="557" t="str">
        <f>+'11　感染症情報'!B2</f>
        <v>2023年 第9週（2月27日〜 3月5日）</v>
      </c>
      <c r="C16" s="557"/>
      <c r="D16" s="557"/>
      <c r="E16" s="557"/>
      <c r="F16" s="557"/>
      <c r="G16" s="557"/>
      <c r="H16" s="228"/>
      <c r="I16" s="114"/>
    </row>
    <row r="17" spans="1:16" ht="15" customHeight="1">
      <c r="A17" s="226" t="s">
        <v>211</v>
      </c>
      <c r="B17" s="358" t="str">
        <f>+'12　衛生訓話'!A2</f>
        <v>　　　　　今週のお題(異物混入対策①　　建物の外周をきれいにする)</v>
      </c>
      <c r="C17" s="228"/>
      <c r="D17" s="228"/>
      <c r="E17" s="228"/>
      <c r="F17" s="235"/>
      <c r="G17" s="228"/>
      <c r="H17" s="228"/>
      <c r="I17" s="114"/>
    </row>
    <row r="18" spans="1:16" ht="15" customHeight="1">
      <c r="A18" s="226" t="s">
        <v>133</v>
      </c>
      <c r="B18" s="228" t="str">
        <f>+'12　新型コロナウイルス情報'!F1</f>
        <v>世界の感染状況まとめてきた米大学 コロナ特設サイト更新終了</v>
      </c>
      <c r="C18" s="228"/>
      <c r="D18" s="228"/>
      <c r="E18" s="228"/>
      <c r="F18" s="228" t="s">
        <v>21</v>
      </c>
      <c r="G18" s="228"/>
      <c r="H18" s="228"/>
      <c r="I18" s="114"/>
      <c r="P18" t="s">
        <v>239</v>
      </c>
    </row>
    <row r="19" spans="1:16" ht="15" customHeight="1">
      <c r="A19" s="226" t="s">
        <v>179</v>
      </c>
      <c r="B19" s="409" t="s">
        <v>455</v>
      </c>
      <c r="C19" s="228"/>
      <c r="D19" s="228"/>
      <c r="E19" s="228"/>
      <c r="F19" s="228"/>
      <c r="G19" s="228"/>
      <c r="H19" s="228"/>
      <c r="I19" s="114"/>
      <c r="L19" t="s">
        <v>243</v>
      </c>
    </row>
    <row r="20" spans="1:16">
      <c r="A20" s="196" t="s">
        <v>122</v>
      </c>
      <c r="B20" s="197"/>
      <c r="C20" s="197"/>
      <c r="D20" s="197"/>
      <c r="E20" s="197"/>
      <c r="F20" s="197"/>
      <c r="G20" s="197"/>
      <c r="H20" s="197"/>
      <c r="I20" s="114"/>
    </row>
    <row r="21" spans="1:16">
      <c r="A21" s="194" t="s">
        <v>21</v>
      </c>
      <c r="B21" s="195"/>
      <c r="C21" s="195"/>
      <c r="D21" s="195"/>
      <c r="E21" s="195"/>
      <c r="F21" s="195"/>
      <c r="G21" s="195"/>
      <c r="H21" s="195"/>
      <c r="I21" s="114"/>
    </row>
    <row r="22" spans="1:16">
      <c r="A22" s="115" t="s">
        <v>130</v>
      </c>
      <c r="I22" s="114"/>
    </row>
    <row r="23" spans="1:16">
      <c r="A23" s="114"/>
      <c r="I23" s="114"/>
    </row>
    <row r="24" spans="1:16">
      <c r="A24" s="114"/>
      <c r="I24" s="114"/>
    </row>
    <row r="25" spans="1:16">
      <c r="A25" s="114"/>
      <c r="I25" s="114"/>
    </row>
    <row r="26" spans="1:16">
      <c r="A26" s="114"/>
      <c r="I26" s="114"/>
    </row>
    <row r="27" spans="1:16">
      <c r="A27" s="114"/>
      <c r="I27" s="114"/>
    </row>
    <row r="28" spans="1:16">
      <c r="A28" s="114"/>
      <c r="I28" s="114"/>
    </row>
    <row r="29" spans="1:16">
      <c r="A29" s="114"/>
      <c r="H29" t="s">
        <v>255</v>
      </c>
      <c r="I29" s="114"/>
    </row>
    <row r="30" spans="1:16">
      <c r="A30" s="114"/>
      <c r="I30" s="114"/>
    </row>
    <row r="31" spans="1:16">
      <c r="A31" s="114"/>
      <c r="I31" s="114"/>
    </row>
    <row r="32" spans="1:16">
      <c r="A32" s="114"/>
      <c r="I32" s="114"/>
    </row>
    <row r="33" spans="1:9" ht="13.8" thickBot="1">
      <c r="A33" s="116"/>
      <c r="B33" s="117"/>
      <c r="C33" s="117"/>
      <c r="D33" s="117"/>
      <c r="E33" s="117"/>
      <c r="F33" s="117"/>
      <c r="G33" s="117"/>
      <c r="H33" s="117"/>
      <c r="I33" s="114"/>
    </row>
    <row r="34" spans="1:9" ht="13.8" thickTop="1"/>
    <row r="37" spans="1:9" ht="24.6">
      <c r="A37" s="140" t="s">
        <v>154</v>
      </c>
    </row>
    <row r="38" spans="1:9" ht="40.5" customHeight="1">
      <c r="A38" s="559" t="s">
        <v>155</v>
      </c>
      <c r="B38" s="559"/>
      <c r="C38" s="559"/>
      <c r="D38" s="559"/>
      <c r="E38" s="559"/>
      <c r="F38" s="559"/>
      <c r="G38" s="559"/>
    </row>
    <row r="39" spans="1:9" ht="30.75" customHeight="1">
      <c r="A39" s="551" t="s">
        <v>156</v>
      </c>
      <c r="B39" s="551"/>
      <c r="C39" s="551"/>
      <c r="D39" s="551"/>
      <c r="E39" s="551"/>
      <c r="F39" s="551"/>
      <c r="G39" s="551"/>
    </row>
    <row r="40" spans="1:9" ht="15">
      <c r="A40" s="141"/>
    </row>
    <row r="41" spans="1:9" ht="69.75" customHeight="1">
      <c r="A41" s="546" t="s">
        <v>164</v>
      </c>
      <c r="B41" s="546"/>
      <c r="C41" s="546"/>
      <c r="D41" s="546"/>
      <c r="E41" s="546"/>
      <c r="F41" s="546"/>
      <c r="G41" s="546"/>
    </row>
    <row r="42" spans="1:9" ht="35.25" customHeight="1">
      <c r="A42" s="551" t="s">
        <v>157</v>
      </c>
      <c r="B42" s="551"/>
      <c r="C42" s="551"/>
      <c r="D42" s="551"/>
      <c r="E42" s="551"/>
      <c r="F42" s="551"/>
      <c r="G42" s="551"/>
    </row>
    <row r="43" spans="1:9" ht="59.25" customHeight="1">
      <c r="A43" s="546" t="s">
        <v>158</v>
      </c>
      <c r="B43" s="546"/>
      <c r="C43" s="546"/>
      <c r="D43" s="546"/>
      <c r="E43" s="546"/>
      <c r="F43" s="546"/>
      <c r="G43" s="546"/>
    </row>
    <row r="44" spans="1:9" ht="15">
      <c r="A44" s="142"/>
    </row>
    <row r="45" spans="1:9" ht="27.75" customHeight="1">
      <c r="A45" s="548" t="s">
        <v>159</v>
      </c>
      <c r="B45" s="548"/>
      <c r="C45" s="548"/>
      <c r="D45" s="548"/>
      <c r="E45" s="548"/>
      <c r="F45" s="548"/>
      <c r="G45" s="548"/>
    </row>
    <row r="46" spans="1:9" ht="53.25" customHeight="1">
      <c r="A46" s="547" t="s">
        <v>165</v>
      </c>
      <c r="B46" s="546"/>
      <c r="C46" s="546"/>
      <c r="D46" s="546"/>
      <c r="E46" s="546"/>
      <c r="F46" s="546"/>
      <c r="G46" s="546"/>
    </row>
    <row r="47" spans="1:9" ht="15">
      <c r="A47" s="142"/>
    </row>
    <row r="48" spans="1:9" ht="32.25" customHeight="1">
      <c r="A48" s="548" t="s">
        <v>160</v>
      </c>
      <c r="B48" s="548"/>
      <c r="C48" s="548"/>
      <c r="D48" s="548"/>
      <c r="E48" s="548"/>
      <c r="F48" s="548"/>
      <c r="G48" s="548"/>
    </row>
    <row r="49" spans="1:7" ht="15">
      <c r="A49" s="141"/>
    </row>
    <row r="50" spans="1:7" ht="87" customHeight="1">
      <c r="A50" s="547" t="s">
        <v>166</v>
      </c>
      <c r="B50" s="546"/>
      <c r="C50" s="546"/>
      <c r="D50" s="546"/>
      <c r="E50" s="546"/>
      <c r="F50" s="546"/>
      <c r="G50" s="546"/>
    </row>
    <row r="51" spans="1:7" ht="15">
      <c r="A51" s="142"/>
    </row>
    <row r="52" spans="1:7" ht="32.25" customHeight="1">
      <c r="A52" s="548" t="s">
        <v>161</v>
      </c>
      <c r="B52" s="548"/>
      <c r="C52" s="548"/>
      <c r="D52" s="548"/>
      <c r="E52" s="548"/>
      <c r="F52" s="548"/>
      <c r="G52" s="548"/>
    </row>
    <row r="53" spans="1:7" ht="29.25" customHeight="1">
      <c r="A53" s="546" t="s">
        <v>162</v>
      </c>
      <c r="B53" s="546"/>
      <c r="C53" s="546"/>
      <c r="D53" s="546"/>
      <c r="E53" s="546"/>
      <c r="F53" s="546"/>
      <c r="G53" s="546"/>
    </row>
    <row r="54" spans="1:7" ht="15">
      <c r="A54" s="142"/>
    </row>
    <row r="55" spans="1:7" s="127" customFormat="1" ht="110.25" customHeight="1">
      <c r="A55" s="549" t="s">
        <v>167</v>
      </c>
      <c r="B55" s="550"/>
      <c r="C55" s="550"/>
      <c r="D55" s="550"/>
      <c r="E55" s="550"/>
      <c r="F55" s="550"/>
      <c r="G55" s="550"/>
    </row>
    <row r="56" spans="1:7" ht="34.5" customHeight="1">
      <c r="A56" s="551" t="s">
        <v>163</v>
      </c>
      <c r="B56" s="551"/>
      <c r="C56" s="551"/>
      <c r="D56" s="551"/>
      <c r="E56" s="551"/>
      <c r="F56" s="551"/>
      <c r="G56" s="551"/>
    </row>
    <row r="57" spans="1:7" ht="114" customHeight="1">
      <c r="A57" s="547" t="s">
        <v>168</v>
      </c>
      <c r="B57" s="546"/>
      <c r="C57" s="546"/>
      <c r="D57" s="546"/>
      <c r="E57" s="546"/>
      <c r="F57" s="546"/>
      <c r="G57" s="546"/>
    </row>
    <row r="58" spans="1:7" ht="109.5" customHeight="1">
      <c r="A58" s="546"/>
      <c r="B58" s="546"/>
      <c r="C58" s="546"/>
      <c r="D58" s="546"/>
      <c r="E58" s="546"/>
      <c r="F58" s="546"/>
      <c r="G58" s="546"/>
    </row>
    <row r="59" spans="1:7" ht="15">
      <c r="A59" s="142"/>
    </row>
    <row r="60" spans="1:7" s="139" customFormat="1" ht="57.75" customHeight="1">
      <c r="A60" s="546"/>
      <c r="B60" s="546"/>
      <c r="C60" s="546"/>
      <c r="D60" s="546"/>
      <c r="E60" s="546"/>
      <c r="F60" s="546"/>
      <c r="G60" s="546"/>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8"/>
  <sheetViews>
    <sheetView view="pageBreakPreview" zoomScaleNormal="100" zoomScaleSheetLayoutView="100" workbookViewId="0">
      <selection activeCell="S6" sqref="S6"/>
    </sheetView>
  </sheetViews>
  <sheetFormatPr defaultRowHeight="13.2"/>
  <cols>
    <col min="7" max="7" width="8.88671875" customWidth="1"/>
    <col min="8" max="8" width="8.88671875" hidden="1" customWidth="1"/>
    <col min="9" max="9" width="0.77734375" customWidth="1"/>
  </cols>
  <sheetData>
    <row r="1" spans="1:17" ht="24.6" customHeight="1">
      <c r="A1" s="411"/>
      <c r="B1" s="411"/>
      <c r="C1" s="411"/>
      <c r="D1" s="411"/>
      <c r="E1" s="411"/>
      <c r="F1" s="411"/>
      <c r="G1" s="411"/>
      <c r="H1" s="411"/>
      <c r="I1" s="411"/>
      <c r="J1" s="411"/>
      <c r="K1" s="411"/>
      <c r="L1" s="411"/>
      <c r="M1" s="411"/>
      <c r="N1" s="411"/>
      <c r="O1" s="411"/>
      <c r="P1" s="411"/>
      <c r="Q1" s="381"/>
    </row>
    <row r="2" spans="1:17" ht="24.6" customHeight="1">
      <c r="A2" s="412"/>
      <c r="B2" s="529" t="s">
        <v>392</v>
      </c>
      <c r="C2" s="530"/>
      <c r="D2" s="530"/>
      <c r="E2" s="530"/>
      <c r="F2" s="530"/>
      <c r="G2" s="530"/>
      <c r="H2" s="530"/>
      <c r="I2" s="530"/>
      <c r="J2" s="530"/>
      <c r="K2" s="530"/>
      <c r="L2" s="530"/>
      <c r="M2" s="530"/>
      <c r="N2" s="530"/>
      <c r="O2" s="525"/>
      <c r="P2" s="411"/>
    </row>
    <row r="3" spans="1:17" ht="24.6" customHeight="1">
      <c r="A3" s="411"/>
      <c r="B3" s="527" t="s">
        <v>451</v>
      </c>
      <c r="C3" s="526"/>
      <c r="D3" s="526"/>
      <c r="E3" s="526"/>
      <c r="F3" s="526"/>
      <c r="G3" s="526"/>
      <c r="H3" s="526"/>
      <c r="I3" s="526"/>
      <c r="J3" s="526"/>
      <c r="K3" s="526"/>
      <c r="L3" s="806"/>
      <c r="M3" s="806"/>
      <c r="N3" s="806"/>
      <c r="O3" s="806"/>
      <c r="P3" s="807"/>
    </row>
    <row r="4" spans="1:17" ht="7.2" customHeight="1">
      <c r="A4" s="411"/>
      <c r="B4" s="527"/>
      <c r="C4" s="411"/>
      <c r="D4" s="411"/>
      <c r="E4" s="411"/>
      <c r="F4" s="411"/>
      <c r="G4" s="528"/>
      <c r="H4" s="528"/>
      <c r="I4" s="528"/>
      <c r="J4" s="528"/>
      <c r="K4" s="528"/>
      <c r="L4" s="528"/>
      <c r="M4" s="528"/>
      <c r="N4" s="528"/>
      <c r="O4" s="528"/>
      <c r="P4" s="528"/>
    </row>
    <row r="5" spans="1:17" ht="24.6" customHeight="1">
      <c r="A5" s="411"/>
      <c r="B5" s="532" t="s">
        <v>391</v>
      </c>
      <c r="C5" s="533"/>
      <c r="D5" s="533"/>
      <c r="E5" s="533"/>
      <c r="F5" s="533"/>
      <c r="G5" s="531"/>
      <c r="H5" s="531"/>
      <c r="I5" s="530" t="s">
        <v>452</v>
      </c>
      <c r="J5" s="534"/>
      <c r="K5" s="534"/>
      <c r="L5" s="534"/>
      <c r="M5" s="535"/>
      <c r="N5" s="528"/>
      <c r="O5" s="528"/>
      <c r="P5" s="528"/>
    </row>
    <row r="6" spans="1:17" ht="13.2" customHeight="1">
      <c r="A6" s="411"/>
      <c r="B6" s="411"/>
      <c r="C6" s="411"/>
      <c r="D6" s="411"/>
      <c r="E6" s="411"/>
      <c r="F6" s="411"/>
      <c r="G6" s="528"/>
      <c r="H6" s="528"/>
      <c r="I6" s="528"/>
      <c r="J6" s="528"/>
      <c r="K6" s="528"/>
      <c r="L6" s="528"/>
      <c r="M6" s="528"/>
      <c r="N6" s="528"/>
      <c r="O6" s="528"/>
      <c r="P6" s="528"/>
    </row>
    <row r="7" spans="1:17" ht="13.2" customHeight="1">
      <c r="A7" s="411"/>
      <c r="B7" s="411"/>
      <c r="C7" s="411"/>
      <c r="D7" s="411"/>
      <c r="E7" s="411"/>
      <c r="F7" s="411"/>
      <c r="G7" s="528"/>
      <c r="H7" s="528"/>
      <c r="I7" s="528"/>
      <c r="J7" s="528"/>
      <c r="K7" s="528"/>
      <c r="L7" s="528"/>
      <c r="M7" s="528"/>
      <c r="N7" s="528"/>
      <c r="O7" s="528"/>
      <c r="P7" s="528"/>
    </row>
    <row r="8" spans="1:17" ht="13.2" customHeight="1">
      <c r="A8" s="411"/>
      <c r="B8" s="411"/>
      <c r="C8" s="411"/>
      <c r="D8" s="411"/>
      <c r="E8" s="411"/>
      <c r="F8" s="411"/>
      <c r="G8" s="528"/>
      <c r="H8" s="528"/>
      <c r="I8" s="528"/>
      <c r="J8" s="528"/>
      <c r="K8" s="528"/>
      <c r="L8" s="528"/>
      <c r="M8" s="528"/>
      <c r="N8" s="528"/>
      <c r="O8" s="528"/>
      <c r="P8" s="528"/>
    </row>
    <row r="9" spans="1:17" ht="13.2" customHeight="1">
      <c r="A9" s="411"/>
      <c r="B9" s="411"/>
      <c r="C9" s="411"/>
      <c r="D9" s="411"/>
      <c r="E9" s="411"/>
      <c r="F9" s="411"/>
      <c r="G9" s="528"/>
      <c r="H9" s="528"/>
      <c r="I9" s="528"/>
      <c r="J9" s="528"/>
      <c r="K9" s="528"/>
      <c r="L9" s="528"/>
      <c r="M9" s="528"/>
      <c r="N9" s="528"/>
      <c r="O9" s="528"/>
      <c r="P9" s="528"/>
    </row>
    <row r="10" spans="1:17">
      <c r="A10" s="411"/>
      <c r="B10" s="411"/>
      <c r="C10" s="411"/>
      <c r="D10" s="411"/>
      <c r="E10" s="411"/>
      <c r="F10" s="411"/>
      <c r="G10" s="411"/>
      <c r="H10" s="411"/>
      <c r="I10" s="411"/>
      <c r="J10" s="411"/>
      <c r="K10" s="411"/>
      <c r="L10" s="411"/>
      <c r="M10" s="411"/>
      <c r="N10" s="411"/>
      <c r="O10" s="411"/>
      <c r="P10" s="411"/>
    </row>
    <row r="11" spans="1:17" ht="21" customHeight="1">
      <c r="A11" s="411"/>
      <c r="B11" s="411"/>
      <c r="C11" s="411"/>
      <c r="D11" s="411"/>
      <c r="E11" s="411"/>
      <c r="F11" s="411"/>
      <c r="G11" s="411"/>
      <c r="H11" s="411"/>
      <c r="I11" s="411"/>
      <c r="J11" s="411"/>
      <c r="K11" s="411"/>
      <c r="L11" s="411"/>
      <c r="M11" s="411"/>
      <c r="N11" s="411"/>
      <c r="O11" s="411"/>
      <c r="P11" s="411"/>
    </row>
    <row r="12" spans="1:17" ht="13.2" customHeight="1">
      <c r="A12" s="411"/>
      <c r="B12" s="411"/>
      <c r="C12" s="411"/>
      <c r="D12" s="411"/>
      <c r="E12" s="411"/>
      <c r="F12" s="411"/>
      <c r="G12" s="411"/>
      <c r="H12" s="411"/>
      <c r="I12" s="411"/>
      <c r="J12" s="411"/>
      <c r="K12" s="411"/>
      <c r="L12" s="411"/>
      <c r="M12" s="411"/>
      <c r="N12" s="411"/>
      <c r="O12" s="411"/>
      <c r="P12" s="411"/>
    </row>
    <row r="13" spans="1:17" ht="13.2" customHeight="1">
      <c r="A13" s="411"/>
      <c r="B13" s="411"/>
      <c r="C13" s="411"/>
      <c r="D13" s="411"/>
      <c r="E13" s="411"/>
      <c r="F13" s="411"/>
      <c r="G13" s="411"/>
      <c r="H13" s="411"/>
      <c r="I13" s="411"/>
      <c r="J13" s="411"/>
      <c r="K13" s="411"/>
      <c r="L13" s="411"/>
      <c r="M13" s="411"/>
      <c r="N13" s="411"/>
      <c r="O13" s="411"/>
      <c r="P13" s="411"/>
    </row>
    <row r="14" spans="1:17">
      <c r="A14" s="411"/>
      <c r="B14" s="411"/>
      <c r="C14" s="411"/>
      <c r="D14" s="411"/>
      <c r="E14" s="411"/>
      <c r="F14" s="411"/>
      <c r="G14" s="411"/>
      <c r="H14" s="411"/>
      <c r="I14" s="411"/>
      <c r="J14" s="411"/>
      <c r="K14" s="411"/>
      <c r="L14" s="411"/>
      <c r="M14" s="411"/>
      <c r="N14" s="411"/>
      <c r="O14" s="411"/>
      <c r="P14" s="411"/>
    </row>
    <row r="15" spans="1:17">
      <c r="A15" s="411"/>
      <c r="B15" s="411"/>
      <c r="C15" s="411"/>
      <c r="D15" s="411"/>
      <c r="E15" s="411"/>
      <c r="F15" s="411"/>
      <c r="G15" s="411"/>
      <c r="H15" s="411"/>
      <c r="I15" s="411"/>
      <c r="J15" s="411"/>
      <c r="K15" s="411"/>
      <c r="L15" s="411"/>
      <c r="M15" s="411"/>
      <c r="N15" s="411"/>
      <c r="O15" s="411"/>
      <c r="P15" s="411"/>
    </row>
    <row r="16" spans="1:17">
      <c r="A16" s="411"/>
      <c r="B16" s="411"/>
      <c r="C16" s="411"/>
      <c r="D16" s="411"/>
      <c r="E16" s="411"/>
      <c r="F16" s="411"/>
      <c r="G16" s="411"/>
      <c r="H16" s="411"/>
      <c r="I16" s="411"/>
      <c r="J16" s="411"/>
      <c r="K16" s="411"/>
      <c r="L16" s="411"/>
      <c r="M16" s="411"/>
      <c r="N16" s="411"/>
      <c r="O16" s="411"/>
      <c r="P16" s="411"/>
    </row>
    <row r="17" spans="1:19">
      <c r="A17" s="560"/>
      <c r="B17" s="560"/>
      <c r="C17" s="560"/>
      <c r="D17" s="560"/>
      <c r="E17" s="560"/>
      <c r="F17" s="560"/>
      <c r="G17" s="411"/>
      <c r="H17" s="411"/>
      <c r="I17" s="411"/>
      <c r="J17" s="411"/>
      <c r="K17" s="411"/>
      <c r="L17" s="411"/>
      <c r="M17" s="411"/>
      <c r="N17" s="411"/>
      <c r="O17" s="411"/>
      <c r="P17" s="411"/>
      <c r="S17" s="382"/>
    </row>
    <row r="18" spans="1:19">
      <c r="A18" s="560"/>
      <c r="B18" s="560"/>
      <c r="C18" s="560"/>
      <c r="D18" s="560"/>
      <c r="E18" s="560"/>
      <c r="F18" s="560"/>
      <c r="G18" s="411"/>
      <c r="H18" s="411"/>
      <c r="I18" s="411"/>
      <c r="J18" s="411"/>
      <c r="K18" s="411"/>
      <c r="L18" s="411"/>
      <c r="M18" s="411"/>
      <c r="N18" s="411"/>
      <c r="O18" s="411"/>
      <c r="P18" s="411"/>
    </row>
    <row r="19" spans="1:19">
      <c r="A19" s="560"/>
      <c r="B19" s="560"/>
      <c r="C19" s="560"/>
      <c r="D19" s="560"/>
      <c r="E19" s="560"/>
      <c r="F19" s="560"/>
      <c r="G19" s="411"/>
      <c r="H19" s="411"/>
      <c r="I19" s="411"/>
      <c r="J19" s="411"/>
      <c r="K19" s="411"/>
      <c r="L19" s="411"/>
      <c r="M19" s="411"/>
      <c r="N19" s="411"/>
      <c r="O19" s="411"/>
      <c r="P19" s="411"/>
    </row>
    <row r="20" spans="1:19">
      <c r="A20" s="560"/>
      <c r="B20" s="560"/>
      <c r="C20" s="560"/>
      <c r="D20" s="560"/>
      <c r="E20" s="560"/>
      <c r="F20" s="560"/>
      <c r="G20" s="411"/>
      <c r="H20" s="411"/>
      <c r="I20" s="411"/>
      <c r="J20" s="411"/>
      <c r="K20" s="411"/>
      <c r="L20" s="411"/>
      <c r="M20" s="411"/>
      <c r="N20" s="411"/>
      <c r="O20" s="411"/>
      <c r="P20" s="411"/>
    </row>
    <row r="21" spans="1:19">
      <c r="A21" s="560"/>
      <c r="B21" s="560"/>
      <c r="C21" s="560"/>
      <c r="D21" s="560"/>
      <c r="E21" s="560"/>
      <c r="F21" s="560"/>
      <c r="G21" s="411"/>
      <c r="H21" s="411"/>
      <c r="I21" s="411"/>
      <c r="J21" s="411"/>
      <c r="K21" s="411"/>
      <c r="L21" s="411"/>
      <c r="M21" s="411"/>
      <c r="N21" s="411"/>
      <c r="O21" s="411"/>
      <c r="P21" s="411"/>
    </row>
    <row r="22" spans="1:19">
      <c r="A22" s="560"/>
      <c r="B22" s="560"/>
      <c r="C22" s="560"/>
      <c r="D22" s="560"/>
      <c r="E22" s="560"/>
      <c r="F22" s="560"/>
      <c r="G22" s="411"/>
      <c r="H22" s="411"/>
      <c r="I22" s="411"/>
      <c r="J22" s="411"/>
      <c r="K22" s="411"/>
      <c r="L22" s="411"/>
      <c r="M22" s="411"/>
      <c r="N22" s="411"/>
      <c r="O22" s="411"/>
      <c r="P22" s="411"/>
    </row>
    <row r="23" spans="1:19">
      <c r="A23" s="560"/>
      <c r="B23" s="560"/>
      <c r="C23" s="560"/>
      <c r="D23" s="560"/>
      <c r="E23" s="560"/>
      <c r="F23" s="560"/>
      <c r="G23" s="411"/>
      <c r="H23" s="411"/>
      <c r="I23" s="411"/>
      <c r="J23" s="411"/>
      <c r="K23" s="411"/>
      <c r="L23" s="411"/>
      <c r="M23" s="411"/>
      <c r="N23" s="411"/>
      <c r="O23" s="411"/>
      <c r="P23" s="411"/>
    </row>
    <row r="24" spans="1:19">
      <c r="A24" s="560"/>
      <c r="B24" s="560"/>
      <c r="C24" s="560"/>
      <c r="D24" s="560"/>
      <c r="E24" s="560"/>
      <c r="F24" s="560"/>
      <c r="G24" s="411"/>
      <c r="H24" s="411"/>
      <c r="I24" s="411"/>
      <c r="J24" s="411"/>
      <c r="K24" s="411"/>
      <c r="L24" s="411"/>
      <c r="M24" s="411"/>
      <c r="N24" s="411"/>
      <c r="O24" s="411"/>
      <c r="P24" s="411"/>
    </row>
    <row r="25" spans="1:19">
      <c r="A25" s="560"/>
      <c r="B25" s="560"/>
      <c r="C25" s="560"/>
      <c r="D25" s="560"/>
      <c r="E25" s="560"/>
      <c r="F25" s="560"/>
      <c r="G25" s="411"/>
      <c r="H25" s="411"/>
      <c r="I25" s="411"/>
      <c r="J25" s="411"/>
      <c r="K25" s="411"/>
      <c r="L25" s="411"/>
      <c r="M25" s="411"/>
      <c r="N25" s="411"/>
      <c r="O25" s="411"/>
      <c r="P25" s="411"/>
    </row>
    <row r="26" spans="1:19">
      <c r="A26" s="560"/>
      <c r="B26" s="560"/>
      <c r="C26" s="560"/>
      <c r="D26" s="560"/>
      <c r="E26" s="560"/>
      <c r="F26" s="560"/>
      <c r="G26" s="411"/>
      <c r="H26" s="411"/>
      <c r="I26" s="411"/>
      <c r="J26" s="411"/>
      <c r="K26" s="411"/>
      <c r="L26" s="411"/>
      <c r="M26" s="411"/>
      <c r="N26" s="411"/>
      <c r="O26" s="411"/>
      <c r="P26" s="411"/>
    </row>
    <row r="27" spans="1:19">
      <c r="A27" s="560"/>
      <c r="B27" s="560"/>
      <c r="C27" s="560"/>
      <c r="D27" s="560"/>
      <c r="E27" s="560"/>
      <c r="F27" s="560"/>
      <c r="G27" s="411"/>
      <c r="H27" s="411"/>
      <c r="I27" s="411"/>
      <c r="J27" s="411"/>
      <c r="K27" s="411"/>
      <c r="L27" s="411"/>
      <c r="M27" s="411"/>
      <c r="N27" s="411"/>
      <c r="O27" s="411"/>
      <c r="P27" s="411"/>
    </row>
    <row r="28" spans="1:19">
      <c r="A28" s="411"/>
      <c r="B28" s="411"/>
      <c r="C28" s="411"/>
      <c r="D28" s="411"/>
      <c r="E28" s="411"/>
      <c r="F28" s="411"/>
      <c r="G28" s="411"/>
      <c r="H28" s="411"/>
      <c r="I28" s="411"/>
      <c r="J28" s="411"/>
      <c r="K28" s="411"/>
      <c r="L28" s="411"/>
      <c r="M28" s="411"/>
      <c r="N28" s="411"/>
      <c r="O28" s="411"/>
      <c r="P28" s="411"/>
    </row>
    <row r="29" spans="1:19" ht="16.2">
      <c r="A29" s="414"/>
      <c r="B29" s="413"/>
      <c r="C29" s="413"/>
      <c r="D29" s="413"/>
      <c r="E29" s="413"/>
      <c r="F29" s="413"/>
      <c r="G29" s="413"/>
      <c r="H29" s="411"/>
      <c r="I29" s="411"/>
      <c r="J29" s="411"/>
      <c r="K29" s="411"/>
      <c r="L29" s="411"/>
      <c r="M29" s="411"/>
      <c r="N29" s="411"/>
      <c r="O29" s="411"/>
      <c r="P29" s="411"/>
    </row>
    <row r="30" spans="1:19">
      <c r="A30" s="411"/>
      <c r="B30" s="411"/>
      <c r="C30" s="411"/>
      <c r="D30" s="411"/>
      <c r="E30" s="411"/>
      <c r="F30" s="411"/>
      <c r="G30" s="411"/>
      <c r="H30" s="411"/>
      <c r="I30" s="411"/>
      <c r="J30" s="411"/>
      <c r="K30" s="411"/>
      <c r="L30" s="411"/>
      <c r="M30" s="411"/>
      <c r="N30" s="411"/>
      <c r="O30" s="411"/>
      <c r="P30" s="411"/>
    </row>
    <row r="31" spans="1:19">
      <c r="A31" s="561"/>
      <c r="B31" s="561"/>
      <c r="C31" s="561"/>
      <c r="D31" s="561"/>
      <c r="E31" s="561"/>
      <c r="F31" s="561"/>
      <c r="G31" s="561"/>
      <c r="H31" s="561"/>
      <c r="I31" s="561"/>
      <c r="J31" s="561"/>
      <c r="K31" s="561"/>
      <c r="L31" s="561"/>
      <c r="M31" s="561"/>
      <c r="N31" s="561"/>
      <c r="O31" s="561"/>
      <c r="P31" s="561"/>
    </row>
    <row r="32" spans="1:19">
      <c r="A32" s="561"/>
      <c r="B32" s="561"/>
      <c r="C32" s="561"/>
      <c r="D32" s="561"/>
      <c r="E32" s="561"/>
      <c r="F32" s="561"/>
      <c r="G32" s="561"/>
      <c r="H32" s="561"/>
      <c r="I32" s="561"/>
      <c r="J32" s="561"/>
      <c r="K32" s="561"/>
      <c r="L32" s="561"/>
      <c r="M32" s="561"/>
      <c r="N32" s="561"/>
      <c r="O32" s="561"/>
      <c r="P32" s="561"/>
    </row>
    <row r="33" spans="1:16">
      <c r="A33" s="561"/>
      <c r="B33" s="561"/>
      <c r="C33" s="561"/>
      <c r="D33" s="561"/>
      <c r="E33" s="561"/>
      <c r="F33" s="561"/>
      <c r="G33" s="561"/>
      <c r="H33" s="561"/>
      <c r="I33" s="561"/>
      <c r="J33" s="561"/>
      <c r="K33" s="561"/>
      <c r="L33" s="561"/>
      <c r="M33" s="561"/>
      <c r="N33" s="561"/>
      <c r="O33" s="561"/>
      <c r="P33" s="561"/>
    </row>
    <row r="34" spans="1:16">
      <c r="A34" s="561"/>
      <c r="B34" s="561"/>
      <c r="C34" s="561"/>
      <c r="D34" s="561"/>
      <c r="E34" s="561"/>
      <c r="F34" s="561"/>
      <c r="G34" s="561"/>
      <c r="H34" s="561"/>
      <c r="I34" s="561"/>
      <c r="J34" s="561"/>
      <c r="K34" s="561"/>
      <c r="L34" s="561"/>
      <c r="M34" s="561"/>
      <c r="N34" s="561"/>
      <c r="O34" s="561"/>
      <c r="P34" s="561"/>
    </row>
    <row r="35" spans="1:16">
      <c r="A35" s="561"/>
      <c r="B35" s="561"/>
      <c r="C35" s="561"/>
      <c r="D35" s="561"/>
      <c r="E35" s="561"/>
      <c r="F35" s="561"/>
      <c r="G35" s="561"/>
      <c r="H35" s="561"/>
      <c r="I35" s="561"/>
      <c r="J35" s="561"/>
      <c r="K35" s="561"/>
      <c r="L35" s="561"/>
      <c r="M35" s="561"/>
      <c r="N35" s="561"/>
      <c r="O35" s="561"/>
      <c r="P35" s="561"/>
    </row>
    <row r="36" spans="1:16">
      <c r="A36" s="561"/>
      <c r="B36" s="561"/>
      <c r="C36" s="561"/>
      <c r="D36" s="561"/>
      <c r="E36" s="561"/>
      <c r="F36" s="561"/>
      <c r="G36" s="561"/>
      <c r="H36" s="561"/>
      <c r="I36" s="561"/>
      <c r="J36" s="561"/>
      <c r="K36" s="561"/>
      <c r="L36" s="561"/>
      <c r="M36" s="561"/>
      <c r="N36" s="561"/>
      <c r="O36" s="561"/>
      <c r="P36" s="561"/>
    </row>
    <row r="37" spans="1:16">
      <c r="A37" s="561"/>
      <c r="B37" s="561"/>
      <c r="C37" s="561"/>
      <c r="D37" s="561"/>
      <c r="E37" s="561"/>
      <c r="F37" s="561"/>
      <c r="G37" s="561"/>
      <c r="H37" s="561"/>
      <c r="I37" s="561"/>
      <c r="J37" s="561"/>
      <c r="K37" s="561"/>
      <c r="L37" s="561"/>
      <c r="M37" s="561"/>
      <c r="N37" s="561"/>
      <c r="O37" s="561"/>
      <c r="P37" s="561"/>
    </row>
    <row r="38" spans="1:16">
      <c r="A38" s="561"/>
      <c r="B38" s="561"/>
      <c r="C38" s="561"/>
      <c r="D38" s="561"/>
      <c r="E38" s="561"/>
      <c r="F38" s="561"/>
      <c r="G38" s="561"/>
      <c r="H38" s="561"/>
      <c r="I38" s="561"/>
      <c r="J38" s="561"/>
      <c r="K38" s="561"/>
      <c r="L38" s="561"/>
      <c r="M38" s="561"/>
      <c r="N38" s="561"/>
      <c r="O38" s="561"/>
      <c r="P38" s="561"/>
    </row>
    <row r="39" spans="1:16">
      <c r="A39" s="561"/>
      <c r="B39" s="561"/>
      <c r="C39" s="561"/>
      <c r="D39" s="561"/>
      <c r="E39" s="561"/>
      <c r="F39" s="561"/>
      <c r="G39" s="561"/>
      <c r="H39" s="561"/>
      <c r="I39" s="561"/>
      <c r="J39" s="561"/>
      <c r="K39" s="561"/>
      <c r="L39" s="561"/>
      <c r="M39" s="561"/>
      <c r="N39" s="561"/>
      <c r="O39" s="561"/>
      <c r="P39" s="561"/>
    </row>
    <row r="40" spans="1:16">
      <c r="A40" s="561"/>
      <c r="B40" s="561"/>
      <c r="C40" s="561"/>
      <c r="D40" s="561"/>
      <c r="E40" s="561"/>
      <c r="F40" s="561"/>
      <c r="G40" s="561"/>
      <c r="H40" s="561"/>
      <c r="I40" s="561"/>
      <c r="J40" s="561"/>
      <c r="K40" s="561"/>
      <c r="L40" s="561"/>
      <c r="M40" s="561"/>
      <c r="N40" s="561"/>
      <c r="O40" s="561"/>
      <c r="P40" s="561"/>
    </row>
    <row r="41" spans="1:16">
      <c r="A41" s="452"/>
      <c r="B41" s="452"/>
      <c r="C41" s="452"/>
      <c r="D41" s="452"/>
      <c r="E41" s="452"/>
      <c r="F41" s="452"/>
      <c r="G41" s="452"/>
      <c r="H41" s="452"/>
      <c r="I41" s="452"/>
      <c r="J41" s="452"/>
      <c r="K41" s="452"/>
      <c r="L41" s="452"/>
      <c r="M41" s="452"/>
      <c r="N41" s="452"/>
      <c r="O41" s="452"/>
      <c r="P41" s="452"/>
    </row>
    <row r="42" spans="1:16">
      <c r="A42" s="452"/>
      <c r="B42" s="452"/>
      <c r="C42" s="452"/>
      <c r="D42" s="452"/>
      <c r="E42" s="452"/>
      <c r="F42" s="452"/>
      <c r="G42" s="452"/>
      <c r="H42" s="452"/>
      <c r="I42" s="452"/>
      <c r="J42" s="452"/>
      <c r="K42" s="452"/>
      <c r="L42" s="452"/>
      <c r="M42" s="452"/>
      <c r="N42" s="452"/>
      <c r="O42" s="452"/>
      <c r="P42" s="452"/>
    </row>
    <row r="43" spans="1:16">
      <c r="A43" s="452"/>
      <c r="B43" s="452"/>
      <c r="C43" s="452"/>
      <c r="D43" s="452"/>
      <c r="E43" s="452"/>
      <c r="F43" s="452"/>
      <c r="G43" s="452"/>
      <c r="H43" s="452"/>
      <c r="I43" s="452"/>
      <c r="J43" s="452"/>
      <c r="K43" s="452"/>
      <c r="L43" s="452"/>
      <c r="M43" s="452"/>
      <c r="N43" s="452"/>
      <c r="O43" s="452"/>
      <c r="P43" s="452"/>
    </row>
    <row r="44" spans="1:16">
      <c r="A44" s="452"/>
      <c r="B44" s="452"/>
      <c r="C44" s="452"/>
      <c r="D44" s="452"/>
      <c r="E44" s="452"/>
      <c r="F44" s="452"/>
      <c r="G44" s="452"/>
      <c r="H44" s="452"/>
      <c r="I44" s="452"/>
      <c r="J44" s="452"/>
      <c r="K44" s="452"/>
      <c r="L44" s="452"/>
      <c r="M44" s="452"/>
      <c r="N44" s="452"/>
      <c r="O44" s="452"/>
      <c r="P44" s="452"/>
    </row>
    <row r="45" spans="1:16">
      <c r="A45" s="452"/>
      <c r="B45" s="452"/>
      <c r="C45" s="452"/>
      <c r="D45" s="452"/>
      <c r="E45" s="452"/>
      <c r="F45" s="452"/>
      <c r="G45" s="452"/>
      <c r="H45" s="452"/>
      <c r="I45" s="452"/>
      <c r="J45" s="452"/>
      <c r="K45" s="452"/>
      <c r="L45" s="452"/>
      <c r="M45" s="452"/>
      <c r="N45" s="452"/>
      <c r="O45" s="452"/>
      <c r="P45" s="452"/>
    </row>
    <row r="46" spans="1:16">
      <c r="A46" s="452"/>
      <c r="B46" s="452"/>
      <c r="C46" s="452"/>
      <c r="D46" s="452"/>
      <c r="E46" s="452"/>
      <c r="F46" s="452"/>
      <c r="G46" s="452"/>
      <c r="H46" s="452"/>
      <c r="I46" s="452"/>
      <c r="J46" s="452"/>
      <c r="K46" s="452"/>
      <c r="L46" s="452"/>
      <c r="M46" s="452"/>
      <c r="N46" s="452"/>
      <c r="O46" s="452"/>
      <c r="P46" s="452"/>
    </row>
    <row r="47" spans="1:16">
      <c r="A47" s="452"/>
      <c r="B47" s="452"/>
      <c r="C47" s="452"/>
      <c r="D47" s="452"/>
      <c r="E47" s="452"/>
      <c r="F47" s="452"/>
      <c r="G47" s="452"/>
      <c r="H47" s="452"/>
      <c r="I47" s="452"/>
      <c r="J47" s="452"/>
      <c r="K47" s="452"/>
      <c r="L47" s="452"/>
      <c r="M47" s="452"/>
      <c r="N47" s="452"/>
      <c r="O47" s="452"/>
      <c r="P47" s="452"/>
    </row>
    <row r="48" spans="1:16">
      <c r="A48" s="452"/>
      <c r="B48" s="452"/>
      <c r="C48" s="452"/>
      <c r="D48" s="452"/>
      <c r="E48" s="452"/>
      <c r="F48" s="452"/>
      <c r="G48" s="452"/>
      <c r="H48" s="452"/>
      <c r="I48" s="452"/>
      <c r="J48" s="452"/>
      <c r="K48" s="452"/>
      <c r="L48" s="452"/>
      <c r="M48" s="452"/>
      <c r="N48" s="452"/>
      <c r="O48" s="452"/>
      <c r="P48" s="452"/>
    </row>
    <row r="49" spans="1:16">
      <c r="A49" s="452"/>
      <c r="B49" s="452"/>
      <c r="C49" s="452"/>
      <c r="D49" s="452"/>
      <c r="E49" s="452"/>
      <c r="F49" s="452"/>
      <c r="G49" s="452"/>
      <c r="H49" s="452"/>
      <c r="I49" s="452"/>
      <c r="J49" s="452"/>
      <c r="K49" s="452"/>
      <c r="L49" s="452"/>
      <c r="M49" s="452"/>
      <c r="N49" s="452"/>
      <c r="O49" s="452"/>
      <c r="P49" s="452"/>
    </row>
    <row r="50" spans="1:16">
      <c r="A50" s="452"/>
      <c r="B50" s="452"/>
      <c r="C50" s="452"/>
      <c r="D50" s="452"/>
      <c r="E50" s="452"/>
      <c r="F50" s="452"/>
      <c r="G50" s="452"/>
      <c r="H50" s="452"/>
      <c r="I50" s="452"/>
      <c r="J50" s="452"/>
      <c r="K50" s="452"/>
      <c r="L50" s="452"/>
      <c r="M50" s="452"/>
      <c r="N50" s="452"/>
      <c r="O50" s="452"/>
      <c r="P50" s="452"/>
    </row>
    <row r="51" spans="1:16">
      <c r="A51" s="452"/>
      <c r="B51" s="452"/>
      <c r="C51" s="452"/>
      <c r="D51" s="452"/>
      <c r="E51" s="452"/>
      <c r="F51" s="452"/>
      <c r="G51" s="452"/>
      <c r="H51" s="452"/>
      <c r="I51" s="452"/>
      <c r="J51" s="452"/>
      <c r="K51" s="452"/>
      <c r="L51" s="452"/>
      <c r="M51" s="452"/>
      <c r="N51" s="452"/>
      <c r="O51" s="452"/>
      <c r="P51" s="452"/>
    </row>
    <row r="52" spans="1:16">
      <c r="A52" s="452"/>
      <c r="B52" s="452"/>
      <c r="C52" s="452"/>
      <c r="D52" s="452"/>
      <c r="E52" s="452"/>
      <c r="F52" s="452"/>
      <c r="G52" s="452"/>
      <c r="H52" s="452"/>
      <c r="I52" s="452"/>
      <c r="J52" s="452"/>
      <c r="K52" s="452"/>
      <c r="L52" s="452"/>
      <c r="M52" s="452"/>
      <c r="N52" s="452"/>
      <c r="O52" s="452"/>
      <c r="P52" s="452"/>
    </row>
    <row r="53" spans="1:16">
      <c r="A53" s="452"/>
      <c r="B53" s="452"/>
      <c r="C53" s="452"/>
      <c r="D53" s="452"/>
      <c r="E53" s="452"/>
      <c r="F53" s="452"/>
      <c r="G53" s="452"/>
      <c r="H53" s="452"/>
      <c r="I53" s="452"/>
      <c r="J53" s="452"/>
      <c r="K53" s="452"/>
      <c r="L53" s="452"/>
      <c r="M53" s="452"/>
      <c r="N53" s="452"/>
      <c r="O53" s="452"/>
      <c r="P53" s="452"/>
    </row>
    <row r="54" spans="1:16">
      <c r="A54" s="452"/>
      <c r="B54" s="452"/>
      <c r="C54" s="452"/>
      <c r="D54" s="452"/>
      <c r="E54" s="452"/>
      <c r="F54" s="452"/>
      <c r="G54" s="452"/>
      <c r="H54" s="452"/>
      <c r="I54" s="452"/>
      <c r="J54" s="452"/>
      <c r="K54" s="452"/>
      <c r="L54" s="452"/>
      <c r="M54" s="452"/>
      <c r="N54" s="452"/>
      <c r="O54" s="452"/>
      <c r="P54" s="452"/>
    </row>
    <row r="55" spans="1:16">
      <c r="A55" s="452"/>
      <c r="B55" s="452"/>
      <c r="C55" s="452"/>
      <c r="D55" s="452"/>
      <c r="E55" s="452"/>
      <c r="F55" s="452"/>
      <c r="G55" s="452"/>
      <c r="H55" s="452"/>
      <c r="I55" s="452"/>
      <c r="J55" s="452"/>
      <c r="K55" s="452"/>
      <c r="L55" s="452"/>
      <c r="M55" s="452"/>
      <c r="N55" s="452"/>
      <c r="O55" s="452"/>
      <c r="P55" s="452"/>
    </row>
    <row r="56" spans="1:16">
      <c r="A56" s="452"/>
      <c r="B56" s="452"/>
      <c r="C56" s="452"/>
      <c r="D56" s="452"/>
      <c r="E56" s="452"/>
      <c r="F56" s="452"/>
      <c r="G56" s="452"/>
      <c r="H56" s="452"/>
      <c r="I56" s="452"/>
      <c r="J56" s="452"/>
      <c r="K56" s="452"/>
      <c r="L56" s="452"/>
      <c r="M56" s="452"/>
      <c r="N56" s="452"/>
      <c r="O56" s="452"/>
      <c r="P56" s="452"/>
    </row>
    <row r="57" spans="1:16">
      <c r="A57" s="452"/>
      <c r="B57" s="452"/>
      <c r="C57" s="452"/>
      <c r="D57" s="452"/>
      <c r="E57" s="452"/>
      <c r="F57" s="452"/>
      <c r="G57" s="452"/>
      <c r="H57" s="452"/>
      <c r="I57" s="452"/>
      <c r="J57" s="452"/>
      <c r="K57" s="452"/>
      <c r="L57" s="452"/>
      <c r="M57" s="452"/>
      <c r="N57" s="452"/>
      <c r="O57" s="452"/>
      <c r="P57" s="452"/>
    </row>
    <row r="58" spans="1:16">
      <c r="A58" s="452"/>
      <c r="B58" s="452"/>
      <c r="C58" s="452"/>
      <c r="D58" s="452"/>
      <c r="E58" s="452"/>
      <c r="F58" s="452"/>
      <c r="G58" s="452"/>
      <c r="H58" s="452"/>
      <c r="I58" s="452"/>
      <c r="J58" s="452"/>
      <c r="K58" s="452"/>
      <c r="L58" s="452"/>
      <c r="M58" s="452"/>
      <c r="N58" s="452"/>
      <c r="O58" s="452"/>
      <c r="P58" s="452"/>
    </row>
  </sheetData>
  <sheetProtection formatCells="0" formatColumns="0" formatRows="0" insertColumns="0" insertRows="0" insertHyperlinks="0" deleteColumns="0" deleteRows="0" sort="0" autoFilter="0" pivotTables="0"/>
  <mergeCells count="2">
    <mergeCell ref="A17:F27"/>
    <mergeCell ref="A31:P40"/>
  </mergeCells>
  <phoneticPr fontId="101"/>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60" sqref="H60:L60"/>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2.44140625" style="100" customWidth="1"/>
    <col min="13" max="13" width="13.44140625" style="72" customWidth="1"/>
    <col min="14" max="14" width="22.44140625" style="57" customWidth="1"/>
    <col min="15" max="15" width="9" style="58"/>
    <col min="16" max="16384" width="9" style="57"/>
  </cols>
  <sheetData>
    <row r="1" spans="1:16" ht="26.25" customHeight="1" thickTop="1">
      <c r="A1" s="49" t="s">
        <v>233</v>
      </c>
      <c r="B1" s="50"/>
      <c r="C1" s="50"/>
      <c r="D1" s="51"/>
      <c r="E1" s="51"/>
      <c r="F1" s="52"/>
      <c r="G1" s="53"/>
      <c r="H1" s="54"/>
      <c r="I1" s="239" t="s">
        <v>37</v>
      </c>
      <c r="J1" s="74"/>
      <c r="K1" s="55"/>
      <c r="L1" s="240"/>
      <c r="M1" s="56"/>
    </row>
    <row r="2" spans="1:16" ht="17.399999999999999">
      <c r="A2" s="59"/>
      <c r="B2" s="241"/>
      <c r="C2" s="241"/>
      <c r="D2" s="241"/>
      <c r="E2" s="241"/>
      <c r="F2" s="241"/>
      <c r="G2" s="60"/>
      <c r="H2" s="61"/>
      <c r="I2" s="242" t="s">
        <v>38</v>
      </c>
      <c r="J2" s="62"/>
      <c r="K2" s="243" t="s">
        <v>21</v>
      </c>
      <c r="L2" s="63"/>
      <c r="M2" s="56"/>
      <c r="N2" s="207"/>
      <c r="P2" s="154"/>
    </row>
    <row r="3" spans="1:16" ht="17.399999999999999">
      <c r="A3" s="244" t="s">
        <v>28</v>
      </c>
      <c r="B3" s="245"/>
      <c r="D3" s="246"/>
      <c r="E3" s="246"/>
      <c r="F3" s="246"/>
      <c r="G3" s="64"/>
      <c r="H3"/>
      <c r="J3" s="247"/>
      <c r="L3" s="55"/>
      <c r="M3" s="66"/>
    </row>
    <row r="4" spans="1:16" ht="17.399999999999999">
      <c r="A4" s="67"/>
      <c r="B4" s="245"/>
      <c r="C4" s="100"/>
      <c r="D4" s="246"/>
      <c r="E4" s="246"/>
      <c r="F4" s="248"/>
      <c r="G4" s="68"/>
      <c r="H4" s="69"/>
      <c r="I4" s="69"/>
      <c r="J4" s="74"/>
      <c r="L4" s="55"/>
      <c r="M4" s="66"/>
      <c r="N4" s="316"/>
    </row>
    <row r="5" spans="1:16">
      <c r="A5" s="249"/>
      <c r="D5" s="246"/>
      <c r="E5" s="70"/>
      <c r="F5" s="250"/>
      <c r="G5" s="71"/>
      <c r="H5"/>
      <c r="I5" s="251"/>
      <c r="J5" s="74"/>
      <c r="M5" s="66"/>
    </row>
    <row r="6" spans="1:16" ht="17.399999999999999">
      <c r="A6" s="249"/>
      <c r="D6" s="246"/>
      <c r="E6" s="250"/>
      <c r="F6" s="250"/>
      <c r="G6" s="71"/>
      <c r="H6" s="61"/>
      <c r="I6" s="252"/>
      <c r="J6" s="74"/>
      <c r="M6" s="66"/>
    </row>
    <row r="7" spans="1:16">
      <c r="A7" s="249"/>
      <c r="D7" s="246"/>
      <c r="E7" s="250"/>
      <c r="F7" s="250"/>
      <c r="G7" s="71"/>
      <c r="H7" s="253"/>
      <c r="I7" s="251"/>
      <c r="J7" s="74"/>
      <c r="M7" s="66"/>
    </row>
    <row r="8" spans="1:16">
      <c r="A8" s="249"/>
      <c r="D8" s="246"/>
      <c r="E8" s="250"/>
      <c r="F8" s="250"/>
      <c r="G8" s="71"/>
      <c r="H8" s="62"/>
      <c r="I8" s="42"/>
      <c r="J8" s="42"/>
      <c r="K8" s="42"/>
    </row>
    <row r="9" spans="1:16">
      <c r="A9" s="249"/>
      <c r="D9" s="246"/>
      <c r="E9" s="250"/>
      <c r="F9" s="250"/>
      <c r="G9" s="71"/>
      <c r="H9" s="42"/>
      <c r="I9" s="42"/>
      <c r="J9" s="42"/>
      <c r="K9" s="42"/>
      <c r="N9" s="73"/>
    </row>
    <row r="10" spans="1:16">
      <c r="A10" s="249"/>
      <c r="D10" s="246"/>
      <c r="E10" s="250"/>
      <c r="F10" s="250"/>
      <c r="G10" s="71"/>
      <c r="H10" s="42"/>
      <c r="I10" s="42"/>
      <c r="J10" s="42"/>
      <c r="K10" s="42"/>
      <c r="N10" s="73" t="s">
        <v>39</v>
      </c>
    </row>
    <row r="11" spans="1:16">
      <c r="A11" s="249"/>
      <c r="D11" s="246"/>
      <c r="E11" s="250"/>
      <c r="F11" s="250"/>
      <c r="G11" s="71"/>
      <c r="H11" s="42"/>
      <c r="I11" s="42"/>
      <c r="J11" s="42"/>
      <c r="K11" s="42"/>
    </row>
    <row r="12" spans="1:16">
      <c r="A12" s="249"/>
      <c r="D12" s="246"/>
      <c r="E12" s="250"/>
      <c r="F12" s="250"/>
      <c r="G12" s="71"/>
      <c r="H12" s="42"/>
      <c r="I12" s="42"/>
      <c r="J12" s="42"/>
      <c r="K12" s="42"/>
      <c r="N12" s="73" t="s">
        <v>40</v>
      </c>
      <c r="O12" s="357"/>
    </row>
    <row r="13" spans="1:16">
      <c r="A13" s="249"/>
      <c r="D13" s="246"/>
      <c r="E13" s="250"/>
      <c r="F13" s="250"/>
      <c r="G13" s="71"/>
      <c r="H13" s="42"/>
      <c r="I13" s="42"/>
      <c r="J13" s="42"/>
      <c r="K13" s="42"/>
    </row>
    <row r="14" spans="1:16">
      <c r="A14" s="249"/>
      <c r="D14" s="246"/>
      <c r="E14" s="250"/>
      <c r="F14" s="250"/>
      <c r="G14" s="71"/>
      <c r="H14" s="42"/>
      <c r="I14" s="42"/>
      <c r="J14" s="42"/>
      <c r="K14" s="42"/>
      <c r="N14" s="410" t="s">
        <v>41</v>
      </c>
    </row>
    <row r="15" spans="1:16">
      <c r="A15" s="249"/>
      <c r="D15" s="246"/>
      <c r="E15" s="246" t="s">
        <v>21</v>
      </c>
      <c r="F15" s="248"/>
      <c r="G15" s="64"/>
      <c r="H15" s="253"/>
      <c r="I15" s="251"/>
      <c r="J15" s="62"/>
    </row>
    <row r="16" spans="1:16">
      <c r="A16" s="249"/>
      <c r="D16" s="246"/>
      <c r="E16" s="246"/>
      <c r="F16" s="248"/>
      <c r="G16" s="64"/>
      <c r="I16" s="251"/>
      <c r="J16" s="74"/>
      <c r="N16" s="318" t="s">
        <v>227</v>
      </c>
    </row>
    <row r="17" spans="1:19" ht="20.25" customHeight="1" thickBot="1">
      <c r="A17" s="562" t="s">
        <v>279</v>
      </c>
      <c r="B17" s="563"/>
      <c r="C17" s="563"/>
      <c r="D17" s="255"/>
      <c r="E17" s="256"/>
      <c r="F17" s="563" t="s">
        <v>280</v>
      </c>
      <c r="G17" s="564"/>
      <c r="H17" s="253"/>
      <c r="I17" s="251"/>
      <c r="J17" s="62"/>
      <c r="L17" s="63"/>
      <c r="M17" s="66"/>
      <c r="N17" s="254" t="s">
        <v>131</v>
      </c>
    </row>
    <row r="18" spans="1:19" ht="39" customHeight="1" thickTop="1">
      <c r="A18" s="565" t="s">
        <v>42</v>
      </c>
      <c r="B18" s="566"/>
      <c r="C18" s="567"/>
      <c r="D18" s="257" t="s">
        <v>43</v>
      </c>
      <c r="E18" s="258"/>
      <c r="F18" s="568" t="s">
        <v>44</v>
      </c>
      <c r="G18" s="569"/>
      <c r="I18" s="251"/>
      <c r="J18" s="74"/>
      <c r="M18" s="66"/>
      <c r="Q18" s="57" t="s">
        <v>28</v>
      </c>
      <c r="S18" s="57" t="s">
        <v>21</v>
      </c>
    </row>
    <row r="19" spans="1:19" ht="30" customHeight="1">
      <c r="A19" s="570" t="s">
        <v>232</v>
      </c>
      <c r="B19" s="570"/>
      <c r="C19" s="570"/>
      <c r="D19" s="570"/>
      <c r="E19" s="570"/>
      <c r="F19" s="570"/>
      <c r="G19" s="570"/>
      <c r="H19" s="259"/>
      <c r="I19" s="75" t="s">
        <v>45</v>
      </c>
      <c r="J19" s="75"/>
      <c r="K19" s="75"/>
      <c r="L19" s="63"/>
      <c r="M19" s="66"/>
    </row>
    <row r="20" spans="1:19" ht="17.399999999999999">
      <c r="E20" s="260" t="s">
        <v>46</v>
      </c>
      <c r="F20" s="261" t="s">
        <v>47</v>
      </c>
      <c r="H20" s="360" t="s">
        <v>197</v>
      </c>
      <c r="I20" s="251"/>
      <c r="J20" s="74" t="s">
        <v>21</v>
      </c>
      <c r="K20" s="262" t="s">
        <v>21</v>
      </c>
      <c r="M20" s="66"/>
    </row>
    <row r="21" spans="1:19" ht="16.8" thickBot="1">
      <c r="A21" s="263"/>
      <c r="B21" s="571">
        <v>45018</v>
      </c>
      <c r="C21" s="572"/>
      <c r="D21" s="264" t="s">
        <v>48</v>
      </c>
      <c r="E21" s="573" t="s">
        <v>49</v>
      </c>
      <c r="F21" s="574"/>
      <c r="G21" s="65" t="s">
        <v>50</v>
      </c>
      <c r="H21" s="581" t="s">
        <v>276</v>
      </c>
      <c r="I21" s="582"/>
      <c r="J21" s="582"/>
      <c r="K21" s="582"/>
      <c r="L21" s="582"/>
      <c r="M21" s="76" t="s">
        <v>197</v>
      </c>
      <c r="N21" s="77"/>
    </row>
    <row r="22" spans="1:19" ht="36" customHeight="1" thickTop="1" thickBot="1">
      <c r="A22" s="265" t="s">
        <v>51</v>
      </c>
      <c r="B22" s="583" t="s">
        <v>52</v>
      </c>
      <c r="C22" s="584"/>
      <c r="D22" s="585"/>
      <c r="E22" s="78" t="s">
        <v>277</v>
      </c>
      <c r="F22" s="78" t="s">
        <v>278</v>
      </c>
      <c r="G22" s="266" t="s">
        <v>53</v>
      </c>
      <c r="H22" s="586" t="s">
        <v>54</v>
      </c>
      <c r="I22" s="587"/>
      <c r="J22" s="587"/>
      <c r="K22" s="587"/>
      <c r="L22" s="588"/>
      <c r="M22" s="267" t="s">
        <v>55</v>
      </c>
      <c r="N22" s="268" t="s">
        <v>56</v>
      </c>
      <c r="R22" s="57" t="s">
        <v>28</v>
      </c>
    </row>
    <row r="23" spans="1:19" ht="71.400000000000006" customHeight="1" thickBot="1">
      <c r="A23" s="481" t="s">
        <v>57</v>
      </c>
      <c r="B23" s="575" t="str">
        <f t="shared" ref="B23" si="0">IF(G23&gt;5,"☆☆☆☆",IF(AND(G23&gt;=2.39,G23&lt;5),"☆☆☆",IF(AND(G23&gt;=1.39,G23&lt;2.4),"☆☆",IF(AND(G23&gt;0,G23&lt;1.4),"☆",IF(AND(G23&gt;=-1.39,G23&lt;0),"★",IF(AND(G23&gt;=-2.39,G23&lt;-1.4),"★★",IF(AND(G23&gt;=-3.39,G23&lt;-2.4),"★★★")))))))</f>
        <v>★</v>
      </c>
      <c r="C23" s="576"/>
      <c r="D23" s="577"/>
      <c r="E23" s="485">
        <v>2.56</v>
      </c>
      <c r="F23" s="485">
        <v>2.23</v>
      </c>
      <c r="G23" s="482">
        <f>F23-E23</f>
        <v>-0.33000000000000007</v>
      </c>
      <c r="H23" s="596" t="s">
        <v>450</v>
      </c>
      <c r="I23" s="596"/>
      <c r="J23" s="596"/>
      <c r="K23" s="596"/>
      <c r="L23" s="597"/>
      <c r="M23" s="804" t="s">
        <v>245</v>
      </c>
      <c r="N23" s="805">
        <v>45015</v>
      </c>
      <c r="O23" s="330" t="s">
        <v>210</v>
      </c>
    </row>
    <row r="24" spans="1:19" ht="66" customHeight="1" thickBot="1">
      <c r="A24" s="269" t="s">
        <v>58</v>
      </c>
      <c r="B24" s="575" t="str">
        <f t="shared" ref="B24" si="1">IF(G24&gt;5,"☆☆☆☆",IF(AND(G24&gt;=2.39,G24&lt;5),"☆☆☆",IF(AND(G24&gt;=1.39,G24&lt;2.4),"☆☆",IF(AND(G24&gt;0,G24&lt;1.4),"☆",IF(AND(G24&gt;=-1.39,G24&lt;0),"★",IF(AND(G24&gt;=-2.39,G24&lt;-1.4),"★★",IF(AND(G24&gt;=-3.39,G24&lt;-2.4),"★★★")))))))</f>
        <v>★★</v>
      </c>
      <c r="C24" s="576"/>
      <c r="D24" s="577"/>
      <c r="E24" s="156">
        <v>5</v>
      </c>
      <c r="F24" s="156">
        <v>3.52</v>
      </c>
      <c r="G24" s="367">
        <f t="shared" ref="G24:G70" si="2">F24-E24</f>
        <v>-1.48</v>
      </c>
      <c r="H24" s="589"/>
      <c r="I24" s="590"/>
      <c r="J24" s="590"/>
      <c r="K24" s="590"/>
      <c r="L24" s="591"/>
      <c r="M24" s="200"/>
      <c r="N24" s="201"/>
      <c r="O24" s="330" t="s">
        <v>58</v>
      </c>
      <c r="Q24" s="57" t="s">
        <v>28</v>
      </c>
    </row>
    <row r="25" spans="1:19" ht="81" customHeight="1" thickBot="1">
      <c r="A25" s="336" t="s">
        <v>59</v>
      </c>
      <c r="B25" s="575" t="str">
        <f t="shared" ref="B25:B70" si="3">IF(G25&gt;5,"☆☆☆☆",IF(AND(G25&gt;=2.39,G25&lt;5),"☆☆☆",IF(AND(G25&gt;=1.39,G25&lt;2.4),"☆☆",IF(AND(G25&gt;0,G25&lt;1.4),"☆",IF(AND(G25&gt;=-1.39,G25&lt;0),"★",IF(AND(G25&gt;=-2.39,G25&lt;-1.4),"★★",IF(AND(G25&gt;=-3.39,G25&lt;-2.4),"★★★")))))))</f>
        <v>★★</v>
      </c>
      <c r="C25" s="576"/>
      <c r="D25" s="577"/>
      <c r="E25" s="390">
        <v>5.93</v>
      </c>
      <c r="F25" s="156">
        <v>3.85</v>
      </c>
      <c r="G25" s="367">
        <f t="shared" si="2"/>
        <v>-2.0799999999999996</v>
      </c>
      <c r="H25" s="578"/>
      <c r="I25" s="579"/>
      <c r="J25" s="579"/>
      <c r="K25" s="579"/>
      <c r="L25" s="580"/>
      <c r="M25" s="483"/>
      <c r="N25" s="201"/>
      <c r="O25" s="330" t="s">
        <v>59</v>
      </c>
    </row>
    <row r="26" spans="1:19" ht="83.25" customHeight="1" thickBot="1">
      <c r="A26" s="336" t="s">
        <v>60</v>
      </c>
      <c r="B26" s="575" t="str">
        <f t="shared" si="3"/>
        <v>★★★</v>
      </c>
      <c r="C26" s="576"/>
      <c r="D26" s="577"/>
      <c r="E26" s="390">
        <v>8.57</v>
      </c>
      <c r="F26" s="390">
        <v>5.31</v>
      </c>
      <c r="G26" s="367">
        <f t="shared" si="2"/>
        <v>-3.2600000000000007</v>
      </c>
      <c r="H26" s="578"/>
      <c r="I26" s="579"/>
      <c r="J26" s="579"/>
      <c r="K26" s="579"/>
      <c r="L26" s="580"/>
      <c r="M26" s="200"/>
      <c r="N26" s="201"/>
      <c r="O26" s="330" t="s">
        <v>60</v>
      </c>
    </row>
    <row r="27" spans="1:19" ht="78.599999999999994" customHeight="1" thickBot="1">
      <c r="A27" s="336" t="s">
        <v>61</v>
      </c>
      <c r="B27" s="575" t="s">
        <v>286</v>
      </c>
      <c r="C27" s="576"/>
      <c r="D27" s="577"/>
      <c r="E27" s="156">
        <v>2.88</v>
      </c>
      <c r="F27" s="485">
        <v>2.88</v>
      </c>
      <c r="G27" s="367">
        <f t="shared" si="2"/>
        <v>0</v>
      </c>
      <c r="H27" s="578"/>
      <c r="I27" s="579"/>
      <c r="J27" s="579"/>
      <c r="K27" s="579"/>
      <c r="L27" s="580"/>
      <c r="M27" s="200"/>
      <c r="N27" s="201"/>
      <c r="O27" s="330" t="s">
        <v>61</v>
      </c>
    </row>
    <row r="28" spans="1:19" ht="87" customHeight="1" thickBot="1">
      <c r="A28" s="336" t="s">
        <v>62</v>
      </c>
      <c r="B28" s="575" t="str">
        <f t="shared" si="3"/>
        <v>★★</v>
      </c>
      <c r="C28" s="576"/>
      <c r="D28" s="577"/>
      <c r="E28" s="390">
        <v>4.59</v>
      </c>
      <c r="F28" s="156">
        <v>2.93</v>
      </c>
      <c r="G28" s="367">
        <f t="shared" si="2"/>
        <v>-1.6599999999999997</v>
      </c>
      <c r="H28" s="578"/>
      <c r="I28" s="579"/>
      <c r="J28" s="579"/>
      <c r="K28" s="579"/>
      <c r="L28" s="580"/>
      <c r="M28" s="200"/>
      <c r="N28" s="201"/>
      <c r="O28" s="330" t="s">
        <v>62</v>
      </c>
    </row>
    <row r="29" spans="1:19" ht="71.25" customHeight="1" thickBot="1">
      <c r="A29" s="336" t="s">
        <v>63</v>
      </c>
      <c r="B29" s="575" t="str">
        <f t="shared" si="3"/>
        <v>★★</v>
      </c>
      <c r="C29" s="576"/>
      <c r="D29" s="577"/>
      <c r="E29" s="156">
        <v>4.9400000000000004</v>
      </c>
      <c r="F29" s="156">
        <v>3.06</v>
      </c>
      <c r="G29" s="367">
        <f t="shared" si="2"/>
        <v>-1.8800000000000003</v>
      </c>
      <c r="H29" s="578"/>
      <c r="I29" s="579"/>
      <c r="J29" s="579"/>
      <c r="K29" s="579"/>
      <c r="L29" s="580"/>
      <c r="M29" s="200"/>
      <c r="N29" s="201"/>
      <c r="O29" s="330" t="s">
        <v>63</v>
      </c>
    </row>
    <row r="30" spans="1:19" ht="73.5" customHeight="1" thickBot="1">
      <c r="A30" s="336" t="s">
        <v>64</v>
      </c>
      <c r="B30" s="575" t="str">
        <f t="shared" si="3"/>
        <v>★</v>
      </c>
      <c r="C30" s="576"/>
      <c r="D30" s="577"/>
      <c r="E30" s="156">
        <v>4.1500000000000004</v>
      </c>
      <c r="F30" s="156">
        <v>2.92</v>
      </c>
      <c r="G30" s="367">
        <f t="shared" si="2"/>
        <v>-1.2300000000000004</v>
      </c>
      <c r="H30" s="578"/>
      <c r="I30" s="579"/>
      <c r="J30" s="579"/>
      <c r="K30" s="579"/>
      <c r="L30" s="580"/>
      <c r="M30" s="200"/>
      <c r="N30" s="201"/>
      <c r="O30" s="330" t="s">
        <v>64</v>
      </c>
    </row>
    <row r="31" spans="1:19" ht="75.75" customHeight="1" thickBot="1">
      <c r="A31" s="336" t="s">
        <v>65</v>
      </c>
      <c r="B31" s="575" t="str">
        <f t="shared" si="3"/>
        <v>★★</v>
      </c>
      <c r="C31" s="576"/>
      <c r="D31" s="577"/>
      <c r="E31" s="156">
        <v>4.83</v>
      </c>
      <c r="F31" s="156">
        <v>2.96</v>
      </c>
      <c r="G31" s="367">
        <f t="shared" si="2"/>
        <v>-1.87</v>
      </c>
      <c r="H31" s="595" t="s">
        <v>373</v>
      </c>
      <c r="I31" s="596"/>
      <c r="J31" s="596"/>
      <c r="K31" s="596"/>
      <c r="L31" s="597"/>
      <c r="M31" s="486" t="s">
        <v>374</v>
      </c>
      <c r="N31" s="487">
        <v>45009</v>
      </c>
      <c r="O31" s="330" t="s">
        <v>65</v>
      </c>
    </row>
    <row r="32" spans="1:19" ht="90" customHeight="1" thickBot="1">
      <c r="A32" s="337" t="s">
        <v>66</v>
      </c>
      <c r="B32" s="575" t="str">
        <f t="shared" si="3"/>
        <v>★</v>
      </c>
      <c r="C32" s="576"/>
      <c r="D32" s="577"/>
      <c r="E32" s="156">
        <v>4.13</v>
      </c>
      <c r="F32" s="156">
        <v>3.17</v>
      </c>
      <c r="G32" s="367">
        <f t="shared" si="2"/>
        <v>-0.96</v>
      </c>
      <c r="H32" s="578" t="s">
        <v>265</v>
      </c>
      <c r="I32" s="579"/>
      <c r="J32" s="579"/>
      <c r="K32" s="579"/>
      <c r="L32" s="580"/>
      <c r="M32" s="200" t="s">
        <v>266</v>
      </c>
      <c r="N32" s="201">
        <v>45011</v>
      </c>
      <c r="O32" s="330" t="s">
        <v>66</v>
      </c>
    </row>
    <row r="33" spans="1:16" ht="94.95" customHeight="1" thickBot="1">
      <c r="A33" s="338" t="s">
        <v>67</v>
      </c>
      <c r="B33" s="575" t="str">
        <f t="shared" si="3"/>
        <v>★</v>
      </c>
      <c r="C33" s="576"/>
      <c r="D33" s="577"/>
      <c r="E33" s="156">
        <v>4.6399999999999997</v>
      </c>
      <c r="F33" s="156">
        <v>3.74</v>
      </c>
      <c r="G33" s="367">
        <f t="shared" si="2"/>
        <v>-0.89999999999999947</v>
      </c>
      <c r="H33" s="578"/>
      <c r="I33" s="579"/>
      <c r="J33" s="579"/>
      <c r="K33" s="579"/>
      <c r="L33" s="580"/>
      <c r="M33" s="200"/>
      <c r="N33" s="201"/>
      <c r="O33" s="330" t="s">
        <v>67</v>
      </c>
    </row>
    <row r="34" spans="1:16" ht="81" customHeight="1" thickBot="1">
      <c r="A34" s="269" t="s">
        <v>68</v>
      </c>
      <c r="B34" s="575" t="str">
        <f t="shared" si="3"/>
        <v>★</v>
      </c>
      <c r="C34" s="576"/>
      <c r="D34" s="577"/>
      <c r="E34" s="156">
        <v>4.2300000000000004</v>
      </c>
      <c r="F34" s="156">
        <v>3.04</v>
      </c>
      <c r="G34" s="367">
        <f t="shared" si="2"/>
        <v>-1.1900000000000004</v>
      </c>
      <c r="H34" s="592" t="s">
        <v>372</v>
      </c>
      <c r="I34" s="593"/>
      <c r="J34" s="593"/>
      <c r="K34" s="593"/>
      <c r="L34" s="594"/>
      <c r="M34" s="493" t="s">
        <v>258</v>
      </c>
      <c r="N34" s="523">
        <v>45013</v>
      </c>
      <c r="O34" s="330" t="s">
        <v>68</v>
      </c>
    </row>
    <row r="35" spans="1:16" ht="94.5" customHeight="1" thickBot="1">
      <c r="A35" s="337" t="s">
        <v>69</v>
      </c>
      <c r="B35" s="575" t="str">
        <f t="shared" si="3"/>
        <v>★</v>
      </c>
      <c r="C35" s="576"/>
      <c r="D35" s="577"/>
      <c r="E35" s="156">
        <v>4.99</v>
      </c>
      <c r="F35" s="156">
        <v>4.03</v>
      </c>
      <c r="G35" s="367">
        <f t="shared" si="2"/>
        <v>-0.96</v>
      </c>
      <c r="H35" s="598"/>
      <c r="I35" s="599"/>
      <c r="J35" s="599"/>
      <c r="K35" s="599"/>
      <c r="L35" s="600"/>
      <c r="M35" s="460"/>
      <c r="N35" s="461"/>
      <c r="O35" s="330" t="s">
        <v>69</v>
      </c>
    </row>
    <row r="36" spans="1:16" ht="92.4" customHeight="1" thickBot="1">
      <c r="A36" s="339" t="s">
        <v>70</v>
      </c>
      <c r="B36" s="575" t="str">
        <f t="shared" si="3"/>
        <v>★</v>
      </c>
      <c r="C36" s="576"/>
      <c r="D36" s="577"/>
      <c r="E36" s="156">
        <v>4.0999999999999996</v>
      </c>
      <c r="F36" s="156">
        <v>2.94</v>
      </c>
      <c r="G36" s="367">
        <f t="shared" si="2"/>
        <v>-1.1599999999999997</v>
      </c>
      <c r="H36" s="578"/>
      <c r="I36" s="579"/>
      <c r="J36" s="579"/>
      <c r="K36" s="579"/>
      <c r="L36" s="580"/>
      <c r="M36" s="405"/>
      <c r="N36" s="406"/>
      <c r="O36" s="330" t="s">
        <v>70</v>
      </c>
    </row>
    <row r="37" spans="1:16" ht="87.75" customHeight="1" thickBot="1">
      <c r="A37" s="336" t="s">
        <v>71</v>
      </c>
      <c r="B37" s="575" t="str">
        <f t="shared" si="3"/>
        <v>★</v>
      </c>
      <c r="C37" s="576"/>
      <c r="D37" s="577"/>
      <c r="E37" s="156">
        <v>4.6100000000000003</v>
      </c>
      <c r="F37" s="156">
        <v>3.88</v>
      </c>
      <c r="G37" s="367">
        <f t="shared" si="2"/>
        <v>-0.73000000000000043</v>
      </c>
      <c r="H37" s="578"/>
      <c r="I37" s="579"/>
      <c r="J37" s="579"/>
      <c r="K37" s="579"/>
      <c r="L37" s="580"/>
      <c r="M37" s="200"/>
      <c r="N37" s="201"/>
      <c r="O37" s="330" t="s">
        <v>71</v>
      </c>
    </row>
    <row r="38" spans="1:16" ht="75.75" customHeight="1" thickBot="1">
      <c r="A38" s="336" t="s">
        <v>72</v>
      </c>
      <c r="B38" s="575" t="s">
        <v>287</v>
      </c>
      <c r="C38" s="576"/>
      <c r="D38" s="577"/>
      <c r="E38" s="447">
        <v>10.69</v>
      </c>
      <c r="F38" s="390">
        <v>7.24</v>
      </c>
      <c r="G38" s="367">
        <f t="shared" si="2"/>
        <v>-3.4499999999999993</v>
      </c>
      <c r="H38" s="578"/>
      <c r="I38" s="579"/>
      <c r="J38" s="579"/>
      <c r="K38" s="579"/>
      <c r="L38" s="580"/>
      <c r="M38" s="200"/>
      <c r="N38" s="201"/>
      <c r="O38" s="330" t="s">
        <v>72</v>
      </c>
    </row>
    <row r="39" spans="1:16" ht="70.2" customHeight="1" thickBot="1">
      <c r="A39" s="336" t="s">
        <v>73</v>
      </c>
      <c r="B39" s="575" t="str">
        <f t="shared" ref="B39" si="4">IF(G39&gt;5,"☆☆☆☆",IF(AND(G39&gt;=2.39,G39&lt;5),"☆☆☆",IF(AND(G39&gt;=1.39,G39&lt;2.4),"☆☆",IF(AND(G39&gt;0,G39&lt;1.4),"☆",IF(AND(G39&gt;=-1.39,G39&lt;0),"★",IF(AND(G39&gt;=-2.39,G39&lt;-1.4),"★★",IF(AND(G39&gt;=-3.39,G39&lt;-2.4),"★★★")))))))</f>
        <v>☆</v>
      </c>
      <c r="C39" s="576"/>
      <c r="D39" s="577"/>
      <c r="E39" s="390">
        <v>7.69</v>
      </c>
      <c r="F39" s="390">
        <v>7.86</v>
      </c>
      <c r="G39" s="367">
        <f t="shared" si="2"/>
        <v>0.16999999999999993</v>
      </c>
      <c r="H39" s="578"/>
      <c r="I39" s="579"/>
      <c r="J39" s="579"/>
      <c r="K39" s="579"/>
      <c r="L39" s="580"/>
      <c r="M39" s="405"/>
      <c r="N39" s="406"/>
      <c r="O39" s="330" t="s">
        <v>73</v>
      </c>
    </row>
    <row r="40" spans="1:16" ht="78.75" customHeight="1" thickBot="1">
      <c r="A40" s="336" t="s">
        <v>74</v>
      </c>
      <c r="B40" s="575" t="str">
        <f t="shared" si="3"/>
        <v>★</v>
      </c>
      <c r="C40" s="576"/>
      <c r="D40" s="577"/>
      <c r="E40" s="156">
        <v>4.78</v>
      </c>
      <c r="F40" s="156">
        <v>4.26</v>
      </c>
      <c r="G40" s="367">
        <f t="shared" si="2"/>
        <v>-0.52000000000000046</v>
      </c>
      <c r="H40" s="578"/>
      <c r="I40" s="579"/>
      <c r="J40" s="579"/>
      <c r="K40" s="579"/>
      <c r="L40" s="580"/>
      <c r="M40" s="200"/>
      <c r="N40" s="201"/>
      <c r="O40" s="330" t="s">
        <v>74</v>
      </c>
    </row>
    <row r="41" spans="1:16" ht="66" customHeight="1" thickBot="1">
      <c r="A41" s="336" t="s">
        <v>75</v>
      </c>
      <c r="B41" s="575" t="str">
        <f t="shared" si="3"/>
        <v>★</v>
      </c>
      <c r="C41" s="576"/>
      <c r="D41" s="577"/>
      <c r="E41" s="156">
        <v>4.38</v>
      </c>
      <c r="F41" s="156">
        <v>3.46</v>
      </c>
      <c r="G41" s="367">
        <f t="shared" si="2"/>
        <v>-0.91999999999999993</v>
      </c>
      <c r="H41" s="578"/>
      <c r="I41" s="579"/>
      <c r="J41" s="579"/>
      <c r="K41" s="579"/>
      <c r="L41" s="580"/>
      <c r="M41" s="200"/>
      <c r="N41" s="201"/>
      <c r="O41" s="330" t="s">
        <v>75</v>
      </c>
    </row>
    <row r="42" spans="1:16" ht="77.25" customHeight="1" thickBot="1">
      <c r="A42" s="336" t="s">
        <v>76</v>
      </c>
      <c r="B42" s="575" t="str">
        <f t="shared" si="3"/>
        <v>★★</v>
      </c>
      <c r="C42" s="576"/>
      <c r="D42" s="577"/>
      <c r="E42" s="390">
        <v>5.75</v>
      </c>
      <c r="F42" s="156">
        <v>3.92</v>
      </c>
      <c r="G42" s="367">
        <f t="shared" si="2"/>
        <v>-1.83</v>
      </c>
      <c r="H42" s="578"/>
      <c r="I42" s="579"/>
      <c r="J42" s="579"/>
      <c r="K42" s="579"/>
      <c r="L42" s="580"/>
      <c r="M42" s="405"/>
      <c r="N42" s="201"/>
      <c r="O42" s="330" t="s">
        <v>76</v>
      </c>
      <c r="P42" s="57" t="s">
        <v>197</v>
      </c>
    </row>
    <row r="43" spans="1:16" ht="69.75" customHeight="1" thickBot="1">
      <c r="A43" s="336" t="s">
        <v>77</v>
      </c>
      <c r="B43" s="575" t="str">
        <f t="shared" si="3"/>
        <v>★</v>
      </c>
      <c r="C43" s="576"/>
      <c r="D43" s="577"/>
      <c r="E43" s="156">
        <v>5.13</v>
      </c>
      <c r="F43" s="156">
        <v>3.92</v>
      </c>
      <c r="G43" s="367">
        <f t="shared" si="2"/>
        <v>-1.21</v>
      </c>
      <c r="H43" s="578"/>
      <c r="I43" s="579"/>
      <c r="J43" s="579"/>
      <c r="K43" s="579"/>
      <c r="L43" s="580"/>
      <c r="M43" s="200"/>
      <c r="N43" s="201"/>
      <c r="O43" s="330" t="s">
        <v>77</v>
      </c>
    </row>
    <row r="44" spans="1:16" ht="77.25" customHeight="1" thickBot="1">
      <c r="A44" s="340" t="s">
        <v>78</v>
      </c>
      <c r="B44" s="575" t="str">
        <f t="shared" si="3"/>
        <v>★★</v>
      </c>
      <c r="C44" s="576"/>
      <c r="D44" s="577"/>
      <c r="E44" s="156">
        <v>5.09</v>
      </c>
      <c r="F44" s="156">
        <v>3.64</v>
      </c>
      <c r="G44" s="367">
        <f t="shared" si="2"/>
        <v>-1.4499999999999997</v>
      </c>
      <c r="H44" s="601"/>
      <c r="I44" s="602"/>
      <c r="J44" s="602"/>
      <c r="K44" s="602"/>
      <c r="L44" s="602"/>
      <c r="M44" s="200"/>
      <c r="N44" s="466"/>
      <c r="O44" s="330" t="s">
        <v>78</v>
      </c>
    </row>
    <row r="45" spans="1:16" ht="81.75" customHeight="1" thickBot="1">
      <c r="A45" s="336" t="s">
        <v>79</v>
      </c>
      <c r="B45" s="575" t="str">
        <f t="shared" si="3"/>
        <v>★★</v>
      </c>
      <c r="C45" s="576"/>
      <c r="D45" s="577"/>
      <c r="E45" s="156">
        <v>6.13</v>
      </c>
      <c r="F45" s="390">
        <v>4.7</v>
      </c>
      <c r="G45" s="367">
        <f t="shared" si="2"/>
        <v>-1.4299999999999997</v>
      </c>
      <c r="H45" s="603"/>
      <c r="I45" s="604"/>
      <c r="J45" s="604"/>
      <c r="K45" s="604"/>
      <c r="L45" s="605"/>
      <c r="M45" s="200"/>
      <c r="N45" s="453"/>
      <c r="O45" s="330" t="s">
        <v>79</v>
      </c>
    </row>
    <row r="46" spans="1:16" ht="72.75" customHeight="1" thickBot="1">
      <c r="A46" s="336" t="s">
        <v>80</v>
      </c>
      <c r="B46" s="575" t="str">
        <f t="shared" si="3"/>
        <v>★</v>
      </c>
      <c r="C46" s="576"/>
      <c r="D46" s="577"/>
      <c r="E46" s="156">
        <v>5.98</v>
      </c>
      <c r="F46" s="156">
        <v>4.6900000000000004</v>
      </c>
      <c r="G46" s="367">
        <f t="shared" si="2"/>
        <v>-1.29</v>
      </c>
      <c r="H46" s="578"/>
      <c r="I46" s="579"/>
      <c r="J46" s="579"/>
      <c r="K46" s="579"/>
      <c r="L46" s="580"/>
      <c r="M46" s="200"/>
      <c r="N46" s="201"/>
      <c r="O46" s="330" t="s">
        <v>80</v>
      </c>
    </row>
    <row r="47" spans="1:16" ht="91.2" customHeight="1" thickBot="1">
      <c r="A47" s="336" t="s">
        <v>81</v>
      </c>
      <c r="B47" s="575" t="str">
        <f t="shared" si="3"/>
        <v>★</v>
      </c>
      <c r="C47" s="576"/>
      <c r="D47" s="577"/>
      <c r="E47" s="156">
        <v>4.28</v>
      </c>
      <c r="F47" s="156">
        <v>3.69</v>
      </c>
      <c r="G47" s="367">
        <f t="shared" si="2"/>
        <v>-0.5900000000000003</v>
      </c>
      <c r="H47" s="578"/>
      <c r="I47" s="579"/>
      <c r="J47" s="579"/>
      <c r="K47" s="579"/>
      <c r="L47" s="580"/>
      <c r="M47" s="467"/>
      <c r="N47" s="201"/>
      <c r="O47" s="330" t="s">
        <v>81</v>
      </c>
    </row>
    <row r="48" spans="1:16" ht="78.75" customHeight="1" thickBot="1">
      <c r="A48" s="336" t="s">
        <v>82</v>
      </c>
      <c r="B48" s="575" t="str">
        <f t="shared" si="3"/>
        <v>★</v>
      </c>
      <c r="C48" s="576"/>
      <c r="D48" s="577"/>
      <c r="E48" s="156">
        <v>4.83</v>
      </c>
      <c r="F48" s="156">
        <v>4.1500000000000004</v>
      </c>
      <c r="G48" s="367">
        <f t="shared" si="2"/>
        <v>-0.67999999999999972</v>
      </c>
      <c r="H48" s="606"/>
      <c r="I48" s="607"/>
      <c r="J48" s="607"/>
      <c r="K48" s="607"/>
      <c r="L48" s="608"/>
      <c r="M48" s="200"/>
      <c r="N48" s="201"/>
      <c r="O48" s="330" t="s">
        <v>82</v>
      </c>
    </row>
    <row r="49" spans="1:15" ht="74.25" customHeight="1" thickBot="1">
      <c r="A49" s="336" t="s">
        <v>83</v>
      </c>
      <c r="B49" s="575" t="str">
        <f t="shared" si="3"/>
        <v>★</v>
      </c>
      <c r="C49" s="576"/>
      <c r="D49" s="577"/>
      <c r="E49" s="390">
        <v>5.78</v>
      </c>
      <c r="F49" s="156">
        <v>4.74</v>
      </c>
      <c r="G49" s="367">
        <f t="shared" si="2"/>
        <v>-1.04</v>
      </c>
      <c r="H49" s="578"/>
      <c r="I49" s="579"/>
      <c r="J49" s="579"/>
      <c r="K49" s="579"/>
      <c r="L49" s="580"/>
      <c r="M49" s="200"/>
      <c r="N49" s="201"/>
      <c r="O49" s="330" t="s">
        <v>83</v>
      </c>
    </row>
    <row r="50" spans="1:15" ht="73.2" customHeight="1" thickBot="1">
      <c r="A50" s="336" t="s">
        <v>84</v>
      </c>
      <c r="B50" s="575" t="str">
        <f t="shared" si="3"/>
        <v>★★</v>
      </c>
      <c r="C50" s="576"/>
      <c r="D50" s="577"/>
      <c r="E50" s="390">
        <v>7.21</v>
      </c>
      <c r="F50" s="390">
        <v>5.57</v>
      </c>
      <c r="G50" s="367">
        <f t="shared" si="2"/>
        <v>-1.6399999999999997</v>
      </c>
      <c r="H50" s="606"/>
      <c r="I50" s="607"/>
      <c r="J50" s="607"/>
      <c r="K50" s="607"/>
      <c r="L50" s="608"/>
      <c r="M50" s="200"/>
      <c r="N50" s="484"/>
      <c r="O50" s="330" t="s">
        <v>84</v>
      </c>
    </row>
    <row r="51" spans="1:15" ht="73.5" customHeight="1" thickBot="1">
      <c r="A51" s="336" t="s">
        <v>85</v>
      </c>
      <c r="B51" s="575" t="str">
        <f t="shared" si="3"/>
        <v>★★</v>
      </c>
      <c r="C51" s="576"/>
      <c r="D51" s="577"/>
      <c r="E51" s="390">
        <v>7.26</v>
      </c>
      <c r="F51" s="390">
        <v>5.68</v>
      </c>
      <c r="G51" s="367">
        <f t="shared" si="2"/>
        <v>-1.58</v>
      </c>
      <c r="H51" s="578"/>
      <c r="I51" s="579"/>
      <c r="J51" s="579"/>
      <c r="K51" s="579"/>
      <c r="L51" s="580"/>
      <c r="M51" s="407"/>
      <c r="N51" s="408"/>
      <c r="O51" s="330" t="s">
        <v>85</v>
      </c>
    </row>
    <row r="52" spans="1:15" ht="75" customHeight="1" thickBot="1">
      <c r="A52" s="336" t="s">
        <v>86</v>
      </c>
      <c r="B52" s="575" t="str">
        <f t="shared" si="3"/>
        <v>★</v>
      </c>
      <c r="C52" s="576"/>
      <c r="D52" s="577"/>
      <c r="E52" s="156">
        <v>4</v>
      </c>
      <c r="F52" s="156">
        <v>3.97</v>
      </c>
      <c r="G52" s="367">
        <f t="shared" si="2"/>
        <v>-2.9999999999999805E-2</v>
      </c>
      <c r="H52" s="578"/>
      <c r="I52" s="579"/>
      <c r="J52" s="579"/>
      <c r="K52" s="579"/>
      <c r="L52" s="580"/>
      <c r="M52" s="200"/>
      <c r="N52" s="201"/>
      <c r="O52" s="330" t="s">
        <v>86</v>
      </c>
    </row>
    <row r="53" spans="1:15" ht="77.25" customHeight="1" thickBot="1">
      <c r="A53" s="336" t="s">
        <v>87</v>
      </c>
      <c r="B53" s="575" t="str">
        <f t="shared" si="3"/>
        <v>★</v>
      </c>
      <c r="C53" s="576"/>
      <c r="D53" s="577"/>
      <c r="E53" s="390">
        <v>9.9499999999999993</v>
      </c>
      <c r="F53" s="390">
        <v>9.2100000000000009</v>
      </c>
      <c r="G53" s="367">
        <f t="shared" si="2"/>
        <v>-0.73999999999999844</v>
      </c>
      <c r="H53" s="578"/>
      <c r="I53" s="579"/>
      <c r="J53" s="579"/>
      <c r="K53" s="579"/>
      <c r="L53" s="580"/>
      <c r="M53" s="200"/>
      <c r="N53" s="201"/>
      <c r="O53" s="330" t="s">
        <v>87</v>
      </c>
    </row>
    <row r="54" spans="1:15" ht="63.75" customHeight="1" thickBot="1">
      <c r="A54" s="336" t="s">
        <v>88</v>
      </c>
      <c r="B54" s="575" t="str">
        <f t="shared" si="3"/>
        <v>★★</v>
      </c>
      <c r="C54" s="576"/>
      <c r="D54" s="577"/>
      <c r="E54" s="390">
        <v>4.87</v>
      </c>
      <c r="F54" s="156">
        <v>3.35</v>
      </c>
      <c r="G54" s="367">
        <f t="shared" si="2"/>
        <v>-1.52</v>
      </c>
      <c r="H54" s="578"/>
      <c r="I54" s="579"/>
      <c r="J54" s="579"/>
      <c r="K54" s="579"/>
      <c r="L54" s="580"/>
      <c r="M54" s="200"/>
      <c r="N54" s="201"/>
      <c r="O54" s="330" t="s">
        <v>88</v>
      </c>
    </row>
    <row r="55" spans="1:15" ht="93.6" customHeight="1" thickBot="1">
      <c r="A55" s="336" t="s">
        <v>89</v>
      </c>
      <c r="B55" s="575" t="str">
        <f t="shared" si="3"/>
        <v>★</v>
      </c>
      <c r="C55" s="576"/>
      <c r="D55" s="577"/>
      <c r="E55" s="156">
        <v>4</v>
      </c>
      <c r="F55" s="156">
        <v>3.87</v>
      </c>
      <c r="G55" s="367">
        <f t="shared" si="2"/>
        <v>-0.12999999999999989</v>
      </c>
      <c r="H55" s="595" t="s">
        <v>444</v>
      </c>
      <c r="I55" s="596"/>
      <c r="J55" s="596"/>
      <c r="K55" s="596"/>
      <c r="L55" s="597"/>
      <c r="M55" s="486" t="s">
        <v>445</v>
      </c>
      <c r="N55" s="487">
        <v>45016</v>
      </c>
      <c r="O55" s="330" t="s">
        <v>89</v>
      </c>
    </row>
    <row r="56" spans="1:15" ht="80.25" customHeight="1" thickBot="1">
      <c r="A56" s="336" t="s">
        <v>90</v>
      </c>
      <c r="B56" s="575" t="str">
        <f t="shared" si="3"/>
        <v>★</v>
      </c>
      <c r="C56" s="576"/>
      <c r="D56" s="577"/>
      <c r="E56" s="390">
        <v>5</v>
      </c>
      <c r="F56" s="156">
        <v>3.94</v>
      </c>
      <c r="G56" s="367">
        <f t="shared" si="2"/>
        <v>-1.06</v>
      </c>
      <c r="H56" s="578" t="s">
        <v>256</v>
      </c>
      <c r="I56" s="579"/>
      <c r="J56" s="579"/>
      <c r="K56" s="579"/>
      <c r="L56" s="580"/>
      <c r="M56" s="200" t="s">
        <v>257</v>
      </c>
      <c r="N56" s="201">
        <v>45006</v>
      </c>
      <c r="O56" s="330" t="s">
        <v>90</v>
      </c>
    </row>
    <row r="57" spans="1:15" ht="63.75" customHeight="1" thickBot="1">
      <c r="A57" s="336" t="s">
        <v>91</v>
      </c>
      <c r="B57" s="575" t="str">
        <f t="shared" si="3"/>
        <v>★</v>
      </c>
      <c r="C57" s="576"/>
      <c r="D57" s="577"/>
      <c r="E57" s="390">
        <v>5.69</v>
      </c>
      <c r="F57" s="156">
        <v>4.84</v>
      </c>
      <c r="G57" s="367">
        <f t="shared" si="2"/>
        <v>-0.85000000000000053</v>
      </c>
      <c r="H57" s="606"/>
      <c r="I57" s="607"/>
      <c r="J57" s="607"/>
      <c r="K57" s="607"/>
      <c r="L57" s="608"/>
      <c r="M57" s="200"/>
      <c r="N57" s="201"/>
      <c r="O57" s="330" t="s">
        <v>91</v>
      </c>
    </row>
    <row r="58" spans="1:15" ht="69.75" customHeight="1" thickBot="1">
      <c r="A58" s="336" t="s">
        <v>92</v>
      </c>
      <c r="B58" s="575" t="str">
        <f t="shared" si="3"/>
        <v>★★</v>
      </c>
      <c r="C58" s="576"/>
      <c r="D58" s="577"/>
      <c r="E58" s="390">
        <v>6.17</v>
      </c>
      <c r="F58" s="390">
        <v>4.74</v>
      </c>
      <c r="G58" s="367">
        <f t="shared" si="2"/>
        <v>-1.4299999999999997</v>
      </c>
      <c r="H58" s="578"/>
      <c r="I58" s="579"/>
      <c r="J58" s="579"/>
      <c r="K58" s="579"/>
      <c r="L58" s="580"/>
      <c r="M58" s="200"/>
      <c r="N58" s="201"/>
      <c r="O58" s="330" t="s">
        <v>92</v>
      </c>
    </row>
    <row r="59" spans="1:15" ht="76.2" customHeight="1" thickBot="1">
      <c r="A59" s="336" t="s">
        <v>93</v>
      </c>
      <c r="B59" s="575" t="str">
        <f t="shared" si="3"/>
        <v>☆</v>
      </c>
      <c r="C59" s="576"/>
      <c r="D59" s="577"/>
      <c r="E59" s="390">
        <v>4.43</v>
      </c>
      <c r="F59" s="156">
        <v>5.04</v>
      </c>
      <c r="G59" s="367">
        <f t="shared" si="2"/>
        <v>0.61000000000000032</v>
      </c>
      <c r="H59" s="578"/>
      <c r="I59" s="579"/>
      <c r="J59" s="579"/>
      <c r="K59" s="579"/>
      <c r="L59" s="580"/>
      <c r="M59" s="407"/>
      <c r="N59" s="408"/>
      <c r="O59" s="330" t="s">
        <v>93</v>
      </c>
    </row>
    <row r="60" spans="1:15" ht="91.95" customHeight="1" thickBot="1">
      <c r="A60" s="336" t="s">
        <v>94</v>
      </c>
      <c r="B60" s="575" t="str">
        <f t="shared" si="3"/>
        <v>★★</v>
      </c>
      <c r="C60" s="576"/>
      <c r="D60" s="577"/>
      <c r="E60" s="447">
        <v>10.38</v>
      </c>
      <c r="F60" s="390">
        <v>8.49</v>
      </c>
      <c r="G60" s="367">
        <f t="shared" si="2"/>
        <v>-1.8900000000000006</v>
      </c>
      <c r="H60" s="578"/>
      <c r="I60" s="579"/>
      <c r="J60" s="579"/>
      <c r="K60" s="579"/>
      <c r="L60" s="580"/>
      <c r="M60" s="200"/>
      <c r="N60" s="201"/>
      <c r="O60" s="330" t="s">
        <v>94</v>
      </c>
    </row>
    <row r="61" spans="1:15" ht="81" customHeight="1" thickBot="1">
      <c r="A61" s="336" t="s">
        <v>95</v>
      </c>
      <c r="B61" s="575" t="str">
        <f t="shared" si="3"/>
        <v>★</v>
      </c>
      <c r="C61" s="576"/>
      <c r="D61" s="577"/>
      <c r="E61" s="156">
        <v>3.85</v>
      </c>
      <c r="F61" s="156">
        <v>2.89</v>
      </c>
      <c r="G61" s="367">
        <f t="shared" si="2"/>
        <v>-0.96</v>
      </c>
      <c r="H61" s="578"/>
      <c r="I61" s="579"/>
      <c r="J61" s="579"/>
      <c r="K61" s="579"/>
      <c r="L61" s="580"/>
      <c r="M61" s="200"/>
      <c r="N61" s="201"/>
      <c r="O61" s="330" t="s">
        <v>95</v>
      </c>
    </row>
    <row r="62" spans="1:15" ht="75.599999999999994" customHeight="1" thickBot="1">
      <c r="A62" s="336" t="s">
        <v>96</v>
      </c>
      <c r="B62" s="575" t="str">
        <f t="shared" si="3"/>
        <v>★</v>
      </c>
      <c r="C62" s="576"/>
      <c r="D62" s="577"/>
      <c r="E62" s="390">
        <v>6.42</v>
      </c>
      <c r="F62" s="390">
        <v>5.15</v>
      </c>
      <c r="G62" s="367">
        <f t="shared" si="2"/>
        <v>-1.2699999999999996</v>
      </c>
      <c r="H62" s="595" t="s">
        <v>375</v>
      </c>
      <c r="I62" s="596"/>
      <c r="J62" s="596"/>
      <c r="K62" s="596"/>
      <c r="L62" s="597"/>
      <c r="M62" s="524" t="s">
        <v>376</v>
      </c>
      <c r="N62" s="487">
        <v>45014</v>
      </c>
      <c r="O62" s="330" t="s">
        <v>96</v>
      </c>
    </row>
    <row r="63" spans="1:15" ht="87" customHeight="1" thickBot="1">
      <c r="A63" s="336" t="s">
        <v>97</v>
      </c>
      <c r="B63" s="575" t="str">
        <f t="shared" si="3"/>
        <v>★</v>
      </c>
      <c r="C63" s="576"/>
      <c r="D63" s="577"/>
      <c r="E63" s="156">
        <v>3.04</v>
      </c>
      <c r="F63" s="156">
        <v>2.91</v>
      </c>
      <c r="G63" s="367">
        <f t="shared" si="2"/>
        <v>-0.12999999999999989</v>
      </c>
      <c r="H63" s="578"/>
      <c r="I63" s="579"/>
      <c r="J63" s="579"/>
      <c r="K63" s="579"/>
      <c r="L63" s="580"/>
      <c r="M63" s="443"/>
      <c r="N63" s="201"/>
      <c r="O63" s="330" t="s">
        <v>97</v>
      </c>
    </row>
    <row r="64" spans="1:15" ht="73.2" customHeight="1" thickBot="1">
      <c r="A64" s="336" t="s">
        <v>98</v>
      </c>
      <c r="B64" s="575" t="str">
        <f t="shared" si="3"/>
        <v>☆</v>
      </c>
      <c r="C64" s="576"/>
      <c r="D64" s="577"/>
      <c r="E64" s="156">
        <v>2.77</v>
      </c>
      <c r="F64" s="485">
        <v>3</v>
      </c>
      <c r="G64" s="367">
        <f t="shared" si="2"/>
        <v>0.22999999999999998</v>
      </c>
      <c r="H64" s="651"/>
      <c r="I64" s="652"/>
      <c r="J64" s="652"/>
      <c r="K64" s="652"/>
      <c r="L64" s="653"/>
      <c r="M64" s="200"/>
      <c r="N64" s="201"/>
      <c r="O64" s="330" t="s">
        <v>98</v>
      </c>
    </row>
    <row r="65" spans="1:18" ht="80.25" customHeight="1" thickBot="1">
      <c r="A65" s="336" t="s">
        <v>99</v>
      </c>
      <c r="B65" s="575" t="str">
        <f t="shared" si="3"/>
        <v>★</v>
      </c>
      <c r="C65" s="576"/>
      <c r="D65" s="577"/>
      <c r="E65" s="390">
        <v>5.0999999999999996</v>
      </c>
      <c r="F65" s="156">
        <v>4.16</v>
      </c>
      <c r="G65" s="367">
        <f t="shared" si="2"/>
        <v>-0.9399999999999995</v>
      </c>
      <c r="H65" s="606"/>
      <c r="I65" s="607"/>
      <c r="J65" s="607"/>
      <c r="K65" s="607"/>
      <c r="L65" s="608"/>
      <c r="M65" s="444"/>
      <c r="N65" s="201"/>
      <c r="O65" s="330" t="s">
        <v>99</v>
      </c>
    </row>
    <row r="66" spans="1:18" ht="88.5" customHeight="1" thickBot="1">
      <c r="A66" s="336" t="s">
        <v>100</v>
      </c>
      <c r="B66" s="575" t="str">
        <f t="shared" si="3"/>
        <v>★★</v>
      </c>
      <c r="C66" s="576"/>
      <c r="D66" s="577"/>
      <c r="E66" s="447">
        <v>12.75</v>
      </c>
      <c r="F66" s="447">
        <v>10.47</v>
      </c>
      <c r="G66" s="367">
        <f t="shared" si="2"/>
        <v>-2.2799999999999994</v>
      </c>
      <c r="H66" s="606"/>
      <c r="I66" s="607"/>
      <c r="J66" s="607"/>
      <c r="K66" s="607"/>
      <c r="L66" s="608"/>
      <c r="M66" s="200"/>
      <c r="N66" s="201"/>
      <c r="O66" s="330" t="s">
        <v>100</v>
      </c>
    </row>
    <row r="67" spans="1:18" ht="78.75" customHeight="1" thickBot="1">
      <c r="A67" s="336" t="s">
        <v>101</v>
      </c>
      <c r="B67" s="575" t="str">
        <f t="shared" si="3"/>
        <v>★</v>
      </c>
      <c r="C67" s="576"/>
      <c r="D67" s="577"/>
      <c r="E67" s="390">
        <v>8.56</v>
      </c>
      <c r="F67" s="390">
        <v>7.86</v>
      </c>
      <c r="G67" s="367">
        <f t="shared" si="2"/>
        <v>-0.70000000000000018</v>
      </c>
      <c r="H67" s="578"/>
      <c r="I67" s="579"/>
      <c r="J67" s="579"/>
      <c r="K67" s="579"/>
      <c r="L67" s="580"/>
      <c r="M67" s="200"/>
      <c r="N67" s="201"/>
      <c r="O67" s="330" t="s">
        <v>101</v>
      </c>
    </row>
    <row r="68" spans="1:18" ht="63" customHeight="1" thickBot="1">
      <c r="A68" s="339" t="s">
        <v>102</v>
      </c>
      <c r="B68" s="575" t="b">
        <f t="shared" si="3"/>
        <v>0</v>
      </c>
      <c r="C68" s="576"/>
      <c r="D68" s="577"/>
      <c r="E68" s="390">
        <v>10.46</v>
      </c>
      <c r="F68" s="390">
        <v>7.02</v>
      </c>
      <c r="G68" s="367">
        <f t="shared" si="2"/>
        <v>-3.4400000000000013</v>
      </c>
      <c r="H68" s="578"/>
      <c r="I68" s="579"/>
      <c r="J68" s="579"/>
      <c r="K68" s="579"/>
      <c r="L68" s="580"/>
      <c r="M68" s="407"/>
      <c r="N68" s="201"/>
      <c r="O68" s="330" t="s">
        <v>102</v>
      </c>
    </row>
    <row r="69" spans="1:18" ht="72.75" customHeight="1" thickBot="1">
      <c r="A69" s="337" t="s">
        <v>103</v>
      </c>
      <c r="B69" s="575" t="str">
        <f t="shared" si="3"/>
        <v>★</v>
      </c>
      <c r="C69" s="576"/>
      <c r="D69" s="577"/>
      <c r="E69" s="393">
        <v>2.34</v>
      </c>
      <c r="F69" s="393">
        <v>1.56</v>
      </c>
      <c r="G69" s="367">
        <f t="shared" si="2"/>
        <v>-0.7799999999999998</v>
      </c>
      <c r="H69" s="606"/>
      <c r="I69" s="607"/>
      <c r="J69" s="607"/>
      <c r="K69" s="607"/>
      <c r="L69" s="608"/>
      <c r="M69" s="200"/>
      <c r="N69" s="201"/>
      <c r="O69" s="330" t="s">
        <v>103</v>
      </c>
    </row>
    <row r="70" spans="1:18" ht="58.5" customHeight="1" thickBot="1">
      <c r="A70" s="270" t="s">
        <v>104</v>
      </c>
      <c r="B70" s="639" t="str">
        <f t="shared" si="3"/>
        <v>★</v>
      </c>
      <c r="C70" s="640"/>
      <c r="D70" s="641"/>
      <c r="E70" s="156">
        <v>5.38</v>
      </c>
      <c r="F70" s="156">
        <v>4.21</v>
      </c>
      <c r="G70" s="367">
        <f t="shared" si="2"/>
        <v>-1.17</v>
      </c>
      <c r="H70" s="578"/>
      <c r="I70" s="579"/>
      <c r="J70" s="579"/>
      <c r="K70" s="579"/>
      <c r="L70" s="580"/>
      <c r="M70" s="271"/>
      <c r="N70" s="201"/>
      <c r="O70" s="330"/>
    </row>
    <row r="71" spans="1:18" ht="42.75" customHeight="1" thickBot="1">
      <c r="A71" s="272"/>
      <c r="B71" s="272"/>
      <c r="C71" s="272"/>
      <c r="D71" s="272"/>
      <c r="E71" s="642"/>
      <c r="F71" s="642"/>
      <c r="G71" s="642"/>
      <c r="H71" s="642"/>
      <c r="I71" s="642"/>
      <c r="J71" s="642"/>
      <c r="K71" s="642"/>
      <c r="L71" s="642"/>
      <c r="M71" s="58">
        <f>COUNTIF(E24:E69,"&gt;=10")</f>
        <v>4</v>
      </c>
      <c r="N71" s="58">
        <f>COUNTIF(F24:F69,"&gt;=10")</f>
        <v>1</v>
      </c>
      <c r="O71" s="58" t="s">
        <v>28</v>
      </c>
    </row>
    <row r="72" spans="1:18" ht="36.75" customHeight="1" thickBot="1">
      <c r="A72" s="79" t="s">
        <v>21</v>
      </c>
      <c r="B72" s="80"/>
      <c r="C72" s="138"/>
      <c r="D72" s="138"/>
      <c r="E72" s="643" t="s">
        <v>20</v>
      </c>
      <c r="F72" s="643"/>
      <c r="G72" s="643"/>
      <c r="H72" s="644" t="s">
        <v>250</v>
      </c>
      <c r="I72" s="645"/>
      <c r="J72" s="80"/>
      <c r="K72" s="81"/>
      <c r="L72" s="81"/>
      <c r="M72" s="82"/>
      <c r="N72" s="83"/>
    </row>
    <row r="73" spans="1:18" ht="36.75" customHeight="1" thickBot="1">
      <c r="A73" s="84"/>
      <c r="B73" s="273"/>
      <c r="C73" s="648" t="s">
        <v>244</v>
      </c>
      <c r="D73" s="649"/>
      <c r="E73" s="649"/>
      <c r="F73" s="650"/>
      <c r="G73" s="85">
        <f>+F70</f>
        <v>4.21</v>
      </c>
      <c r="H73" s="86" t="s">
        <v>105</v>
      </c>
      <c r="I73" s="646">
        <f>+G70</f>
        <v>-1.17</v>
      </c>
      <c r="J73" s="647"/>
      <c r="K73" s="274"/>
      <c r="L73" s="274"/>
      <c r="M73" s="275"/>
      <c r="N73" s="87"/>
    </row>
    <row r="74" spans="1:18" ht="36.75" customHeight="1" thickBot="1">
      <c r="A74" s="84"/>
      <c r="B74" s="273"/>
      <c r="C74" s="609" t="s">
        <v>106</v>
      </c>
      <c r="D74" s="610"/>
      <c r="E74" s="610"/>
      <c r="F74" s="611"/>
      <c r="G74" s="88">
        <f>+F35</f>
        <v>4.03</v>
      </c>
      <c r="H74" s="89" t="s">
        <v>105</v>
      </c>
      <c r="I74" s="612">
        <f>+G35</f>
        <v>-0.96</v>
      </c>
      <c r="J74" s="613"/>
      <c r="K74" s="274"/>
      <c r="L74" s="274"/>
      <c r="M74" s="275"/>
      <c r="N74" s="87"/>
      <c r="R74" s="313" t="s">
        <v>21</v>
      </c>
    </row>
    <row r="75" spans="1:18" ht="36.75" customHeight="1" thickBot="1">
      <c r="A75" s="84"/>
      <c r="B75" s="273"/>
      <c r="C75" s="614" t="s">
        <v>107</v>
      </c>
      <c r="D75" s="615"/>
      <c r="E75" s="615"/>
      <c r="F75" s="90" t="str">
        <f>VLOOKUP(G75,F:P,10,0)</f>
        <v>大分県</v>
      </c>
      <c r="G75" s="91">
        <f>MAX(F23:F70)</f>
        <v>10.47</v>
      </c>
      <c r="H75" s="616" t="s">
        <v>108</v>
      </c>
      <c r="I75" s="617"/>
      <c r="J75" s="617"/>
      <c r="K75" s="92">
        <f>+N71</f>
        <v>1</v>
      </c>
      <c r="L75" s="93" t="s">
        <v>109</v>
      </c>
      <c r="M75" s="94">
        <f>N71-M71</f>
        <v>-3</v>
      </c>
      <c r="N75" s="87"/>
      <c r="R75" s="314"/>
    </row>
    <row r="76" spans="1:18" ht="36.75" customHeight="1" thickBot="1">
      <c r="A76" s="95"/>
      <c r="B76" s="96"/>
      <c r="C76" s="96"/>
      <c r="D76" s="96"/>
      <c r="E76" s="96"/>
      <c r="F76" s="96"/>
      <c r="G76" s="96"/>
      <c r="H76" s="96"/>
      <c r="I76" s="96"/>
      <c r="J76" s="96"/>
      <c r="K76" s="97"/>
      <c r="L76" s="97"/>
      <c r="M76" s="98"/>
      <c r="N76" s="99"/>
      <c r="R76" s="314"/>
    </row>
    <row r="77" spans="1:18" ht="30.75" customHeight="1">
      <c r="A77" s="124"/>
      <c r="B77" s="124"/>
      <c r="C77" s="124"/>
      <c r="D77" s="124"/>
      <c r="E77" s="124"/>
      <c r="F77" s="124"/>
      <c r="G77" s="124"/>
      <c r="H77" s="124"/>
      <c r="I77" s="124"/>
      <c r="J77" s="124"/>
      <c r="K77" s="276"/>
      <c r="L77" s="276"/>
      <c r="M77" s="277"/>
      <c r="N77" s="278"/>
      <c r="R77" s="315"/>
    </row>
    <row r="78" spans="1:18" ht="30.75" customHeight="1" thickBot="1">
      <c r="A78" s="279"/>
      <c r="B78" s="279"/>
      <c r="C78" s="279"/>
      <c r="D78" s="279"/>
      <c r="E78" s="279"/>
      <c r="F78" s="279"/>
      <c r="G78" s="279"/>
      <c r="H78" s="279"/>
      <c r="I78" s="279"/>
      <c r="J78" s="279"/>
      <c r="K78" s="280"/>
      <c r="L78" s="280"/>
      <c r="M78" s="281"/>
      <c r="N78" s="279"/>
    </row>
    <row r="79" spans="1:18" ht="24.75" customHeight="1" thickTop="1">
      <c r="A79" s="618">
        <v>3</v>
      </c>
      <c r="B79" s="621" t="s">
        <v>230</v>
      </c>
      <c r="C79" s="622"/>
      <c r="D79" s="622"/>
      <c r="E79" s="622"/>
      <c r="F79" s="623"/>
      <c r="G79" s="630" t="s">
        <v>231</v>
      </c>
      <c r="H79" s="631"/>
      <c r="I79" s="631"/>
      <c r="J79" s="631"/>
      <c r="K79" s="631"/>
      <c r="L79" s="631"/>
      <c r="M79" s="631"/>
      <c r="N79" s="632"/>
    </row>
    <row r="80" spans="1:18" ht="24.75" customHeight="1">
      <c r="A80" s="619"/>
      <c r="B80" s="624"/>
      <c r="C80" s="625"/>
      <c r="D80" s="625"/>
      <c r="E80" s="625"/>
      <c r="F80" s="626"/>
      <c r="G80" s="633"/>
      <c r="H80" s="634"/>
      <c r="I80" s="634"/>
      <c r="J80" s="634"/>
      <c r="K80" s="634"/>
      <c r="L80" s="634"/>
      <c r="M80" s="634"/>
      <c r="N80" s="635"/>
      <c r="O80" s="282" t="s">
        <v>28</v>
      </c>
      <c r="P80" s="282"/>
    </row>
    <row r="81" spans="1:16" ht="24.75" customHeight="1">
      <c r="A81" s="619"/>
      <c r="B81" s="624"/>
      <c r="C81" s="625"/>
      <c r="D81" s="625"/>
      <c r="E81" s="625"/>
      <c r="F81" s="626"/>
      <c r="G81" s="633"/>
      <c r="H81" s="634"/>
      <c r="I81" s="634"/>
      <c r="J81" s="634"/>
      <c r="K81" s="634"/>
      <c r="L81" s="634"/>
      <c r="M81" s="634"/>
      <c r="N81" s="635"/>
      <c r="O81" s="282" t="s">
        <v>21</v>
      </c>
      <c r="P81" s="282" t="s">
        <v>110</v>
      </c>
    </row>
    <row r="82" spans="1:16" ht="24.75" customHeight="1">
      <c r="A82" s="619"/>
      <c r="B82" s="624"/>
      <c r="C82" s="625"/>
      <c r="D82" s="625"/>
      <c r="E82" s="625"/>
      <c r="F82" s="626"/>
      <c r="G82" s="633"/>
      <c r="H82" s="634"/>
      <c r="I82" s="634"/>
      <c r="J82" s="634"/>
      <c r="K82" s="634"/>
      <c r="L82" s="634"/>
      <c r="M82" s="634"/>
      <c r="N82" s="635"/>
      <c r="O82" s="283"/>
      <c r="P82" s="282"/>
    </row>
    <row r="83" spans="1:16" ht="46.2" customHeight="1" thickBot="1">
      <c r="A83" s="620"/>
      <c r="B83" s="627"/>
      <c r="C83" s="628"/>
      <c r="D83" s="628"/>
      <c r="E83" s="628"/>
      <c r="F83" s="629"/>
      <c r="G83" s="636"/>
      <c r="H83" s="637"/>
      <c r="I83" s="637"/>
      <c r="J83" s="637"/>
      <c r="K83" s="637"/>
      <c r="L83" s="637"/>
      <c r="M83" s="637"/>
      <c r="N83" s="63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101"/>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A362-B916-4516-A4E0-15500676493A}">
  <sheetPr>
    <pageSetUpPr fitToPage="1"/>
  </sheetPr>
  <dimension ref="A1:Q21"/>
  <sheetViews>
    <sheetView view="pageBreakPreview" zoomScaleNormal="100" workbookViewId="0">
      <selection activeCell="U14" sqref="U14"/>
    </sheetView>
  </sheetViews>
  <sheetFormatPr defaultColWidth="9" defaultRowHeight="13.2"/>
  <cols>
    <col min="1" max="1" width="6.5546875" style="1" customWidth="1"/>
    <col min="2" max="2" width="9" style="1" customWidth="1"/>
    <col min="3" max="4" width="9" style="1"/>
    <col min="5" max="5" width="10.88671875" style="1" customWidth="1"/>
    <col min="6" max="6" width="6.33203125" style="1" customWidth="1"/>
    <col min="7" max="7" width="6.6640625" style="1" customWidth="1"/>
    <col min="8" max="11" width="9" style="1"/>
    <col min="12" max="12" width="10.77734375" style="1" customWidth="1"/>
    <col min="13" max="13" width="20.44140625" style="1" customWidth="1"/>
    <col min="14" max="14" width="8.21875" style="1" customWidth="1"/>
    <col min="15" max="16384" width="9" style="1"/>
  </cols>
  <sheetData>
    <row r="1" spans="1:17" ht="26.25" customHeight="1">
      <c r="A1" s="657" t="s">
        <v>393</v>
      </c>
      <c r="B1" s="657"/>
      <c r="C1" s="657"/>
      <c r="D1" s="657"/>
      <c r="E1" s="657"/>
      <c r="F1" s="657"/>
      <c r="G1" s="657"/>
      <c r="H1" s="657"/>
      <c r="I1" s="657"/>
      <c r="J1" s="658"/>
      <c r="K1" s="658"/>
      <c r="L1" s="658"/>
      <c r="M1" s="658"/>
      <c r="N1" s="659"/>
    </row>
    <row r="2" spans="1:17" ht="26.25" customHeight="1">
      <c r="A2" s="660" t="s">
        <v>394</v>
      </c>
      <c r="B2" s="660"/>
      <c r="C2" s="660"/>
      <c r="D2" s="660"/>
      <c r="E2" s="660"/>
      <c r="F2" s="660"/>
      <c r="G2" s="660"/>
      <c r="H2" s="660"/>
      <c r="I2" s="660"/>
      <c r="J2" s="661"/>
      <c r="K2" s="661"/>
      <c r="L2" s="661"/>
      <c r="M2" s="661"/>
      <c r="N2" s="662"/>
    </row>
    <row r="3" spans="1:17" ht="26.25" customHeight="1">
      <c r="A3" s="663" t="s">
        <v>395</v>
      </c>
      <c r="B3" s="663"/>
      <c r="C3" s="663"/>
      <c r="D3" s="663"/>
      <c r="E3" s="663"/>
      <c r="F3" s="663"/>
      <c r="G3" s="663"/>
      <c r="H3" s="663"/>
      <c r="I3" s="663"/>
      <c r="J3" s="664"/>
      <c r="K3" s="664"/>
      <c r="L3" s="664"/>
      <c r="M3" s="664"/>
      <c r="N3" s="665"/>
      <c r="O3" s="382"/>
      <c r="P3" s="382"/>
    </row>
    <row r="4" spans="1:17" ht="26.25" customHeight="1">
      <c r="A4" s="666" t="s">
        <v>396</v>
      </c>
      <c r="B4" s="666"/>
      <c r="C4" s="666"/>
      <c r="D4" s="666"/>
      <c r="E4" s="666"/>
      <c r="F4" s="666"/>
      <c r="G4" s="666"/>
      <c r="H4" s="666"/>
      <c r="I4" s="666"/>
      <c r="J4" s="666"/>
      <c r="K4" s="666"/>
      <c r="L4" s="667"/>
      <c r="M4" s="667"/>
      <c r="N4" s="668"/>
      <c r="O4" s="536" t="s">
        <v>21</v>
      </c>
      <c r="P4" s="537"/>
    </row>
    <row r="5" spans="1:17" ht="18" customHeight="1">
      <c r="A5" s="538"/>
      <c r="B5" s="539"/>
      <c r="C5" s="540"/>
      <c r="D5" s="540"/>
      <c r="E5" s="540"/>
      <c r="F5" s="540"/>
      <c r="G5" s="540"/>
      <c r="H5" s="540"/>
      <c r="I5" s="540"/>
      <c r="J5" s="540"/>
      <c r="K5" s="540"/>
      <c r="L5" s="540"/>
      <c r="M5" s="540"/>
      <c r="N5" s="541"/>
    </row>
    <row r="6" spans="1:17" ht="23.25" customHeight="1">
      <c r="A6" s="540"/>
      <c r="B6" s="669"/>
      <c r="C6" s="670"/>
      <c r="D6" s="670"/>
      <c r="E6" s="670"/>
      <c r="F6" s="540"/>
      <c r="G6" s="540" t="s">
        <v>21</v>
      </c>
      <c r="H6" s="672" t="s">
        <v>397</v>
      </c>
      <c r="I6" s="673"/>
      <c r="J6" s="673"/>
      <c r="K6" s="673"/>
      <c r="L6" s="673"/>
      <c r="M6" s="674"/>
      <c r="N6" s="541"/>
    </row>
    <row r="7" spans="1:17" ht="23.25" customHeight="1">
      <c r="A7" s="540"/>
      <c r="B7" s="670"/>
      <c r="C7" s="670"/>
      <c r="D7" s="670"/>
      <c r="E7" s="670"/>
      <c r="F7" s="540"/>
      <c r="G7" s="540"/>
      <c r="H7" s="673"/>
      <c r="I7" s="673"/>
      <c r="J7" s="673"/>
      <c r="K7" s="673"/>
      <c r="L7" s="673"/>
      <c r="M7" s="674"/>
      <c r="N7" s="541"/>
    </row>
    <row r="8" spans="1:17" ht="23.25" customHeight="1">
      <c r="A8" s="540"/>
      <c r="B8" s="670"/>
      <c r="C8" s="670"/>
      <c r="D8" s="670"/>
      <c r="E8" s="670"/>
      <c r="F8" s="540"/>
      <c r="G8" s="540"/>
      <c r="H8" s="673"/>
      <c r="I8" s="673"/>
      <c r="J8" s="673"/>
      <c r="K8" s="673"/>
      <c r="L8" s="673"/>
      <c r="M8" s="674"/>
      <c r="N8" s="541"/>
      <c r="Q8" s="542"/>
    </row>
    <row r="9" spans="1:17" ht="23.25" customHeight="1">
      <c r="A9" s="540"/>
      <c r="B9" s="670"/>
      <c r="C9" s="670"/>
      <c r="D9" s="670"/>
      <c r="E9" s="670"/>
      <c r="F9" s="540"/>
      <c r="G9" s="540"/>
      <c r="H9" s="673"/>
      <c r="I9" s="673"/>
      <c r="J9" s="673"/>
      <c r="K9" s="673"/>
      <c r="L9" s="673"/>
      <c r="M9" s="674"/>
      <c r="N9" s="541"/>
    </row>
    <row r="10" spans="1:17" ht="16.2">
      <c r="A10" s="540"/>
      <c r="B10" s="670"/>
      <c r="C10" s="670"/>
      <c r="D10" s="670"/>
      <c r="E10" s="670"/>
      <c r="F10" s="540"/>
      <c r="G10" s="540"/>
      <c r="H10" s="673"/>
      <c r="I10" s="673"/>
      <c r="J10" s="673"/>
      <c r="K10" s="673"/>
      <c r="L10" s="673"/>
      <c r="M10" s="674"/>
      <c r="N10" s="541"/>
    </row>
    <row r="11" spans="1:17" ht="16.2">
      <c r="A11" s="540"/>
      <c r="B11" s="670"/>
      <c r="C11" s="670"/>
      <c r="D11" s="670"/>
      <c r="E11" s="670"/>
      <c r="F11" s="543"/>
      <c r="G11" s="543"/>
      <c r="H11" s="673"/>
      <c r="I11" s="673"/>
      <c r="J11" s="673"/>
      <c r="K11" s="673"/>
      <c r="L11" s="673"/>
      <c r="M11" s="674"/>
      <c r="N11" s="541"/>
    </row>
    <row r="12" spans="1:17" ht="16.2">
      <c r="A12" s="540"/>
      <c r="B12" s="670"/>
      <c r="C12" s="670"/>
      <c r="D12" s="670"/>
      <c r="E12" s="670"/>
      <c r="F12" s="544"/>
      <c r="G12" s="544"/>
      <c r="H12" s="673"/>
      <c r="I12" s="673"/>
      <c r="J12" s="673"/>
      <c r="K12" s="673"/>
      <c r="L12" s="673"/>
      <c r="M12" s="674"/>
      <c r="N12" s="541"/>
    </row>
    <row r="13" spans="1:17" ht="16.2">
      <c r="A13" s="540"/>
      <c r="B13" s="671"/>
      <c r="C13" s="671"/>
      <c r="D13" s="671"/>
      <c r="E13" s="671"/>
      <c r="F13" s="544"/>
      <c r="G13" s="544"/>
      <c r="H13" s="673"/>
      <c r="I13" s="673"/>
      <c r="J13" s="673"/>
      <c r="K13" s="673"/>
      <c r="L13" s="673"/>
      <c r="M13" s="674"/>
      <c r="N13" s="541"/>
    </row>
    <row r="14" spans="1:17" ht="16.2">
      <c r="A14" s="540"/>
      <c r="B14" s="671"/>
      <c r="C14" s="671"/>
      <c r="D14" s="671"/>
      <c r="E14" s="671"/>
      <c r="F14" s="543"/>
      <c r="G14" s="543"/>
      <c r="H14" s="673"/>
      <c r="I14" s="673"/>
      <c r="J14" s="673"/>
      <c r="K14" s="673"/>
      <c r="L14" s="673"/>
      <c r="M14" s="674"/>
      <c r="N14" s="541"/>
    </row>
    <row r="15" spans="1:17" ht="26.4" customHeight="1">
      <c r="A15" s="545"/>
      <c r="B15" s="540"/>
      <c r="C15" s="540"/>
      <c r="D15" s="540"/>
      <c r="E15" s="540"/>
      <c r="F15" s="540"/>
      <c r="G15" s="540"/>
      <c r="H15" s="540"/>
      <c r="I15" s="540"/>
      <c r="J15" s="540"/>
      <c r="K15" s="540"/>
      <c r="L15" s="540"/>
      <c r="M15" s="540"/>
      <c r="N15" s="541"/>
    </row>
    <row r="16" spans="1:17" ht="19.5" customHeight="1">
      <c r="A16" s="654" t="s">
        <v>398</v>
      </c>
      <c r="B16" s="655"/>
      <c r="C16" s="655"/>
      <c r="D16" s="655"/>
      <c r="E16" s="655"/>
      <c r="F16" s="655"/>
      <c r="G16" s="655"/>
      <c r="H16" s="655"/>
      <c r="I16" s="655"/>
      <c r="J16" s="655"/>
      <c r="K16" s="655"/>
      <c r="L16" s="655"/>
      <c r="M16" s="655"/>
      <c r="N16" s="656"/>
    </row>
    <row r="17" spans="1:14" ht="19.5" customHeight="1">
      <c r="A17" s="655"/>
      <c r="B17" s="655"/>
      <c r="C17" s="655"/>
      <c r="D17" s="655"/>
      <c r="E17" s="655"/>
      <c r="F17" s="655"/>
      <c r="G17" s="655"/>
      <c r="H17" s="655"/>
      <c r="I17" s="655"/>
      <c r="J17" s="655"/>
      <c r="K17" s="655"/>
      <c r="L17" s="655"/>
      <c r="M17" s="655"/>
      <c r="N17" s="656"/>
    </row>
    <row r="18" spans="1:14" ht="19.5" customHeight="1">
      <c r="A18" s="655"/>
      <c r="B18" s="655"/>
      <c r="C18" s="655"/>
      <c r="D18" s="655"/>
      <c r="E18" s="655"/>
      <c r="F18" s="655"/>
      <c r="G18" s="655"/>
      <c r="H18" s="655"/>
      <c r="I18" s="655"/>
      <c r="J18" s="655"/>
      <c r="K18" s="655"/>
      <c r="L18" s="655"/>
      <c r="M18" s="655"/>
      <c r="N18" s="656"/>
    </row>
    <row r="19" spans="1:14" ht="19.5" customHeight="1">
      <c r="A19" s="655"/>
      <c r="B19" s="655"/>
      <c r="C19" s="655"/>
      <c r="D19" s="655"/>
      <c r="E19" s="655"/>
      <c r="F19" s="655"/>
      <c r="G19" s="655"/>
      <c r="H19" s="655"/>
      <c r="I19" s="655"/>
      <c r="J19" s="655"/>
      <c r="K19" s="655"/>
      <c r="L19" s="655"/>
      <c r="M19" s="655"/>
      <c r="N19" s="656"/>
    </row>
    <row r="20" spans="1:14" ht="26.25" customHeight="1">
      <c r="A20" s="655"/>
      <c r="B20" s="655"/>
      <c r="C20" s="655"/>
      <c r="D20" s="655"/>
      <c r="E20" s="655"/>
      <c r="F20" s="655"/>
      <c r="G20" s="655"/>
      <c r="H20" s="655"/>
      <c r="I20" s="655"/>
      <c r="J20" s="655"/>
      <c r="K20" s="655"/>
      <c r="L20" s="655"/>
      <c r="M20" s="655"/>
      <c r="N20" s="656"/>
    </row>
    <row r="21" spans="1:14" ht="18" customHeight="1">
      <c r="A21" s="655"/>
      <c r="B21" s="655"/>
      <c r="C21" s="655"/>
      <c r="D21" s="655"/>
      <c r="E21" s="655"/>
      <c r="F21" s="655"/>
      <c r="G21" s="655"/>
      <c r="H21" s="655"/>
      <c r="I21" s="655"/>
      <c r="J21" s="655"/>
      <c r="K21" s="655"/>
      <c r="L21" s="655"/>
      <c r="M21" s="655"/>
      <c r="N21" s="656"/>
    </row>
  </sheetData>
  <mergeCells count="7">
    <mergeCell ref="A16:N21"/>
    <mergeCell ref="A1:N1"/>
    <mergeCell ref="A2:N2"/>
    <mergeCell ref="A3:N3"/>
    <mergeCell ref="A4:N4"/>
    <mergeCell ref="B6:E14"/>
    <mergeCell ref="H6:M14"/>
  </mergeCells>
  <phoneticPr fontId="101"/>
  <pageMargins left="0.7" right="0.7" top="0.75" bottom="0.75" header="0.3" footer="0.3"/>
  <pageSetup paperSize="9" fitToWidth="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sheetPr codeName="Sheet5"/>
  <dimension ref="A1:R56"/>
  <sheetViews>
    <sheetView topLeftCell="A4" zoomScale="75" zoomScaleNormal="75" workbookViewId="0">
      <selection activeCell="M8" sqref="M8:N9"/>
    </sheetView>
  </sheetViews>
  <sheetFormatPr defaultColWidth="8.88671875" defaultRowHeight="13.2"/>
  <cols>
    <col min="1" max="1" width="12.77734375" style="120" customWidth="1"/>
    <col min="2" max="2" width="25" customWidth="1"/>
    <col min="3" max="3" width="9.109375" customWidth="1"/>
    <col min="4" max="4" width="23" customWidth="1"/>
    <col min="5" max="5" width="19.44140625" customWidth="1"/>
    <col min="6" max="6" width="13.5546875" customWidth="1"/>
    <col min="7" max="7" width="14.77734375" customWidth="1"/>
    <col min="8" max="8" width="20.88671875" customWidth="1"/>
    <col min="9" max="9" width="19" customWidth="1"/>
    <col min="10" max="10" width="13.21875" customWidth="1"/>
    <col min="11" max="11" width="12.33203125" customWidth="1"/>
    <col min="12" max="12" width="13" customWidth="1"/>
    <col min="13" max="13" width="16.109375" customWidth="1"/>
    <col min="14" max="14" width="30.6640625" customWidth="1"/>
    <col min="15" max="15" width="7.88671875" customWidth="1"/>
    <col min="16" max="16" width="40.44140625" customWidth="1"/>
  </cols>
  <sheetData>
    <row r="1" spans="2:18" ht="45" customHeight="1">
      <c r="B1" s="125"/>
      <c r="C1" s="317" t="s">
        <v>367</v>
      </c>
      <c r="D1" s="167"/>
      <c r="E1" s="167"/>
      <c r="F1" s="675" t="s">
        <v>259</v>
      </c>
      <c r="G1" s="675"/>
      <c r="H1" s="675"/>
      <c r="I1" s="675"/>
      <c r="J1" s="675"/>
      <c r="K1" s="675"/>
      <c r="L1" s="675"/>
      <c r="M1" s="675"/>
      <c r="N1" s="675"/>
      <c r="O1" s="120"/>
    </row>
    <row r="2" spans="2:18" ht="31.2" customHeight="1">
      <c r="B2" s="676" t="s">
        <v>260</v>
      </c>
      <c r="C2" s="676"/>
      <c r="D2" s="676"/>
      <c r="E2" s="676"/>
      <c r="F2" s="676"/>
      <c r="G2" s="676"/>
      <c r="H2" s="676"/>
      <c r="I2" s="676"/>
      <c r="J2" s="676"/>
      <c r="K2" s="676"/>
      <c r="L2" s="676"/>
      <c r="M2" s="676"/>
      <c r="N2" s="676"/>
      <c r="O2" s="120"/>
    </row>
    <row r="3" spans="2:18" ht="237" customHeight="1">
      <c r="B3" s="676"/>
      <c r="C3" s="676"/>
      <c r="D3" s="676"/>
      <c r="E3" s="676"/>
      <c r="F3" s="676"/>
      <c r="G3" s="676"/>
      <c r="H3" s="676"/>
      <c r="I3" s="676"/>
      <c r="J3" s="676"/>
      <c r="K3" s="676"/>
      <c r="L3" s="676"/>
      <c r="M3" s="676"/>
      <c r="N3" s="676"/>
    </row>
    <row r="4" spans="2:18" ht="29.25" customHeight="1">
      <c r="B4" s="183"/>
      <c r="C4" s="184" t="s">
        <v>21</v>
      </c>
      <c r="D4" s="185"/>
      <c r="E4" s="185" t="s">
        <v>189</v>
      </c>
      <c r="F4" s="185"/>
      <c r="G4" s="186"/>
      <c r="H4" s="185"/>
      <c r="I4" s="185"/>
      <c r="J4" s="187"/>
      <c r="K4" s="187"/>
      <c r="L4" s="187"/>
      <c r="M4" s="187"/>
      <c r="N4" s="188"/>
      <c r="O4" s="120"/>
    </row>
    <row r="5" spans="2:18" ht="267" customHeight="1">
      <c r="B5" s="682" t="s">
        <v>21</v>
      </c>
      <c r="C5" s="683"/>
      <c r="D5" s="683"/>
      <c r="E5" s="683"/>
      <c r="F5" s="683"/>
      <c r="G5" s="683"/>
      <c r="H5" s="683"/>
      <c r="I5" s="683"/>
      <c r="J5" s="683"/>
      <c r="K5" s="683"/>
      <c r="L5" s="683"/>
      <c r="M5" s="683"/>
      <c r="N5" s="683"/>
      <c r="O5" s="120"/>
    </row>
    <row r="6" spans="2:18" ht="15" customHeight="1">
      <c r="B6" s="157"/>
      <c r="C6" s="157"/>
      <c r="D6" s="164"/>
      <c r="E6" s="164"/>
      <c r="F6" s="164"/>
      <c r="G6" s="165"/>
      <c r="H6" s="164"/>
      <c r="I6" s="164"/>
      <c r="J6" s="164"/>
      <c r="K6" s="164"/>
      <c r="L6" s="164"/>
      <c r="M6" s="164"/>
      <c r="N6" s="164"/>
      <c r="O6" s="120"/>
      <c r="P6" s="355"/>
      <c r="Q6" s="355"/>
      <c r="R6" s="355"/>
    </row>
    <row r="7" spans="2:18" ht="22.2" customHeight="1">
      <c r="B7" s="157"/>
      <c r="C7" s="157"/>
      <c r="D7" s="166"/>
      <c r="E7" s="166"/>
      <c r="F7" s="469"/>
      <c r="G7" s="219"/>
      <c r="H7" s="219"/>
      <c r="I7" s="519" t="s">
        <v>369</v>
      </c>
      <c r="J7" s="522" t="s">
        <v>371</v>
      </c>
      <c r="K7" s="521" t="s">
        <v>370</v>
      </c>
      <c r="L7" s="164" t="s">
        <v>189</v>
      </c>
      <c r="M7" s="378"/>
      <c r="N7" s="362"/>
      <c r="O7" s="361"/>
      <c r="P7" s="218"/>
      <c r="Q7" s="355"/>
      <c r="R7" s="355"/>
    </row>
    <row r="8" spans="2:18" ht="22.2" customHeight="1">
      <c r="B8" s="157"/>
      <c r="C8" s="157"/>
      <c r="D8" s="680" t="s">
        <v>368</v>
      </c>
      <c r="E8" s="681"/>
      <c r="F8" s="470" t="s">
        <v>187</v>
      </c>
      <c r="G8" s="471">
        <v>33415461</v>
      </c>
      <c r="H8" s="515">
        <v>33455381</v>
      </c>
      <c r="I8" s="520">
        <f>+H8-G8</f>
        <v>39920</v>
      </c>
      <c r="J8" s="473">
        <f>+K8/H8</f>
        <v>2.2091513469836136E-3</v>
      </c>
      <c r="K8" s="472">
        <v>73908</v>
      </c>
      <c r="L8" s="164"/>
      <c r="M8" s="684"/>
      <c r="N8" s="684"/>
      <c r="O8" s="361"/>
      <c r="P8" s="356" t="s">
        <v>189</v>
      </c>
      <c r="Q8" s="355"/>
      <c r="R8" s="355"/>
    </row>
    <row r="9" spans="2:18" ht="24.6" customHeight="1" thickBot="1">
      <c r="B9" s="157"/>
      <c r="C9" s="157"/>
      <c r="D9" s="208"/>
      <c r="E9" s="516"/>
      <c r="F9" s="518"/>
      <c r="G9" s="517"/>
      <c r="H9" s="474"/>
      <c r="I9" s="475"/>
      <c r="J9" s="476"/>
      <c r="K9" s="476"/>
      <c r="L9" s="477"/>
      <c r="M9" s="684"/>
      <c r="N9" s="684"/>
      <c r="O9" s="361"/>
      <c r="P9" s="217"/>
      <c r="Q9" s="355"/>
      <c r="R9" s="355"/>
    </row>
    <row r="10" spans="2:18" ht="17.399999999999999" customHeight="1">
      <c r="B10" s="157"/>
      <c r="C10" s="157"/>
      <c r="D10" s="157"/>
      <c r="E10" s="157"/>
      <c r="F10" s="157"/>
      <c r="G10" s="157"/>
      <c r="H10" s="157"/>
      <c r="I10" s="157"/>
      <c r="J10" s="157"/>
      <c r="K10" s="157"/>
      <c r="L10" s="157"/>
      <c r="M10" s="478"/>
      <c r="N10" s="478"/>
      <c r="O10" s="361"/>
      <c r="P10" s="218"/>
      <c r="Q10" s="355"/>
      <c r="R10" s="355"/>
    </row>
    <row r="11" spans="2:18" ht="21.6" customHeight="1">
      <c r="B11" s="157"/>
      <c r="C11" s="157"/>
      <c r="D11" s="157"/>
      <c r="E11" s="157"/>
      <c r="F11" s="157"/>
      <c r="G11" s="157"/>
      <c r="H11" s="157"/>
      <c r="I11" s="157"/>
      <c r="J11" s="157"/>
      <c r="K11" s="157"/>
      <c r="L11" s="480"/>
      <c r="M11" s="480"/>
      <c r="N11" s="480"/>
      <c r="O11" s="361"/>
      <c r="P11" s="356"/>
      <c r="Q11" s="355"/>
      <c r="R11" s="355"/>
    </row>
    <row r="12" spans="2:18" ht="21.6" customHeight="1">
      <c r="B12" s="157"/>
      <c r="C12" s="157"/>
      <c r="D12" s="157"/>
      <c r="E12" s="157"/>
      <c r="F12" s="157"/>
      <c r="G12" s="157"/>
      <c r="H12" s="157"/>
      <c r="I12" s="157"/>
      <c r="J12" s="157"/>
      <c r="K12" s="157"/>
      <c r="L12" s="480"/>
      <c r="M12" s="480"/>
      <c r="N12" s="480"/>
      <c r="O12" s="361" t="s">
        <v>189</v>
      </c>
      <c r="P12" s="217"/>
      <c r="Q12" s="355"/>
      <c r="R12" s="355"/>
    </row>
    <row r="13" spans="2:18" ht="21.6" customHeight="1">
      <c r="B13" s="157"/>
      <c r="C13" s="157"/>
      <c r="D13" s="157"/>
      <c r="E13" s="157"/>
      <c r="F13" s="157"/>
      <c r="G13" s="157"/>
      <c r="H13" s="157"/>
      <c r="I13" s="157"/>
      <c r="J13" s="157"/>
      <c r="K13" s="157"/>
      <c r="L13" s="480"/>
      <c r="M13" s="480"/>
      <c r="N13" s="480"/>
      <c r="O13" s="363"/>
      <c r="P13" s="218"/>
      <c r="Q13" s="355"/>
      <c r="R13" s="355"/>
    </row>
    <row r="14" spans="2:18" ht="21.6" customHeight="1">
      <c r="B14" s="157"/>
      <c r="C14" s="157"/>
      <c r="D14" s="157"/>
      <c r="E14" s="157"/>
      <c r="F14" s="157"/>
      <c r="G14" s="157"/>
      <c r="H14" s="157"/>
      <c r="I14" s="157"/>
      <c r="J14" s="157"/>
      <c r="K14" s="157"/>
      <c r="L14" s="480"/>
      <c r="M14" s="480"/>
      <c r="N14" s="480"/>
      <c r="O14" s="363"/>
      <c r="P14" s="356"/>
      <c r="Q14" s="355"/>
      <c r="R14" s="355"/>
    </row>
    <row r="15" spans="2:18" ht="21.6" customHeight="1">
      <c r="B15" s="157"/>
      <c r="C15" s="157"/>
      <c r="D15" s="157"/>
      <c r="E15" s="157"/>
      <c r="F15" s="157"/>
      <c r="G15" s="157"/>
      <c r="H15" s="157"/>
      <c r="I15" s="157"/>
      <c r="J15" s="157"/>
      <c r="K15" s="157"/>
      <c r="L15" s="480"/>
      <c r="M15" s="480"/>
      <c r="N15" s="480"/>
      <c r="O15" s="363"/>
      <c r="P15" s="217"/>
      <c r="Q15" s="355"/>
      <c r="R15" s="355"/>
    </row>
    <row r="16" spans="2:18" ht="21.6" customHeight="1">
      <c r="B16" s="350"/>
      <c r="C16" s="157"/>
      <c r="D16" s="157"/>
      <c r="E16" s="157"/>
      <c r="F16" s="157"/>
      <c r="G16" s="157"/>
      <c r="H16" s="157"/>
      <c r="I16" s="157"/>
      <c r="J16" s="157"/>
      <c r="K16" s="157"/>
      <c r="L16" s="480"/>
      <c r="M16" s="480"/>
      <c r="N16" s="480"/>
      <c r="O16" s="363"/>
      <c r="P16" s="218"/>
      <c r="Q16" s="355"/>
      <c r="R16" s="355"/>
    </row>
    <row r="17" spans="2:18" ht="21.6" customHeight="1">
      <c r="B17" s="157"/>
      <c r="C17" s="157"/>
      <c r="D17" s="157"/>
      <c r="E17" s="157"/>
      <c r="F17" s="157"/>
      <c r="G17" s="157"/>
      <c r="H17" s="157"/>
      <c r="I17" s="157"/>
      <c r="J17" s="157"/>
      <c r="K17" s="157"/>
      <c r="L17" s="480"/>
      <c r="M17" s="480"/>
      <c r="N17" s="480"/>
      <c r="O17" s="363"/>
      <c r="P17" s="356"/>
      <c r="Q17" s="355"/>
      <c r="R17" s="355"/>
    </row>
    <row r="18" spans="2:18" ht="21.6" customHeight="1">
      <c r="B18" s="157"/>
      <c r="C18" s="157"/>
      <c r="D18" s="157"/>
      <c r="E18" s="157"/>
      <c r="F18" s="157"/>
      <c r="G18" s="157"/>
      <c r="H18" s="157"/>
      <c r="I18" s="157"/>
      <c r="J18" s="157"/>
      <c r="K18" s="157"/>
      <c r="L18" s="480"/>
      <c r="M18" s="480"/>
      <c r="N18" s="480"/>
      <c r="O18" s="363"/>
      <c r="P18" s="217"/>
      <c r="Q18" s="355"/>
      <c r="R18" s="355"/>
    </row>
    <row r="19" spans="2:18" ht="21.6" customHeight="1">
      <c r="B19" s="157"/>
      <c r="C19" s="157"/>
      <c r="D19" s="157"/>
      <c r="E19" s="157"/>
      <c r="F19" s="157"/>
      <c r="G19" s="157"/>
      <c r="H19" s="157"/>
      <c r="I19" s="157"/>
      <c r="J19" s="157"/>
      <c r="K19" s="157"/>
      <c r="L19" s="480"/>
      <c r="M19" s="480"/>
      <c r="N19" s="480"/>
      <c r="O19" s="363"/>
      <c r="P19" s="218"/>
      <c r="Q19" s="355"/>
      <c r="R19" s="355"/>
    </row>
    <row r="20" spans="2:18" ht="21.6" customHeight="1">
      <c r="B20" s="157"/>
      <c r="C20" s="157"/>
      <c r="D20" s="157"/>
      <c r="E20" s="157"/>
      <c r="F20" s="157"/>
      <c r="G20" s="157"/>
      <c r="H20" s="157"/>
      <c r="I20" s="157"/>
      <c r="J20" s="157"/>
      <c r="K20" s="157"/>
      <c r="L20" s="480"/>
      <c r="M20" s="480"/>
      <c r="N20" s="480"/>
      <c r="O20" s="363"/>
      <c r="P20" s="356"/>
      <c r="Q20" s="355"/>
      <c r="R20" s="355"/>
    </row>
    <row r="21" spans="2:18" ht="21.6" customHeight="1">
      <c r="B21" s="157"/>
      <c r="C21" s="157"/>
      <c r="D21" s="157"/>
      <c r="E21" s="157"/>
      <c r="F21" s="157"/>
      <c r="G21" s="157"/>
      <c r="H21" s="157"/>
      <c r="I21" s="157"/>
      <c r="J21" s="157"/>
      <c r="K21" s="157"/>
      <c r="L21" s="480"/>
      <c r="M21" s="480"/>
      <c r="N21" s="480"/>
      <c r="O21" s="363"/>
      <c r="P21" s="217"/>
      <c r="Q21" s="355"/>
      <c r="R21" s="355"/>
    </row>
    <row r="22" spans="2:18" ht="21.6" customHeight="1">
      <c r="B22" s="120"/>
      <c r="C22" s="120"/>
      <c r="D22" s="120"/>
      <c r="E22" s="120"/>
      <c r="F22" s="120"/>
      <c r="G22" s="120"/>
      <c r="H22" s="120"/>
      <c r="I22" s="120"/>
      <c r="J22" s="120" t="s">
        <v>219</v>
      </c>
      <c r="K22" s="120"/>
      <c r="L22" s="479"/>
      <c r="M22" s="479"/>
      <c r="N22" s="479"/>
      <c r="O22" s="363"/>
      <c r="P22" s="218"/>
      <c r="Q22" s="355"/>
      <c r="R22" s="355"/>
    </row>
    <row r="23" spans="2:18" ht="21.6" customHeight="1">
      <c r="B23" s="120"/>
      <c r="C23" s="120"/>
      <c r="D23" s="120"/>
      <c r="E23" s="120"/>
      <c r="F23" s="120"/>
      <c r="G23" s="120"/>
      <c r="H23" s="120"/>
      <c r="I23" s="120"/>
      <c r="J23" s="120"/>
      <c r="K23" s="120"/>
      <c r="L23" s="479"/>
      <c r="M23" s="479"/>
      <c r="N23" s="479"/>
      <c r="O23" s="363"/>
      <c r="P23" s="356"/>
      <c r="Q23" s="355"/>
      <c r="R23" s="355"/>
    </row>
    <row r="24" spans="2:18" ht="32.4">
      <c r="B24" s="677" t="s">
        <v>171</v>
      </c>
      <c r="C24" s="677"/>
      <c r="D24" s="677"/>
      <c r="E24" s="677"/>
      <c r="F24" s="677"/>
      <c r="G24" s="677"/>
      <c r="H24" s="677"/>
      <c r="I24" s="129"/>
      <c r="J24" s="128"/>
      <c r="K24" s="120"/>
      <c r="L24" s="120"/>
      <c r="M24" s="120"/>
      <c r="N24" s="120"/>
      <c r="O24" s="120"/>
      <c r="P24" s="218"/>
    </row>
    <row r="25" spans="2:18" ht="18">
      <c r="B25" s="158" t="s">
        <v>134</v>
      </c>
      <c r="C25" s="120"/>
      <c r="D25" s="120"/>
      <c r="E25" s="120"/>
      <c r="F25" s="120"/>
      <c r="G25" s="120"/>
      <c r="H25" s="120"/>
      <c r="I25" s="120"/>
      <c r="J25" s="120"/>
      <c r="K25" s="120"/>
      <c r="L25" s="120"/>
      <c r="M25" s="120"/>
      <c r="N25" s="120"/>
      <c r="O25" s="120"/>
      <c r="P25" s="356"/>
    </row>
    <row r="26" spans="2:18" ht="18">
      <c r="B26" s="678" t="s">
        <v>135</v>
      </c>
      <c r="C26" s="678"/>
      <c r="D26" s="678"/>
      <c r="E26" s="678"/>
      <c r="F26" s="678"/>
      <c r="G26" s="678"/>
      <c r="H26" s="678"/>
      <c r="I26" s="678"/>
      <c r="J26" s="678"/>
      <c r="K26" s="678"/>
      <c r="L26" s="678"/>
      <c r="M26" s="678"/>
      <c r="N26" s="120"/>
      <c r="O26" s="120"/>
    </row>
    <row r="27" spans="2:18" ht="18">
      <c r="B27" s="679" t="s">
        <v>136</v>
      </c>
      <c r="C27" s="679"/>
      <c r="D27" s="679"/>
      <c r="E27" s="679"/>
      <c r="F27" s="679"/>
      <c r="G27" s="679"/>
      <c r="H27" s="679"/>
      <c r="I27" s="679"/>
      <c r="J27" s="679"/>
      <c r="K27" s="679"/>
      <c r="L27" s="679"/>
      <c r="M27" s="679"/>
      <c r="N27" s="120"/>
      <c r="O27" s="120"/>
    </row>
    <row r="28" spans="2:18" ht="22.5" customHeight="1">
      <c r="B28" s="695" t="s">
        <v>184</v>
      </c>
      <c r="C28" s="696"/>
      <c r="D28" s="696"/>
      <c r="E28" s="696"/>
      <c r="F28" s="696"/>
      <c r="G28" s="696"/>
      <c r="H28" s="696"/>
      <c r="I28" s="696"/>
      <c r="J28" s="696"/>
      <c r="K28" s="696"/>
      <c r="L28" s="696"/>
      <c r="M28" s="697"/>
      <c r="N28" s="694" t="s">
        <v>172</v>
      </c>
      <c r="O28" s="120"/>
    </row>
    <row r="29" spans="2:18" ht="22.5" customHeight="1">
      <c r="B29" s="178" t="s">
        <v>190</v>
      </c>
      <c r="C29" s="176"/>
      <c r="D29" s="176"/>
      <c r="E29" s="176"/>
      <c r="F29" s="176"/>
      <c r="G29" s="176"/>
      <c r="H29" s="176"/>
      <c r="I29" s="176"/>
      <c r="J29" s="176"/>
      <c r="K29" s="176"/>
      <c r="L29" s="176"/>
      <c r="M29" s="177"/>
      <c r="N29" s="694"/>
      <c r="O29" s="120"/>
    </row>
    <row r="30" spans="2:18" ht="18">
      <c r="B30" s="678" t="s">
        <v>180</v>
      </c>
      <c r="C30" s="678"/>
      <c r="D30" s="678"/>
      <c r="E30" s="678"/>
      <c r="F30" s="678"/>
      <c r="G30" s="678"/>
      <c r="H30" s="678"/>
      <c r="I30" s="678"/>
      <c r="J30" s="678"/>
      <c r="K30" s="678"/>
      <c r="L30" s="678"/>
      <c r="M30" s="678"/>
      <c r="N30" s="694"/>
      <c r="O30" s="120"/>
    </row>
    <row r="31" spans="2:18" ht="18">
      <c r="B31" s="679" t="s">
        <v>181</v>
      </c>
      <c r="C31" s="679"/>
      <c r="D31" s="679"/>
      <c r="E31" s="679"/>
      <c r="F31" s="679"/>
      <c r="G31" s="679"/>
      <c r="H31" s="679"/>
      <c r="I31" s="679"/>
      <c r="J31" s="679"/>
      <c r="K31" s="679"/>
      <c r="L31" s="679"/>
      <c r="M31" s="679"/>
      <c r="N31" s="694"/>
      <c r="O31" s="120"/>
    </row>
    <row r="32" spans="2:18" ht="18">
      <c r="B32" s="678" t="s">
        <v>182</v>
      </c>
      <c r="C32" s="678"/>
      <c r="D32" s="678"/>
      <c r="E32" s="678"/>
      <c r="F32" s="678"/>
      <c r="G32" s="678"/>
      <c r="H32" s="678"/>
      <c r="I32" s="678"/>
      <c r="J32" s="678"/>
      <c r="K32" s="678"/>
      <c r="L32" s="678"/>
      <c r="M32" s="678"/>
      <c r="N32" s="694"/>
      <c r="O32" s="120"/>
    </row>
    <row r="33" spans="1:15" ht="18">
      <c r="B33" s="678" t="s">
        <v>183</v>
      </c>
      <c r="C33" s="678"/>
      <c r="D33" s="678"/>
      <c r="E33" s="678"/>
      <c r="F33" s="678"/>
      <c r="G33" s="678"/>
      <c r="H33" s="678"/>
      <c r="I33" s="678"/>
      <c r="J33" s="678"/>
      <c r="K33" s="678"/>
      <c r="L33" s="678"/>
      <c r="M33" s="678"/>
      <c r="N33" s="694"/>
      <c r="O33" s="120"/>
    </row>
    <row r="34" spans="1:15" ht="18">
      <c r="B34" s="131"/>
      <c r="M34" s="120"/>
      <c r="N34" s="694"/>
      <c r="O34" s="120"/>
    </row>
    <row r="35" spans="1:15" ht="17.25" customHeight="1">
      <c r="B35" s="688" t="s">
        <v>137</v>
      </c>
      <c r="C35" s="689"/>
      <c r="D35" s="689"/>
      <c r="E35" s="689"/>
      <c r="F35" s="689"/>
      <c r="G35" s="689"/>
      <c r="H35" s="689"/>
      <c r="I35" s="689"/>
      <c r="J35" s="689"/>
      <c r="K35" s="689"/>
      <c r="L35" s="689"/>
      <c r="M35" s="690"/>
      <c r="N35" s="694"/>
      <c r="O35" s="120"/>
    </row>
    <row r="36" spans="1:15" ht="17.25" customHeight="1">
      <c r="B36" s="688" t="s">
        <v>138</v>
      </c>
      <c r="C36" s="689"/>
      <c r="D36" s="689"/>
      <c r="E36" s="689"/>
      <c r="F36" s="689"/>
      <c r="G36" s="689"/>
      <c r="H36" s="689"/>
      <c r="I36" s="689"/>
      <c r="J36" s="689"/>
      <c r="K36" s="689"/>
      <c r="L36" s="689"/>
      <c r="M36" s="690"/>
      <c r="N36" s="694"/>
      <c r="O36" s="120"/>
    </row>
    <row r="37" spans="1:15" ht="17.25" customHeight="1">
      <c r="B37" s="688" t="s">
        <v>139</v>
      </c>
      <c r="C37" s="689"/>
      <c r="D37" s="689"/>
      <c r="E37" s="689"/>
      <c r="F37" s="689"/>
      <c r="G37" s="689"/>
      <c r="H37" s="689"/>
      <c r="I37" s="689"/>
      <c r="J37" s="689"/>
      <c r="K37" s="689"/>
      <c r="L37" s="689"/>
      <c r="M37" s="690"/>
      <c r="N37" s="694"/>
      <c r="O37" s="120"/>
    </row>
    <row r="38" spans="1:15" ht="18">
      <c r="B38" s="688" t="s">
        <v>140</v>
      </c>
      <c r="C38" s="689"/>
      <c r="D38" s="689"/>
      <c r="E38" s="689"/>
      <c r="F38" s="689"/>
      <c r="G38" s="689"/>
      <c r="H38" s="689"/>
      <c r="I38" s="689"/>
      <c r="J38" s="689"/>
      <c r="K38" s="689"/>
      <c r="L38" s="689"/>
      <c r="M38" s="690"/>
      <c r="N38" s="694"/>
      <c r="O38" s="120"/>
    </row>
    <row r="39" spans="1:15" ht="18">
      <c r="B39" s="688" t="s">
        <v>141</v>
      </c>
      <c r="C39" s="689"/>
      <c r="D39" s="689"/>
      <c r="E39" s="689"/>
      <c r="F39" s="689"/>
      <c r="G39" s="689"/>
      <c r="H39" s="689"/>
      <c r="I39" s="689"/>
      <c r="J39" s="689"/>
      <c r="K39" s="689"/>
      <c r="L39" s="689"/>
      <c r="M39" s="690"/>
      <c r="N39" s="694"/>
      <c r="O39" s="120"/>
    </row>
    <row r="40" spans="1:15" ht="18">
      <c r="B40" s="691" t="s">
        <v>142</v>
      </c>
      <c r="C40" s="692"/>
      <c r="D40" s="692"/>
      <c r="E40" s="692"/>
      <c r="F40" s="692"/>
      <c r="G40" s="692"/>
      <c r="H40" s="692"/>
      <c r="I40" s="692"/>
      <c r="J40" s="692"/>
      <c r="K40" s="692"/>
      <c r="L40" s="692"/>
      <c r="M40" s="693"/>
      <c r="N40" s="120"/>
      <c r="O40" s="120"/>
    </row>
    <row r="41" spans="1:15" ht="18">
      <c r="B41" s="685" t="s">
        <v>143</v>
      </c>
      <c r="C41" s="686"/>
      <c r="D41" s="686"/>
      <c r="E41" s="686"/>
      <c r="F41" s="686"/>
      <c r="G41" s="686"/>
      <c r="H41" s="686"/>
      <c r="I41" s="686"/>
      <c r="J41" s="686"/>
      <c r="K41" s="686"/>
      <c r="L41" s="686"/>
      <c r="M41" s="687"/>
      <c r="N41" s="120"/>
      <c r="O41" s="120"/>
    </row>
    <row r="42" spans="1:15" ht="18">
      <c r="B42" s="688" t="s">
        <v>188</v>
      </c>
      <c r="C42" s="689"/>
      <c r="D42" s="689"/>
      <c r="E42" s="689"/>
      <c r="F42" s="689"/>
      <c r="G42" s="689"/>
      <c r="H42" s="689"/>
      <c r="I42" s="689"/>
      <c r="J42" s="689"/>
      <c r="K42" s="689"/>
      <c r="L42" s="689"/>
      <c r="M42" s="690"/>
      <c r="N42" s="120"/>
      <c r="O42" s="120"/>
    </row>
    <row r="43" spans="1:15" ht="18">
      <c r="B43" s="131"/>
      <c r="M43" s="120"/>
      <c r="N43" s="120"/>
      <c r="O43" s="120"/>
    </row>
    <row r="44" spans="1:15" ht="18.600000000000001" thickBot="1">
      <c r="B44" s="131"/>
      <c r="M44" s="120"/>
      <c r="N44" s="120"/>
      <c r="O44" s="120"/>
    </row>
    <row r="45" spans="1:15" ht="20.25" customHeight="1">
      <c r="B45" s="698" t="s">
        <v>144</v>
      </c>
      <c r="C45" s="698" t="s">
        <v>145</v>
      </c>
      <c r="D45" s="698" t="s">
        <v>146</v>
      </c>
      <c r="E45" s="698" t="s">
        <v>147</v>
      </c>
      <c r="F45" s="132" t="s">
        <v>148</v>
      </c>
      <c r="G45" s="151" t="s">
        <v>196</v>
      </c>
      <c r="H45" s="700" t="s">
        <v>195</v>
      </c>
      <c r="I45" s="700" t="s">
        <v>150</v>
      </c>
      <c r="J45" s="700" t="s">
        <v>151</v>
      </c>
      <c r="K45" s="700" t="s">
        <v>173</v>
      </c>
      <c r="L45" s="698" t="s">
        <v>152</v>
      </c>
      <c r="M45" s="698" t="s">
        <v>191</v>
      </c>
      <c r="N45" s="120"/>
      <c r="O45" s="120"/>
    </row>
    <row r="46" spans="1:15" ht="18.600000000000001" thickBot="1">
      <c r="B46" s="699"/>
      <c r="C46" s="699"/>
      <c r="D46" s="699"/>
      <c r="E46" s="699"/>
      <c r="F46" s="133" t="s">
        <v>149</v>
      </c>
      <c r="G46" s="152"/>
      <c r="H46" s="701"/>
      <c r="I46" s="701"/>
      <c r="J46" s="701"/>
      <c r="K46" s="701"/>
      <c r="L46" s="699"/>
      <c r="M46" s="699"/>
      <c r="N46" s="120"/>
      <c r="O46" s="120"/>
    </row>
    <row r="47" spans="1:15" ht="18.600000000000001" thickBot="1">
      <c r="B47" s="134">
        <v>1</v>
      </c>
      <c r="C47" s="135" t="s">
        <v>153</v>
      </c>
      <c r="D47" s="136"/>
      <c r="E47" s="136"/>
      <c r="F47" s="136"/>
      <c r="G47" s="153"/>
      <c r="H47" s="136"/>
      <c r="I47" s="136"/>
      <c r="J47" s="136"/>
      <c r="K47" s="137" t="s">
        <v>153</v>
      </c>
      <c r="L47" s="136"/>
      <c r="M47" s="136"/>
      <c r="N47" s="120"/>
      <c r="O47" s="120"/>
    </row>
    <row r="48" spans="1:15" ht="18.600000000000001" thickBot="1">
      <c r="A48" s="146" t="s">
        <v>28</v>
      </c>
      <c r="B48" s="147">
        <v>2</v>
      </c>
      <c r="C48" s="148" t="s">
        <v>153</v>
      </c>
      <c r="D48" s="149" t="s">
        <v>153</v>
      </c>
      <c r="E48" s="149" t="s">
        <v>153</v>
      </c>
      <c r="F48" s="149" t="s">
        <v>174</v>
      </c>
      <c r="G48" s="153"/>
      <c r="H48" s="136"/>
      <c r="I48" s="136"/>
      <c r="J48" s="149" t="s">
        <v>175</v>
      </c>
      <c r="K48" s="149" t="s">
        <v>153</v>
      </c>
      <c r="L48" s="136"/>
      <c r="M48" s="136"/>
      <c r="N48" s="120" t="s">
        <v>176</v>
      </c>
      <c r="O48" s="120"/>
    </row>
    <row r="49" spans="1:15" ht="18.600000000000001" thickBot="1">
      <c r="A49" s="146" t="s">
        <v>21</v>
      </c>
      <c r="B49" s="147">
        <v>3</v>
      </c>
      <c r="C49" s="148" t="s">
        <v>153</v>
      </c>
      <c r="D49" s="149" t="s">
        <v>153</v>
      </c>
      <c r="E49" s="149" t="s">
        <v>153</v>
      </c>
      <c r="F49" s="149" t="s">
        <v>153</v>
      </c>
      <c r="G49" s="153"/>
      <c r="H49" s="136"/>
      <c r="I49" s="136"/>
      <c r="J49" s="149" t="s">
        <v>153</v>
      </c>
      <c r="K49" s="149" t="s">
        <v>153</v>
      </c>
      <c r="L49" s="149" t="s">
        <v>153</v>
      </c>
      <c r="M49" s="136"/>
      <c r="N49" s="120"/>
      <c r="O49" s="120"/>
    </row>
    <row r="50" spans="1:15" ht="18.600000000000001" thickBot="1">
      <c r="A50" s="146" t="s">
        <v>177</v>
      </c>
      <c r="B50" s="143">
        <v>4</v>
      </c>
      <c r="C50" s="144" t="s">
        <v>153</v>
      </c>
      <c r="D50" s="145" t="s">
        <v>153</v>
      </c>
      <c r="E50" s="145" t="s">
        <v>153</v>
      </c>
      <c r="F50" s="145" t="s">
        <v>153</v>
      </c>
      <c r="G50" s="145" t="s">
        <v>153</v>
      </c>
      <c r="H50" s="145" t="s">
        <v>153</v>
      </c>
      <c r="I50" s="136" t="s">
        <v>193</v>
      </c>
      <c r="J50" s="145" t="s">
        <v>153</v>
      </c>
      <c r="K50" s="145" t="s">
        <v>153</v>
      </c>
      <c r="L50" s="145" t="s">
        <v>153</v>
      </c>
      <c r="M50" s="145" t="s">
        <v>153</v>
      </c>
      <c r="N50" t="s">
        <v>192</v>
      </c>
      <c r="O50" s="120"/>
    </row>
    <row r="51" spans="1:15" ht="18.600000000000001" thickBot="1">
      <c r="A51" s="146"/>
      <c r="B51" s="147">
        <v>5</v>
      </c>
      <c r="C51" s="148" t="s">
        <v>153</v>
      </c>
      <c r="D51" s="149" t="s">
        <v>153</v>
      </c>
      <c r="E51" s="149" t="s">
        <v>153</v>
      </c>
      <c r="F51" s="149" t="s">
        <v>153</v>
      </c>
      <c r="G51" s="149" t="s">
        <v>153</v>
      </c>
      <c r="H51" s="149" t="s">
        <v>153</v>
      </c>
      <c r="I51" s="149" t="s">
        <v>153</v>
      </c>
      <c r="J51" s="149" t="s">
        <v>153</v>
      </c>
      <c r="K51" s="149" t="s">
        <v>153</v>
      </c>
      <c r="L51" s="149" t="s">
        <v>153</v>
      </c>
      <c r="M51" s="149" t="s">
        <v>153</v>
      </c>
      <c r="N51" s="120"/>
      <c r="O51" s="120"/>
    </row>
    <row r="52" spans="1:15" ht="18.600000000000001" thickBot="1">
      <c r="B52" s="134">
        <v>6</v>
      </c>
      <c r="C52" s="135" t="s">
        <v>153</v>
      </c>
      <c r="D52" s="137" t="s">
        <v>153</v>
      </c>
      <c r="E52" s="137" t="s">
        <v>153</v>
      </c>
      <c r="F52" s="137" t="s">
        <v>153</v>
      </c>
      <c r="G52" s="137" t="s">
        <v>153</v>
      </c>
      <c r="H52" s="137" t="s">
        <v>153</v>
      </c>
      <c r="I52" s="137" t="s">
        <v>153</v>
      </c>
      <c r="J52" s="137" t="s">
        <v>153</v>
      </c>
      <c r="K52" s="137" t="s">
        <v>153</v>
      </c>
      <c r="L52" s="137" t="s">
        <v>153</v>
      </c>
      <c r="M52" s="137" t="s">
        <v>153</v>
      </c>
      <c r="N52" s="120"/>
      <c r="O52" s="120"/>
    </row>
    <row r="53" spans="1:15" ht="18.600000000000001" thickBot="1">
      <c r="B53" s="134">
        <v>7</v>
      </c>
      <c r="C53" s="135" t="s">
        <v>153</v>
      </c>
      <c r="D53" s="137" t="s">
        <v>153</v>
      </c>
      <c r="E53" s="137" t="s">
        <v>153</v>
      </c>
      <c r="F53" s="137" t="s">
        <v>153</v>
      </c>
      <c r="G53" s="137" t="s">
        <v>153</v>
      </c>
      <c r="H53" s="137" t="s">
        <v>153</v>
      </c>
      <c r="I53" s="137" t="s">
        <v>153</v>
      </c>
      <c r="J53" s="137" t="s">
        <v>153</v>
      </c>
      <c r="K53" s="137" t="s">
        <v>153</v>
      </c>
      <c r="L53" s="137" t="s">
        <v>153</v>
      </c>
      <c r="M53" s="137" t="s">
        <v>153</v>
      </c>
      <c r="N53" s="120"/>
      <c r="O53" s="120"/>
    </row>
    <row r="54" spans="1:15">
      <c r="N54" s="120"/>
      <c r="O54" s="120"/>
    </row>
    <row r="55" spans="1:15">
      <c r="I55" t="s">
        <v>194</v>
      </c>
      <c r="N55" s="120"/>
      <c r="O55" s="120"/>
    </row>
    <row r="56" spans="1:15">
      <c r="N56" s="120"/>
      <c r="O56" s="120"/>
    </row>
  </sheetData>
  <mergeCells count="32">
    <mergeCell ref="I45:I46"/>
    <mergeCell ref="J45:J46"/>
    <mergeCell ref="K45:K46"/>
    <mergeCell ref="L45:L46"/>
    <mergeCell ref="M45:M46"/>
    <mergeCell ref="B45:B46"/>
    <mergeCell ref="C45:C46"/>
    <mergeCell ref="D45:D46"/>
    <mergeCell ref="E45:E46"/>
    <mergeCell ref="H45:H46"/>
    <mergeCell ref="B31:M31"/>
    <mergeCell ref="B5:N5"/>
    <mergeCell ref="M8:N9"/>
    <mergeCell ref="B41:M41"/>
    <mergeCell ref="B42:M42"/>
    <mergeCell ref="B40:M40"/>
    <mergeCell ref="B32:M32"/>
    <mergeCell ref="N28:N39"/>
    <mergeCell ref="B30:M30"/>
    <mergeCell ref="B37:M37"/>
    <mergeCell ref="B38:M38"/>
    <mergeCell ref="B39:M39"/>
    <mergeCell ref="B28:M28"/>
    <mergeCell ref="B33:M33"/>
    <mergeCell ref="B35:M35"/>
    <mergeCell ref="B36:M36"/>
    <mergeCell ref="F1:N1"/>
    <mergeCell ref="B2:N3"/>
    <mergeCell ref="B24:H24"/>
    <mergeCell ref="B26:M26"/>
    <mergeCell ref="B27:M27"/>
    <mergeCell ref="D8:E8"/>
  </mergeCells>
  <phoneticPr fontId="101"/>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7"/>
  <sheetViews>
    <sheetView showGridLines="0" zoomScale="80" zoomScaleNormal="80" zoomScaleSheetLayoutView="79" workbookViewId="0">
      <selection activeCell="C2" sqref="C2:C4"/>
    </sheetView>
  </sheetViews>
  <sheetFormatPr defaultColWidth="9" defaultRowHeight="19.2"/>
  <cols>
    <col min="1" max="1" width="201.109375" style="354" customWidth="1"/>
    <col min="2" max="2" width="11.21875" style="352" customWidth="1"/>
    <col min="3" max="3" width="27.44140625" style="352" customWidth="1"/>
    <col min="4" max="4" width="17.88671875" style="353" customWidth="1"/>
    <col min="5" max="16384" width="9" style="1"/>
  </cols>
  <sheetData>
    <row r="1" spans="1:4" s="42" customFormat="1" ht="44.25" customHeight="1" thickBot="1">
      <c r="A1" s="220" t="s">
        <v>281</v>
      </c>
      <c r="B1" s="221" t="s">
        <v>0</v>
      </c>
      <c r="C1" s="222" t="s">
        <v>1</v>
      </c>
      <c r="D1" s="351" t="s">
        <v>2</v>
      </c>
    </row>
    <row r="2" spans="1:4" s="42" customFormat="1" ht="44.25" customHeight="1" thickTop="1">
      <c r="A2" s="214" t="s">
        <v>453</v>
      </c>
      <c r="B2" s="374"/>
      <c r="C2" s="720" t="s">
        <v>380</v>
      </c>
      <c r="D2" s="375"/>
    </row>
    <row r="3" spans="1:4" s="42" customFormat="1" ht="328.8" customHeight="1">
      <c r="A3" s="495" t="s">
        <v>377</v>
      </c>
      <c r="B3" s="394" t="s">
        <v>379</v>
      </c>
      <c r="C3" s="721"/>
      <c r="D3" s="376">
        <v>45014</v>
      </c>
    </row>
    <row r="4" spans="1:4" s="42" customFormat="1" ht="36.6" customHeight="1" thickBot="1">
      <c r="A4" s="215" t="s">
        <v>378</v>
      </c>
      <c r="B4" s="371"/>
      <c r="C4" s="722"/>
      <c r="D4" s="377"/>
    </row>
    <row r="5" spans="1:4" s="42" customFormat="1" ht="46.2" customHeight="1" thickBot="1">
      <c r="A5" s="462" t="s">
        <v>261</v>
      </c>
      <c r="B5" s="210"/>
      <c r="C5" s="711" t="s">
        <v>264</v>
      </c>
      <c r="D5" s="702">
        <v>45009</v>
      </c>
    </row>
    <row r="6" spans="1:4" s="42" customFormat="1" ht="171" customHeight="1" thickBot="1">
      <c r="A6" s="488" t="s">
        <v>381</v>
      </c>
      <c r="B6" s="489" t="s">
        <v>263</v>
      </c>
      <c r="C6" s="712"/>
      <c r="D6" s="703"/>
    </row>
    <row r="7" spans="1:4" s="42" customFormat="1" ht="34.950000000000003" customHeight="1" thickBot="1">
      <c r="A7" s="455" t="s">
        <v>262</v>
      </c>
      <c r="B7" s="456"/>
      <c r="C7" s="713"/>
      <c r="D7" s="703"/>
    </row>
    <row r="8" spans="1:4" s="42" customFormat="1" ht="43.8" customHeight="1" thickTop="1">
      <c r="A8" s="384" t="s">
        <v>382</v>
      </c>
      <c r="B8" s="454"/>
      <c r="C8" s="714" t="s">
        <v>390</v>
      </c>
      <c r="D8" s="729">
        <v>45009</v>
      </c>
    </row>
    <row r="9" spans="1:4" s="42" customFormat="1" ht="300.60000000000002" customHeight="1">
      <c r="A9" s="495" t="s">
        <v>383</v>
      </c>
      <c r="B9" s="211" t="s">
        <v>267</v>
      </c>
      <c r="C9" s="715"/>
      <c r="D9" s="730"/>
    </row>
    <row r="10" spans="1:4" s="42" customFormat="1" ht="44.4" customHeight="1" thickBot="1">
      <c r="A10" s="215" t="s">
        <v>384</v>
      </c>
      <c r="B10" s="212"/>
      <c r="C10" s="716"/>
      <c r="D10" s="731"/>
    </row>
    <row r="11" spans="1:4" s="42" customFormat="1" ht="44.25" customHeight="1" thickTop="1">
      <c r="A11" s="214" t="s">
        <v>385</v>
      </c>
      <c r="B11" s="374"/>
      <c r="C11" s="720" t="s">
        <v>388</v>
      </c>
      <c r="D11" s="375"/>
    </row>
    <row r="12" spans="1:4" s="42" customFormat="1" ht="174.6" customHeight="1">
      <c r="A12" s="495" t="s">
        <v>386</v>
      </c>
      <c r="B12" s="394" t="s">
        <v>389</v>
      </c>
      <c r="C12" s="721"/>
      <c r="D12" s="376">
        <v>45009</v>
      </c>
    </row>
    <row r="13" spans="1:4" s="42" customFormat="1" ht="36.6" customHeight="1" thickBot="1">
      <c r="A13" s="215" t="s">
        <v>387</v>
      </c>
      <c r="B13" s="371"/>
      <c r="C13" s="722"/>
      <c r="D13" s="377"/>
    </row>
    <row r="14" spans="1:4" s="42" customFormat="1" ht="44.25" customHeight="1" thickTop="1">
      <c r="A14" s="503" t="s">
        <v>352</v>
      </c>
      <c r="B14" s="374"/>
      <c r="C14" s="720" t="s">
        <v>437</v>
      </c>
      <c r="D14" s="380" t="s">
        <v>438</v>
      </c>
    </row>
    <row r="15" spans="1:4" s="42" customFormat="1" ht="160.80000000000001" customHeight="1" thickBot="1">
      <c r="A15" s="494" t="s">
        <v>353</v>
      </c>
      <c r="B15" s="383" t="s">
        <v>436</v>
      </c>
      <c r="C15" s="721"/>
      <c r="D15" s="376">
        <v>45014</v>
      </c>
    </row>
    <row r="16" spans="1:4" s="42" customFormat="1" ht="36.6" customHeight="1" thickTop="1" thickBot="1">
      <c r="A16" s="497" t="s">
        <v>354</v>
      </c>
      <c r="B16" s="371"/>
      <c r="C16" s="722"/>
      <c r="D16" s="377"/>
    </row>
    <row r="17" spans="1:4" s="42" customFormat="1" ht="48.6" hidden="1" customHeight="1" thickTop="1">
      <c r="A17" s="359"/>
      <c r="B17" s="726"/>
      <c r="C17" s="711"/>
      <c r="D17" s="708"/>
    </row>
    <row r="18" spans="1:4" s="42" customFormat="1" ht="91.2" hidden="1" customHeight="1">
      <c r="A18" s="386"/>
      <c r="B18" s="727"/>
      <c r="C18" s="712"/>
      <c r="D18" s="709"/>
    </row>
    <row r="19" spans="1:4" s="42" customFormat="1" ht="43.2" hidden="1" customHeight="1" thickBot="1">
      <c r="A19" s="445"/>
      <c r="B19" s="728"/>
      <c r="C19" s="713"/>
      <c r="D19" s="710"/>
    </row>
    <row r="20" spans="1:4" s="42" customFormat="1" ht="51" hidden="1" customHeight="1" thickTop="1" thickBot="1">
      <c r="A20" s="446"/>
      <c r="B20" s="717"/>
      <c r="C20" s="717"/>
      <c r="D20" s="702"/>
    </row>
    <row r="21" spans="1:4" s="42" customFormat="1" ht="168" hidden="1" customHeight="1" thickBot="1">
      <c r="A21" s="372"/>
      <c r="B21" s="718"/>
      <c r="C21" s="718"/>
      <c r="D21" s="703"/>
    </row>
    <row r="22" spans="1:4" s="42" customFormat="1" ht="43.2" hidden="1" customHeight="1" thickBot="1">
      <c r="A22" s="368"/>
      <c r="B22" s="719"/>
      <c r="C22" s="719"/>
      <c r="D22" s="703"/>
    </row>
    <row r="23" spans="1:4" s="42" customFormat="1" ht="48.6" hidden="1" customHeight="1" thickTop="1" thickBot="1">
      <c r="A23" s="216"/>
      <c r="B23" s="723"/>
      <c r="C23" s="705"/>
      <c r="D23" s="702"/>
    </row>
    <row r="24" spans="1:4" s="42" customFormat="1" ht="247.8" hidden="1" customHeight="1" thickBot="1">
      <c r="A24" s="442"/>
      <c r="B24" s="724"/>
      <c r="C24" s="706"/>
      <c r="D24" s="703"/>
    </row>
    <row r="25" spans="1:4" s="42" customFormat="1" ht="40.950000000000003" hidden="1" customHeight="1" thickBot="1">
      <c r="A25" s="365"/>
      <c r="B25" s="725"/>
      <c r="C25" s="707"/>
      <c r="D25" s="704"/>
    </row>
    <row r="26" spans="1:4" s="42" customFormat="1" ht="48.6" hidden="1" customHeight="1" thickTop="1" thickBot="1">
      <c r="A26" s="216"/>
      <c r="B26" s="723"/>
      <c r="C26" s="705"/>
      <c r="D26" s="702"/>
    </row>
    <row r="27" spans="1:4" s="42" customFormat="1" ht="383.4" hidden="1" customHeight="1" thickBot="1">
      <c r="A27" s="442"/>
      <c r="B27" s="724"/>
      <c r="C27" s="706"/>
      <c r="D27" s="703"/>
    </row>
    <row r="28" spans="1:4" s="42" customFormat="1" ht="40.950000000000003" hidden="1" customHeight="1" thickBot="1">
      <c r="A28" s="365"/>
      <c r="B28" s="725"/>
      <c r="C28" s="707"/>
      <c r="D28" s="704"/>
    </row>
    <row r="29" spans="1:4" s="42" customFormat="1" ht="40.950000000000003" hidden="1" customHeight="1" thickTop="1" thickBot="1">
      <c r="A29" s="216"/>
      <c r="B29" s="723"/>
      <c r="C29" s="705"/>
      <c r="D29" s="702"/>
    </row>
    <row r="30" spans="1:4" s="42" customFormat="1" ht="177" hidden="1" customHeight="1" thickBot="1">
      <c r="A30" s="442"/>
      <c r="B30" s="724"/>
      <c r="C30" s="706"/>
      <c r="D30" s="703"/>
    </row>
    <row r="31" spans="1:4" s="42" customFormat="1" ht="40.950000000000003" hidden="1" customHeight="1" thickBot="1">
      <c r="A31" s="365"/>
      <c r="B31" s="725"/>
      <c r="C31" s="707"/>
      <c r="D31" s="704"/>
    </row>
    <row r="32" spans="1:4" s="42" customFormat="1" ht="47.4" customHeight="1" thickTop="1">
      <c r="A32" s="373" t="s">
        <v>439</v>
      </c>
      <c r="B32" s="374"/>
      <c r="C32" s="732" t="s">
        <v>442</v>
      </c>
      <c r="D32" s="380" t="s">
        <v>438</v>
      </c>
    </row>
    <row r="33" spans="1:4" s="42" customFormat="1" ht="245.4" customHeight="1">
      <c r="A33" s="496" t="s">
        <v>441</v>
      </c>
      <c r="B33" s="383" t="s">
        <v>440</v>
      </c>
      <c r="C33" s="721"/>
      <c r="D33" s="376">
        <v>45016</v>
      </c>
    </row>
    <row r="34" spans="1:4" s="42" customFormat="1" ht="37.200000000000003" customHeight="1" thickBot="1">
      <c r="A34" s="468" t="s">
        <v>443</v>
      </c>
      <c r="B34" s="371"/>
      <c r="C34" s="722"/>
      <c r="D34" s="377"/>
    </row>
    <row r="35" spans="1:4" s="42" customFormat="1" ht="47.4" customHeight="1" thickTop="1">
      <c r="A35" s="373" t="s">
        <v>446</v>
      </c>
      <c r="B35" s="374"/>
      <c r="C35" s="732" t="s">
        <v>447</v>
      </c>
      <c r="D35" s="380"/>
    </row>
    <row r="36" spans="1:4" s="42" customFormat="1" ht="126" customHeight="1">
      <c r="A36" s="496" t="s">
        <v>448</v>
      </c>
      <c r="B36" s="383" t="s">
        <v>449</v>
      </c>
      <c r="C36" s="721"/>
      <c r="D36" s="376">
        <v>45015</v>
      </c>
    </row>
    <row r="37" spans="1:4" s="42" customFormat="1" ht="37.200000000000003" customHeight="1" thickBot="1">
      <c r="A37" s="468"/>
      <c r="B37" s="371"/>
      <c r="C37" s="722"/>
      <c r="D37" s="377"/>
    </row>
  </sheetData>
  <mergeCells count="24">
    <mergeCell ref="C35:C37"/>
    <mergeCell ref="C2:C4"/>
    <mergeCell ref="C29:C31"/>
    <mergeCell ref="D29:D31"/>
    <mergeCell ref="B26:B28"/>
    <mergeCell ref="C26:C28"/>
    <mergeCell ref="D26:D28"/>
    <mergeCell ref="B17:B19"/>
    <mergeCell ref="B23:B25"/>
    <mergeCell ref="B29:B31"/>
    <mergeCell ref="B20:B22"/>
    <mergeCell ref="C5:C7"/>
    <mergeCell ref="D20:D22"/>
    <mergeCell ref="D8:D10"/>
    <mergeCell ref="C32:C34"/>
    <mergeCell ref="C14:C16"/>
    <mergeCell ref="D5:D7"/>
    <mergeCell ref="D23:D25"/>
    <mergeCell ref="C23:C25"/>
    <mergeCell ref="D17:D19"/>
    <mergeCell ref="C17:C19"/>
    <mergeCell ref="C8:C10"/>
    <mergeCell ref="C20:C22"/>
    <mergeCell ref="C11:C13"/>
  </mergeCells>
  <phoneticPr fontId="16"/>
  <hyperlinks>
    <hyperlink ref="A16" r:id="rId1" xr:uid="{2F205F79-39AE-4E09-9A2C-F4C725C8566A}"/>
    <hyperlink ref="A4" r:id="rId2" xr:uid="{B61B9A67-47DA-4EDA-ACBD-88C147129F2F}"/>
    <hyperlink ref="A7" r:id="rId3" xr:uid="{1FAFACBB-7CE5-49F9-923D-3FFB27E06E13}"/>
    <hyperlink ref="A10" r:id="rId4" xr:uid="{B261847E-244A-4476-B4D1-D28DCBEE285D}"/>
    <hyperlink ref="A13" r:id="rId5" xr:uid="{6823D45A-B77F-410E-A4BE-D606E7AF32BD}"/>
    <hyperlink ref="C8" r:id="rId6" display="ut@k:y " xr:uid="{CD06DFD7-6DE1-4AB3-89D2-8E3D41E29AC2}"/>
    <hyperlink ref="A34" r:id="rId7" xr:uid="{61C005E6-B174-4B0E-8F9E-3C28CA670695}"/>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2"/>
  <sheetViews>
    <sheetView defaultGridColor="0" view="pageBreakPreview" topLeftCell="A4" colorId="56" zoomScale="91" zoomScaleNormal="66" zoomScaleSheetLayoutView="91" workbookViewId="0">
      <selection activeCell="A30" sqref="A30"/>
    </sheetView>
  </sheetViews>
  <sheetFormatPr defaultColWidth="9" defaultRowHeight="19.2"/>
  <cols>
    <col min="1" max="1" width="193.5546875" style="364" customWidth="1"/>
    <col min="2" max="2" width="18" style="174" customWidth="1"/>
    <col min="3" max="3" width="20.109375" style="175" customWidth="1"/>
    <col min="4" max="16384" width="9" style="38"/>
  </cols>
  <sheetData>
    <row r="1" spans="1:3" ht="58.95" customHeight="1" thickBot="1">
      <c r="A1" s="37" t="s">
        <v>282</v>
      </c>
      <c r="B1" s="347" t="s">
        <v>24</v>
      </c>
      <c r="C1" s="348" t="s">
        <v>2</v>
      </c>
    </row>
    <row r="2" spans="1:3" ht="48.6" customHeight="1">
      <c r="A2" s="160" t="s">
        <v>419</v>
      </c>
      <c r="B2" s="169"/>
      <c r="C2" s="170"/>
    </row>
    <row r="3" spans="1:3" ht="409.6" customHeight="1">
      <c r="A3" s="392" t="s">
        <v>401</v>
      </c>
      <c r="B3" s="448" t="s">
        <v>429</v>
      </c>
      <c r="C3" s="171">
        <v>45015</v>
      </c>
    </row>
    <row r="4" spans="1:3" ht="48.6" customHeight="1" thickBot="1">
      <c r="A4" s="366" t="s">
        <v>399</v>
      </c>
      <c r="B4" s="172"/>
      <c r="C4" s="173"/>
    </row>
    <row r="5" spans="1:3" ht="48.6" customHeight="1">
      <c r="A5" s="160" t="s">
        <v>420</v>
      </c>
      <c r="B5" s="169"/>
      <c r="C5" s="170"/>
    </row>
    <row r="6" spans="1:3" ht="126.6" customHeight="1">
      <c r="A6" s="451" t="s">
        <v>402</v>
      </c>
      <c r="B6" s="369" t="s">
        <v>430</v>
      </c>
      <c r="C6" s="171">
        <v>45015</v>
      </c>
    </row>
    <row r="7" spans="1:3" ht="48.6" customHeight="1" thickBot="1">
      <c r="A7" s="366" t="s">
        <v>400</v>
      </c>
      <c r="B7" s="172"/>
      <c r="C7" s="173"/>
    </row>
    <row r="8" spans="1:3" ht="48.6" customHeight="1">
      <c r="A8" s="160" t="s">
        <v>421</v>
      </c>
      <c r="B8" s="169"/>
      <c r="C8" s="170"/>
    </row>
    <row r="9" spans="1:3" ht="172.2" customHeight="1">
      <c r="A9" s="451" t="s">
        <v>404</v>
      </c>
      <c r="B9" s="459" t="s">
        <v>431</v>
      </c>
      <c r="C9" s="171">
        <v>45014</v>
      </c>
    </row>
    <row r="10" spans="1:3" ht="39.6" customHeight="1" thickBot="1">
      <c r="A10" s="366" t="s">
        <v>403</v>
      </c>
      <c r="B10" s="172"/>
      <c r="C10" s="173"/>
    </row>
    <row r="11" spans="1:3" ht="48.6" customHeight="1">
      <c r="A11" s="160" t="s">
        <v>422</v>
      </c>
      <c r="B11" s="169"/>
      <c r="C11" s="170"/>
    </row>
    <row r="12" spans="1:3" ht="325.8" customHeight="1">
      <c r="A12" s="392" t="s">
        <v>418</v>
      </c>
      <c r="B12" s="448" t="s">
        <v>432</v>
      </c>
      <c r="C12" s="171">
        <v>45016</v>
      </c>
    </row>
    <row r="13" spans="1:3" ht="48.6" customHeight="1" thickBot="1">
      <c r="A13" s="366" t="s">
        <v>417</v>
      </c>
      <c r="B13" s="172"/>
      <c r="C13" s="173"/>
    </row>
    <row r="14" spans="1:3" ht="48.6" customHeight="1">
      <c r="A14" s="160" t="s">
        <v>423</v>
      </c>
      <c r="B14" s="169"/>
      <c r="C14" s="170"/>
    </row>
    <row r="15" spans="1:3" ht="255.6" customHeight="1">
      <c r="A15" s="451" t="s">
        <v>406</v>
      </c>
      <c r="B15" s="369" t="s">
        <v>433</v>
      </c>
      <c r="C15" s="171">
        <v>45012</v>
      </c>
    </row>
    <row r="16" spans="1:3" ht="48.6" customHeight="1" thickBot="1">
      <c r="A16" s="366" t="s">
        <v>405</v>
      </c>
      <c r="B16" s="172"/>
      <c r="C16" s="173"/>
    </row>
    <row r="17" spans="1:3" ht="48.6" customHeight="1">
      <c r="A17" s="160" t="s">
        <v>424</v>
      </c>
      <c r="B17" s="169"/>
      <c r="C17" s="170"/>
    </row>
    <row r="18" spans="1:3" ht="141" customHeight="1">
      <c r="A18" s="451" t="s">
        <v>408</v>
      </c>
      <c r="B18" s="369" t="s">
        <v>433</v>
      </c>
      <c r="C18" s="171">
        <v>45012</v>
      </c>
    </row>
    <row r="19" spans="1:3" ht="48.6" customHeight="1" thickBot="1">
      <c r="A19" s="366" t="s">
        <v>407</v>
      </c>
      <c r="B19" s="172"/>
      <c r="C19" s="173" t="s">
        <v>189</v>
      </c>
    </row>
    <row r="20" spans="1:3" ht="48.6" customHeight="1">
      <c r="A20" s="160" t="s">
        <v>425</v>
      </c>
      <c r="B20" s="169"/>
      <c r="C20" s="170"/>
    </row>
    <row r="21" spans="1:3" ht="228.6" customHeight="1">
      <c r="A21" s="490" t="s">
        <v>410</v>
      </c>
      <c r="B21" s="448" t="s">
        <v>434</v>
      </c>
      <c r="C21" s="171">
        <v>45011</v>
      </c>
    </row>
    <row r="22" spans="1:3" ht="48.6" customHeight="1" thickBot="1">
      <c r="A22" s="366" t="s">
        <v>409</v>
      </c>
      <c r="B22" s="172"/>
      <c r="C22" s="173"/>
    </row>
    <row r="23" spans="1:3" ht="48.6" customHeight="1">
      <c r="A23" s="160" t="s">
        <v>426</v>
      </c>
      <c r="B23" s="169"/>
      <c r="C23" s="170"/>
    </row>
    <row r="24" spans="1:3" ht="195.6" customHeight="1">
      <c r="A24" s="451" t="s">
        <v>412</v>
      </c>
      <c r="B24" s="369" t="s">
        <v>435</v>
      </c>
      <c r="C24" s="171">
        <v>45012</v>
      </c>
    </row>
    <row r="25" spans="1:3" ht="48.6" customHeight="1" thickBot="1">
      <c r="A25" s="366" t="s">
        <v>411</v>
      </c>
      <c r="B25" s="172"/>
      <c r="C25" s="173"/>
    </row>
    <row r="26" spans="1:3" ht="48.6" customHeight="1">
      <c r="A26" s="160" t="s">
        <v>427</v>
      </c>
      <c r="B26" s="169"/>
      <c r="C26" s="170"/>
    </row>
    <row r="27" spans="1:3" ht="114.6" customHeight="1" thickBot="1">
      <c r="A27" s="499" t="s">
        <v>414</v>
      </c>
      <c r="B27" s="369" t="s">
        <v>435</v>
      </c>
      <c r="C27" s="171">
        <v>45010</v>
      </c>
    </row>
    <row r="28" spans="1:3" ht="48.6" customHeight="1" thickBot="1">
      <c r="A28" s="498" t="s">
        <v>413</v>
      </c>
      <c r="B28" s="172"/>
      <c r="C28" s="173"/>
    </row>
    <row r="29" spans="1:3" ht="48.6" customHeight="1">
      <c r="A29" s="160" t="s">
        <v>428</v>
      </c>
      <c r="B29" s="169"/>
      <c r="C29" s="170"/>
    </row>
    <row r="30" spans="1:3" ht="278.39999999999998" customHeight="1">
      <c r="A30" s="451" t="s">
        <v>416</v>
      </c>
      <c r="B30" s="369" t="s">
        <v>435</v>
      </c>
      <c r="C30" s="171">
        <v>45009</v>
      </c>
    </row>
    <row r="31" spans="1:3" ht="48.6" customHeight="1" thickBot="1">
      <c r="A31" s="366" t="s">
        <v>415</v>
      </c>
      <c r="B31" s="172"/>
      <c r="C31" s="173"/>
    </row>
    <row r="32" spans="1:3" ht="48.6" hidden="1" customHeight="1">
      <c r="A32" s="160"/>
      <c r="B32" s="169"/>
      <c r="C32" s="170"/>
    </row>
    <row r="33" spans="1:3" ht="119.4" hidden="1" customHeight="1">
      <c r="A33" s="392"/>
      <c r="B33" s="369"/>
      <c r="C33" s="171"/>
    </row>
    <row r="34" spans="1:3" ht="48.6" hidden="1" customHeight="1" thickBot="1">
      <c r="A34" s="366"/>
      <c r="B34" s="172"/>
      <c r="C34" s="173"/>
    </row>
    <row r="35" spans="1:3" ht="48.6" hidden="1" customHeight="1">
      <c r="A35" s="160"/>
      <c r="B35" s="169"/>
      <c r="C35" s="170"/>
    </row>
    <row r="36" spans="1:3" ht="342" hidden="1" customHeight="1">
      <c r="A36" s="392"/>
      <c r="B36" s="369"/>
      <c r="C36" s="171"/>
    </row>
    <row r="37" spans="1:3" ht="48.6" hidden="1" customHeight="1" thickBot="1">
      <c r="A37" s="366"/>
      <c r="B37" s="172"/>
      <c r="C37" s="173"/>
    </row>
    <row r="38" spans="1:3" ht="25.2" hidden="1" customHeight="1">
      <c r="A38" s="213"/>
      <c r="B38" s="457"/>
      <c r="C38" s="458"/>
    </row>
    <row r="39" spans="1:3" ht="25.2" hidden="1" customHeight="1" thickBot="1">
      <c r="A39" s="213"/>
      <c r="B39" s="457"/>
      <c r="C39" s="458"/>
    </row>
    <row r="40" spans="1:3" ht="37.799999999999997" customHeight="1">
      <c r="A40" s="733"/>
      <c r="B40" s="733"/>
      <c r="C40" s="733"/>
    </row>
    <row r="41" spans="1:3" ht="46.2" customHeight="1">
      <c r="A41" s="734"/>
      <c r="B41" s="734"/>
      <c r="C41" s="734"/>
    </row>
    <row r="42" spans="1:3">
      <c r="A42" s="364" t="s">
        <v>21</v>
      </c>
    </row>
  </sheetData>
  <mergeCells count="2">
    <mergeCell ref="A40:C40"/>
    <mergeCell ref="A41:C41"/>
  </mergeCells>
  <phoneticPr fontId="101"/>
  <hyperlinks>
    <hyperlink ref="A4" r:id="rId1" xr:uid="{E6503C4C-8DDC-4480-88CB-D77DF541EF41}"/>
    <hyperlink ref="A7" r:id="rId2" xr:uid="{9D236DC3-AD3A-4630-A6FE-F2332B55C191}"/>
    <hyperlink ref="A10" r:id="rId3" xr:uid="{E4436116-2B83-477B-9694-D7A0E5149472}"/>
    <hyperlink ref="A16" r:id="rId4" xr:uid="{00F388D6-9284-4853-8BB1-FEDDE28F40D3}"/>
    <hyperlink ref="A19" r:id="rId5" xr:uid="{D3F52CD7-EE75-48CA-B898-0B403174C2C8}"/>
    <hyperlink ref="A22" r:id="rId6" xr:uid="{490E1065-0373-4FFB-AB5B-218D41D63B93}"/>
    <hyperlink ref="A25" r:id="rId7" xr:uid="{96CC8FD6-C12C-4FB8-B0CE-2535E93367AB}"/>
    <hyperlink ref="A28" r:id="rId8" xr:uid="{36C8A89E-906F-4BF2-A6A0-C4476114DE4D}"/>
    <hyperlink ref="A31" r:id="rId9" xr:uid="{70720990-4255-4B0F-B514-364EC93EB4BB}"/>
    <hyperlink ref="A13" r:id="rId10" xr:uid="{C442F7E1-BE66-416F-A7BB-FB9038FA4A99}"/>
  </hyperlinks>
  <pageMargins left="0.74803149606299213" right="0.74803149606299213" top="0.98425196850393704" bottom="0.98425196850393704" header="0.51181102362204722" footer="0.51181102362204722"/>
  <pageSetup paperSize="9" scale="16" fitToHeight="3" orientation="portrait" r:id="rId11"/>
  <headerFooter alignWithMargins="0"/>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Normal="100" zoomScaleSheetLayoutView="100" workbookViewId="0">
      <selection activeCell="E7" sqref="E7"/>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37" t="s">
        <v>3</v>
      </c>
      <c r="B1" s="738"/>
      <c r="C1" s="738"/>
      <c r="D1" s="738"/>
      <c r="E1" s="738"/>
      <c r="F1" s="738"/>
      <c r="G1" s="738"/>
      <c r="H1" s="738"/>
      <c r="I1" s="738"/>
      <c r="J1" s="738"/>
      <c r="K1" s="738"/>
      <c r="L1" s="738"/>
      <c r="M1" s="738"/>
      <c r="N1" s="739"/>
      <c r="P1" s="740" t="s">
        <v>4</v>
      </c>
      <c r="Q1" s="741"/>
      <c r="R1" s="741"/>
      <c r="S1" s="741"/>
      <c r="T1" s="741"/>
      <c r="U1" s="741"/>
      <c r="V1" s="741"/>
      <c r="W1" s="741"/>
      <c r="X1" s="741"/>
      <c r="Y1" s="741"/>
      <c r="Z1" s="741"/>
      <c r="AA1" s="741"/>
      <c r="AB1" s="741"/>
      <c r="AC1" s="742"/>
    </row>
    <row r="2" spans="1:29" ht="18" customHeight="1" thickBot="1">
      <c r="A2" s="743" t="s">
        <v>5</v>
      </c>
      <c r="B2" s="744"/>
      <c r="C2" s="744"/>
      <c r="D2" s="744"/>
      <c r="E2" s="744"/>
      <c r="F2" s="744"/>
      <c r="G2" s="744"/>
      <c r="H2" s="744"/>
      <c r="I2" s="744"/>
      <c r="J2" s="744"/>
      <c r="K2" s="744"/>
      <c r="L2" s="744"/>
      <c r="M2" s="744"/>
      <c r="N2" s="745"/>
      <c r="P2" s="746" t="s">
        <v>6</v>
      </c>
      <c r="Q2" s="744"/>
      <c r="R2" s="744"/>
      <c r="S2" s="744"/>
      <c r="T2" s="744"/>
      <c r="U2" s="744"/>
      <c r="V2" s="744"/>
      <c r="W2" s="744"/>
      <c r="X2" s="744"/>
      <c r="Y2" s="744"/>
      <c r="Z2" s="744"/>
      <c r="AA2" s="744"/>
      <c r="AB2" s="744"/>
      <c r="AC2" s="747"/>
    </row>
    <row r="3" spans="1:29" ht="13.8" thickBot="1">
      <c r="A3" s="6"/>
      <c r="B3" s="189" t="s">
        <v>214</v>
      </c>
      <c r="C3" s="189" t="s">
        <v>7</v>
      </c>
      <c r="D3" s="180" t="s">
        <v>8</v>
      </c>
      <c r="E3" s="189" t="s">
        <v>9</v>
      </c>
      <c r="F3" s="189" t="s">
        <v>10</v>
      </c>
      <c r="G3" s="189" t="s">
        <v>11</v>
      </c>
      <c r="H3" s="189" t="s">
        <v>12</v>
      </c>
      <c r="I3" s="189" t="s">
        <v>13</v>
      </c>
      <c r="J3" s="189" t="s">
        <v>14</v>
      </c>
      <c r="K3" s="189" t="s">
        <v>15</v>
      </c>
      <c r="L3" s="189" t="s">
        <v>16</v>
      </c>
      <c r="M3" s="189" t="s">
        <v>17</v>
      </c>
      <c r="N3" s="7" t="s">
        <v>18</v>
      </c>
      <c r="P3" s="8"/>
      <c r="Q3" s="189" t="s">
        <v>214</v>
      </c>
      <c r="R3" s="189" t="s">
        <v>7</v>
      </c>
      <c r="S3" s="180" t="s">
        <v>8</v>
      </c>
      <c r="T3" s="189" t="s">
        <v>9</v>
      </c>
      <c r="U3" s="189" t="s">
        <v>10</v>
      </c>
      <c r="V3" s="189" t="s">
        <v>11</v>
      </c>
      <c r="W3" s="189" t="s">
        <v>12</v>
      </c>
      <c r="X3" s="189" t="s">
        <v>13</v>
      </c>
      <c r="Y3" s="189" t="s">
        <v>14</v>
      </c>
      <c r="Z3" s="189" t="s">
        <v>15</v>
      </c>
      <c r="AA3" s="189" t="s">
        <v>16</v>
      </c>
      <c r="AB3" s="189" t="s">
        <v>17</v>
      </c>
      <c r="AC3" s="9" t="s">
        <v>19</v>
      </c>
    </row>
    <row r="4" spans="1:29" ht="19.8" thickBot="1">
      <c r="A4" s="439" t="s">
        <v>212</v>
      </c>
      <c r="B4" s="440">
        <f>AVERAGE(B7:B18)</f>
        <v>68.083333333333329</v>
      </c>
      <c r="C4" s="440">
        <f t="shared" ref="C4:M4" si="0">AVERAGE(C7:C18)</f>
        <v>56.083333333333336</v>
      </c>
      <c r="D4" s="440">
        <f t="shared" si="0"/>
        <v>64.666666666666671</v>
      </c>
      <c r="E4" s="440">
        <f t="shared" si="0"/>
        <v>102.45454545454545</v>
      </c>
      <c r="F4" s="440">
        <f t="shared" si="0"/>
        <v>184.81818181818181</v>
      </c>
      <c r="G4" s="440">
        <f t="shared" si="0"/>
        <v>405.27272727272725</v>
      </c>
      <c r="H4" s="440">
        <f t="shared" si="0"/>
        <v>614.90909090909088</v>
      </c>
      <c r="I4" s="440">
        <f t="shared" si="0"/>
        <v>875.18181818181813</v>
      </c>
      <c r="J4" s="440">
        <f t="shared" si="0"/>
        <v>564.72727272727275</v>
      </c>
      <c r="K4" s="440">
        <f t="shared" si="0"/>
        <v>363.72727272727275</v>
      </c>
      <c r="L4" s="440">
        <f t="shared" si="0"/>
        <v>207</v>
      </c>
      <c r="M4" s="440">
        <f t="shared" si="0"/>
        <v>134.81818181818181</v>
      </c>
      <c r="N4" s="440">
        <f>AVERAGE(N7:N18)</f>
        <v>3639.7272727272725</v>
      </c>
      <c r="O4" s="10"/>
      <c r="P4" s="441" t="str">
        <f>+A4</f>
        <v>12-21年月平均</v>
      </c>
      <c r="Q4" s="440">
        <f>AVERAGE(Q7:Q18)</f>
        <v>8.1666666666666661</v>
      </c>
      <c r="R4" s="440">
        <f t="shared" ref="R4:AC4" si="1">AVERAGE(R7:R18)</f>
        <v>8.75</v>
      </c>
      <c r="S4" s="440">
        <f t="shared" si="1"/>
        <v>13.25</v>
      </c>
      <c r="T4" s="440">
        <f t="shared" si="1"/>
        <v>6.9090909090909092</v>
      </c>
      <c r="U4" s="440">
        <f t="shared" si="1"/>
        <v>9.8181818181818183</v>
      </c>
      <c r="V4" s="440">
        <f t="shared" si="1"/>
        <v>9.0909090909090917</v>
      </c>
      <c r="W4" s="440">
        <f t="shared" si="1"/>
        <v>8.1818181818181817</v>
      </c>
      <c r="X4" s="440">
        <f t="shared" si="1"/>
        <v>11.545454545454545</v>
      </c>
      <c r="Y4" s="440">
        <f t="shared" si="1"/>
        <v>9.9090909090909083</v>
      </c>
      <c r="Z4" s="440">
        <f t="shared" si="1"/>
        <v>19.818181818181817</v>
      </c>
      <c r="AA4" s="440">
        <f t="shared" si="1"/>
        <v>11.636363636363637</v>
      </c>
      <c r="AB4" s="440">
        <f t="shared" si="1"/>
        <v>12.181818181818182</v>
      </c>
      <c r="AC4" s="440">
        <f t="shared" si="1"/>
        <v>131.45454545454547</v>
      </c>
    </row>
    <row r="5" spans="1:29" ht="19.8" customHeight="1" thickBot="1">
      <c r="A5" s="320"/>
      <c r="B5" s="320"/>
      <c r="C5" s="320"/>
      <c r="D5" s="11" t="s">
        <v>20</v>
      </c>
      <c r="E5" s="118"/>
      <c r="F5" s="118"/>
      <c r="G5" s="118"/>
      <c r="H5" s="118"/>
      <c r="I5" s="118"/>
      <c r="J5" s="118"/>
      <c r="K5" s="118"/>
      <c r="L5" s="118"/>
      <c r="M5" s="118"/>
      <c r="N5" s="285"/>
      <c r="O5" s="119"/>
      <c r="P5" s="181"/>
      <c r="Q5" s="181"/>
      <c r="R5" s="181"/>
      <c r="S5" s="11" t="s">
        <v>20</v>
      </c>
      <c r="T5" s="118"/>
      <c r="U5" s="118"/>
      <c r="V5" s="118"/>
      <c r="W5" s="118"/>
      <c r="X5" s="118"/>
      <c r="Y5" s="118"/>
      <c r="Z5" s="118"/>
      <c r="AA5" s="118"/>
      <c r="AB5" s="118"/>
      <c r="AC5" s="285"/>
    </row>
    <row r="6" spans="1:29" ht="19.8" customHeight="1" thickBot="1">
      <c r="A6" s="320"/>
      <c r="B6" s="320"/>
      <c r="C6" s="320"/>
      <c r="D6" s="426">
        <v>23</v>
      </c>
      <c r="E6" s="425"/>
      <c r="F6" s="425"/>
      <c r="G6" s="425"/>
      <c r="H6" s="425"/>
      <c r="I6" s="425"/>
      <c r="J6" s="425"/>
      <c r="K6" s="425"/>
      <c r="L6" s="425"/>
      <c r="M6" s="425"/>
      <c r="N6" s="417"/>
      <c r="O6" s="119"/>
      <c r="P6" s="181"/>
      <c r="Q6" s="181"/>
      <c r="R6" s="181"/>
      <c r="S6" s="426">
        <v>1</v>
      </c>
      <c r="T6" s="425"/>
      <c r="U6" s="425"/>
      <c r="V6" s="425"/>
      <c r="W6" s="425"/>
      <c r="X6" s="425"/>
      <c r="Y6" s="425"/>
      <c r="Z6" s="425"/>
      <c r="AA6" s="425"/>
      <c r="AB6" s="425"/>
      <c r="AC6" s="417"/>
    </row>
    <row r="7" spans="1:29" ht="18" customHeight="1" thickBot="1">
      <c r="A7" s="418" t="s">
        <v>229</v>
      </c>
      <c r="B7" s="436">
        <v>82</v>
      </c>
      <c r="C7" s="434">
        <v>62</v>
      </c>
      <c r="D7" s="434">
        <v>67</v>
      </c>
      <c r="E7" s="434"/>
      <c r="F7" s="434"/>
      <c r="G7" s="434"/>
      <c r="H7" s="434"/>
      <c r="I7" s="434"/>
      <c r="J7" s="434"/>
      <c r="K7" s="434"/>
      <c r="L7" s="434"/>
      <c r="M7" s="437"/>
      <c r="N7" s="435"/>
      <c r="O7" s="10"/>
      <c r="P7" s="424" t="s">
        <v>229</v>
      </c>
      <c r="Q7" s="436">
        <v>1</v>
      </c>
      <c r="R7" s="434">
        <v>1</v>
      </c>
      <c r="S7" s="434">
        <v>4</v>
      </c>
      <c r="T7" s="434"/>
      <c r="U7" s="434"/>
      <c r="V7" s="434"/>
      <c r="W7" s="434"/>
      <c r="X7" s="434"/>
      <c r="Y7" s="434"/>
      <c r="Z7" s="434"/>
      <c r="AA7" s="434"/>
      <c r="AB7" s="438"/>
      <c r="AC7" s="435"/>
    </row>
    <row r="8" spans="1:29" ht="18" customHeight="1" thickBot="1">
      <c r="A8" s="418" t="s">
        <v>213</v>
      </c>
      <c r="B8" s="427">
        <v>81</v>
      </c>
      <c r="C8" s="428">
        <v>39</v>
      </c>
      <c r="D8" s="428">
        <v>72</v>
      </c>
      <c r="E8" s="429">
        <v>89</v>
      </c>
      <c r="F8" s="429">
        <v>258</v>
      </c>
      <c r="G8" s="429">
        <v>416</v>
      </c>
      <c r="H8" s="429">
        <v>554</v>
      </c>
      <c r="I8" s="429">
        <v>568</v>
      </c>
      <c r="J8" s="429">
        <v>578</v>
      </c>
      <c r="K8" s="429">
        <v>337</v>
      </c>
      <c r="L8" s="429">
        <v>169</v>
      </c>
      <c r="M8" s="429">
        <v>168</v>
      </c>
      <c r="N8" s="430">
        <f t="shared" ref="N8:N19" si="2">SUM(B8:M8)</f>
        <v>3329</v>
      </c>
      <c r="O8" s="124" t="s">
        <v>21</v>
      </c>
      <c r="P8" s="419" t="s">
        <v>213</v>
      </c>
      <c r="Q8" s="431">
        <v>0</v>
      </c>
      <c r="R8" s="432">
        <v>5</v>
      </c>
      <c r="S8" s="432">
        <v>4</v>
      </c>
      <c r="T8" s="432">
        <v>1</v>
      </c>
      <c r="U8" s="432">
        <v>1</v>
      </c>
      <c r="V8" s="432">
        <v>1</v>
      </c>
      <c r="W8" s="432">
        <v>1</v>
      </c>
      <c r="X8" s="432">
        <v>1</v>
      </c>
      <c r="Y8" s="431">
        <v>0</v>
      </c>
      <c r="Z8" s="431">
        <v>0</v>
      </c>
      <c r="AA8" s="431">
        <v>0</v>
      </c>
      <c r="AB8" s="431">
        <v>2</v>
      </c>
      <c r="AC8" s="433">
        <f t="shared" ref="AC8:AC19" si="3">SUM(Q8:AB8)</f>
        <v>16</v>
      </c>
    </row>
    <row r="9" spans="1:29" ht="18" customHeight="1" thickBot="1">
      <c r="A9" s="321" t="s">
        <v>186</v>
      </c>
      <c r="B9" s="341">
        <v>81</v>
      </c>
      <c r="C9" s="341">
        <v>48</v>
      </c>
      <c r="D9" s="342">
        <v>71</v>
      </c>
      <c r="E9" s="341">
        <v>128</v>
      </c>
      <c r="F9" s="341">
        <v>171</v>
      </c>
      <c r="G9" s="341">
        <v>350</v>
      </c>
      <c r="H9" s="341">
        <v>569</v>
      </c>
      <c r="I9" s="341">
        <v>553</v>
      </c>
      <c r="J9" s="341">
        <v>458</v>
      </c>
      <c r="K9" s="341">
        <v>306</v>
      </c>
      <c r="L9" s="341">
        <v>220</v>
      </c>
      <c r="M9" s="342">
        <v>229</v>
      </c>
      <c r="N9" s="395">
        <f t="shared" si="2"/>
        <v>3184</v>
      </c>
      <c r="O9" s="319"/>
      <c r="P9" s="419" t="s">
        <v>185</v>
      </c>
      <c r="Q9" s="420">
        <v>1</v>
      </c>
      <c r="R9" s="420">
        <v>2</v>
      </c>
      <c r="S9" s="420">
        <v>1</v>
      </c>
      <c r="T9" s="420">
        <v>0</v>
      </c>
      <c r="U9" s="420">
        <v>0</v>
      </c>
      <c r="V9" s="420">
        <v>0</v>
      </c>
      <c r="W9" s="420">
        <v>1</v>
      </c>
      <c r="X9" s="420">
        <v>1</v>
      </c>
      <c r="Y9" s="420">
        <v>0</v>
      </c>
      <c r="Z9" s="420">
        <v>1</v>
      </c>
      <c r="AA9" s="420">
        <v>0</v>
      </c>
      <c r="AB9" s="420">
        <v>0</v>
      </c>
      <c r="AC9" s="421">
        <f t="shared" si="3"/>
        <v>7</v>
      </c>
    </row>
    <row r="10" spans="1:29" ht="18" customHeight="1" thickBot="1">
      <c r="A10" s="322" t="s">
        <v>132</v>
      </c>
      <c r="B10" s="223">
        <v>112</v>
      </c>
      <c r="C10" s="223">
        <v>85</v>
      </c>
      <c r="D10" s="223">
        <v>60</v>
      </c>
      <c r="E10" s="223">
        <v>97</v>
      </c>
      <c r="F10" s="223">
        <v>95</v>
      </c>
      <c r="G10" s="223">
        <v>305</v>
      </c>
      <c r="H10" s="223">
        <v>544</v>
      </c>
      <c r="I10" s="223">
        <v>449</v>
      </c>
      <c r="J10" s="223">
        <v>475</v>
      </c>
      <c r="K10" s="223">
        <v>505</v>
      </c>
      <c r="L10" s="223">
        <v>219</v>
      </c>
      <c r="M10" s="224">
        <v>98</v>
      </c>
      <c r="N10" s="335">
        <f t="shared" si="2"/>
        <v>3044</v>
      </c>
      <c r="O10" s="124"/>
      <c r="P10" s="419" t="s">
        <v>132</v>
      </c>
      <c r="Q10" s="284">
        <v>16</v>
      </c>
      <c r="R10" s="284">
        <v>1</v>
      </c>
      <c r="S10" s="284">
        <v>19</v>
      </c>
      <c r="T10" s="284">
        <v>3</v>
      </c>
      <c r="U10" s="284">
        <v>13</v>
      </c>
      <c r="V10" s="284">
        <v>1</v>
      </c>
      <c r="W10" s="284">
        <v>2</v>
      </c>
      <c r="X10" s="284">
        <v>2</v>
      </c>
      <c r="Y10" s="284">
        <v>0</v>
      </c>
      <c r="Z10" s="284">
        <v>24</v>
      </c>
      <c r="AA10" s="284">
        <v>4</v>
      </c>
      <c r="AB10" s="284">
        <v>2</v>
      </c>
      <c r="AC10" s="334">
        <f t="shared" si="3"/>
        <v>87</v>
      </c>
    </row>
    <row r="11" spans="1:29" ht="18" customHeight="1" thickBot="1">
      <c r="A11" s="323" t="s">
        <v>29</v>
      </c>
      <c r="B11" s="286">
        <v>84</v>
      </c>
      <c r="C11" s="286">
        <v>100</v>
      </c>
      <c r="D11" s="287">
        <v>77</v>
      </c>
      <c r="E11" s="287">
        <v>80</v>
      </c>
      <c r="F11" s="162">
        <v>236</v>
      </c>
      <c r="G11" s="162">
        <v>438</v>
      </c>
      <c r="H11" s="163">
        <v>631</v>
      </c>
      <c r="I11" s="162">
        <v>752</v>
      </c>
      <c r="J11" s="161">
        <v>523</v>
      </c>
      <c r="K11" s="162">
        <v>427</v>
      </c>
      <c r="L11" s="161">
        <v>253</v>
      </c>
      <c r="M11" s="288">
        <v>136</v>
      </c>
      <c r="N11" s="325">
        <f t="shared" si="2"/>
        <v>3737</v>
      </c>
      <c r="O11" s="124"/>
      <c r="P11" s="422" t="s">
        <v>22</v>
      </c>
      <c r="Q11" s="289">
        <v>7</v>
      </c>
      <c r="R11" s="289">
        <v>7</v>
      </c>
      <c r="S11" s="290">
        <v>13</v>
      </c>
      <c r="T11" s="290">
        <v>3</v>
      </c>
      <c r="U11" s="290">
        <v>8</v>
      </c>
      <c r="V11" s="290">
        <v>11</v>
      </c>
      <c r="W11" s="289">
        <v>5</v>
      </c>
      <c r="X11" s="290">
        <v>11</v>
      </c>
      <c r="Y11" s="290">
        <v>9</v>
      </c>
      <c r="Z11" s="290">
        <v>9</v>
      </c>
      <c r="AA11" s="291">
        <v>20</v>
      </c>
      <c r="AB11" s="291">
        <v>37</v>
      </c>
      <c r="AC11" s="332">
        <f t="shared" si="3"/>
        <v>140</v>
      </c>
    </row>
    <row r="12" spans="1:29" ht="18" customHeight="1" thickBot="1">
      <c r="A12" s="323" t="s">
        <v>30</v>
      </c>
      <c r="B12" s="290">
        <v>41</v>
      </c>
      <c r="C12" s="290">
        <v>44</v>
      </c>
      <c r="D12" s="290">
        <v>67</v>
      </c>
      <c r="E12" s="290">
        <v>103</v>
      </c>
      <c r="F12" s="292">
        <v>311</v>
      </c>
      <c r="G12" s="290">
        <v>415</v>
      </c>
      <c r="H12" s="290">
        <v>539</v>
      </c>
      <c r="I12" s="292">
        <v>1165</v>
      </c>
      <c r="J12" s="290">
        <v>534</v>
      </c>
      <c r="K12" s="290">
        <v>297</v>
      </c>
      <c r="L12" s="289">
        <v>205</v>
      </c>
      <c r="M12" s="293">
        <v>92</v>
      </c>
      <c r="N12" s="326">
        <f t="shared" si="2"/>
        <v>3813</v>
      </c>
      <c r="O12" s="124"/>
      <c r="P12" s="423" t="s">
        <v>30</v>
      </c>
      <c r="Q12" s="290">
        <v>9</v>
      </c>
      <c r="R12" s="290">
        <v>22</v>
      </c>
      <c r="S12" s="289">
        <v>18</v>
      </c>
      <c r="T12" s="290">
        <v>9</v>
      </c>
      <c r="U12" s="294">
        <v>21</v>
      </c>
      <c r="V12" s="290">
        <v>14</v>
      </c>
      <c r="W12" s="290">
        <v>6</v>
      </c>
      <c r="X12" s="290">
        <v>13</v>
      </c>
      <c r="Y12" s="290">
        <v>7</v>
      </c>
      <c r="Z12" s="295">
        <v>81</v>
      </c>
      <c r="AA12" s="294">
        <v>31</v>
      </c>
      <c r="AB12" s="295">
        <v>37</v>
      </c>
      <c r="AC12" s="333">
        <f t="shared" si="3"/>
        <v>268</v>
      </c>
    </row>
    <row r="13" spans="1:29" ht="18" customHeight="1" thickBot="1">
      <c r="A13" s="323" t="s">
        <v>31</v>
      </c>
      <c r="B13" s="290">
        <v>57</v>
      </c>
      <c r="C13" s="289">
        <v>35</v>
      </c>
      <c r="D13" s="290">
        <v>95</v>
      </c>
      <c r="E13" s="289">
        <v>112</v>
      </c>
      <c r="F13" s="290">
        <v>131</v>
      </c>
      <c r="G13" s="14">
        <v>340</v>
      </c>
      <c r="H13" s="14">
        <v>483</v>
      </c>
      <c r="I13" s="15">
        <v>1339</v>
      </c>
      <c r="J13" s="14">
        <v>614</v>
      </c>
      <c r="K13" s="14">
        <v>349</v>
      </c>
      <c r="L13" s="14">
        <v>236</v>
      </c>
      <c r="M13" s="296">
        <v>68</v>
      </c>
      <c r="N13" s="325">
        <f t="shared" si="2"/>
        <v>3859</v>
      </c>
      <c r="O13" s="124"/>
      <c r="P13" s="423" t="s">
        <v>31</v>
      </c>
      <c r="Q13" s="290">
        <v>19</v>
      </c>
      <c r="R13" s="290">
        <v>12</v>
      </c>
      <c r="S13" s="290">
        <v>8</v>
      </c>
      <c r="T13" s="289">
        <v>12</v>
      </c>
      <c r="U13" s="290">
        <v>7</v>
      </c>
      <c r="V13" s="290">
        <v>15</v>
      </c>
      <c r="W13" s="14">
        <v>16</v>
      </c>
      <c r="X13" s="296">
        <v>12</v>
      </c>
      <c r="Y13" s="289">
        <v>16</v>
      </c>
      <c r="Z13" s="290">
        <v>6</v>
      </c>
      <c r="AA13" s="289">
        <v>12</v>
      </c>
      <c r="AB13" s="289">
        <v>6</v>
      </c>
      <c r="AC13" s="332">
        <f t="shared" si="3"/>
        <v>141</v>
      </c>
    </row>
    <row r="14" spans="1:29" ht="18" customHeight="1" thickBot="1">
      <c r="A14" s="323" t="s">
        <v>32</v>
      </c>
      <c r="B14" s="297">
        <v>68</v>
      </c>
      <c r="C14" s="290">
        <v>42</v>
      </c>
      <c r="D14" s="290">
        <v>44</v>
      </c>
      <c r="E14" s="289">
        <v>75</v>
      </c>
      <c r="F14" s="289">
        <v>135</v>
      </c>
      <c r="G14" s="289">
        <v>448</v>
      </c>
      <c r="H14" s="290">
        <v>507</v>
      </c>
      <c r="I14" s="290">
        <v>808</v>
      </c>
      <c r="J14" s="294">
        <v>795</v>
      </c>
      <c r="K14" s="289">
        <v>313</v>
      </c>
      <c r="L14" s="289">
        <v>246</v>
      </c>
      <c r="M14" s="289">
        <v>143</v>
      </c>
      <c r="N14" s="325">
        <f t="shared" si="2"/>
        <v>3624</v>
      </c>
      <c r="O14" s="124"/>
      <c r="P14" s="423" t="s">
        <v>32</v>
      </c>
      <c r="Q14" s="299">
        <v>9</v>
      </c>
      <c r="R14" s="290">
        <v>16</v>
      </c>
      <c r="S14" s="290">
        <v>12</v>
      </c>
      <c r="T14" s="289">
        <v>6</v>
      </c>
      <c r="U14" s="300">
        <v>7</v>
      </c>
      <c r="V14" s="300">
        <v>14</v>
      </c>
      <c r="W14" s="290">
        <v>9</v>
      </c>
      <c r="X14" s="290">
        <v>14</v>
      </c>
      <c r="Y14" s="290">
        <v>9</v>
      </c>
      <c r="Z14" s="290">
        <v>9</v>
      </c>
      <c r="AA14" s="300">
        <v>8</v>
      </c>
      <c r="AB14" s="300">
        <v>7</v>
      </c>
      <c r="AC14" s="332">
        <f t="shared" si="3"/>
        <v>120</v>
      </c>
    </row>
    <row r="15" spans="1:29" ht="18" hidden="1" customHeight="1" thickBot="1">
      <c r="A15" s="13" t="s">
        <v>33</v>
      </c>
      <c r="B15" s="301">
        <v>71</v>
      </c>
      <c r="C15" s="301">
        <v>97</v>
      </c>
      <c r="D15" s="301">
        <v>61</v>
      </c>
      <c r="E15" s="302">
        <v>105</v>
      </c>
      <c r="F15" s="302">
        <v>198</v>
      </c>
      <c r="G15" s="302">
        <v>442</v>
      </c>
      <c r="H15" s="303">
        <v>790</v>
      </c>
      <c r="I15" s="16">
        <v>674</v>
      </c>
      <c r="J15" s="16">
        <v>594</v>
      </c>
      <c r="K15" s="302">
        <v>275</v>
      </c>
      <c r="L15" s="302">
        <v>133</v>
      </c>
      <c r="M15" s="302">
        <v>108</v>
      </c>
      <c r="N15" s="325">
        <f t="shared" si="2"/>
        <v>3548</v>
      </c>
      <c r="O15" s="10"/>
      <c r="P15" s="324" t="s">
        <v>33</v>
      </c>
      <c r="Q15" s="301">
        <v>7</v>
      </c>
      <c r="R15" s="301">
        <v>13</v>
      </c>
      <c r="S15" s="301">
        <v>12</v>
      </c>
      <c r="T15" s="302">
        <v>11</v>
      </c>
      <c r="U15" s="302">
        <v>12</v>
      </c>
      <c r="V15" s="302">
        <v>15</v>
      </c>
      <c r="W15" s="302">
        <v>20</v>
      </c>
      <c r="X15" s="302">
        <v>15</v>
      </c>
      <c r="Y15" s="302">
        <v>15</v>
      </c>
      <c r="Z15" s="302">
        <v>20</v>
      </c>
      <c r="AA15" s="302">
        <v>9</v>
      </c>
      <c r="AB15" s="302">
        <v>7</v>
      </c>
      <c r="AC15" s="331">
        <f t="shared" si="3"/>
        <v>156</v>
      </c>
    </row>
    <row r="16" spans="1:29" ht="13.8" hidden="1" thickBot="1">
      <c r="A16" s="18" t="s">
        <v>34</v>
      </c>
      <c r="B16" s="299">
        <v>38</v>
      </c>
      <c r="C16" s="302">
        <v>19</v>
      </c>
      <c r="D16" s="302">
        <v>38</v>
      </c>
      <c r="E16" s="302">
        <v>203</v>
      </c>
      <c r="F16" s="302">
        <v>146</v>
      </c>
      <c r="G16" s="302">
        <v>439</v>
      </c>
      <c r="H16" s="303">
        <v>964</v>
      </c>
      <c r="I16" s="303">
        <v>1154</v>
      </c>
      <c r="J16" s="302">
        <v>423</v>
      </c>
      <c r="K16" s="302">
        <v>388</v>
      </c>
      <c r="L16" s="302">
        <v>176</v>
      </c>
      <c r="M16" s="302">
        <v>143</v>
      </c>
      <c r="N16" s="304">
        <f t="shared" si="2"/>
        <v>4131</v>
      </c>
      <c r="O16" s="10"/>
      <c r="P16" s="17" t="s">
        <v>34</v>
      </c>
      <c r="Q16" s="302">
        <v>7</v>
      </c>
      <c r="R16" s="302">
        <v>7</v>
      </c>
      <c r="S16" s="302">
        <v>8</v>
      </c>
      <c r="T16" s="302">
        <v>12</v>
      </c>
      <c r="U16" s="302">
        <v>9</v>
      </c>
      <c r="V16" s="302">
        <v>6</v>
      </c>
      <c r="W16" s="302">
        <v>11</v>
      </c>
      <c r="X16" s="302">
        <v>8</v>
      </c>
      <c r="Y16" s="302">
        <v>16</v>
      </c>
      <c r="Z16" s="302">
        <v>40</v>
      </c>
      <c r="AA16" s="302">
        <v>17</v>
      </c>
      <c r="AB16" s="302">
        <v>16</v>
      </c>
      <c r="AC16" s="302">
        <f t="shared" si="3"/>
        <v>157</v>
      </c>
    </row>
    <row r="17" spans="1:31" ht="13.8" hidden="1" thickBot="1">
      <c r="A17" s="305" t="s">
        <v>35</v>
      </c>
      <c r="B17" s="16">
        <v>49</v>
      </c>
      <c r="C17" s="16">
        <v>63</v>
      </c>
      <c r="D17" s="16">
        <v>50</v>
      </c>
      <c r="E17" s="16">
        <v>71</v>
      </c>
      <c r="F17" s="16">
        <v>144</v>
      </c>
      <c r="G17" s="16">
        <v>374</v>
      </c>
      <c r="H17" s="121">
        <v>729</v>
      </c>
      <c r="I17" s="121">
        <v>1097</v>
      </c>
      <c r="J17" s="121">
        <v>650</v>
      </c>
      <c r="K17" s="16">
        <v>397</v>
      </c>
      <c r="L17" s="16">
        <v>192</v>
      </c>
      <c r="M17" s="16">
        <v>217</v>
      </c>
      <c r="N17" s="304">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302">
        <f t="shared" si="3"/>
        <v>142</v>
      </c>
    </row>
    <row r="18" spans="1:31" ht="13.8" hidden="1" thickBot="1">
      <c r="A18" s="18" t="s">
        <v>36</v>
      </c>
      <c r="B18" s="16">
        <v>53</v>
      </c>
      <c r="C18" s="16">
        <v>39</v>
      </c>
      <c r="D18" s="16">
        <v>74</v>
      </c>
      <c r="E18" s="16">
        <v>64</v>
      </c>
      <c r="F18" s="16">
        <v>208</v>
      </c>
      <c r="G18" s="16">
        <v>491</v>
      </c>
      <c r="H18" s="16">
        <v>454</v>
      </c>
      <c r="I18" s="121">
        <v>1068</v>
      </c>
      <c r="J18" s="16">
        <v>568</v>
      </c>
      <c r="K18" s="16">
        <v>407</v>
      </c>
      <c r="L18" s="16">
        <v>228</v>
      </c>
      <c r="M18" s="16">
        <v>81</v>
      </c>
      <c r="N18" s="298">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306">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07">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306">
        <f t="shared" si="3"/>
        <v>296</v>
      </c>
    </row>
    <row r="20" spans="1:31">
      <c r="A20" s="21"/>
      <c r="B20" s="308"/>
      <c r="C20" s="308"/>
      <c r="D20" s="308"/>
      <c r="E20" s="308"/>
      <c r="F20" s="308"/>
      <c r="G20" s="308"/>
      <c r="H20" s="308"/>
      <c r="I20" s="308"/>
      <c r="J20" s="308"/>
      <c r="K20" s="308"/>
      <c r="L20" s="308"/>
      <c r="M20" s="308"/>
      <c r="N20" s="22"/>
      <c r="O20" s="10"/>
      <c r="P20" s="23"/>
      <c r="Q20" s="309"/>
      <c r="R20" s="309"/>
      <c r="S20" s="309"/>
      <c r="T20" s="309"/>
      <c r="U20" s="309"/>
      <c r="V20" s="309"/>
      <c r="W20" s="309"/>
      <c r="X20" s="309"/>
      <c r="Y20" s="309"/>
      <c r="Z20" s="309"/>
      <c r="AA20" s="309"/>
      <c r="AB20" s="309"/>
      <c r="AC20" s="308"/>
    </row>
    <row r="21" spans="1:31" ht="13.5" customHeight="1">
      <c r="A21" s="748" t="s">
        <v>288</v>
      </c>
      <c r="B21" s="749"/>
      <c r="C21" s="749"/>
      <c r="D21" s="749"/>
      <c r="E21" s="749"/>
      <c r="F21" s="749"/>
      <c r="G21" s="749"/>
      <c r="H21" s="749"/>
      <c r="I21" s="749"/>
      <c r="J21" s="749"/>
      <c r="K21" s="749"/>
      <c r="L21" s="749"/>
      <c r="M21" s="749"/>
      <c r="N21" s="750"/>
      <c r="O21" s="10"/>
      <c r="P21" s="748" t="str">
        <f>+A21</f>
        <v>※2023年 第12週（3/20～3/26） 現在</v>
      </c>
      <c r="Q21" s="749"/>
      <c r="R21" s="749"/>
      <c r="S21" s="749"/>
      <c r="T21" s="749"/>
      <c r="U21" s="749"/>
      <c r="V21" s="749"/>
      <c r="W21" s="749"/>
      <c r="X21" s="749"/>
      <c r="Y21" s="749"/>
      <c r="Z21" s="749"/>
      <c r="AA21" s="749"/>
      <c r="AB21" s="749"/>
      <c r="AC21" s="750"/>
    </row>
    <row r="22" spans="1:31" ht="13.8" thickBot="1">
      <c r="A22" s="388" t="s">
        <v>221</v>
      </c>
      <c r="B22" s="10"/>
      <c r="C22" s="10"/>
      <c r="D22" s="10"/>
      <c r="E22" s="10"/>
      <c r="F22" s="10"/>
      <c r="G22" s="10" t="s">
        <v>21</v>
      </c>
      <c r="H22" s="10"/>
      <c r="I22" s="10"/>
      <c r="J22" s="10"/>
      <c r="K22" s="10"/>
      <c r="L22" s="10"/>
      <c r="M22" s="10"/>
      <c r="N22" s="25"/>
      <c r="O22" s="10"/>
      <c r="P22" s="389" t="s">
        <v>220</v>
      </c>
      <c r="Q22" s="10"/>
      <c r="R22" s="10"/>
      <c r="S22" s="10"/>
      <c r="T22" s="10"/>
      <c r="U22" s="10"/>
      <c r="V22" s="10"/>
      <c r="W22" s="10"/>
      <c r="X22" s="10"/>
      <c r="Y22" s="10"/>
      <c r="Z22" s="10"/>
      <c r="AA22" s="10"/>
      <c r="AB22" s="10"/>
      <c r="AC22" s="27"/>
    </row>
    <row r="23" spans="1:31" ht="17.25" customHeight="1" thickBot="1">
      <c r="A23" s="24"/>
      <c r="B23" s="310" t="s">
        <v>206</v>
      </c>
      <c r="C23" s="10"/>
      <c r="D23" s="385" t="s">
        <v>271</v>
      </c>
      <c r="E23" s="28"/>
      <c r="F23" s="10"/>
      <c r="G23" s="10" t="s">
        <v>21</v>
      </c>
      <c r="H23" s="10"/>
      <c r="I23" s="10"/>
      <c r="J23" s="10"/>
      <c r="K23" s="10"/>
      <c r="L23" s="10"/>
      <c r="M23" s="10"/>
      <c r="N23" s="25"/>
      <c r="O23" s="124" t="s">
        <v>21</v>
      </c>
      <c r="P23" s="199"/>
      <c r="Q23" s="311" t="s">
        <v>207</v>
      </c>
      <c r="R23" s="735" t="s">
        <v>268</v>
      </c>
      <c r="S23" s="736"/>
      <c r="T23" s="379" t="s">
        <v>269</v>
      </c>
      <c r="U23" s="379"/>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24" t="s">
        <v>21</v>
      </c>
      <c r="P24" s="198"/>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197</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25"/>
    </row>
    <row r="29" spans="1:31">
      <c r="A29" s="24"/>
      <c r="B29" s="10"/>
      <c r="C29" s="10"/>
      <c r="D29" s="10"/>
      <c r="E29" s="10"/>
      <c r="F29" s="10"/>
      <c r="G29" s="10"/>
      <c r="H29" s="10"/>
      <c r="I29" s="10"/>
      <c r="J29" s="10"/>
      <c r="K29" s="10"/>
      <c r="L29" s="10"/>
      <c r="M29" s="10"/>
      <c r="N29" s="25"/>
      <c r="O29" s="10"/>
      <c r="P29" s="12"/>
      <c r="AC29" s="29"/>
    </row>
    <row r="30" spans="1:31" ht="21.6">
      <c r="A30" s="500" t="s">
        <v>270</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12"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5" t="s">
        <v>208</v>
      </c>
      <c r="R38" s="155"/>
      <c r="S38" s="155"/>
      <c r="T38" s="155"/>
      <c r="U38" s="155"/>
      <c r="V38" s="155"/>
      <c r="W38" s="155"/>
      <c r="X38" s="155"/>
    </row>
    <row r="39" spans="1:29">
      <c r="Q39" s="155" t="s">
        <v>209</v>
      </c>
      <c r="R39" s="155"/>
      <c r="S39" s="155"/>
      <c r="T39" s="155"/>
      <c r="U39" s="155"/>
      <c r="V39" s="155"/>
      <c r="W39" s="155"/>
      <c r="X39" s="155"/>
    </row>
  </sheetData>
  <mergeCells count="7">
    <mergeCell ref="R23:S23"/>
    <mergeCell ref="A1:N1"/>
    <mergeCell ref="P1:AC1"/>
    <mergeCell ref="A2:N2"/>
    <mergeCell ref="P2:AC2"/>
    <mergeCell ref="A21:N21"/>
    <mergeCell ref="P21:AC21"/>
  </mergeCells>
  <phoneticPr fontId="101"/>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topLeftCell="A4" zoomScale="85" zoomScaleNormal="112" zoomScaleSheetLayoutView="85" workbookViewId="0">
      <selection activeCell="G14" sqref="G14"/>
    </sheetView>
  </sheetViews>
  <sheetFormatPr defaultColWidth="9" defaultRowHeight="13.2"/>
  <cols>
    <col min="1" max="1" width="2.109375" style="1" customWidth="1"/>
    <col min="2" max="2" width="25.77734375" style="101" customWidth="1"/>
    <col min="3" max="3" width="67.6640625" style="1" customWidth="1"/>
    <col min="4" max="4" width="98.33203125" style="1" customWidth="1"/>
    <col min="5" max="5" width="3.88671875" style="1" customWidth="1"/>
    <col min="6" max="16384" width="9" style="1"/>
  </cols>
  <sheetData>
    <row r="1" spans="2:7" ht="18.75" customHeight="1">
      <c r="B1" s="101" t="s">
        <v>111</v>
      </c>
    </row>
    <row r="2" spans="2:7" ht="17.25" customHeight="1" thickBot="1">
      <c r="B2" t="s">
        <v>254</v>
      </c>
      <c r="D2" s="753"/>
      <c r="E2" s="754"/>
    </row>
    <row r="3" spans="2:7" ht="16.5" customHeight="1" thickBot="1">
      <c r="B3" s="102" t="s">
        <v>112</v>
      </c>
      <c r="C3" s="236" t="s">
        <v>113</v>
      </c>
      <c r="D3" s="182" t="s">
        <v>201</v>
      </c>
    </row>
    <row r="4" spans="2:7" ht="17.25" customHeight="1" thickBot="1">
      <c r="B4" s="103" t="s">
        <v>114</v>
      </c>
      <c r="C4" s="130" t="s">
        <v>289</v>
      </c>
      <c r="D4" s="104"/>
    </row>
    <row r="5" spans="2:7" ht="17.25" customHeight="1">
      <c r="B5" s="755" t="s">
        <v>170</v>
      </c>
      <c r="C5" s="758" t="s">
        <v>198</v>
      </c>
      <c r="D5" s="759"/>
    </row>
    <row r="6" spans="2:7" ht="19.2" customHeight="1">
      <c r="B6" s="756"/>
      <c r="C6" s="760" t="s">
        <v>199</v>
      </c>
      <c r="D6" s="761"/>
      <c r="G6" s="202"/>
    </row>
    <row r="7" spans="2:7" ht="19.95" customHeight="1">
      <c r="B7" s="756"/>
      <c r="C7" s="237" t="s">
        <v>200</v>
      </c>
      <c r="D7" s="238"/>
      <c r="G7" s="202"/>
    </row>
    <row r="8" spans="2:7" ht="19.95" customHeight="1" thickBot="1">
      <c r="B8" s="757"/>
      <c r="C8" s="204" t="s">
        <v>202</v>
      </c>
      <c r="D8" s="203"/>
      <c r="G8" s="202"/>
    </row>
    <row r="9" spans="2:7" ht="42" customHeight="1" thickBot="1">
      <c r="B9" s="105" t="s">
        <v>115</v>
      </c>
      <c r="C9" s="762" t="s">
        <v>290</v>
      </c>
      <c r="D9" s="763"/>
    </row>
    <row r="10" spans="2:7" ht="69" customHeight="1" thickBot="1">
      <c r="B10" s="106" t="s">
        <v>116</v>
      </c>
      <c r="C10" s="764" t="s">
        <v>292</v>
      </c>
      <c r="D10" s="765"/>
    </row>
    <row r="11" spans="2:7" ht="59.4" customHeight="1" thickBot="1">
      <c r="B11" s="107"/>
      <c r="C11" s="108" t="s">
        <v>293</v>
      </c>
      <c r="D11" s="209" t="s">
        <v>294</v>
      </c>
      <c r="F11" s="1" t="s">
        <v>21</v>
      </c>
    </row>
    <row r="12" spans="2:7" ht="42.6" customHeight="1" thickBot="1">
      <c r="B12" s="105" t="s">
        <v>215</v>
      </c>
      <c r="C12" s="110" t="s">
        <v>291</v>
      </c>
      <c r="D12" s="109"/>
    </row>
    <row r="13" spans="2:7" ht="105" customHeight="1" thickBot="1">
      <c r="B13" s="111" t="s">
        <v>117</v>
      </c>
      <c r="C13" s="112" t="s">
        <v>295</v>
      </c>
      <c r="D13" s="179" t="s">
        <v>296</v>
      </c>
      <c r="F13" t="s">
        <v>28</v>
      </c>
    </row>
    <row r="14" spans="2:7" ht="79.2" customHeight="1" thickBot="1">
      <c r="B14" s="113" t="s">
        <v>118</v>
      </c>
      <c r="C14" s="751" t="s">
        <v>297</v>
      </c>
      <c r="D14" s="752"/>
    </row>
    <row r="15" spans="2:7" ht="17.25" customHeight="1"/>
    <row r="16" spans="2:7" ht="17.25" customHeight="1">
      <c r="C16" s="387"/>
      <c r="D16" s="1" t="s">
        <v>197</v>
      </c>
    </row>
    <row r="17" spans="2:5">
      <c r="C17" s="1" t="s">
        <v>28</v>
      </c>
    </row>
    <row r="18" spans="2:5">
      <c r="E18" s="1" t="s">
        <v>21</v>
      </c>
    </row>
    <row r="21" spans="2:5">
      <c r="B21" s="101" t="s">
        <v>21</v>
      </c>
    </row>
    <row r="29" spans="2:5">
      <c r="D29" s="1" t="s">
        <v>216</v>
      </c>
    </row>
  </sheetData>
  <mergeCells count="7">
    <mergeCell ref="C14:D14"/>
    <mergeCell ref="D2:E2"/>
    <mergeCell ref="B5:B8"/>
    <mergeCell ref="C5:D5"/>
    <mergeCell ref="C6:D6"/>
    <mergeCell ref="C9:D9"/>
    <mergeCell ref="C10:D10"/>
  </mergeCells>
  <phoneticPr fontId="101"/>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6"/>
  <sheetViews>
    <sheetView view="pageBreakPreview" topLeftCell="A20" zoomScaleNormal="100" zoomScaleSheetLayoutView="100" workbookViewId="0">
      <selection activeCell="G6" sqref="G6"/>
    </sheetView>
  </sheetViews>
  <sheetFormatPr defaultColWidth="9" defaultRowHeight="13.2"/>
  <cols>
    <col min="1" max="1" width="21.33203125" style="42" customWidth="1"/>
    <col min="2" max="2" width="19.77734375" style="42" customWidth="1"/>
    <col min="3" max="3" width="80.21875" style="329"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43" t="s">
        <v>283</v>
      </c>
      <c r="B1" s="344" t="s">
        <v>205</v>
      </c>
      <c r="C1" s="450" t="s">
        <v>234</v>
      </c>
      <c r="D1" s="345" t="s">
        <v>25</v>
      </c>
      <c r="E1" s="346" t="s">
        <v>26</v>
      </c>
    </row>
    <row r="2" spans="1:5" s="119" customFormat="1" ht="22.95" customHeight="1">
      <c r="A2" s="401" t="s">
        <v>248</v>
      </c>
      <c r="B2" s="402" t="s">
        <v>298</v>
      </c>
      <c r="C2" s="463" t="s">
        <v>318</v>
      </c>
      <c r="D2" s="403">
        <v>45016</v>
      </c>
      <c r="E2" s="404">
        <v>45016</v>
      </c>
    </row>
    <row r="3" spans="1:5" s="119" customFormat="1" ht="22.95" customHeight="1">
      <c r="A3" s="401" t="s">
        <v>246</v>
      </c>
      <c r="B3" s="402" t="s">
        <v>299</v>
      </c>
      <c r="C3" s="502" t="s">
        <v>319</v>
      </c>
      <c r="D3" s="403">
        <v>45016</v>
      </c>
      <c r="E3" s="404">
        <v>45016</v>
      </c>
    </row>
    <row r="4" spans="1:5" s="119" customFormat="1" ht="22.95" customHeight="1">
      <c r="A4" s="401" t="s">
        <v>246</v>
      </c>
      <c r="B4" s="402" t="s">
        <v>300</v>
      </c>
      <c r="C4" s="464" t="s">
        <v>320</v>
      </c>
      <c r="D4" s="403">
        <v>45016</v>
      </c>
      <c r="E4" s="404">
        <v>45016</v>
      </c>
    </row>
    <row r="5" spans="1:5" s="119" customFormat="1" ht="22.95" customHeight="1">
      <c r="A5" s="401" t="s">
        <v>246</v>
      </c>
      <c r="B5" s="402" t="s">
        <v>301</v>
      </c>
      <c r="C5" s="464" t="s">
        <v>321</v>
      </c>
      <c r="D5" s="403">
        <v>45015</v>
      </c>
      <c r="E5" s="404">
        <v>45016</v>
      </c>
    </row>
    <row r="6" spans="1:5" s="119" customFormat="1" ht="22.95" customHeight="1">
      <c r="A6" s="415" t="s">
        <v>248</v>
      </c>
      <c r="B6" s="402" t="s">
        <v>302</v>
      </c>
      <c r="C6" s="463" t="s">
        <v>322</v>
      </c>
      <c r="D6" s="403">
        <v>45015</v>
      </c>
      <c r="E6" s="416">
        <v>45016</v>
      </c>
    </row>
    <row r="7" spans="1:5" s="119" customFormat="1" ht="22.95" customHeight="1">
      <c r="A7" s="415" t="s">
        <v>248</v>
      </c>
      <c r="B7" s="402" t="s">
        <v>302</v>
      </c>
      <c r="C7" s="463" t="s">
        <v>323</v>
      </c>
      <c r="D7" s="403">
        <v>45015</v>
      </c>
      <c r="E7" s="416">
        <v>45016</v>
      </c>
    </row>
    <row r="8" spans="1:5" s="119" customFormat="1" ht="22.95" customHeight="1">
      <c r="A8" s="415" t="s">
        <v>248</v>
      </c>
      <c r="B8" s="402" t="s">
        <v>303</v>
      </c>
      <c r="C8" s="463" t="s">
        <v>324</v>
      </c>
      <c r="D8" s="403">
        <v>45015</v>
      </c>
      <c r="E8" s="416">
        <v>45016</v>
      </c>
    </row>
    <row r="9" spans="1:5" s="119" customFormat="1" ht="22.95" customHeight="1">
      <c r="A9" s="415" t="s">
        <v>246</v>
      </c>
      <c r="B9" s="402" t="s">
        <v>304</v>
      </c>
      <c r="C9" s="502" t="s">
        <v>325</v>
      </c>
      <c r="D9" s="403">
        <v>45014</v>
      </c>
      <c r="E9" s="416">
        <v>45015</v>
      </c>
    </row>
    <row r="10" spans="1:5" s="119" customFormat="1" ht="22.95" customHeight="1">
      <c r="A10" s="415" t="s">
        <v>253</v>
      </c>
      <c r="B10" s="402" t="s">
        <v>305</v>
      </c>
      <c r="C10" s="463" t="s">
        <v>326</v>
      </c>
      <c r="D10" s="403">
        <v>45014</v>
      </c>
      <c r="E10" s="416">
        <v>45015</v>
      </c>
    </row>
    <row r="11" spans="1:5" s="119" customFormat="1" ht="22.95" customHeight="1">
      <c r="A11" s="415" t="s">
        <v>246</v>
      </c>
      <c r="B11" s="402" t="s">
        <v>306</v>
      </c>
      <c r="C11" s="502" t="s">
        <v>327</v>
      </c>
      <c r="D11" s="403">
        <v>45014</v>
      </c>
      <c r="E11" s="416">
        <v>45015</v>
      </c>
    </row>
    <row r="12" spans="1:5" s="119" customFormat="1" ht="22.95" customHeight="1">
      <c r="A12" s="415" t="s">
        <v>246</v>
      </c>
      <c r="B12" s="402" t="s">
        <v>307</v>
      </c>
      <c r="C12" s="464" t="s">
        <v>328</v>
      </c>
      <c r="D12" s="403">
        <v>45014</v>
      </c>
      <c r="E12" s="416">
        <v>45015</v>
      </c>
    </row>
    <row r="13" spans="1:5" s="119" customFormat="1" ht="22.95" customHeight="1">
      <c r="A13" s="415" t="s">
        <v>246</v>
      </c>
      <c r="B13" s="402" t="s">
        <v>307</v>
      </c>
      <c r="C13" s="502" t="s">
        <v>329</v>
      </c>
      <c r="D13" s="403">
        <v>45014</v>
      </c>
      <c r="E13" s="416">
        <v>45015</v>
      </c>
    </row>
    <row r="14" spans="1:5" s="119" customFormat="1" ht="22.95" customHeight="1">
      <c r="A14" s="401" t="s">
        <v>253</v>
      </c>
      <c r="B14" s="402" t="s">
        <v>308</v>
      </c>
      <c r="C14" s="502" t="s">
        <v>330</v>
      </c>
      <c r="D14" s="403">
        <v>45014</v>
      </c>
      <c r="E14" s="404">
        <v>45015</v>
      </c>
    </row>
    <row r="15" spans="1:5" s="119" customFormat="1" ht="22.95" customHeight="1">
      <c r="A15" s="401" t="s">
        <v>246</v>
      </c>
      <c r="B15" s="402" t="s">
        <v>273</v>
      </c>
      <c r="C15" s="502" t="s">
        <v>331</v>
      </c>
      <c r="D15" s="403">
        <v>45014</v>
      </c>
      <c r="E15" s="404">
        <v>45015</v>
      </c>
    </row>
    <row r="16" spans="1:5" s="119" customFormat="1" ht="22.95" customHeight="1">
      <c r="A16" s="415" t="s">
        <v>246</v>
      </c>
      <c r="B16" s="402" t="s">
        <v>272</v>
      </c>
      <c r="C16" s="464" t="s">
        <v>332</v>
      </c>
      <c r="D16" s="403">
        <v>45014</v>
      </c>
      <c r="E16" s="416">
        <v>45015</v>
      </c>
    </row>
    <row r="17" spans="1:11" s="119" customFormat="1" ht="22.95" customHeight="1">
      <c r="A17" s="415" t="s">
        <v>247</v>
      </c>
      <c r="B17" s="402" t="s">
        <v>309</v>
      </c>
      <c r="C17" s="464" t="s">
        <v>333</v>
      </c>
      <c r="D17" s="403">
        <v>45014</v>
      </c>
      <c r="E17" s="416">
        <v>45015</v>
      </c>
    </row>
    <row r="18" spans="1:11" s="119" customFormat="1" ht="22.95" customHeight="1">
      <c r="A18" s="415" t="s">
        <v>246</v>
      </c>
      <c r="B18" s="402" t="s">
        <v>252</v>
      </c>
      <c r="C18" s="464" t="s">
        <v>334</v>
      </c>
      <c r="D18" s="403">
        <v>45012</v>
      </c>
      <c r="E18" s="416">
        <v>45014</v>
      </c>
    </row>
    <row r="19" spans="1:11" s="119" customFormat="1" ht="22.95" customHeight="1">
      <c r="A19" s="415" t="s">
        <v>246</v>
      </c>
      <c r="B19" s="402" t="s">
        <v>310</v>
      </c>
      <c r="C19" s="502" t="s">
        <v>335</v>
      </c>
      <c r="D19" s="403">
        <v>45012</v>
      </c>
      <c r="E19" s="416">
        <v>45014</v>
      </c>
    </row>
    <row r="20" spans="1:11" s="119" customFormat="1" ht="22.95" customHeight="1">
      <c r="A20" s="415" t="s">
        <v>248</v>
      </c>
      <c r="B20" s="402" t="s">
        <v>272</v>
      </c>
      <c r="C20" s="463" t="s">
        <v>336</v>
      </c>
      <c r="D20" s="403">
        <v>45012</v>
      </c>
      <c r="E20" s="416">
        <v>45014</v>
      </c>
    </row>
    <row r="21" spans="1:11" s="119" customFormat="1" ht="22.95" customHeight="1">
      <c r="A21" s="415" t="s">
        <v>246</v>
      </c>
      <c r="B21" s="402" t="s">
        <v>301</v>
      </c>
      <c r="C21" s="464" t="s">
        <v>337</v>
      </c>
      <c r="D21" s="403">
        <v>45013</v>
      </c>
      <c r="E21" s="416">
        <v>45014</v>
      </c>
    </row>
    <row r="22" spans="1:11" s="119" customFormat="1" ht="22.95" customHeight="1">
      <c r="A22" s="415" t="s">
        <v>246</v>
      </c>
      <c r="B22" s="402" t="s">
        <v>251</v>
      </c>
      <c r="C22" s="502" t="s">
        <v>338</v>
      </c>
      <c r="D22" s="403">
        <v>45013</v>
      </c>
      <c r="E22" s="416">
        <v>45014</v>
      </c>
    </row>
    <row r="23" spans="1:11" s="119" customFormat="1" ht="22.95" customHeight="1">
      <c r="A23" s="415" t="s">
        <v>246</v>
      </c>
      <c r="B23" s="402" t="s">
        <v>249</v>
      </c>
      <c r="C23" s="464" t="s">
        <v>339</v>
      </c>
      <c r="D23" s="403">
        <v>45013</v>
      </c>
      <c r="E23" s="416">
        <v>45014</v>
      </c>
    </row>
    <row r="24" spans="1:11" s="119" customFormat="1" ht="22.95" customHeight="1">
      <c r="A24" s="415" t="s">
        <v>246</v>
      </c>
      <c r="B24" s="402" t="s">
        <v>307</v>
      </c>
      <c r="C24" s="464" t="s">
        <v>340</v>
      </c>
      <c r="D24" s="403">
        <v>45013</v>
      </c>
      <c r="E24" s="416">
        <v>45014</v>
      </c>
    </row>
    <row r="25" spans="1:11" s="119" customFormat="1" ht="22.95" customHeight="1">
      <c r="A25" s="415" t="s">
        <v>246</v>
      </c>
      <c r="B25" s="402" t="s">
        <v>311</v>
      </c>
      <c r="C25" s="464" t="s">
        <v>312</v>
      </c>
      <c r="D25" s="403">
        <v>45009</v>
      </c>
      <c r="E25" s="416">
        <v>45012</v>
      </c>
    </row>
    <row r="26" spans="1:11" s="119" customFormat="1" ht="22.95" customHeight="1">
      <c r="A26" s="415" t="s">
        <v>246</v>
      </c>
      <c r="B26" s="402" t="s">
        <v>313</v>
      </c>
      <c r="C26" s="463" t="s">
        <v>314</v>
      </c>
      <c r="D26" s="403">
        <v>45009</v>
      </c>
      <c r="E26" s="416">
        <v>45012</v>
      </c>
    </row>
    <row r="27" spans="1:11" s="119" customFormat="1" ht="22.95" customHeight="1">
      <c r="A27" s="415" t="s">
        <v>246</v>
      </c>
      <c r="B27" s="402" t="s">
        <v>274</v>
      </c>
      <c r="C27" s="502" t="s">
        <v>315</v>
      </c>
      <c r="D27" s="403">
        <v>45009</v>
      </c>
      <c r="E27" s="416">
        <v>45012</v>
      </c>
    </row>
    <row r="28" spans="1:11" s="119" customFormat="1" ht="22.95" customHeight="1">
      <c r="A28" s="415" t="s">
        <v>253</v>
      </c>
      <c r="B28" s="402" t="s">
        <v>316</v>
      </c>
      <c r="C28" s="463" t="s">
        <v>317</v>
      </c>
      <c r="D28" s="403">
        <v>45009</v>
      </c>
      <c r="E28" s="416">
        <v>45012</v>
      </c>
    </row>
    <row r="29" spans="1:11" s="119" customFormat="1" ht="22.95" customHeight="1">
      <c r="A29" s="415"/>
      <c r="B29" s="402"/>
      <c r="C29" s="402"/>
      <c r="D29" s="403"/>
      <c r="E29" s="416"/>
    </row>
    <row r="30" spans="1:11" s="119" customFormat="1" ht="22.95" customHeight="1">
      <c r="A30" s="501"/>
      <c r="B30" s="402"/>
      <c r="C30" s="402"/>
      <c r="D30" s="403"/>
      <c r="E30" s="403"/>
    </row>
    <row r="31" spans="1:11" ht="16.2" customHeight="1">
      <c r="A31" s="1"/>
      <c r="B31" s="1"/>
      <c r="C31" s="119"/>
      <c r="D31" s="1"/>
      <c r="E31" s="1"/>
    </row>
    <row r="32" spans="1:11" ht="20.25" customHeight="1">
      <c r="A32" s="396"/>
      <c r="B32" s="397"/>
      <c r="C32" s="327"/>
      <c r="D32" s="398"/>
      <c r="E32" s="398"/>
      <c r="J32" s="159"/>
      <c r="K32" s="159"/>
    </row>
    <row r="33" spans="1:11" ht="20.25" customHeight="1">
      <c r="A33" s="39"/>
      <c r="B33" s="40"/>
      <c r="C33" s="327" t="s">
        <v>226</v>
      </c>
      <c r="D33" s="41"/>
      <c r="E33" s="41"/>
      <c r="J33" s="159"/>
      <c r="K33" s="159"/>
    </row>
    <row r="34" spans="1:11" ht="20.25" customHeight="1">
      <c r="A34" s="396"/>
      <c r="B34" s="397"/>
      <c r="C34" s="327"/>
      <c r="D34" s="398"/>
      <c r="E34" s="398"/>
      <c r="J34" s="159"/>
      <c r="K34" s="159"/>
    </row>
    <row r="35" spans="1:11">
      <c r="A35" s="328" t="s">
        <v>169</v>
      </c>
      <c r="B35" s="328"/>
      <c r="C35" s="328"/>
      <c r="D35" s="399"/>
      <c r="E35" s="399"/>
    </row>
    <row r="36" spans="1:11">
      <c r="A36" s="766" t="s">
        <v>27</v>
      </c>
      <c r="B36" s="766"/>
      <c r="C36" s="766"/>
      <c r="D36" s="400"/>
      <c r="E36" s="400"/>
    </row>
  </sheetData>
  <mergeCells count="1">
    <mergeCell ref="A36:C36"/>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zoomScale="91" zoomScaleNormal="91" zoomScaleSheetLayoutView="100" workbookViewId="0">
      <selection activeCell="D15" sqref="D15"/>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67" t="s">
        <v>284</v>
      </c>
      <c r="B1" s="768"/>
      <c r="C1" s="768"/>
      <c r="D1" s="768"/>
      <c r="E1" s="768"/>
      <c r="F1" s="768"/>
      <c r="G1" s="768"/>
      <c r="H1" s="768"/>
      <c r="I1" s="768"/>
      <c r="J1" s="768"/>
      <c r="K1" s="768"/>
      <c r="L1" s="768"/>
      <c r="M1" s="768"/>
      <c r="N1" s="769"/>
    </row>
    <row r="2" spans="1:16" ht="47.4" customHeight="1">
      <c r="A2" s="770" t="s">
        <v>341</v>
      </c>
      <c r="B2" s="771"/>
      <c r="C2" s="771"/>
      <c r="D2" s="771"/>
      <c r="E2" s="771"/>
      <c r="F2" s="771"/>
      <c r="G2" s="771"/>
      <c r="H2" s="771"/>
      <c r="I2" s="771"/>
      <c r="J2" s="771"/>
      <c r="K2" s="771"/>
      <c r="L2" s="771"/>
      <c r="M2" s="771"/>
      <c r="N2" s="772"/>
    </row>
    <row r="3" spans="1:16" ht="189.6" customHeight="1" thickBot="1">
      <c r="A3" s="773" t="s">
        <v>342</v>
      </c>
      <c r="B3" s="774"/>
      <c r="C3" s="774"/>
      <c r="D3" s="774"/>
      <c r="E3" s="774"/>
      <c r="F3" s="774"/>
      <c r="G3" s="774"/>
      <c r="H3" s="774"/>
      <c r="I3" s="774"/>
      <c r="J3" s="774"/>
      <c r="K3" s="774"/>
      <c r="L3" s="774"/>
      <c r="M3" s="774"/>
      <c r="N3" s="775"/>
      <c r="P3" s="382" t="s">
        <v>222</v>
      </c>
    </row>
    <row r="4" spans="1:16" ht="54.6" customHeight="1">
      <c r="A4" s="779" t="s">
        <v>343</v>
      </c>
      <c r="B4" s="780"/>
      <c r="C4" s="780"/>
      <c r="D4" s="780"/>
      <c r="E4" s="780"/>
      <c r="F4" s="780"/>
      <c r="G4" s="780"/>
      <c r="H4" s="780"/>
      <c r="I4" s="780"/>
      <c r="J4" s="780"/>
      <c r="K4" s="780"/>
      <c r="L4" s="780"/>
      <c r="M4" s="780"/>
      <c r="N4" s="781"/>
    </row>
    <row r="5" spans="1:16" ht="255.6" customHeight="1" thickBot="1">
      <c r="A5" s="776" t="s">
        <v>344</v>
      </c>
      <c r="B5" s="777"/>
      <c r="C5" s="777"/>
      <c r="D5" s="777"/>
      <c r="E5" s="777"/>
      <c r="F5" s="777"/>
      <c r="G5" s="777"/>
      <c r="H5" s="777"/>
      <c r="I5" s="777"/>
      <c r="J5" s="777"/>
      <c r="K5" s="777"/>
      <c r="L5" s="777"/>
      <c r="M5" s="777"/>
      <c r="N5" s="778"/>
    </row>
    <row r="6" spans="1:16" ht="54.6" customHeight="1" thickBot="1">
      <c r="A6" s="782" t="s">
        <v>345</v>
      </c>
      <c r="B6" s="783"/>
      <c r="C6" s="783"/>
      <c r="D6" s="783"/>
      <c r="E6" s="783"/>
      <c r="F6" s="783"/>
      <c r="G6" s="783"/>
      <c r="H6" s="783"/>
      <c r="I6" s="783"/>
      <c r="J6" s="783"/>
      <c r="K6" s="783"/>
      <c r="L6" s="783"/>
      <c r="M6" s="783"/>
      <c r="N6" s="784"/>
    </row>
    <row r="7" spans="1:16" ht="129.6" customHeight="1" thickBot="1">
      <c r="A7" s="785" t="s">
        <v>346</v>
      </c>
      <c r="B7" s="786"/>
      <c r="C7" s="786"/>
      <c r="D7" s="786"/>
      <c r="E7" s="786"/>
      <c r="F7" s="786"/>
      <c r="G7" s="786"/>
      <c r="H7" s="786"/>
      <c r="I7" s="786"/>
      <c r="J7" s="786"/>
      <c r="K7" s="786"/>
      <c r="L7" s="786"/>
      <c r="M7" s="786"/>
      <c r="N7" s="787"/>
      <c r="O7" s="44"/>
    </row>
    <row r="8" spans="1:16" ht="50.4" customHeight="1" thickBot="1">
      <c r="A8" s="790" t="s">
        <v>347</v>
      </c>
      <c r="B8" s="791"/>
      <c r="C8" s="791"/>
      <c r="D8" s="791"/>
      <c r="E8" s="791"/>
      <c r="F8" s="791"/>
      <c r="G8" s="791"/>
      <c r="H8" s="791"/>
      <c r="I8" s="791"/>
      <c r="J8" s="791"/>
      <c r="K8" s="791"/>
      <c r="L8" s="791"/>
      <c r="M8" s="791"/>
      <c r="N8" s="792"/>
      <c r="O8" s="47"/>
    </row>
    <row r="9" spans="1:16" ht="282.60000000000002" customHeight="1" thickBot="1">
      <c r="A9" s="793" t="s">
        <v>348</v>
      </c>
      <c r="B9" s="794"/>
      <c r="C9" s="794"/>
      <c r="D9" s="794"/>
      <c r="E9" s="794"/>
      <c r="F9" s="794"/>
      <c r="G9" s="794"/>
      <c r="H9" s="794"/>
      <c r="I9" s="794"/>
      <c r="J9" s="794"/>
      <c r="K9" s="794"/>
      <c r="L9" s="794"/>
      <c r="M9" s="794"/>
      <c r="N9" s="795"/>
      <c r="O9" s="47"/>
    </row>
    <row r="10" spans="1:16" s="119" customFormat="1" ht="37.799999999999997" customHeight="1">
      <c r="A10" s="796"/>
      <c r="B10" s="797"/>
      <c r="C10" s="797"/>
      <c r="D10" s="797"/>
      <c r="E10" s="797"/>
      <c r="F10" s="797"/>
      <c r="G10" s="797"/>
      <c r="H10" s="797"/>
      <c r="I10" s="797"/>
      <c r="J10" s="797"/>
      <c r="K10" s="797"/>
      <c r="L10" s="797"/>
      <c r="M10" s="797"/>
      <c r="N10" s="798"/>
      <c r="O10" s="349"/>
    </row>
    <row r="11" spans="1:16" s="119" customFormat="1" ht="37.799999999999997" customHeight="1" thickBot="1">
      <c r="A11" s="799"/>
      <c r="B11" s="800"/>
      <c r="C11" s="800"/>
      <c r="D11" s="800"/>
      <c r="E11" s="800"/>
      <c r="F11" s="800"/>
      <c r="G11" s="800"/>
      <c r="H11" s="800"/>
      <c r="I11" s="800"/>
      <c r="J11" s="800"/>
      <c r="K11" s="800"/>
      <c r="L11" s="800"/>
      <c r="M11" s="800"/>
      <c r="N11" s="801"/>
      <c r="O11" s="349"/>
    </row>
    <row r="12" spans="1:16" ht="22.8" customHeight="1">
      <c r="A12" s="789" t="s">
        <v>28</v>
      </c>
      <c r="B12" s="789"/>
      <c r="C12" s="789"/>
      <c r="D12" s="789"/>
      <c r="E12" s="789"/>
      <c r="F12" s="789"/>
      <c r="G12" s="789"/>
      <c r="H12" s="789"/>
      <c r="I12" s="789"/>
      <c r="J12" s="789"/>
      <c r="K12" s="789"/>
      <c r="L12" s="789"/>
      <c r="M12" s="789"/>
      <c r="N12" s="789"/>
    </row>
    <row r="13" spans="1:16" ht="40.200000000000003" customHeight="1">
      <c r="A13" s="734" t="s">
        <v>27</v>
      </c>
      <c r="B13" s="788"/>
      <c r="C13" s="788"/>
      <c r="D13" s="788"/>
      <c r="E13" s="788"/>
      <c r="F13" s="788"/>
      <c r="G13" s="788"/>
      <c r="H13" s="788"/>
      <c r="I13" s="788"/>
      <c r="J13" s="788"/>
      <c r="K13" s="788"/>
      <c r="L13" s="788"/>
      <c r="M13" s="788"/>
      <c r="N13" s="788"/>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217</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1"/>
  <sheetViews>
    <sheetView view="pageBreakPreview" topLeftCell="A10" zoomScale="95" zoomScaleNormal="75" zoomScaleSheetLayoutView="95" workbookViewId="0">
      <selection activeCell="A19" sqref="A19"/>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68" t="s">
        <v>285</v>
      </c>
      <c r="B1" s="45" t="s">
        <v>0</v>
      </c>
      <c r="C1" s="46" t="s">
        <v>2</v>
      </c>
    </row>
    <row r="2" spans="1:3" ht="40.799999999999997" customHeight="1">
      <c r="A2" s="391" t="s">
        <v>349</v>
      </c>
      <c r="B2" s="2"/>
      <c r="C2" s="802"/>
    </row>
    <row r="3" spans="1:3" ht="144.6" customHeight="1">
      <c r="A3" s="491" t="s">
        <v>350</v>
      </c>
      <c r="B3" s="48"/>
      <c r="C3" s="803"/>
    </row>
    <row r="4" spans="1:3" ht="42" customHeight="1" thickBot="1">
      <c r="A4" s="150" t="s">
        <v>351</v>
      </c>
      <c r="B4" s="1"/>
      <c r="C4" s="1"/>
    </row>
    <row r="5" spans="1:3" ht="41.4" customHeight="1" thickBot="1">
      <c r="A5" s="449" t="s">
        <v>357</v>
      </c>
      <c r="B5" s="2"/>
      <c r="C5" s="802"/>
    </row>
    <row r="6" spans="1:3" ht="190.2" customHeight="1">
      <c r="A6" s="465" t="s">
        <v>355</v>
      </c>
      <c r="B6" s="48"/>
      <c r="C6" s="803"/>
    </row>
    <row r="7" spans="1:3" ht="42" customHeight="1">
      <c r="A7" s="370" t="s">
        <v>356</v>
      </c>
      <c r="B7" s="1"/>
      <c r="C7" s="1"/>
    </row>
    <row r="8" spans="1:3" ht="43.2" customHeight="1" thickBot="1">
      <c r="A8" s="449" t="s">
        <v>358</v>
      </c>
      <c r="B8" s="205"/>
      <c r="C8" s="802"/>
    </row>
    <row r="9" spans="1:3" ht="118.2" customHeight="1" thickBot="1">
      <c r="A9" s="492" t="s">
        <v>359</v>
      </c>
      <c r="B9" s="206"/>
      <c r="C9" s="803"/>
    </row>
    <row r="10" spans="1:3" ht="39" customHeight="1">
      <c r="A10" s="504" t="s">
        <v>360</v>
      </c>
      <c r="B10" s="1"/>
      <c r="C10" s="1"/>
    </row>
    <row r="11" spans="1:3" s="507" customFormat="1" ht="42.6" customHeight="1">
      <c r="A11" s="505" t="s">
        <v>361</v>
      </c>
      <c r="B11" s="506"/>
      <c r="C11" s="506"/>
    </row>
    <row r="12" spans="1:3" ht="61.8" customHeight="1" thickBot="1">
      <c r="A12" s="508" t="s">
        <v>362</v>
      </c>
      <c r="B12" s="509"/>
      <c r="C12" s="509"/>
    </row>
    <row r="13" spans="1:3" s="511" customFormat="1" ht="34.200000000000003" customHeight="1">
      <c r="A13" s="510" t="s">
        <v>363</v>
      </c>
    </row>
    <row r="14" spans="1:3" s="507" customFormat="1" ht="42.6" customHeight="1">
      <c r="A14" s="505" t="s">
        <v>364</v>
      </c>
      <c r="B14" s="506"/>
      <c r="C14" s="506"/>
    </row>
    <row r="15" spans="1:3" ht="93.6" customHeight="1" thickBot="1">
      <c r="A15" s="508" t="s">
        <v>365</v>
      </c>
      <c r="B15" s="509"/>
      <c r="C15" s="509"/>
    </row>
    <row r="16" spans="1:3" ht="33.6" customHeight="1">
      <c r="A16" s="514" t="s">
        <v>366</v>
      </c>
      <c r="B16" s="513"/>
      <c r="C16" s="513"/>
    </row>
    <row r="17" spans="1:3" ht="33.6" customHeight="1">
      <c r="A17" s="512"/>
      <c r="B17" s="513"/>
      <c r="C17" s="513"/>
    </row>
    <row r="18" spans="1:3" s="511" customFormat="1" ht="34.200000000000003" customHeight="1">
      <c r="A18" s="510"/>
    </row>
    <row r="19" spans="1:3" ht="39" customHeight="1">
      <c r="A19" s="1" t="s">
        <v>203</v>
      </c>
      <c r="B19" s="1"/>
      <c r="C19" s="1"/>
    </row>
    <row r="20" spans="1:3" ht="32.25" customHeight="1">
      <c r="A20" s="1" t="s">
        <v>204</v>
      </c>
      <c r="B20" s="1"/>
      <c r="C20" s="1"/>
    </row>
    <row r="21" spans="1:3" ht="36.75" customHeight="1"/>
    <row r="22" spans="1:3" ht="33" customHeight="1"/>
    <row r="23" spans="1:3" ht="36.75" customHeight="1"/>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3">
    <mergeCell ref="C2:C3"/>
    <mergeCell ref="C5:C6"/>
    <mergeCell ref="C8:C9"/>
  </mergeCells>
  <phoneticPr fontId="16"/>
  <hyperlinks>
    <hyperlink ref="A4" r:id="rId1" xr:uid="{7887A03F-A10E-45E4-BD89-35B5383FEAFD}"/>
    <hyperlink ref="A7" r:id="rId2" xr:uid="{E517AD4E-4692-40F6-9DA0-81B1671834A9}"/>
    <hyperlink ref="A13" r:id="rId3" xr:uid="{402405E1-5E1C-446A-A95A-0F7F5A5BE6CB}"/>
    <hyperlink ref="A16" r:id="rId4" xr:uid="{23F630C8-B7B4-444B-B786-400A4EC425FB}"/>
  </hyperlinks>
  <pageMargins left="0" right="0" top="0.19685039370078741" bottom="0.39370078740157483" header="0" footer="0.19685039370078741"/>
  <pageSetup paperSize="9"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12　ノロウイルス関連情報 </vt:lpstr>
      <vt:lpstr>12　衛生訓話</vt:lpstr>
      <vt:lpstr>12　新型コロナウイルス情報</vt:lpstr>
      <vt:lpstr>12　食中毒記事等 </vt:lpstr>
      <vt:lpstr>12　海外情報</vt:lpstr>
      <vt:lpstr>12　感染症統計</vt:lpstr>
      <vt:lpstr>11　感染症情報</vt:lpstr>
      <vt:lpstr>12 食品回収</vt:lpstr>
      <vt:lpstr>12　食品表示</vt:lpstr>
      <vt:lpstr>12　 残留農薬　等 </vt:lpstr>
      <vt:lpstr>'11　感染症情報'!Print_Area</vt:lpstr>
      <vt:lpstr>'12　 残留農薬　等 '!Print_Area</vt:lpstr>
      <vt:lpstr>'12　ノロウイルス関連情報 '!Print_Area</vt:lpstr>
      <vt:lpstr>'12　衛生訓話'!Print_Area</vt:lpstr>
      <vt:lpstr>'12　海外情報'!Print_Area</vt:lpstr>
      <vt:lpstr>'12　感染症統計'!Print_Area</vt:lpstr>
      <vt:lpstr>'12　食中毒記事等 '!Print_Area</vt:lpstr>
      <vt:lpstr>'12 食品回収'!Print_Area</vt:lpstr>
      <vt:lpstr>'12　食品表示'!Print_Area</vt:lpstr>
      <vt:lpstr>スポンサー公告!Print_Area</vt:lpstr>
      <vt:lpstr>'12　 残留農薬　等 '!Print_Titles</vt:lpstr>
      <vt:lpstr>'12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2023-04-02T00:11:37Z</dcterms:modified>
</cp:coreProperties>
</file>