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xr:revisionPtr revIDLastSave="0" documentId="13_ncr:1_{B6E650B6-CE91-41BE-BB61-756B6564FD8C}" xr6:coauthVersionLast="47" xr6:coauthVersionMax="47" xr10:uidLastSave="{00000000-0000-0000-0000-000000000000}"/>
  <bookViews>
    <workbookView xWindow="-108" yWindow="-108" windowWidth="23256" windowHeight="12456" firstSheet="1" activeTab="2" xr2:uid="{00000000-000D-0000-FFFF-FFFF00000000}"/>
  </bookViews>
  <sheets>
    <sheet name="ヘッドライン" sheetId="78" state="hidden" r:id="rId1"/>
    <sheet name="スポンサー公告" sheetId="115" r:id="rId2"/>
    <sheet name="12　ノロウイルス関連情報 " sheetId="101" r:id="rId3"/>
    <sheet name="12　衛生訓話" sheetId="145" r:id="rId4"/>
    <sheet name="12　新型コロナウイルス情報" sheetId="82" r:id="rId5"/>
    <sheet name="12　食中毒記事等 " sheetId="29" r:id="rId6"/>
    <sheet name="12　海外情報" sheetId="123" r:id="rId7"/>
    <sheet name="12　感染症統計" sheetId="125" r:id="rId8"/>
    <sheet name="11　感染症情報" sheetId="124" r:id="rId9"/>
    <sheet name="12 食品回収" sheetId="60" r:id="rId10"/>
    <sheet name="12　食品表示" sheetId="34" r:id="rId11"/>
    <sheet name="12　 残留農薬　等 " sheetId="35" r:id="rId12"/>
  </sheets>
  <definedNames>
    <definedName name="_xlnm._FilterDatabase" localSheetId="11" hidden="1">'12　 残留農薬　等 '!$A$1:$C$1</definedName>
    <definedName name="_xlnm._FilterDatabase" localSheetId="2" hidden="1">'12　ノロウイルス関連情報 '!$A$22:$G$75</definedName>
    <definedName name="_xlnm._FilterDatabase" localSheetId="5" hidden="1">'12　食中毒記事等 '!$A$1:$D$1</definedName>
    <definedName name="_xlnm.Print_Area" localSheetId="8">'11　感染症情報'!$A$1:$D$21</definedName>
    <definedName name="_xlnm.Print_Area" localSheetId="11">'12　 残留農薬　等 '!$A$1:$A$20</definedName>
    <definedName name="_xlnm.Print_Area" localSheetId="2">'12　ノロウイルス関連情報 '!$A$1:$N$84</definedName>
    <definedName name="_xlnm.Print_Area" localSheetId="3">'12　衛生訓話'!$A$1:$N$21</definedName>
    <definedName name="_xlnm.Print_Area" localSheetId="6">'12　海外情報'!$A$1:$C$41</definedName>
    <definedName name="_xlnm.Print_Area" localSheetId="7">'12　感染症統計'!$A$1:$AC$37</definedName>
    <definedName name="_xlnm.Print_Area" localSheetId="5">'12　食中毒記事等 '!$A$1:$D$33</definedName>
    <definedName name="_xlnm.Print_Area" localSheetId="9">'12 食品回収'!$A$1:$E$36</definedName>
    <definedName name="_xlnm.Print_Area" localSheetId="10">'12　食品表示'!$A$1:$N$13</definedName>
    <definedName name="_xlnm.Print_Area" localSheetId="1">スポンサー公告!$A$1:$P$39</definedName>
    <definedName name="_xlnm.Print_Titles" localSheetId="11">'12　 残留農薬　等 '!$1:$1</definedName>
    <definedName name="_xlnm.Print_Titles" localSheetId="5">'12　食中毒記事等 '!$1:$1</definedName>
  </definedNames>
  <calcPr calcId="191029"/>
</workbook>
</file>

<file path=xl/calcChain.xml><?xml version="1.0" encoding="utf-8"?>
<calcChain xmlns="http://schemas.openxmlformats.org/spreadsheetml/2006/main">
  <c r="B14" i="78" l="1"/>
  <c r="B17" i="78"/>
  <c r="I8" i="82"/>
  <c r="B39" i="101"/>
  <c r="B9" i="78"/>
  <c r="B18" i="78"/>
  <c r="N71" i="101" l="1"/>
  <c r="M71" i="101"/>
  <c r="G74" i="101" l="1"/>
  <c r="G35" i="101" l="1"/>
  <c r="B35" i="101" s="1"/>
  <c r="G24" i="101"/>
  <c r="B24" i="101" s="1"/>
  <c r="G25" i="101"/>
  <c r="B25" i="101" s="1"/>
  <c r="G26" i="101"/>
  <c r="B26" i="101" s="1"/>
  <c r="G27" i="101"/>
  <c r="G28" i="101"/>
  <c r="B28" i="101" s="1"/>
  <c r="G29" i="101"/>
  <c r="B29" i="101" s="1"/>
  <c r="G30" i="101"/>
  <c r="B30" i="101" s="1"/>
  <c r="G31" i="101"/>
  <c r="B31" i="101" s="1"/>
  <c r="G32" i="101"/>
  <c r="B32" i="101" s="1"/>
  <c r="G33" i="101"/>
  <c r="B33" i="101" s="1"/>
  <c r="G34" i="101"/>
  <c r="B34" i="101" s="1"/>
  <c r="G36" i="101"/>
  <c r="B36" i="101" s="1"/>
  <c r="G37" i="101"/>
  <c r="B37" i="101" s="1"/>
  <c r="G38" i="101"/>
  <c r="G39" i="101"/>
  <c r="G40" i="101"/>
  <c r="B40" i="101" s="1"/>
  <c r="G41" i="101"/>
  <c r="B41" i="101" s="1"/>
  <c r="G42" i="101"/>
  <c r="B42" i="101" s="1"/>
  <c r="G43" i="101"/>
  <c r="B43" i="101" s="1"/>
  <c r="G44" i="101"/>
  <c r="B44" i="101" s="1"/>
  <c r="G45" i="101"/>
  <c r="B45" i="101" s="1"/>
  <c r="G46" i="101"/>
  <c r="B46" i="101" s="1"/>
  <c r="G47" i="101"/>
  <c r="B47" i="101" s="1"/>
  <c r="G48" i="101"/>
  <c r="B48" i="101" s="1"/>
  <c r="G49" i="101"/>
  <c r="B49" i="101" s="1"/>
  <c r="G50" i="101"/>
  <c r="B50" i="101" s="1"/>
  <c r="G51" i="101"/>
  <c r="B51" i="101" s="1"/>
  <c r="G52" i="101"/>
  <c r="B52" i="101" s="1"/>
  <c r="G53" i="101"/>
  <c r="B53" i="101" s="1"/>
  <c r="G54" i="101"/>
  <c r="B54" i="101" s="1"/>
  <c r="G55" i="101"/>
  <c r="B55" i="101" s="1"/>
  <c r="G56" i="101"/>
  <c r="B56" i="101" s="1"/>
  <c r="G57" i="101"/>
  <c r="B57" i="101" s="1"/>
  <c r="G58" i="101"/>
  <c r="B58" i="101" s="1"/>
  <c r="G59" i="101"/>
  <c r="B59" i="101" s="1"/>
  <c r="G60" i="101"/>
  <c r="B60" i="101" s="1"/>
  <c r="G61" i="101"/>
  <c r="B61" i="101" s="1"/>
  <c r="G62" i="101"/>
  <c r="B62" i="101" s="1"/>
  <c r="G63" i="101"/>
  <c r="B63" i="101" s="1"/>
  <c r="G64" i="101"/>
  <c r="B64" i="101" s="1"/>
  <c r="G65" i="101"/>
  <c r="B65" i="101" s="1"/>
  <c r="G66" i="101"/>
  <c r="B66" i="101" s="1"/>
  <c r="G67" i="101"/>
  <c r="B67" i="101" s="1"/>
  <c r="G68" i="101"/>
  <c r="B68" i="101" s="1"/>
  <c r="G69" i="101"/>
  <c r="B69" i="101" s="1"/>
  <c r="G70" i="101"/>
  <c r="B70" i="101" s="1"/>
  <c r="G23" i="101"/>
  <c r="B11" i="78"/>
  <c r="G73" i="101"/>
  <c r="B15" i="78" l="1"/>
  <c r="R4" i="125"/>
  <c r="S4" i="125"/>
  <c r="T4" i="125"/>
  <c r="U4" i="125"/>
  <c r="V4" i="125"/>
  <c r="W4" i="125"/>
  <c r="X4" i="125"/>
  <c r="Y4" i="125"/>
  <c r="Z4" i="125"/>
  <c r="AA4" i="125"/>
  <c r="AB4" i="125"/>
  <c r="AC4" i="125"/>
  <c r="Q4" i="125"/>
  <c r="N4" i="125"/>
  <c r="C4" i="125"/>
  <c r="D4" i="125"/>
  <c r="E4" i="125"/>
  <c r="F4" i="125"/>
  <c r="G4" i="125"/>
  <c r="H4" i="125"/>
  <c r="I4" i="125"/>
  <c r="J4" i="125"/>
  <c r="K4" i="125"/>
  <c r="L4" i="125"/>
  <c r="M4" i="125"/>
  <c r="B4" i="125"/>
  <c r="B13" i="78"/>
  <c r="B16" i="78" l="1"/>
  <c r="P21" i="125"/>
  <c r="AC19" i="125"/>
  <c r="N19" i="125"/>
  <c r="AC18" i="125"/>
  <c r="N18" i="125"/>
  <c r="AC17" i="125"/>
  <c r="N17" i="125"/>
  <c r="AC16" i="125"/>
  <c r="N16" i="125"/>
  <c r="AC15" i="125"/>
  <c r="N15" i="125"/>
  <c r="AC14" i="125"/>
  <c r="N14" i="125"/>
  <c r="AC13" i="125"/>
  <c r="N13" i="125"/>
  <c r="AC12" i="125"/>
  <c r="N12" i="125"/>
  <c r="AC11" i="125"/>
  <c r="N11" i="125"/>
  <c r="AC10" i="125"/>
  <c r="N10" i="125"/>
  <c r="AC9" i="125"/>
  <c r="N9" i="125"/>
  <c r="AC8" i="125"/>
  <c r="N8" i="125"/>
  <c r="P4" i="125"/>
  <c r="B23" i="101" l="1"/>
  <c r="B12" i="78" l="1"/>
  <c r="J8" i="82" l="1"/>
  <c r="G75" i="101" l="1"/>
  <c r="F75" i="101" s="1"/>
  <c r="D10" i="78"/>
  <c r="I74" i="101" l="1"/>
  <c r="I73" i="101"/>
  <c r="F10" i="78" s="1"/>
  <c r="M75" i="101"/>
  <c r="K75" i="101"/>
</calcChain>
</file>

<file path=xl/sharedStrings.xml><?xml version="1.0" encoding="utf-8"?>
<sst xmlns="http://schemas.openxmlformats.org/spreadsheetml/2006/main" count="673" uniqueCount="456">
  <si>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</si>
  <si>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</si>
  <si>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</si>
  <si>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</si>
  <si>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</si>
  <si>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</si>
  <si>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</si>
  <si>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</si>
  <si>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</si>
  <si>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</si>
  <si>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</si>
  <si>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</si>
  <si>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</si>
  <si>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</si>
  <si>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</si>
  <si>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</si>
  <si>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</si>
  <si>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</si>
  <si>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</si>
  <si>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</si>
  <si>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</si>
  <si>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</si>
  <si>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</si>
  <si>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</si>
  <si>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</si>
  <si>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</si>
  <si>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</si>
  <si>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</si>
  <si>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</si>
  <si>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</si>
  <si>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</si>
  <si>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</si>
  <si>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</si>
  <si>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</si>
  <si>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</si>
  <si>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</si>
  <si>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</si>
  <si>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</si>
  <si>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（最近５年間の週値の比較）</t>
    <rPh sb="1" eb="3">
      <t>サイキン</t>
    </rPh>
    <rPh sb="3" eb="6">
      <t>ゴネンカン</t>
    </rPh>
    <rPh sb="7" eb="8">
      <t>シュウ</t>
    </rPh>
    <rPh sb="8" eb="9">
      <t>アタイ</t>
    </rPh>
    <rPh sb="10" eb="12">
      <t>ヒカク</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</si>
  <si>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</si>
  <si>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</si>
  <si>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</si>
  <si>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</si>
  <si>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</si>
  <si>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</si>
  <si>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</si>
  <si>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</si>
  <si>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</si>
  <si>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</si>
  <si>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</si>
  <si>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</si>
  <si>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</si>
  <si>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</si>
  <si>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</si>
  <si>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r>
      <t>大量発症事故（業種／内容）　</t>
    </r>
    <r>
      <rPr>
        <b/>
        <sz val="12"/>
        <color indexed="53"/>
        <rFont val="ＭＳ Ｐゴシック"/>
        <family val="3"/>
        <charset val="128"/>
      </rPr>
      <t xml:space="preserve">今週 , </t>
    </r>
    <r>
      <rPr>
        <b/>
        <sz val="12"/>
        <rFont val="ＭＳ Ｐゴシック"/>
        <family val="3"/>
        <charset val="128"/>
      </rPr>
      <t>色抜き(先週)</t>
    </r>
    <rPh sb="0" eb="2">
      <t>タイリョウ</t>
    </rPh>
    <rPh sb="2" eb="4">
      <t>ハッショウ</t>
    </rPh>
    <rPh sb="4" eb="6">
      <t>ジコ</t>
    </rPh>
    <rPh sb="7" eb="9">
      <t>ギョウシュ</t>
    </rPh>
    <rPh sb="10" eb="12">
      <t>ナイヨウ</t>
    </rPh>
    <rPh sb="14" eb="16">
      <t>コンシュウ</t>
    </rPh>
    <rPh sb="19" eb="20">
      <t>イロ</t>
    </rPh>
    <rPh sb="20" eb="21">
      <t>ヌ</t>
    </rPh>
    <rPh sb="23" eb="25">
      <t>センシュウ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</si>
  <si>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</si>
  <si>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</si>
  <si>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</si>
  <si>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</si>
  <si>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</si>
  <si>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</si>
  <si>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</si>
  <si>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</si>
  <si>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</si>
  <si>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</si>
  <si>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</si>
  <si>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</si>
  <si>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</si>
  <si>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</si>
  <si>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</si>
  <si>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</si>
  <si>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</si>
  <si>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</si>
  <si>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</si>
  <si>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</si>
  <si>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</si>
  <si>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</si>
  <si>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</si>
  <si>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</si>
  <si>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</si>
  <si>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</si>
  <si>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</si>
  <si>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</si>
  <si>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</si>
  <si>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</si>
  <si>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</si>
  <si>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</si>
  <si>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</si>
  <si>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</si>
  <si>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</si>
  <si>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</si>
  <si>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</si>
  <si>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</si>
  <si>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</si>
  <si>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</si>
  <si>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</si>
  <si>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</si>
  <si>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</si>
  <si>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</si>
  <si>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</si>
  <si>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</si>
  <si>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</si>
  <si>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</si>
  <si>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</si>
  <si>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</si>
  <si>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</si>
  <si>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</si>
  <si>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</si>
  <si>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</si>
  <si>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</si>
  <si>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</si>
  <si>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</si>
  <si>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</si>
  <si>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</si>
  <si>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</si>
  <si>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 xml:space="preserve">3類感染症　
</t>
    <phoneticPr fontId="5"/>
  </si>
  <si>
    <t>腸管出血性大腸菌感染症</t>
    <phoneticPr fontId="5"/>
  </si>
  <si>
    <t>４類感染症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</si>
  <si>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</si>
  <si>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</si>
  <si>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</si>
  <si>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</si>
  <si>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</si>
  <si>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3．残留農薬等  　　         </t>
    <phoneticPr fontId="5"/>
  </si>
  <si>
    <t>→メモ帳にコピー</t>
    <rPh sb="3" eb="4">
      <t>チョウ</t>
    </rPh>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</si>
  <si>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</si>
  <si>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</si>
  <si>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</si>
  <si>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</si>
  <si>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</si>
  <si>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</si>
  <si>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</si>
  <si>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</si>
  <si>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9．新型ｺﾛﾅ情報</t>
    <rPh sb="2" eb="4">
      <t>シンガタ</t>
    </rPh>
    <rPh sb="7" eb="9">
      <t>ジョウホウ</t>
    </rPh>
    <phoneticPr fontId="5"/>
  </si>
  <si>
    <t>フェイズ別　対策立案</t>
  </si>
  <si>
    <r>
      <t>1.</t>
    </r>
    <r>
      <rPr>
        <sz val="7"/>
        <color theme="1"/>
        <rFont val="Times New Roman"/>
        <family val="1"/>
      </rPr>
      <t xml:space="preserve">      </t>
    </r>
    <r>
      <rPr>
        <sz val="10.5"/>
        <color theme="1"/>
        <rFont val="游明朝"/>
        <family val="1"/>
        <charset val="128"/>
      </rPr>
      <t>地域的に発生していない段階</t>
    </r>
  </si>
  <si>
    <r>
      <t>2.</t>
    </r>
    <r>
      <rPr>
        <sz val="7"/>
        <color theme="1"/>
        <rFont val="Times New Roman"/>
        <family val="1"/>
      </rPr>
      <t xml:space="preserve">      </t>
    </r>
    <r>
      <rPr>
        <sz val="10.5"/>
        <color theme="1"/>
        <rFont val="游明朝"/>
        <family val="1"/>
        <charset val="128"/>
      </rPr>
      <t>地域、顧客所在地に感染者が確認された段階</t>
    </r>
  </si>
  <si>
    <t>・組織・連絡体制　・社内、社外</t>
  </si>
  <si>
    <t>　　　　緊急連絡網　所轄保健所、公共機関との連帯</t>
  </si>
  <si>
    <t>　　　　現状リスクｺﾐﾆｭケーション、顧客への情報開示</t>
  </si>
  <si>
    <t>・予防体制　消毒材、マスク備品準備、就業前後の除菌　検温と報告</t>
  </si>
  <si>
    <t>・診療体制　もしもの場合の相談医療先の確保、連絡</t>
  </si>
  <si>
    <t>・就業体制の見直対策　感染者の発症時の業務継続対応</t>
  </si>
  <si>
    <t>　　　　病院、介護・老人施設への入室時の対応、営業車両の洗浄</t>
  </si>
  <si>
    <t>フェイズ</t>
  </si>
  <si>
    <t>緊急連絡網</t>
  </si>
  <si>
    <t>消毒材</t>
  </si>
  <si>
    <t>マスク</t>
  </si>
  <si>
    <t>検温</t>
  </si>
  <si>
    <t>37.5℃↑</t>
  </si>
  <si>
    <t>顧客連絡</t>
  </si>
  <si>
    <t>就業　体制</t>
  </si>
  <si>
    <t>従業員ケア</t>
  </si>
  <si>
    <t>〇</t>
  </si>
  <si>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</si>
  <si>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</si>
  <si>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</si>
  <si>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</si>
  <si>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</si>
  <si>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</si>
  <si>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</si>
  <si>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</si>
  <si>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</si>
  <si>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</si>
  <si>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</si>
  <si>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</si>
  <si>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</si>
  <si>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</si>
  <si>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</si>
  <si>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</si>
  <si>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</si>
  <si>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日本の感染症BCPステージ</t>
    <rPh sb="0" eb="2">
      <t>ニホン</t>
    </rPh>
    <rPh sb="3" eb="6">
      <t>カンセンショウ</t>
    </rPh>
    <phoneticPr fontId="5"/>
  </si>
  <si>
    <t>企業内に感染者が発見された場合の対応と手順が具体的に用意されていないとパニックになる。　準備が大勢。ステークホルダーへの告知も当然前提。</t>
    <rPh sb="0" eb="3">
      <t>キギョウナイ</t>
    </rPh>
    <rPh sb="4" eb="7">
      <t>カンセンシャ</t>
    </rPh>
    <rPh sb="8" eb="10">
      <t>ハッケン</t>
    </rPh>
    <rPh sb="13" eb="15">
      <t>バアイ</t>
    </rPh>
    <rPh sb="16" eb="18">
      <t>タイオウ</t>
    </rPh>
    <rPh sb="19" eb="21">
      <t>テジュン</t>
    </rPh>
    <rPh sb="22" eb="25">
      <t>グタイテキ</t>
    </rPh>
    <rPh sb="26" eb="28">
      <t>ヨウイ</t>
    </rPh>
    <rPh sb="44" eb="46">
      <t>ジュンビ</t>
    </rPh>
    <rPh sb="47" eb="49">
      <t>タイセイ</t>
    </rPh>
    <rPh sb="60" eb="62">
      <t>コクチ</t>
    </rPh>
    <rPh sb="63" eb="65">
      <t>トウゼン</t>
    </rPh>
    <rPh sb="65" eb="67">
      <t>ゼンテイ</t>
    </rPh>
    <phoneticPr fontId="5"/>
  </si>
  <si>
    <t>入館チェック</t>
    <phoneticPr fontId="5"/>
  </si>
  <si>
    <t>〇</t>
    <phoneticPr fontId="5"/>
  </si>
  <si>
    <r>
      <t>〇</t>
    </r>
    <r>
      <rPr>
        <sz val="10.5"/>
        <color rgb="FFFF0000"/>
        <rFont val="游明朝"/>
        <family val="1"/>
        <charset val="128"/>
      </rPr>
      <t>*</t>
    </r>
    <phoneticPr fontId="5"/>
  </si>
  <si>
    <t>*テレワーク、隔日出勤</t>
    <rPh sb="7" eb="9">
      <t>カクジツ</t>
    </rPh>
    <rPh sb="9" eb="11">
      <t>シュッキン</t>
    </rPh>
    <phoneticPr fontId="5"/>
  </si>
  <si>
    <t>対策</t>
    <rPh sb="0" eb="2">
      <t>タイサク</t>
    </rPh>
    <phoneticPr fontId="5"/>
  </si>
  <si>
    <t>　　　　フード・セーフティー　http://www7b.biglobe.ne.jp/~food-safty/　　更新2020/10/11</t>
    <phoneticPr fontId="5"/>
  </si>
  <si>
    <t>10．Sponsor㌻</t>
    <phoneticPr fontId="5"/>
  </si>
  <si>
    <r>
      <t>5.</t>
    </r>
    <r>
      <rPr>
        <sz val="7"/>
        <color theme="1"/>
        <rFont val="游明朝"/>
        <family val="1"/>
        <charset val="128"/>
      </rPr>
      <t>     </t>
    </r>
    <r>
      <rPr>
        <sz val="7"/>
        <color theme="1"/>
        <rFont val="Times New Roman"/>
        <family val="1"/>
      </rPr>
      <t xml:space="preserve"> </t>
    </r>
    <r>
      <rPr>
        <sz val="10.5"/>
        <color theme="1"/>
        <rFont val="游明朝"/>
        <family val="1"/>
        <charset val="128"/>
      </rPr>
      <t>3で複数もしくは感染が拡大する段階</t>
    </r>
    <phoneticPr fontId="101"/>
  </si>
  <si>
    <r>
      <t>6.</t>
    </r>
    <r>
      <rPr>
        <sz val="7"/>
        <color theme="1"/>
        <rFont val="游明朝"/>
        <family val="1"/>
        <charset val="128"/>
      </rPr>
      <t>     </t>
    </r>
    <r>
      <rPr>
        <sz val="7"/>
        <color theme="1"/>
        <rFont val="Times New Roman"/>
        <family val="1"/>
      </rPr>
      <t xml:space="preserve"> </t>
    </r>
    <r>
      <rPr>
        <sz val="10.5"/>
        <color theme="1"/>
        <rFont val="游明朝"/>
        <family val="1"/>
        <charset val="128"/>
      </rPr>
      <t>従業員もしくはその家族に感染確認の段階</t>
    </r>
    <phoneticPr fontId="101"/>
  </si>
  <si>
    <r>
      <t>7.</t>
    </r>
    <r>
      <rPr>
        <sz val="7"/>
        <color theme="1"/>
        <rFont val="游明朝"/>
        <family val="1"/>
        <charset val="128"/>
      </rPr>
      <t>     </t>
    </r>
    <r>
      <rPr>
        <sz val="7"/>
        <color theme="1"/>
        <rFont val="Times New Roman"/>
        <family val="1"/>
      </rPr>
      <t xml:space="preserve"> </t>
    </r>
    <r>
      <rPr>
        <sz val="10.5"/>
        <color theme="1"/>
        <rFont val="游明朝"/>
        <family val="1"/>
        <charset val="128"/>
      </rPr>
      <t>5で感染が収まらない段階</t>
    </r>
    <phoneticPr fontId="101"/>
  </si>
  <si>
    <r>
      <t>7.</t>
    </r>
    <r>
      <rPr>
        <sz val="7"/>
        <color theme="1"/>
        <rFont val="游明朝"/>
        <family val="1"/>
        <charset val="128"/>
      </rPr>
      <t>     </t>
    </r>
    <r>
      <rPr>
        <sz val="7"/>
        <color theme="1"/>
        <rFont val="Times New Roman"/>
        <family val="1"/>
      </rPr>
      <t xml:space="preserve"> </t>
    </r>
    <r>
      <rPr>
        <sz val="10.5"/>
        <color theme="1"/>
        <rFont val="游明朝"/>
        <family val="1"/>
        <charset val="128"/>
      </rPr>
      <t>パンデミック(大流行)宣言の段階</t>
    </r>
    <phoneticPr fontId="101"/>
  </si>
  <si>
    <t>3.  地域住民、同居者の参加団体に感染者が確認された段階</t>
    <phoneticPr fontId="101"/>
  </si>
  <si>
    <t>2021年</t>
  </si>
  <si>
    <t>2021年</t>
    <phoneticPr fontId="5"/>
  </si>
  <si>
    <t>日本</t>
    <rPh sb="0" eb="2">
      <t>ニホン</t>
    </rPh>
    <phoneticPr fontId="101"/>
  </si>
  <si>
    <t>・長期間休業に対する対策　従業員のケア</t>
    <phoneticPr fontId="101"/>
  </si>
  <si>
    <t>　</t>
    <phoneticPr fontId="101"/>
  </si>
  <si>
    <t>4   職場で複数の濃厚接触者が判明した段階</t>
    <rPh sb="4" eb="6">
      <t>ショクバ</t>
    </rPh>
    <rPh sb="7" eb="9">
      <t>フクスウ</t>
    </rPh>
    <rPh sb="10" eb="12">
      <t>ノウコウ</t>
    </rPh>
    <rPh sb="12" eb="15">
      <t>セッショクシャ</t>
    </rPh>
    <rPh sb="16" eb="18">
      <t>ハンメイ</t>
    </rPh>
    <rPh sb="20" eb="22">
      <t>ダンカイ</t>
    </rPh>
    <phoneticPr fontId="101"/>
  </si>
  <si>
    <t>PCR検査確認</t>
    <rPh sb="3" eb="5">
      <t>ケンサ</t>
    </rPh>
    <rPh sb="5" eb="7">
      <t>カクニン</t>
    </rPh>
    <phoneticPr fontId="101"/>
  </si>
  <si>
    <t>無症状なら１週間経過と就業制限</t>
    <rPh sb="0" eb="3">
      <t>ムショウジョウ</t>
    </rPh>
    <rPh sb="6" eb="8">
      <t>シュウカン</t>
    </rPh>
    <rPh sb="8" eb="10">
      <t>ケイカ</t>
    </rPh>
    <rPh sb="11" eb="13">
      <t>シュウギョウ</t>
    </rPh>
    <rPh sb="13" eb="15">
      <t>セイゲン</t>
    </rPh>
    <phoneticPr fontId="101"/>
  </si>
  <si>
    <t>★</t>
    <phoneticPr fontId="101"/>
  </si>
  <si>
    <t>★PCR+</t>
    <phoneticPr fontId="101"/>
  </si>
  <si>
    <t>保健所　　       医療機関</t>
    <phoneticPr fontId="101"/>
  </si>
  <si>
    <t>行動履歴整理</t>
    <rPh sb="0" eb="2">
      <t>コウドウ</t>
    </rPh>
    <rPh sb="2" eb="4">
      <t>リレキ</t>
    </rPh>
    <rPh sb="4" eb="6">
      <t>セイリ</t>
    </rPh>
    <phoneticPr fontId="101"/>
  </si>
  <si>
    <t xml:space="preserve"> </t>
    <phoneticPr fontId="101"/>
  </si>
  <si>
    <t>厚生労働省：国内の発生状況など
https://www.mhlw.go.jp/stf/covid-19/kokunainohasseijoukyou.html#h2_1
厚生労働省：データからわかる－新型コロナウイルス感染症情報－
https：//covid19.mhlw.go.jp/</t>
    <phoneticPr fontId="101"/>
  </si>
  <si>
    <t>https://www.mhlw.go.jp/stf/covid-19/kokunainohasseijoukyou.html#h2_1</t>
    <phoneticPr fontId="101"/>
  </si>
  <si>
    <t>厚生労働省：データからわかる－新型コロナウイルス感染症情報－</t>
    <phoneticPr fontId="101"/>
  </si>
  <si>
    <t xml:space="preserve">
</t>
    <phoneticPr fontId="101"/>
  </si>
  <si>
    <t>https：//covid19.mhlw.go.jp/</t>
    <phoneticPr fontId="101"/>
  </si>
  <si>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</si>
  <si>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</si>
  <si>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</si>
  <si>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</si>
  <si>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</si>
  <si>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</si>
  <si>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</si>
  <si>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北海道</t>
    <rPh sb="0" eb="3">
      <t>ホッカイドウ</t>
    </rPh>
    <phoneticPr fontId="101"/>
  </si>
  <si>
    <t>8．衛生訓話</t>
    <rPh sb="2" eb="4">
      <t>エイセイ</t>
    </rPh>
    <rPh sb="4" eb="6">
      <t>クンワ</t>
    </rPh>
    <phoneticPr fontId="5"/>
  </si>
  <si>
    <t>12-21年月平均</t>
  </si>
  <si>
    <t>2022年</t>
    <phoneticPr fontId="5"/>
  </si>
  <si>
    <t>1月</t>
    <phoneticPr fontId="101"/>
  </si>
  <si>
    <t xml:space="preserve">腸チフス
パラチフス
</t>
    <rPh sb="0" eb="1">
      <t>チョウ</t>
    </rPh>
    <phoneticPr fontId="5"/>
  </si>
  <si>
    <t>^</t>
    <phoneticPr fontId="101"/>
  </si>
  <si>
    <t xml:space="preserve">  </t>
    <phoneticPr fontId="16"/>
  </si>
  <si>
    <t>l</t>
    <phoneticPr fontId="33"/>
  </si>
  <si>
    <t>冬に向かい</t>
    <rPh sb="0" eb="1">
      <t>フユ</t>
    </rPh>
    <rPh sb="2" eb="3">
      <t>ム</t>
    </rPh>
    <phoneticPr fontId="101"/>
  </si>
  <si>
    <t>*発行予定は2022年11月7日（月）です。</t>
  </si>
  <si>
    <t>*発行予定は2022年11月7日（月）です。</t>
    <phoneticPr fontId="101"/>
  </si>
  <si>
    <t>▶https://zoom.us/webinar/register/WN_9-ciXs0sQT2yGdb79VBoLQ</t>
  </si>
  <si>
    <t xml:space="preserve"> 全国指数</t>
    <phoneticPr fontId="5"/>
  </si>
  <si>
    <t>先週より</t>
    <phoneticPr fontId="5"/>
  </si>
  <si>
    <t>皆様  週刊情報2022-48を配信いたします</t>
    <phoneticPr fontId="5"/>
  </si>
  <si>
    <r>
      <rPr>
        <sz val="10"/>
        <color rgb="FFFFC000"/>
        <rFont val="ＭＳ Ｐゴシック"/>
        <family val="3"/>
        <charset val="128"/>
      </rPr>
      <t>■</t>
    </r>
    <r>
      <rPr>
        <sz val="10"/>
        <rFont val="ＭＳ Ｐゴシック"/>
        <family val="3"/>
        <charset val="128"/>
      </rPr>
      <t>賞味消費期限　　</t>
    </r>
    <r>
      <rPr>
        <sz val="10"/>
        <color rgb="FF6EF729"/>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</si>
  <si>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r>
      <t xml:space="preserve">　    </t>
    </r>
    <r>
      <rPr>
        <sz val="9"/>
        <rFont val="ＭＳ Ｐゴシック"/>
        <family val="3"/>
        <charset val="128"/>
      </rPr>
      <t>レベル2</t>
    </r>
    <phoneticPr fontId="5"/>
  </si>
  <si>
    <t>管理レベル「1」　</t>
  </si>
  <si>
    <t>2023年</t>
    <phoneticPr fontId="5"/>
  </si>
  <si>
    <t>11月ー3月中
施設の所在市町村で流行・   食中毒が複数件報告される 
定点観測値が5.00～10.00</t>
    <phoneticPr fontId="101"/>
  </si>
  <si>
    <t>【情報共有】業界・地域のニュースを掲示して、注意を促す
【常設】（次亜塩素系消毒剤)、うがい薬(イソジン）
【行動】出勤時、休憩後、退社時に手洗いの指示と徹底
【体調管理】健康状態の聞き取り、対応記録　予防的検査の実施、健康保菌者への生活指導、待機指示
【訓練】嘔吐物処理の実施訓練
【お客様・パートナー】客、納品業者に体調不良者がある場合には日報に記録</t>
    <phoneticPr fontId="101"/>
  </si>
  <si>
    <t>★各地でノロウイルスが流行しています</t>
    <rPh sb="1" eb="3">
      <t>カクチ</t>
    </rPh>
    <rPh sb="11" eb="13">
      <t>リュウコウ</t>
    </rPh>
    <phoneticPr fontId="5"/>
  </si>
  <si>
    <t>ノロウイルス指数平年同等　散発事故発生</t>
    <rPh sb="6" eb="8">
      <t>シスウ</t>
    </rPh>
    <rPh sb="8" eb="10">
      <t>ヘイネン</t>
    </rPh>
    <rPh sb="10" eb="12">
      <t>ドウトウ</t>
    </rPh>
    <rPh sb="13" eb="15">
      <t>サンパツ</t>
    </rPh>
    <rPh sb="15" eb="17">
      <t>ジコ</t>
    </rPh>
    <rPh sb="17" eb="19">
      <t>ハッセイ</t>
    </rPh>
    <phoneticPr fontId="5"/>
  </si>
  <si>
    <r>
      <t xml:space="preserve">タイトル </t>
    </r>
    <r>
      <rPr>
        <sz val="14"/>
        <color theme="0"/>
        <rFont val="ＭＳ Ｐゴシック"/>
        <family val="3"/>
        <charset val="128"/>
      </rPr>
      <t>(賞味期限誤りとアレルゲン記載漏れが目立つ一週間でした。!)</t>
    </r>
    <rPh sb="6" eb="10">
      <t>ショウミキゲン</t>
    </rPh>
    <rPh sb="10" eb="11">
      <t>アヤマ</t>
    </rPh>
    <rPh sb="18" eb="20">
      <t>キサイ</t>
    </rPh>
    <rPh sb="20" eb="21">
      <t>モ</t>
    </rPh>
    <rPh sb="23" eb="25">
      <t>メダ</t>
    </rPh>
    <rPh sb="26" eb="29">
      <t>イッシュウカン</t>
    </rPh>
    <phoneticPr fontId="5"/>
  </si>
  <si>
    <t>掲載なし</t>
    <rPh sb="0" eb="2">
      <t>ケイサイ</t>
    </rPh>
    <phoneticPr fontId="33"/>
  </si>
  <si>
    <t xml:space="preserve"> 全国指数</t>
  </si>
  <si>
    <t>先週より</t>
  </si>
  <si>
    <t xml:space="preserve"> </t>
  </si>
  <si>
    <t>　</t>
  </si>
  <si>
    <t xml:space="preserve"> - 農林水産省 </t>
    <phoneticPr fontId="33"/>
  </si>
  <si>
    <t xml:space="preserve"> ｜- ジェトロ</t>
    <phoneticPr fontId="33"/>
  </si>
  <si>
    <t xml:space="preserve"> - Yahoo!ニュース </t>
    <phoneticPr fontId="33"/>
  </si>
  <si>
    <t>J</t>
    <phoneticPr fontId="33"/>
  </si>
  <si>
    <t>先週に比べて全国平均は</t>
    <phoneticPr fontId="5"/>
  </si>
  <si>
    <t>北海道新聞</t>
    <rPh sb="0" eb="5">
      <t>ホッカイドウシンブン</t>
    </rPh>
    <phoneticPr fontId="101"/>
  </si>
  <si>
    <t>回収＆返金</t>
  </si>
  <si>
    <t>回収</t>
  </si>
  <si>
    <t>回収＆返金/交換</t>
  </si>
  <si>
    <t>カスミ</t>
  </si>
  <si>
    <t>管理レベル「3」　</t>
    <phoneticPr fontId="5"/>
  </si>
  <si>
    <t>西友</t>
  </si>
  <si>
    <t>マックスバリュ東...</t>
  </si>
  <si>
    <t>回収＆交換</t>
  </si>
  <si>
    <t>2023年 第9週（2月27日〜 3月5日）</t>
    <phoneticPr fontId="101"/>
  </si>
  <si>
    <t xml:space="preserve"> </t>
    <phoneticPr fontId="33"/>
  </si>
  <si>
    <t>広島市は１８日、同市西区の結婚式場「アーククラブ迎賓館ヴィクトリアハウス」で１２日に開かれた結婚披露宴で食事をした１０歳未満〜７０歳代の男女１７人が下痢や発熱などの症状を訴え、６人からノロウイルスが検出されたと発表した。市は１８日、食中毒と断定し、式場に営業禁止を命じた。</t>
    <phoneticPr fontId="101"/>
  </si>
  <si>
    <t>読売新聞</t>
    <rPh sb="0" eb="4">
      <t>ヨミウリシンブン</t>
    </rPh>
    <phoneticPr fontId="101"/>
  </si>
  <si>
    <t>千葉日報</t>
    <rPh sb="0" eb="4">
      <t>チバニッポウ</t>
    </rPh>
    <phoneticPr fontId="101"/>
  </si>
  <si>
    <t>世界の感染状況まとめてきた米大学 コロナ特設サイト更新終了</t>
    <phoneticPr fontId="101"/>
  </si>
  <si>
    <r>
      <t>新型コロナウイルスの感染が広がった当初から、世界の感染状況をまとめ、インターネットで発信してきた、</t>
    </r>
    <r>
      <rPr>
        <b/>
        <u/>
        <sz val="20"/>
        <color rgb="FFFF0000"/>
        <rFont val="游ゴシック"/>
        <family val="3"/>
        <charset val="128"/>
      </rPr>
      <t>アメリカのジョンズ・ホプキンス大学の特設サイトが、10日、データの更新を終了しました。リアルタイムに公開される情報が少なくなり、正確なデータの把握が難しくなったことが理由だとしています。</t>
    </r>
    <r>
      <rPr>
        <b/>
        <sz val="16"/>
        <color theme="1"/>
        <rFont val="游ゴシック"/>
        <family val="3"/>
        <charset val="128"/>
      </rPr>
      <t>この特設サイトはジョンズ・ホプキンス大学が2020年1月に立ち上げ、新型コロナの発生状況や死者数などの世界中の最新データを、国や地域ごとにまとめて発信してきました。サイトはインターネット上で公開された各国政府の情報を自動的に収集するなどしてデータの更新を続け、日本や海外のメディアが世界の感染状況を伝えるのに利用するなど、さまざまな形で活用されてきました。
しかし、最近になり、リアルタイムに公開される情報が少なくなり、正確なデータの把握が難しくなったとして、更新の終了を決めたということです。大学によりますと、現地時間の10日午前8時すぎに最後のデータ更新を行ったということで、今後もこれまで集めたデータは公開するとしています。運営に携わったジョンズ・ホプキンス大学の研究者、ベス・ブラウアーさんは「更新終了は複雑な気持ちだ。パンデミックはまだ終わっていないが、世界が新型コロナを理解するのに重要な役割を果たせたことを誇りに思っている」と話していました。</t>
    </r>
    <phoneticPr fontId="101"/>
  </si>
  <si>
    <t>客12人が嘔吐や下痢等…回転寿司チェーン店で『食中毒』原因菌や感染経路等は不明 1店舗に営業禁止処分</t>
    <phoneticPr fontId="16"/>
  </si>
  <si>
    <t>https://news.yahoo.co.jp/articles/043752ac654009305d816912c1bf287f935c349e</t>
    <phoneticPr fontId="16"/>
  </si>
  <si>
    <t>名古屋市</t>
    <rPh sb="0" eb="4">
      <t>ナゴヤシ</t>
    </rPh>
    <phoneticPr fontId="16"/>
  </si>
  <si>
    <t>東海テレビ</t>
    <rPh sb="0" eb="2">
      <t>トウカイ</t>
    </rPh>
    <phoneticPr fontId="16"/>
  </si>
  <si>
    <t xml:space="preserve">
入院した人はいない。このうち4人と同店従業員4人の便からノロウイルスが検出された。同店の料理が原因の食中毒として、24日から3日間の営業停止を命じた。</t>
    <phoneticPr fontId="101"/>
  </si>
  <si>
    <t>群馬県公表</t>
    <rPh sb="0" eb="3">
      <t>グンマケン</t>
    </rPh>
    <rPh sb="3" eb="5">
      <t>コウヒョウ</t>
    </rPh>
    <phoneticPr fontId="101"/>
  </si>
  <si>
    <t>長野県</t>
    <rPh sb="0" eb="3">
      <t>ナガノケン</t>
    </rPh>
    <phoneticPr fontId="16"/>
  </si>
  <si>
    <t>増加傾向注意</t>
    <rPh sb="0" eb="4">
      <t>ゾウカケイコウ</t>
    </rPh>
    <rPh sb="4" eb="6">
      <t>チュウイ</t>
    </rPh>
    <phoneticPr fontId="5"/>
  </si>
  <si>
    <t>　コロナ明け</t>
    <rPh sb="4" eb="5">
      <t>ア</t>
    </rPh>
    <phoneticPr fontId="5"/>
  </si>
  <si>
    <t>※2023年 第11週（3/13～3/19）  現在</t>
    <phoneticPr fontId="101"/>
  </si>
  <si>
    <t>例年並み</t>
    <rPh sb="0" eb="2">
      <t>レイネン</t>
    </rPh>
    <rPh sb="2" eb="3">
      <t>ナ</t>
    </rPh>
    <phoneticPr fontId="101"/>
  </si>
  <si>
    <t>イオン九州</t>
  </si>
  <si>
    <t>ヤオコー</t>
  </si>
  <si>
    <t>綿半パートナーズ...</t>
  </si>
  <si>
    <t>また、上記の各一覧表は、公益財団法人 日本食品化学研究振興財団が、官報及び厚生労働省発表資料を基に独自に編集したものでありますので、この表の数値等をご利用になる場合は、官報等で再度ご確認下さい。</t>
  </si>
  <si>
    <t>今週のニュース（Noroｖｉｒｕｓ） (3/27-4/2)</t>
    <rPh sb="0" eb="2">
      <t>コンシュウ</t>
    </rPh>
    <phoneticPr fontId="5"/>
  </si>
  <si>
    <t>2023/11週</t>
    <phoneticPr fontId="101"/>
  </si>
  <si>
    <t>2023/12週</t>
  </si>
  <si>
    <t xml:space="preserve"> GⅡ　11週　0例</t>
    <rPh sb="6" eb="7">
      <t>シュウ</t>
    </rPh>
    <phoneticPr fontId="5"/>
  </si>
  <si>
    <t xml:space="preserve"> GⅡ　12週　0例</t>
    <rPh sb="9" eb="10">
      <t>レイ</t>
    </rPh>
    <phoneticPr fontId="5"/>
  </si>
  <si>
    <t>食中毒情報 (3/27-4/2)</t>
    <rPh sb="0" eb="3">
      <t>ショクチュウドク</t>
    </rPh>
    <rPh sb="3" eb="5">
      <t>ジョウホウ</t>
    </rPh>
    <phoneticPr fontId="5"/>
  </si>
  <si>
    <t>海外情報 (3/27-4/2)</t>
    <rPh sb="0" eb="2">
      <t>カイガイ</t>
    </rPh>
    <rPh sb="2" eb="4">
      <t>ジョウホウ</t>
    </rPh>
    <phoneticPr fontId="5"/>
  </si>
  <si>
    <t>食品リコール・回収情報
 (3/27-4/2)</t>
    <rPh sb="0" eb="2">
      <t>ショクヒン</t>
    </rPh>
    <rPh sb="7" eb="9">
      <t>カイシュウ</t>
    </rPh>
    <rPh sb="9" eb="11">
      <t>ジョウホウ</t>
    </rPh>
    <phoneticPr fontId="5"/>
  </si>
  <si>
    <t>食品表示 (3/27-4/2)</t>
    <rPh sb="0" eb="2">
      <t>ショクヒン</t>
    </rPh>
    <rPh sb="2" eb="4">
      <t>ヒョウジ</t>
    </rPh>
    <phoneticPr fontId="5"/>
  </si>
  <si>
    <t>残留農薬 (3/27-4/2)</t>
    <phoneticPr fontId="16"/>
  </si>
  <si>
    <t>-</t>
    <phoneticPr fontId="101"/>
  </si>
  <si>
    <t>★★★★</t>
    <phoneticPr fontId="101"/>
  </si>
  <si>
    <t>※2023年 第12週（3/20～3/26） 現在</t>
    <phoneticPr fontId="5"/>
  </si>
  <si>
    <t>結核例　186</t>
    <phoneticPr fontId="5"/>
  </si>
  <si>
    <t xml:space="preserve">細菌性赤痢1例 菌種：S. flexneri（B群）＿感染地域：イタリア/スペイン/フランス
</t>
    <phoneticPr fontId="101"/>
  </si>
  <si>
    <t>腸チフス1例 感染地域：ミャンマー
パラチフス2例 感染地域：インド1例、パキスタン1例</t>
    <phoneticPr fontId="101"/>
  </si>
  <si>
    <t xml:space="preserve">腸管出血性大腸菌感染症10例（有症者5例、うちHUS なし）
感染地域：国内9例、群馬県/中国1例
国内の感染地域：‌群馬県2例、大阪府2例、宮城県1例、東京都1例、神奈川県1例、石川県1例、京都府1例
</t>
    <phoneticPr fontId="101"/>
  </si>
  <si>
    <t xml:space="preserve">年齢群：‌2歳（1例）、10代（2例）、20代（2例）、40代（1例）、50代（1例）、
60代（3例）
</t>
    <phoneticPr fontId="101"/>
  </si>
  <si>
    <t xml:space="preserve">血清群・毒素型：‌O157 VT2（3例）、O26 VT2（2例）、O128VT1・VT2（1例）、O153 VT1（1例）、O91VT1（1例）、
その他・不明（2例）
累積報告数：188例（有症者102例、うちHUS 1例．死亡なし）
</t>
    <phoneticPr fontId="101"/>
  </si>
  <si>
    <t>E型肝炎14例 感染地域（感染源）：‌東京都3例（生レバー1例、鳥レバー1例、豚肉/鹿肉1例）、茨城県2例（豚レバー1例、不明1例）、
青森県1例（生レバー）、国内（都道府県不明）3例（猪肉/豚肉1例、
不明2例）、国内・国外不明5例（不明5例）
A型肝炎1例 感染地域：岐阜県</t>
    <phoneticPr fontId="101"/>
  </si>
  <si>
    <t>レジオネラ症18例（肺炎型16例、ポンティアック型2例）
感染地域：群馬県2例、静岡県2例、熊本県2例、秋田県1例、山形県1例、東京都1例、富山県1例、石川県1例、兵庫県1例、山口県1例、長崎県1例、国内（都道府県不明）1例、国内・国外不明3例
年齢群：‌30代（1例）、40代（1例）、50代（1例）、60代（1例）、70代（7例）、80代（5例）、90代以上（2例）
累積報告数：280例</t>
    <phoneticPr fontId="101"/>
  </si>
  <si>
    <t>アメーバ赤痢10例（腸管アメーバ症8例、腸管外アメーバ症1例、腸管及び腸管外アメーバ症1例）
感染地域：埼玉県1例、千葉県1例、東京都1例、愛知県1例、大阪府1例、国内（都道府県不明）3例、国内・国外不明2例
感染経路：性的接触1例（同性間）、経口感染1例、その他・不明8例</t>
    <phoneticPr fontId="101"/>
  </si>
  <si>
    <t>榮太樓總本鋪</t>
  </si>
  <si>
    <t>ベイシア</t>
  </si>
  <si>
    <t>イーティーズ</t>
  </si>
  <si>
    <t>イオンリテール</t>
  </si>
  <si>
    <t>マスゼン</t>
  </si>
  <si>
    <t>鶴味噌醸造</t>
  </si>
  <si>
    <t>マックスバリュ西...</t>
  </si>
  <si>
    <t>籠清</t>
  </si>
  <si>
    <t>ウオロク</t>
  </si>
  <si>
    <t>コモディイイダ</t>
  </si>
  <si>
    <t>ロイヤルホテル</t>
  </si>
  <si>
    <t>サンエー</t>
  </si>
  <si>
    <t>小田急商事</t>
  </si>
  <si>
    <t>ハズイ食料品店</t>
  </si>
  <si>
    <t>三色海鮮巻(黄金いか) 一部(えび)表示欠落</t>
  </si>
  <si>
    <t>万惣</t>
  </si>
  <si>
    <t>たれ仕込み牛ハラミ焼肉用 一部消費期限誤表示</t>
  </si>
  <si>
    <t>スティックケーキ(バター,ココア) 一部原材料表示欠落</t>
  </si>
  <si>
    <t>ハート</t>
  </si>
  <si>
    <t>ダイカット巾着&amp;お菓子ギフト 一部短い賞味期限品混入</t>
  </si>
  <si>
    <t>スヌーピーピーセン 一部賞味期限シール添付漏れ</t>
  </si>
  <si>
    <t>彩り五色中巻(サーモンチーズ) 一部ラベル誤貼付で表示欠落</t>
  </si>
  <si>
    <t>辛子明太高菜ごはん 一部アレルゲン(小麦)表示欠落</t>
  </si>
  <si>
    <t>ねぎ塩チキンステーキ＆竹の子ごはん弁当 一部特定原材料表示欠落</t>
  </si>
  <si>
    <t>肉味噌 一部賞味期限超過の原材料使用</t>
  </si>
  <si>
    <t>味付け玉こんにゃく 一部賞味期限超過の原材料使用</t>
  </si>
  <si>
    <t>田楽みそチューブ 一部賞味期限誤表示</t>
  </si>
  <si>
    <t>白い３種のチーズパン 一部ラベル誤貼付で表示欠落</t>
  </si>
  <si>
    <t>つまみ揚四色 一部賞味期限誤表示</t>
  </si>
  <si>
    <t>シュガートースト 一部ラベル誤貼付で表示欠落</t>
  </si>
  <si>
    <t>サクサク鶏むねフライ 一部アレルゲン表示欠落</t>
  </si>
  <si>
    <t>冷凍お肉屋さんの生餃子 一部ラベル誤貼付で表示欠落</t>
  </si>
  <si>
    <t>リーガロイヤルホテル フリジア 一部ラベル誤貼付で表示欠落</t>
  </si>
  <si>
    <t>かにクリームコロッケ 一部ラベル誤貼付で表示欠落</t>
  </si>
  <si>
    <t>握り鮨（かに入り）一部特定原材料(かに)表示欠落</t>
  </si>
  <si>
    <t>若鶏のポテト４種チーズ焼き 一部特定原材料(卵)表示欠落</t>
  </si>
  <si>
    <t>エビマヨ細巻 一部特定原材料表示欠落</t>
  </si>
  <si>
    <t>握り寿司｢日向｣ 一部ラベル誤貼付で表示欠落</t>
  </si>
  <si>
    <t>水産商品65品目 消費期限項目表示欠落</t>
  </si>
  <si>
    <t>カニクリームコロッケ 一部特定原材料表示欠落</t>
  </si>
  <si>
    <t>縞ほっけ開き 一部ラベル誤貼付</t>
  </si>
  <si>
    <t>チャーハン焼きそばセット 一部特定原材料表示欠落</t>
  </si>
  <si>
    <t>シルキーブレッド 一部アレルゲン(卵)表示欠落</t>
  </si>
  <si>
    <t xml:space="preserve">「中国産＆宮崎県産」使用も…表示は「宮崎県産」のみ 切干大根など不適正表示 農水省が愛媛 ... </t>
    <phoneticPr fontId="16"/>
  </si>
  <si>
    <t>原材料に中国産の切干大根を使用していたにも関わらず、商品に表示をしていなかったなどとして、農林水産省は２８日、愛媛県伊予市の食品加工会社に対し、表示の是正などの指導を行いました。不適正な表示があったとして指導を受けたのは、伊予市の食品加工会社「ベストプラネット」です。
農林水産省によりますと、この会社は２０２０年の２月から８月にかけ、小分け包装した切干大根の原材料に宮崎県産と中国産のものを混ぜて使用していたにも関わらず、商品には「宮崎県産」とのみ表示していたということです。
不適正な表示があった商品は、あわせて１３トンほどにのぼり、卸売業者など１７社に販売されていました。
また、この会社で製造した「かつお削りぶし」についても不適正な表示があったということで、農林水産省は食品表示法に基づいて、表示の是正や再発防止策を実施するよう指導しました。
ベストプラネットの木村誠社長は、「中国産の切干大根については社内調査で混入が発覚し、すぐに製造を中止した。従業員に対する管理不行き届きが原因で、再発防止に努めたい」などとコメントしています。</t>
    <phoneticPr fontId="16"/>
  </si>
  <si>
    <t>食物アレルギーに関する“特定原材料「くるみ」”の検査法を開発
「小麦、そば、落花生」とあわせ、食物アレルゲンを含む食品の検査方法として通知に収載</t>
    <phoneticPr fontId="16"/>
  </si>
  <si>
    <t>ハウス食品グループ本社は、令和5年3月の食品表示基準改正により新たに特定原材料に指定された「くるみ」のPCR検出技術（※1）を開発し、「アレルゲンを含む食品の検査方法を評価するガイドライン」等に示された評価基準を満たすことを確認いたしました。
また、消費者庁次長通知「「食品表示基準について」の一部改正について」（令和5年3月9日付け消食表第102号）における検査方法の追加に伴い、今回開発した「くるみ」と既に開発済みの「小麦」「そば」「落花生」のPCR検出技術が、消費者庁次長通知「食品表示基準について」（平成27年３月30日付け消食表第139号）別添「アレルゲンを含む食品の検査方法」の「2.2.4. リアルタイムPCR法」に落花生、そば、小麦の検知を目的としたリアルタイムPCR法、くるみの検知を目的としたリアルタイムPCR-H法として収載されました。
※1 『PCR検出技術』とは、個々の食品等に特有のDNA配列を増幅させて可視化することにより、その食品等が含まれているか否かを判定する検出技術のこと。PCRとは、Polymerase Chain Reaction（ポリメラーゼ連鎖反応）の略。開発した技術は、加工食品中のこれら食物アレルゲンを十分な感度で検出することが可能です。そのため、原料や製造工程の適正な管理と検査結果に基づく適正な食品表示により、食物アレルギーのある方が加工食品を安全に選択できることに役立つと考えています。
今回新たに検査方法として収載された「くるみ」「小麦」「そば」「落花生」のPCR検出技術、および既に収載されていた「えび」「かに」のPCR検出技術は、いずれも株式会社ファスマックにライセンス提供し、同社から検査キットとして販売されております。また、株式会社ハウス食品分析テクノサービスでも、「くるみ」「小麦」「そば」「落花生」の検査キットを使用した受託分析を順次開始します。</t>
    <phoneticPr fontId="16"/>
  </si>
  <si>
    <t>食品表示検定協会から表彰</t>
    <phoneticPr fontId="16"/>
  </si>
  <si>
    <t>食品表示検定協会から2022年度団体【学校関連の部】において、山梨学院大学は初級第3位、中級第2位に表彰されました。山梨学院大学健康栄養学部では、食品表示検定の初級、中級の受験を2012年から積極的に取り組んでいます。ヒトの健康の保持増進・疾病の予防と改善を目指す栄養マネジメント遂行能力の育成、地域社会の食生活と健康の向上に貢献する資質を養うことを教育目的とする健康栄養学部において、食品表示の正しい知識を習得することは非常に重要なことと考えております。それは、管理栄養士として対象者の生活背景、食事に対する価値観、健康状態などを考え、対象者に合った“望ましい食品”の選択をすることができる、指導することができることにつながるからです。梨学院大学健康栄養学部では、今後も管理栄養士養成で必要となる分野の教育に加え、現在の社会状況で必要とされる能力向上の育成に意欲的に取り組んでまいります。</t>
    <phoneticPr fontId="16"/>
  </si>
  <si>
    <t>中野京子(屋号:フーズワンジャパン)における生鮮水産物の不適正表示に対する措置について</t>
    <phoneticPr fontId="16"/>
  </si>
  <si>
    <t>農林水産省は、中野京子（山口県下関市細江新町1‐1。屋号:フーズワンジャパン。以下「フーズワン」という。）が、生鮮水産物あさりの原産地について、「中国産」であるにもかかわらず、「熊本」と事実と異なる表示をし、水産物卸売業者に販売していたこと、生鮮水産物あさりの名称及び原産地について、食品表示基準に定める表示をせず、水産物卸売業者に販売していたことを確認しました。
このため、本日、フーズワンに対し、食品表示法に基づき、表示の是正と併せて、原因の究明・分析の徹底、再発防止対策の実施等について指示を行いました。
1.経過
農林水産省中国四国農政局が、令和4年11月29日から令和5年3月9日までの間、フーズワンに対し、食品表示法（平成25年法律第70号）第8条第2項の規定に基づく立入検査等を行いました。
この結果、農林水産省は、フーズワンが輸入した中国産あさりについて、以下の行為を確認しました。
(1)「中国産」であるにもかかわらず、「熊本」と事実と異なる原産地を表示をして、少なくとも令和3年11月9日から12月28日までの間に、16,120kgを水産物卸売業者に販売したこと。
(2)名称及び原産地を表示をせず、少なくとも令和3年1月2日から12月28日までの間に、654,280kgを水産物卸売業者に販売したこと。
2.措置
フーズワンが行った上記1の行為は、食品表示法第4条第1項の規定に基づき定められた食品表示基準（平成27年内閣府令第10号）第18条第1項の表の「名称」及び「原産地」の規定に違反するものです。
このため、農林水産省は、フーズワンに対し、食品表示法第6条第1項の規定に基づき、以下の内容の指示を行いました。</t>
    <phoneticPr fontId="16"/>
  </si>
  <si>
    <t xml:space="preserve">輸入豆乳から大腸菌群検出 千葉市が回収指導 </t>
    <phoneticPr fontId="16"/>
  </si>
  <si>
    <t xml:space="preserve">千葉市は２８日、同市美浜区の食品輸入会社「ネクストインターナショナル」がベトナムから輸入した豆乳から大腸菌群が検出されたとして、同社に６４０個の回収を同日付で命じたと発表した。現時点で健康被害は確認されていない。　市生活衛生課によると、商品名は「ファミ　カルシウム　ソイミルク」で２００ミリリットル入りが５４０個と１リットル入りが１００個の計６４０個。２０日に大阪検疫所が大腸菌群の有無を調べたところ、２７日に陽性と確認された。
　販売先や流通経路、大腸菌群が混入した原因は調査中。
　【関連記事／あわせて読みたい】
輸入スナック菓子に無認可添加物３度目　千葉市が回収命令
</t>
    <phoneticPr fontId="16"/>
  </si>
  <si>
    <t>https://www.chibanippo.co.jp/news/national/1042958</t>
    <phoneticPr fontId="16"/>
  </si>
  <si>
    <t>新潟の日帰り温泉で基準値140倍の「レジオネラ菌」　お湯張り替えは2週間に1回「衛生管理は徹底」も…過去に“91倍”検出</t>
    <phoneticPr fontId="16"/>
  </si>
  <si>
    <t>新潟市西蒲区にある日帰り温泉施設で、基準値を大幅に超えるレジオネラ菌が検出されたことがわかった。打たせ湯で140倍 ジャグジーでは4倍
辺りは山に囲まれていて、緑にも覆われている温泉施設。施設には「レジオネラ属菌検出による臨時休館のお知らせ」と張り出しがあった。
地元の人が多く訪れる「じょんのび館」。この施設では、3月17日、2カ月に1回行っている定期検査で、打たせ湯やジャグジーなど10カ所の水質検査を実施した。そして27日、検査機関から結果報告があり、打たせ湯で基準値の140倍、ジャグジーでは4倍など、複数の場所で基準値を大幅に超えるレジオネラ菌が検出された。</t>
    <phoneticPr fontId="16"/>
  </si>
  <si>
    <t>https://nordot.app/1013763733364883456?c=768367547562557440</t>
    <phoneticPr fontId="16"/>
  </si>
  <si>
    <t>人生１００年時代。６０歳で定年退職しても、余生というにはあまりにも長すぎる人生を、どう過ごすのか。何をやるかは、万人の関心事です▼生涯現役職業といえる農業に関わりたいと思う人が増えています。“半農半Ｘ”の生き方。時間に追われず、余裕をもって人生を楽しむスローライフです。シニア世代の筆者も、「始めてみよう！あなたらしい農ライフ」と題して長野県が飯田市で開いた「帰農塾」に参加しました▼１４年間で約７６０人が受講し、今回５２人が参加。「兼業の人も退職してこれから農業を始める人も、大切な新規就農者、多様な担い手です」とのあいさつが▼基礎講座の第１回は農薬の安全な取り扱い。農薬は、薬ではなく、毒だと知りました。虫や土中のミミズなどや菌を殺す殺虫・殺菌剤。草木を枯れさせる除草剤。ネズミやモグラなどを殺す殺そ剤。植物を太らせたり、痩せたりさせる植物成長調整剤まであります▼農薬は、私たちの食卓にとっても毒だと改めて学びました。だからこそ、農薬取締法で散布方法などを定め、食品の安全に関する法律で出荷された農産物に一定以上の農薬成分が残留してはいけないと規定されています▼化学肥料と農薬に頼らず、有機物をしっかり入れた土の力と自然の生態系を活用した農業。農民連が提唱するアグロエコロジーです。持続可能で循環型の地域づくりと、多様性のある公正な社会づくりのとりくみ。農と食の現状を変える共同です。初心者として、共に実践していきたい。</t>
    <phoneticPr fontId="16"/>
  </si>
  <si>
    <t>https://www.jcp.or.jp/akahata/aik22/2023-03-29/2023032901_06_0.html</t>
    <phoneticPr fontId="16"/>
  </si>
  <si>
    <t>きょうの潮流  しんぶん赤旗電子版</t>
    <rPh sb="12" eb="14">
      <t>アカハタ</t>
    </rPh>
    <rPh sb="14" eb="17">
      <t>デンシバン</t>
    </rPh>
    <phoneticPr fontId="16"/>
  </si>
  <si>
    <t>日本産イチゴから再び基準値超え残留農薬検出＝2ロット89キロ／台湾</t>
    <phoneticPr fontId="16"/>
  </si>
  <si>
    <t>（台北中央社）衛生福利部（保健省）食品薬物管理署は21日、日本から輸入したイチゴ2ロットから基準値を超える残留農薬が検出され、水際検査で不合格になったと発表した。イチゴ89キロが全て積み戻しまたは廃棄処分される。今年に入り、残留農薬の基準値超えで不合格になった日本産イチゴは16件に上っている。新たに不合格が公表されたのは、静岡県産64キロと熊本県産25キロ。静岡県産イチゴからは基準値を超える農薬ピフルブミドが、熊本県産イチゴからはクロルフェナピルがそれぞれ検出された。同署によれば、前年度は日本産イチゴが不合格になる割合が例年より高かったため、今年度については昨年11月から抜き取り検査の割合を20～50％に引き上げた他、昨年末や今年初頭からは新たな業者が日本から輸入するイチゴに対して全ロット検査を実施。</t>
    <phoneticPr fontId="16"/>
  </si>
  <si>
    <t>read://https_japan.focustaiwan.tw/?url=https%3A%2F%2Fjapan.focustaiwan.tw%2Fsociety%2F202303220002%3F3739a18c-0c68-43cc-a4cb-b8b99e9bfd72%3D3b4825d8-3449-4183-9977-7fe05f1d6706</t>
    <phoneticPr fontId="16"/>
  </si>
  <si>
    <t>【残留農薬】生鮮バナナからルフェヌロン検出</t>
    <phoneticPr fontId="16"/>
  </si>
  <si>
    <t>ベトナムから輸入された生鮮バナナから、人の健康を損なうおそれのない量として定める量を超えて、
ルフェヌロンが検出されました。</t>
    <phoneticPr fontId="16"/>
  </si>
  <si>
    <t>https://www.shokukanken.com/news/safety/230329-0925.html</t>
    <phoneticPr fontId="16"/>
  </si>
  <si>
    <t>由々しき日本の残留農薬＝山田孝男</t>
    <phoneticPr fontId="16"/>
  </si>
  <si>
    <t xml:space="preserve">自民党が何かと敵視するTBSが、国産食品の残留農薬を問うドキュメンタリー映画を作った。
　映画だから放送法の対象外。安保や歴史ではないから＜保守派＞の介入はあるまいが、農薬メーカーの反発はあるだろう。　日本の残留農薬の規制は欧州連合（EU）に比べてはるかに甘い。映画はそこを掘り下げる。＜環境過激派＞的な偏向はない。ちまたの疑問に答える常識的で公平な編集である。
</t>
    <phoneticPr fontId="16"/>
  </si>
  <si>
    <t>https://mainichi.jp/articles/20230327/ddm/002/070/093000c</t>
    <phoneticPr fontId="16"/>
  </si>
  <si>
    <t>新規感染者数　 153週目</t>
    <rPh sb="0" eb="2">
      <t>シンキ</t>
    </rPh>
    <rPh sb="2" eb="5">
      <t>カンセンシャ</t>
    </rPh>
    <rPh sb="5" eb="6">
      <t>スウ</t>
    </rPh>
    <rPh sb="11" eb="13">
      <t>シュウメ</t>
    </rPh>
    <phoneticPr fontId="5"/>
  </si>
  <si>
    <t>日本のデータ3/31</t>
    <rPh sb="0" eb="2">
      <t>ニホン</t>
    </rPh>
    <phoneticPr fontId="101"/>
  </si>
  <si>
    <t>今週患者数</t>
    <rPh sb="0" eb="2">
      <t>コンシュウ</t>
    </rPh>
    <rPh sb="2" eb="4">
      <t>カンジャ</t>
    </rPh>
    <rPh sb="4" eb="5">
      <t>スウ</t>
    </rPh>
    <phoneticPr fontId="101"/>
  </si>
  <si>
    <r>
      <rPr>
        <sz val="13"/>
        <color theme="0"/>
        <rFont val="ＭＳ ゴシック"/>
        <family val="3"/>
        <charset val="128"/>
      </rPr>
      <t>累積死者数</t>
    </r>
    <r>
      <rPr>
        <sz val="13"/>
        <color theme="0"/>
        <rFont val="Yu Gothic"/>
        <charset val="128"/>
      </rPr>
      <t>　増加数</t>
    </r>
    <rPh sb="0" eb="2">
      <t>ルイセキ</t>
    </rPh>
    <rPh sb="2" eb="5">
      <t>シシャスウ</t>
    </rPh>
    <rPh sb="6" eb="9">
      <t>ゾウカスウ</t>
    </rPh>
    <phoneticPr fontId="101"/>
  </si>
  <si>
    <t>　増加率</t>
    <rPh sb="1" eb="4">
      <t>ゾウカリツ</t>
    </rPh>
    <phoneticPr fontId="101"/>
  </si>
  <si>
    <t>千葉県は27日、松戸市の飲食店「新松戸　割烹しゃぶ源」で飲食した10～83歳の男女22人からノロウイルスが検出されたと発表した。松戸市保健所は同店を原因とする食中毒と断定し、同日から3日間営業停止処分とした。</t>
    <phoneticPr fontId="101"/>
  </si>
  <si>
    <t>栃木県東部の高齢者施設で、入所者と職員のあわせて３８人が、おう吐や下痢などの症状を相次いで訴え、このうち５人からノロウイルスが検出されました。
県はノロウイルスの集団感染が発生したとして、基本的な感染対策を徹底するように指導しました。</t>
    <phoneticPr fontId="101"/>
  </si>
  <si>
    <t>NHK</t>
    <phoneticPr fontId="101"/>
  </si>
  <si>
    <t>１８人全員が、施設内で「昭和イーティング」が給食として製造した「ビビンバ丼」や「焼きそば」などを食べていて、保健所による調査の結果、１８人のうち１６人と給食の調理スタッフ３人の便からノロウイルスが検出されたため、給食を原因とする食中毒と断定しました。</t>
    <phoneticPr fontId="101"/>
  </si>
  <si>
    <t>テレビ西日本</t>
    <rPh sb="3" eb="6">
      <t>ニシニホン</t>
    </rPh>
    <phoneticPr fontId="101"/>
  </si>
  <si>
    <t>感染症の後に起こる「ギラン・バレー症候群」をご存じでしょうか。毎年10万人あたり1～2人の割合で発症するまれな病気で、男女を問わず、また世界のどの地域でも同程度の罹患率とされています。ギラン・バレー症候群は、本来なら自分の体を守る役割を担う免疫機能がおかしくなり、自身の手足の神経を攻撃してしまうことで起こる病気です。主に筋肉を動かす運動神経が障害され、手足の力が入りにくくなったり、しびれ感がみられます。重症の場合、呼吸不全となり一時的に気管切開や人工呼吸器が必要となるケースもあります。
　ギラン・バレー症候群の3分の2は発症前に感染症が認められます。たとえば、カンピロバクターは食中毒の原因菌として知られていますが、ギラン・バレー症候群の約30％はカンピロバクターによるものとされているのです。また、10％はサイトメガロウイルスが原因とされています。いたるところに存在し、健常者なら感染しても問題ないウイルスです。もっとも、カンピロバクターやサイトメガロウイルスに感染したからといって、多くの患者さんがギラン・バレー症候群を発症するわけではありません。ギラン・バレー症候群になる確率は、カンピロバクター感染1000回につき0.25～0.65例、サイトメガロウイルス感染1000回につき0.6～2.2例くらいといわれています。症状は1カ月以内にピークを迎え、その後は悪化することはなく徐々に改善しますが、10～20％に後遺症が残ります。治療として免疫グロブリンの大量点滴や血漿交換が行われます。また、呼吸困難に対する人工呼吸器装着や、嚥下困難（物がのみ込めない）に対する栄養管理（経管栄養）といった対症療法も行われます。近年、新型コロナ感染症の後遺症が話題になりましたが、ほかの感染症の後にも思わぬ事態が起こってしまう場合があるのです。</t>
    <phoneticPr fontId="16"/>
  </si>
  <si>
    <t>https://news.yahoo.co.jp/articles/bdc5e3a039aa9c94c943aa59ec4a800aa78fb9ea</t>
    <phoneticPr fontId="16"/>
  </si>
  <si>
    <t>-</t>
    <phoneticPr fontId="16"/>
  </si>
  <si>
    <t>日刊現代</t>
    <rPh sb="0" eb="2">
      <t>ニッカン</t>
    </rPh>
    <rPh sb="2" eb="4">
      <t>ゲンダイ</t>
    </rPh>
    <phoneticPr fontId="16"/>
  </si>
  <si>
    <t>名古屋市北区にある回転寿司チェーン店「にぎりの徳兵衛」で食中毒が発生し、保健所は24日、この店舗に対し営業の禁止処分をしました。
　食中毒が発生したのは名古屋市北区清水五丁目の「にぎりの徳兵衛 黒川店」で、3月21日に食事をした客から「家族2人が嘔吐や下痢で体調不良になっている」と23日に保健所に連絡がありました。保健所が調査したところ、3月21日の午後9時ごろに食事をした客のうち、12人に嘔吐や下痢などの症状があったということです。いずれも快方に向かっていて、重症者はいないということです。
12人の客はタイやサーモンやマグロ、うどんや茶碗蒸しなどを食べたということですが食中毒の原因となった菌や感染経路などはわかっていません。
保健所では再発防止策が講じられるまでの間、この店を営業禁止処分としています。</t>
    <phoneticPr fontId="16"/>
  </si>
  <si>
    <t xml:space="preserve">松本保健所管内の魚介類販売店でアニサキス（寄生虫）による食中毒が発生しました - 長野県 </t>
    <phoneticPr fontId="16"/>
  </si>
  <si>
    <t>令和5年3月23日、医療機関から松本保健所に、「3月21日に胃痛で当院を受診した患者の胃内から、アニサキスが摘出された。」との通報がありました。
【松本保健所による調査結果概要】
患者は3月19日に当該施設が調理、販売したイワシの刺身を喫食した1グループ2名中の1名で、3月20日午前3時頃から胃痛、悪寒、吐き気の症状を呈していました。医療機関による内視鏡検査で、患者の胃内からアニサキスが摘出されました。
患者の症状は、アニサキスによる食中毒の症状と一致していました。
患者が発症日から過去3日間に遡って未冷凍又は未加熱の海産魚介類の生食をしたのは、当該施設が調理、販売したイワシのみでした。
患者を診察した医師から食中毒の届出がありました。
これらのことから、松本保健所は当該施設が調理、販売したイワシの刺身を原因とする食中毒と断定しました。
関連資料
230324プレスリリース資料（PDF：231KB）</t>
    <phoneticPr fontId="16"/>
  </si>
  <si>
    <t>https://www.pref.nagano.lg.jp/shokusei/happyou/ch230324.html</t>
    <phoneticPr fontId="16"/>
  </si>
  <si>
    <t>食中毒の防止　飲食店の立り入り検査</t>
    <phoneticPr fontId="16"/>
  </si>
  <si>
    <t>県内でも桜が見ごろを迎え、大勢の観光客が訪れるなか、金沢市は飲食店での食中毒の発生を防ぐため、衛生管理の状況を確認する立ち入り検査を始めました。この立ち入り検査は、暖かくなり本格的な観光シーズンを迎えるのを前に金沢市が毎年この時期行っていて、初日の２８日は、保健所の職員が兼六園近くの日本料理店を訪れちゅう房を検査しました。検査では、まな板や包丁を綿棒で拭き取り、汚れが残っていないかを調べました。
また、冷蔵庫の中の温度をはかって、食品が適切に保存されているかを調べ、店舗での衛生管理が徹底されているかを確認していました。
金沢市保健所の薬剤師、北夕太郎さんは「食中毒が発生することで食文化が魅力の金沢のイメージが損なわれないよう検査を行い適切な衛生管理を呼びかけたい」と話していました。金沢市保健所は立ち入り検査を４月２８日まで市内のおよそ３５０の施設で行うことにしています。</t>
    <phoneticPr fontId="16"/>
  </si>
  <si>
    <t>https://www3.nhk.or.jp/lnews/kanazawa/20230328/3020014675.html</t>
    <phoneticPr fontId="16"/>
  </si>
  <si>
    <t>NHK</t>
    <phoneticPr fontId="16"/>
  </si>
  <si>
    <t>石川県</t>
    <rPh sb="0" eb="3">
      <t>イシカワケン</t>
    </rPh>
    <phoneticPr fontId="16"/>
  </si>
  <si>
    <t>長野県公表</t>
    <rPh sb="0" eb="3">
      <t>ナガノケン</t>
    </rPh>
    <rPh sb="3" eb="5">
      <t>コウヒョウ</t>
    </rPh>
    <phoneticPr fontId="16"/>
  </si>
  <si>
    <t>定価2,500円(送料無料)</t>
    <phoneticPr fontId="101"/>
  </si>
  <si>
    <t>食品工場では、必ず朝の朝礼で　食品の安全について　話をしています</t>
    <rPh sb="0" eb="4">
      <t>ショクヒンコウジョウ</t>
    </rPh>
    <rPh sb="7" eb="8">
      <t>カナラ</t>
    </rPh>
    <rPh sb="9" eb="10">
      <t>アサ</t>
    </rPh>
    <rPh sb="11" eb="13">
      <t>チョウレイ</t>
    </rPh>
    <rPh sb="15" eb="17">
      <t>ショクヒン</t>
    </rPh>
    <rPh sb="18" eb="20">
      <t>アンゼン</t>
    </rPh>
    <rPh sb="25" eb="26">
      <t>ハナシ</t>
    </rPh>
    <phoneticPr fontId="101"/>
  </si>
  <si>
    <t>毎週　　ひとつ　　覚えていきましょう</t>
    <phoneticPr fontId="5"/>
  </si>
  <si>
    <t>　　　　　今週のお題(異物混入対策①　　建物の外周をきれいにする)</t>
    <rPh sb="11" eb="13">
      <t>イブツ</t>
    </rPh>
    <rPh sb="13" eb="15">
      <t>コンニュウ</t>
    </rPh>
    <rPh sb="15" eb="17">
      <t>タイサク</t>
    </rPh>
    <rPh sb="20" eb="22">
      <t>タテモノ</t>
    </rPh>
    <rPh sb="23" eb="25">
      <t>ガイシュウ</t>
    </rPh>
    <phoneticPr fontId="5"/>
  </si>
  <si>
    <t>　↓　職場の先輩は以下のことを理解して　わかり易く　指導しましょう　↓</t>
    <phoneticPr fontId="5"/>
  </si>
  <si>
    <t>　　　 何故　建物外周の清掃や不要物撤去が異物対策になるのか</t>
    <rPh sb="7" eb="9">
      <t>タテモノ</t>
    </rPh>
    <rPh sb="9" eb="11">
      <t>ガイシュウ</t>
    </rPh>
    <rPh sb="12" eb="14">
      <t>セイソウ</t>
    </rPh>
    <rPh sb="15" eb="17">
      <t>フヨウ</t>
    </rPh>
    <rPh sb="17" eb="18">
      <t>ブツ</t>
    </rPh>
    <rPh sb="18" eb="20">
      <t>テッキョ</t>
    </rPh>
    <rPh sb="21" eb="23">
      <t>イブツ</t>
    </rPh>
    <rPh sb="23" eb="25">
      <t>タイサク</t>
    </rPh>
    <phoneticPr fontId="5"/>
  </si>
  <si>
    <r>
      <t xml:space="preserve">★ 食品工場における異物混入対策
</t>
    </r>
    <r>
      <rPr>
        <b/>
        <sz val="12"/>
        <color indexed="9"/>
        <rFont val="ＭＳ Ｐゴシック"/>
        <family val="3"/>
        <charset val="128"/>
      </rPr>
      <t xml:space="preserve">ゼロにすることは大変難しいが、極力少なくすることは
確実に出来る。
</t>
    </r>
    <r>
      <rPr>
        <b/>
        <sz val="12"/>
        <color indexed="13"/>
        <rFont val="ＭＳ Ｐゴシック"/>
        <family val="3"/>
        <charset val="128"/>
      </rPr>
      <t>★工場周囲を徹底的にきれいにする。(害虫、飛来物抑制)</t>
    </r>
    <r>
      <rPr>
        <b/>
        <sz val="12"/>
        <color indexed="9"/>
        <rFont val="ＭＳ Ｐゴシック"/>
        <family val="3"/>
        <charset val="128"/>
      </rPr>
      <t xml:space="preserve">　　　　　　　　　　　　　　　
・異物混入問題に悩む工場は、ゴミ置き場が汚かったり、
不用物が　放置されている。
・植栽の手入れも出来ていない。
・排水溝にゴミがたまっている。　
・フェンスや塀が壊れたままになっている。　
</t>
    </r>
    <r>
      <rPr>
        <b/>
        <sz val="12"/>
        <color indexed="13"/>
        <rFont val="ＭＳ Ｐゴシック"/>
        <family val="3"/>
        <charset val="128"/>
      </rPr>
      <t>★要するに工場の周りが整理・整頓・清掃されているかが決め
手。工場監査や視察では必ず工場の外周の様子を見ています。　　</t>
    </r>
    <rPh sb="25" eb="27">
      <t>タイヘン</t>
    </rPh>
    <rPh sb="27" eb="28">
      <t>ムズカ</t>
    </rPh>
    <rPh sb="43" eb="45">
      <t>カクジツ</t>
    </rPh>
    <rPh sb="46" eb="48">
      <t>デキ</t>
    </rPh>
    <rPh sb="57" eb="60">
      <t>テッテイテキ</t>
    </rPh>
    <rPh sb="69" eb="71">
      <t>ガイチュウ</t>
    </rPh>
    <rPh sb="72" eb="74">
      <t>ヒライ</t>
    </rPh>
    <rPh sb="74" eb="75">
      <t>ブツ</t>
    </rPh>
    <rPh sb="75" eb="77">
      <t>ヨクセイ</t>
    </rPh>
    <rPh sb="102" eb="103">
      <t>ナヤ</t>
    </rPh>
    <rPh sb="123" eb="124">
      <t>ブツ</t>
    </rPh>
    <rPh sb="143" eb="145">
      <t>デキ</t>
    </rPh>
    <rPh sb="152" eb="154">
      <t>ハイスイ</t>
    </rPh>
    <rPh sb="154" eb="155">
      <t>ミゾ</t>
    </rPh>
    <rPh sb="174" eb="175">
      <t>ヘイ</t>
    </rPh>
    <rPh sb="176" eb="177">
      <t>コワ</t>
    </rPh>
    <rPh sb="216" eb="217">
      <t>キ</t>
    </rPh>
    <rPh sb="219" eb="220">
      <t>テ</t>
    </rPh>
    <rPh sb="221" eb="223">
      <t>コウジョウ</t>
    </rPh>
    <rPh sb="223" eb="225">
      <t>カンサ</t>
    </rPh>
    <rPh sb="226" eb="228">
      <t>シサツ</t>
    </rPh>
    <rPh sb="230" eb="231">
      <t>カナラ</t>
    </rPh>
    <rPh sb="232" eb="234">
      <t>コウジョウ</t>
    </rPh>
    <rPh sb="235" eb="237">
      <t>ガイシュウ</t>
    </rPh>
    <rPh sb="238" eb="240">
      <t>ヨウス</t>
    </rPh>
    <rPh sb="241" eb="242">
      <t>ミ</t>
    </rPh>
    <phoneticPr fontId="5"/>
  </si>
  <si>
    <r>
      <t>解　説　　
●</t>
    </r>
    <r>
      <rPr>
        <b/>
        <sz val="12"/>
        <color indexed="41"/>
        <rFont val="ＭＳ Ｐゴシック"/>
        <family val="3"/>
        <charset val="128"/>
      </rPr>
      <t>　</t>
    </r>
    <r>
      <rPr>
        <b/>
        <sz val="12"/>
        <color indexed="13"/>
        <rFont val="ＭＳ Ｐゴシック"/>
        <family val="3"/>
        <charset val="128"/>
      </rPr>
      <t>問題解決の基本は「異物混入の現状を数値化する」こと!　　　　　　　　　</t>
    </r>
    <r>
      <rPr>
        <b/>
        <sz val="12"/>
        <color indexed="43"/>
        <rFont val="ＭＳ Ｐゴシック"/>
        <family val="3"/>
        <charset val="128"/>
      </rPr>
      <t>　　　　　　　　　　　　　　　　　　　　　　　　　　　　　　　　  　　　　　　　　　
・異物混入の種類と数量を曜日、時間とともに記録する。
・原因に対して効果が予測される対策を立て実行する。（外部業者に委託した場合でも、内容をよく理解して積極的に参加する）　　　　　　　　　　　　　　　　　　　　　　　　　　　　　　　　　　　　　　　　　　　　　　　　　　　　　　　　
・対策の効果を数値で評価する。
・効果がすぐに出なくても、あきらめず問題改善に取り組む。
 (異物混入の要因には季節、曜日、時間などが深くかかわる場合もある。対策の立案には、多くのメンバーで多角的に話し合いを行う。)</t>
    </r>
    <rPh sb="8" eb="10">
      <t>モンダイ</t>
    </rPh>
    <rPh sb="10" eb="12">
      <t>カイケツ</t>
    </rPh>
    <rPh sb="13" eb="15">
      <t>キホン</t>
    </rPh>
    <rPh sb="17" eb="19">
      <t>イブツ</t>
    </rPh>
    <rPh sb="19" eb="21">
      <t>コンニュウ</t>
    </rPh>
    <rPh sb="22" eb="24">
      <t>ゲンジョウ</t>
    </rPh>
    <rPh sb="25" eb="28">
      <t>スウチカ</t>
    </rPh>
    <rPh sb="88" eb="90">
      <t>イブツ</t>
    </rPh>
    <rPh sb="90" eb="92">
      <t>コンニュウ</t>
    </rPh>
    <rPh sb="93" eb="95">
      <t>シュルイ</t>
    </rPh>
    <rPh sb="96" eb="98">
      <t>スウリョウ</t>
    </rPh>
    <rPh sb="99" eb="101">
      <t>ヨウビ</t>
    </rPh>
    <rPh sb="102" eb="104">
      <t>ジカン</t>
    </rPh>
    <rPh sb="108" eb="110">
      <t>キロク</t>
    </rPh>
    <rPh sb="115" eb="117">
      <t>ゲンイン</t>
    </rPh>
    <rPh sb="118" eb="119">
      <t>タイ</t>
    </rPh>
    <rPh sb="121" eb="123">
      <t>コウカ</t>
    </rPh>
    <rPh sb="124" eb="126">
      <t>ヨソク</t>
    </rPh>
    <rPh sb="129" eb="131">
      <t>タイサク</t>
    </rPh>
    <rPh sb="132" eb="133">
      <t>タ</t>
    </rPh>
    <rPh sb="134" eb="136">
      <t>ジッコウ</t>
    </rPh>
    <rPh sb="163" eb="166">
      <t>セッキョクテキ</t>
    </rPh>
    <rPh sb="167" eb="169">
      <t>サンカ</t>
    </rPh>
    <rPh sb="230" eb="232">
      <t>タイサク</t>
    </rPh>
    <rPh sb="233" eb="235">
      <t>コウカ</t>
    </rPh>
    <rPh sb="236" eb="238">
      <t>スウチ</t>
    </rPh>
    <rPh sb="239" eb="241">
      <t>ヒョウカ</t>
    </rPh>
    <rPh sb="246" eb="248">
      <t>コウカ</t>
    </rPh>
    <rPh sb="252" eb="253">
      <t>デ</t>
    </rPh>
    <rPh sb="263" eb="265">
      <t>モンダイ</t>
    </rPh>
    <rPh sb="265" eb="267">
      <t>カイゼン</t>
    </rPh>
    <rPh sb="268" eb="269">
      <t>ト</t>
    </rPh>
    <rPh sb="270" eb="271">
      <t>ク</t>
    </rPh>
    <rPh sb="285" eb="287">
      <t>キセツ</t>
    </rPh>
    <rPh sb="288" eb="290">
      <t>ヨウビ</t>
    </rPh>
    <rPh sb="291" eb="293">
      <t>ジカン</t>
    </rPh>
    <rPh sb="296" eb="297">
      <t>フカ</t>
    </rPh>
    <rPh sb="302" eb="304">
      <t>バアイ</t>
    </rPh>
    <rPh sb="308" eb="310">
      <t>タイサク</t>
    </rPh>
    <rPh sb="311" eb="313">
      <t>リツアン</t>
    </rPh>
    <rPh sb="316" eb="317">
      <t>オオ</t>
    </rPh>
    <rPh sb="324" eb="327">
      <t>タカクテキ</t>
    </rPh>
    <rPh sb="328" eb="329">
      <t>ハナ</t>
    </rPh>
    <rPh sb="330" eb="331">
      <t>ア</t>
    </rPh>
    <rPh sb="333" eb="334">
      <t>オコナ</t>
    </rPh>
    <phoneticPr fontId="5"/>
  </si>
  <si>
    <t>https://www.jetro.go.jp/biznews/2023/03/84c2a0baaf7047c4.html</t>
    <phoneticPr fontId="101"/>
  </si>
  <si>
    <t>https://www.nna.jp/news/2501121?utm_source=newsletter&amp;utm_medium=email&amp;utm_campaign=club_bn&amp;country=khr&amp;type=5&amp;free=1</t>
    <phoneticPr fontId="101"/>
  </si>
  <si>
    <r>
      <t xml:space="preserve">タイ工業省工業規格局（TISI）は、2022年7月6日に公布した工業省告示仏暦2565年（2022年）規則PDFファイル(外部サイトへ、新しいウィンドウで開きます)を4月2日に施行する。同規則に定義されるフッ素コーティングしたフライパンや鍋などの食品に接する器具は国内製造品・輸入品を問わず、工業規格（TIS）の強制認証マークを取得するため、TIS2622-2566（2013）PDFファイル(外部サイトへ、新しいウィンドウで開きます)に準拠する必要がある（注）。同マーク取得に際しては工場の監査や製品の審査を要する。ただし、工場の監査は品質マネジメントシステムの国際規格ISO9001を提示することで代用できる。TIS2622-2566（2013）の対象素材は以下のとおり。ジェトロが3月27日にTISIに確認したところ、1.～3.の単体素材のほか、4.～7.の混合素材も対象となる。
</t>
    </r>
    <r>
      <rPr>
        <b/>
        <sz val="12"/>
        <rFont val="游ゴシック"/>
        <family val="3"/>
        <charset val="128"/>
      </rPr>
      <t>ポリテトラフルオロエチレン（PTFE：Polytetrafluoroethylene）   パーフルオロアルコキシアルカン（PFA：Perfluoroalkoxyalkane）テトラフルオロエチレン（TFE：Tetrafluoroethylene）/ヘキサフルオロプロペン（hexafluoropropylene）ポリテトラフルオロエチレン（PTFE） + パーフルオロアルコキシアルカン（PFA）ポリテトラフルオロエチレン（PTFE）+ テトラフルオロエチレン（TFE）/ヘキサフルオロプロペン（Hexafluoropropylene）パーフルオロアルコキシアルカン（PFA）+ テトラフルオロエチレン（TFE）/ヘキサフルオロプロペン（Hexafluoropropylene）ポリテトラフルオロエチレン（PTFE）＋パーフルオロアルコキシアルカン（PFA）＋テトラフルオロエチレン（TFE）/ヘキサフルオロプロペン（Hexafluoropropylene）</t>
    </r>
    <r>
      <rPr>
        <b/>
        <sz val="16"/>
        <rFont val="游ゴシック"/>
        <family val="3"/>
        <charset val="128"/>
      </rPr>
      <t>なお、TIS検索エンジン外部サイトへ、新しいウィンドウで開きますから該当TIS番号を入力して検索し、下部に表示された該当TISの右欄に表示される青いボタンをクリックすると、同TISの概要を英語で確認することが可能だ。また、製品が当該TIS強制認証マークの対象となるかの確認は、TISIが提供するE-scopeオンラインから確認ができる（手順PDFファイル(外部サイトへ、新しいウィンドウで開きます)）。規則の詳細や実務的な手続きについては、TISIが3月10日に実施した説明会（タイ語）のアーカイブ外部サイトへ、新しいウィンドウで開きますも参照を。同規則に関連して、税関も2月20日にTIS強制認証マークを取得する必要がある輸入品との関連HSコードを通知している。
（注）TISの概要については、ジェトロ「タイ工業規格（TIS）の概要と認証マークの取得についてPDFファイル(4.9MB)」を参照。</t>
    </r>
    <phoneticPr fontId="101"/>
  </si>
  <si>
    <t>カンボジアの2022年の農産品輸出量は、前年比８％増の860万トンだった。輸出額は約50億米ドル（約6,630億円）となり、国内総生産（ＧＤＰ）の22.2％を占めた。プノンペン・ポスト（電子版）が29日伝えた。ディット・ティナ農林水産相によると、輸出量のうちコメ以外の農産品が15％増の578万トンと７割弱を占めた。精米の輸出量は３％増の63万7,000トンだった。農産品は74カ国・地域へ輸出した。
ティナ氏は、農林水産省は農業部門の振興に取り組んできたと強調。23年は農産品の生産能力を向上させて食料安全保障と持続可能な開発を実現するため、エネルギーとコストの効率化、最新技術の導入、農家向け低利融資などに取り組む方針を示した。</t>
    <phoneticPr fontId="101"/>
  </si>
  <si>
    <t>https://www.afpbb.com/articles/-/3457583</t>
    <phoneticPr fontId="101"/>
  </si>
  <si>
    <t>【3月29日 AFP】イタリア政府は28日、培養肉などの細胞培養食品の製造と販売を禁止する法案を提出した。オラツィオ・スキッラーチ（Orazio Schillaci）保健相は法案を閣議決定した後の記者会見で、「現時点で細胞培養食品の摂取の有害性を示す科学的根拠はなく、予防原則に基づくものだ」と説明した。
　法案が禁止対象としているのは、豆類などを原料とした植物性代替肉ではなく、動物の細胞を組織培養された細胞培養食品。違反者には、6万ユーロ（約850万円）以下の罰金などが科される。イタリア最大の農業組合「コルディレッティ（Coldiretti）」は法案を支持。同日午後に首都ローマ中心部の官庁街でフラッシュモブを行い、「合成食品にノー」とのメッセージを掲げた。組合のエットーレ・プランディーニ（Ettore Prandini）会長は「食品の質と安全性において欧州のリーダーたるイタリアは、市民と業界を守るため、食料政策の最前線に立つ義務がある」と述べた。法案は2か月以内に議会で可決されれば法律として成立する。審議中に修正される可能性がある。(c)AFP</t>
    <phoneticPr fontId="101"/>
  </si>
  <si>
    <t>https://www.jetro.go.jp/biznews/2023/03/d45d4205a145262f.html</t>
    <phoneticPr fontId="101"/>
  </si>
  <si>
    <t>ジェトロは3月17日、中国・上海市で日本酒などのPRや販路開拓を目的とした「日本産酒類BtoBマッチングイベント」を国税庁と共催で開催した。商談会には、上海市など中国に拠点を置く日系企業、輸入業者、蔵元など68社が出展した。また、上海市などの貿易会社や小売事業者、レストラン事業者、飲食関係サービス事業者など約800人のバイヤーが来場し商談が行われた。ジェトロが中国で開催した日本産酒類（焼酎、ワイン、梅酒などを含む）に関する商談会としては過去最大規模となった。商談会に向けてジェトロは、白酒やワインなどを扱うバイヤーを購読者に持つオンラインメディア「雲酒頭条」と連携することで、日本産酒類を扱う日本食レストランや卸売業以外にも声掛けを行うことができ、新たなバイヤーの開拓や招集につながった。また、「雲酒頭条」は、中国バイヤーへの日本産酒類の情報発信や裾野拡大に向けて、出展事業者の商品を3月11、14日および17日にライブで紹介したところ、延べ43万人以上の視聴があった。
商談会に参加した日系企業からは「日本産酒類に強い関心を持つ熱心なバイヤーがたくさん来場していて驚いた」「貿易会社や卸業者、レストランなど幅広いバイヤーと多くの商談ができた」「赤色や黄色といった色鮮やかなお酒に興味を持ってもらえる。見た目から入るバイヤーが多いようだ」「梅酒などの果実酒をはじめとした、さっぱりとした、もしくは甘くて飲みやすいお酒だけでなく、酸味のある日本酒が人気だった」「創作中華など新しいものに敏感な飲食事業者も多数参加していたため、新規販路の開拓の可能性が見えた」といったコメントも聞かれた。一方で、「自社や自社のブランドがあまり認知されていないため、まずはさまざまなバイヤーと積極的な商談を行い、認知してもらうところから始める必要がある」と課題を再認識する出展者もいた。</t>
    <phoneticPr fontId="101"/>
  </si>
  <si>
    <t>https://www.nna.jp/news/2499139?utm_source=newsletter&amp;utm_medium=email&amp;utm_campaign=club_bn&amp;country=cny&amp;type=5&amp;free=1</t>
    <phoneticPr fontId="101"/>
  </si>
  <si>
    <t>フランス食品大手ダノンは今年、中国にある飲料６工場全てで温暖化ガス排出を実質ゼロにするカーボンニュートラルを実現する見通しだ。アントワーヌ・ド・サンタフリーク最高経営責任者（ＣＥＯ）が26日、北京市で開かれたフォーラムで明らかにした。ダノンの飲料工場は河北省唐山市、陝西省西安市、湖北省武漢市、四川省成都市、重慶市、広東省中山市の６カ所にある。生産ラインは計17本で、年産能力は200万トンを超える。武漢工場と成都工場は2022年にカーボンニュートラルを実現した。同社はエネルギー転換を加速させており、30年をめどにグローバルの工場のうち少なくとも半数で使用電力を再生可能エネルギーに切り替える方針。中国では、工場に太陽光発電パネルを設置するなどして再生可能エネの利用を促進している。サンタフリークＣＥＯは「中国の政府やビジネスパートナーと協力して、再生農業や循環型・低炭素な包装システム、森林保護と再植林、食品ロスの削減といった分野で中国に適した気候変動対策を見つけたい」と話した。</t>
    <phoneticPr fontId="101"/>
  </si>
  <si>
    <t>https://www.asahi.com/articles/ASR3R512VR39OXIE016.html</t>
    <phoneticPr fontId="101"/>
  </si>
  <si>
    <t>　日本産の卵が海外で人気だ。割高でも、おいしさや安全性が評価されて選ばれている。輸出は国内生産量の約1%だが、「TAMAGO」を広めようと生産者らの挑戦が続く。　「こだわりの卵を（独高級車）ポルシェのようなブランドに育てたい」愛知県岡崎市の三栄鶏卵の市川尚宏社長（52）はそんな思いで、2012年からシンガポールに輸出する。安さではなく品質重視の高級卵という新たな市場を一歩ずつ開拓しようと励む。新鮮さを大切にして、近くにある中部国際空港（セントレア）から直行便で空輸する。輸送コストはかかるが、船で2週間のところを飛行機なら7時間で着く。エサにはエゴマやマリーゴールドを混ぜ、味にも色にも深みをもたせた。
　現地のスーパーでの価格は6個入りで1千円と、地元産より数倍高いが、「黄身が濃い」「健康そうだ」と定番品に成長。統合型リゾート「マリーナベイ・サンズ」内のミシュラン二つ星レストランなどからも指名を受ける。輸出額は10年で5倍に増えたという。貿易統計によると、殻付き鶏卵の輸出量は昨年は3万トンで前年比で4割増え、8年前と比べて20倍だ。ほとんどが香港向けで台湾やシンガポールへも広がる。香港では日本産生卵の人気が急上昇し、飲食店のメニューには「TKG（卵かけご飯）」も登場。生卵を食べる習慣はなかったが、訪日観光や日本食への親しみから広がったとみられる。日本養鶏協会は香港で先行する中国産と米国産からシェアを奪おうと、サンドイッチやチキンライスを使ったフェアを開いてきた。農林水産省も輸出に向けた態勢づくりを支援し、30年の輸出額は昨年の倍以上の196億円を目標に掲げる。</t>
    <phoneticPr fontId="101"/>
  </si>
  <si>
    <t>https://www.nikkei.com/article/DGXZQOGN240730U3A320C2000000/</t>
    <phoneticPr fontId="101"/>
  </si>
  <si>
    <t>米小売り大手ウォルマートは23日、電子商取引（EC）注文の処理を担うニュージャージー州など5カ所の物流施設で働く数百人の従業員を削減すると明らかにした。物流網の自動化を進めるなかで夜間や週末のシフトを削減・廃止するためで、広報担当者は「将来の顧客ニーズに合わせて人員配置を調整した」と説明した。
ニュージャージー州ペドリックタウンの物流施設では約200人が解雇された。同施設はオンライン注文処理の工程を12から5に減らすなど、自動化の取り組みで先行する。テキサス、カリフォルニア、フロリダ、ペンシルベニア州の物流施設で働く従業員も対象となった。
同社は総数を明らかにしていないが、ロイター通信によると4拠点での削減も数百人規模に上るという。対象者は給与が支払われる90日間のうちに、他の物流施設や店舗などで新たな職を見つける必要がある。景気減速でIT（情報技術）企業を中心にレイオフ（一時解雇）が相次ぐ一方、人手不足が続く小売り各社は賃上げを実施するなど採用意欲を強く示してきた。ただ、足元ではECの成長が鈍化し、インフレ下の採算悪化で企業はコスト削減の圧力にもさらされている。米国最大の雇用主であるウォルマートによるレイオフで、小売り各社に同様の動きが波及する可能性もある。</t>
    <phoneticPr fontId="101"/>
  </si>
  <si>
    <t>https://www.jiji.com/jc/article?k=2023032500355&amp;g=int</t>
    <phoneticPr fontId="101"/>
  </si>
  <si>
    <t>米東部ペンシルベニア州ウェストレディングのチョコレート工場で２４日、爆発があり、当局によると５人が死亡、６人が行方不明となった。警察が原因を調べている。三菱重工造船所で爆発か　心肺停止で１人搬送―長崎
　米メディアは、爆発の瞬間に白煙やがれきが舞い上がる様子を捉えた映像を伝えた。現場となった製菓会社のウェブサイトによると、同社はハロウィーン向けの菓子などを製造しており、８５０人の従業員がいる。（ロイター時事）。</t>
    <phoneticPr fontId="101"/>
  </si>
  <si>
    <t>https://www.jetro.go.jp/biznews/2023/03/e59c0562f8443f3a.html</t>
    <phoneticPr fontId="101"/>
  </si>
  <si>
    <t>日本産農林水産物・食品の対米輸出を支援する官民一体の枠組みである「米国輸出支援プラットフォーム」（以下、米国PF）は3月13日、「米国における日本食レストラン動向調査PDFファイル(629KB)」（以下、本レポート）を公表した。本レポートの作成は、オール・ジャパン・ニュースおよびT.S. ソリューションズと協力して取り組んだ。農林水産省は、2022年4月に米国PFを立ち上げ、官民一体となって日本産農林水産物・食品の輸出促進および日本食の普及に取り組んでいる（2022年4月28日記事参照）。また、米国PFは同年9月に、勝俣孝明農林水産副大臣などの参加を得て、第1回協議会を開催した（2022年10月6日記事参照）。本レポートは、第1回協議会において、協議会メンバーから調査を依頼されたもの。
今回の調査結果では、米国における日本食レストラン軒数が12年前の1.6倍の2万3,064軒にのぼり、州別では、カリフォルニア州（4,995軒）やニューヨーク州（1,936軒）が上位に並んだ。また、軒数が多い州の中で、テキサス州やペンシルベニア州においては、2018年の調査時（注）に比べて高い伸び率を誇ったことが判明した。
日本食に使われる食材の認知度も向上し、多くの高級レストランでは、日本食材や料理法を取り入れたメニューが並ぶ。海苔（ノリ）や日本酒の消費量も増加した。
今後の取り組みとして、米国PFでは、本レポートを参考にして、米国日系レストラン協会（JRA）や南カリフォルニアに進出する日系食品企業で組織する七味会、日本食文化振興協会（JFCA）、および創設20周年を迎え世界中に日本食料理人を輩出するスシ・シェフ・インスティテュートなどの関係団体と協力し、事業展開を図っていく予定だ。
（注）ジェトロでは2018年にも、今回調査と同様の手法で、米国における日本食レストランの軒数などについて調査した。2018年のレポートはこちらを参照。</t>
    <phoneticPr fontId="101"/>
  </si>
  <si>
    <t>https://www.jakartashimbun.com/free/detail/62673.html</t>
    <phoneticPr fontId="101"/>
  </si>
  <si>
    <t xml:space="preserve">　中部ジャワ州スマラン市で28日、無許可販売していた酒類を没収する係官。市民の苦情が相次ぎ、ラマダン（断食月）中は酒類の販売を禁じている。世界中のイスラム教徒が毎年おこなう「ラマダン」。1ヶ月間、飲食を絶つほかにもさまざまな禁欲が課せられます。この記事では、ラマダンとはどのようなものなのかを詳しく解説。ラマダンの知られざる目的や、期間中の過ごし方などもご紹介します。イスラム教徒の深い信仰心に思いを馳せてみませんか？ 2023年3月31日 </t>
    <phoneticPr fontId="101"/>
  </si>
  <si>
    <t xml:space="preserve">フッ素コーティング食品用器具、4月から工業規格義務化(タイ) </t>
  </si>
  <si>
    <t>カンボジア（KH）・22年の農産品輸出、８％増の860万トン（無料公開）</t>
  </si>
  <si>
    <t>伊政府、細胞培養食品を禁止へ　　AFPBB News</t>
  </si>
  <si>
    <t xml:space="preserve">ラマダン期間は酒類禁止？ | じゃかるた新聞 </t>
  </si>
  <si>
    <t>ジェトロ、上海市で最大規模の日本産酒類商談会を開催(中国) |ジェトロ</t>
  </si>
  <si>
    <t>中国（CN）・ダノン、中国６工場を温暖化ガス実質ゼロへ</t>
  </si>
  <si>
    <t>卵6個入り1千円でも輸出好調　日本産の高級卵、海外二つ星店認めた：朝日新聞デジタル</t>
  </si>
  <si>
    <t>ウォルマート、物流施設で人員削減　自動化で数百人規模 - 日本経済新聞</t>
  </si>
  <si>
    <t>米東部でチョコ工場爆発、５人死亡　６人が不明：時事ドットコム</t>
  </si>
  <si>
    <t xml:space="preserve">全米の日本食レストランは過去12年で1.6倍の2万3,000軒に、ジェトロの動向調査(日本、米国) </t>
  </si>
  <si>
    <t>タイ</t>
    <phoneticPr fontId="101"/>
  </si>
  <si>
    <t>カンボジア</t>
    <phoneticPr fontId="101"/>
  </si>
  <si>
    <t>イタリア</t>
    <phoneticPr fontId="101"/>
  </si>
  <si>
    <t>インドネシア</t>
    <phoneticPr fontId="101"/>
  </si>
  <si>
    <t>中国</t>
    <rPh sb="0" eb="2">
      <t>チュウゴク</t>
    </rPh>
    <phoneticPr fontId="101"/>
  </si>
  <si>
    <t>シンガポール</t>
    <phoneticPr fontId="101"/>
  </si>
  <si>
    <t>米国</t>
    <rPh sb="0" eb="2">
      <t>ベイコク</t>
    </rPh>
    <phoneticPr fontId="101"/>
  </si>
  <si>
    <t>新潟県</t>
    <rPh sb="0" eb="2">
      <t>ニイガタ</t>
    </rPh>
    <rPh sb="2" eb="3">
      <t>ケン</t>
    </rPh>
    <phoneticPr fontId="16"/>
  </si>
  <si>
    <t>FNNプライムオン</t>
    <phoneticPr fontId="16"/>
  </si>
  <si>
    <t>　</t>
    <phoneticPr fontId="16"/>
  </si>
  <si>
    <t>ヒラメの刺身で11人が食中毒　寄生虫「クドア」検出　いずれも軽症　愛媛・西条市</t>
    <phoneticPr fontId="16"/>
  </si>
  <si>
    <t>愛媛県</t>
    <rPh sb="0" eb="3">
      <t>エヒメケン</t>
    </rPh>
    <phoneticPr fontId="16"/>
  </si>
  <si>
    <t>愛媛県西条市で、法事に出席した男女１１人が下痢や腹痛などの症状を訴え、愛媛県は３１日、ヒラメの刺身が原因の食中毒と断定しました。
食中毒と断定されたのは、今月２６日に西条市内で開かれた法事に出席した８歳から８６歳までの男女１１人です。県によりますと、このうち７０代の男性が下痢や腹痛などの症状で翌２７日に西条市内の医療機関を受診。
　その際に「法事の出席者が他にも同様の症状を訴えている」という内容の説明があったということです。西条保健所が調査したところ、患者１１人はいずれも法事で提供された仕出し弁当を食べていて、調理場に残っていたヒラメと患者の便から「クドア」と呼ばれる寄生虫が検出されたことなどから、県はヒラメの刺身を原因とする食中毒と断定しました。患者の症状はいずれも軽く、ほぼ全員がすでに回復しているということです。
また、原因となったヒラメは廃棄されていて、仕出し弁当を提供した飲食店の衛生管理などにも問題はなかったということです。県によりますと「クドア」は魚類につく寄生虫で、生で食べた場合でも必ず発症するものではありませんが、発症した場合は、食後４～８時間程度で下痢や嘔吐などの症状が現れるということです。</t>
    <phoneticPr fontId="16"/>
  </si>
  <si>
    <t>アイテレビ</t>
    <phoneticPr fontId="16"/>
  </si>
  <si>
    <t>https://news.yahoo.co.jp/articles/164268c680a4f2c15598baaed938a8746c402925</t>
    <phoneticPr fontId="16"/>
  </si>
  <si>
    <t>食中毒が発生したのは、岡山市南区福成の「日本料理　椿」です。岡山市生活衛生担当課によりますと、3月27日にこの店から昼食用に提供された弁当を食べた21人のうち14人（全員20代女性）が、翌日、嘔吐や下痢などの症状を訴え、診察した医師から保健所に連絡があったということです。この日の献立は、ばら寿司、天ぷら(えび、さつまいも、鶏肉、菜の花)、煮物(たけのこ、黒豆、さといも)、焼魚(サーモン)、ほうれんそうのお浸しなどだったということです。</t>
    <phoneticPr fontId="101"/>
  </si>
  <si>
    <t>山陽放送</t>
    <rPh sb="0" eb="2">
      <t>サンヨウ</t>
    </rPh>
    <rPh sb="2" eb="4">
      <t>ホウソウ</t>
    </rPh>
    <phoneticPr fontId="101"/>
  </si>
  <si>
    <t>津山の飲食店で４人食中毒　５日間の営業停止処分に</t>
    <phoneticPr fontId="16"/>
  </si>
  <si>
    <t>山陽新聞</t>
    <rPh sb="0" eb="2">
      <t>サンヨウ</t>
    </rPh>
    <rPh sb="2" eb="4">
      <t>シンブン</t>
    </rPh>
    <phoneticPr fontId="16"/>
  </si>
  <si>
    <t>岡山県は３０日、津山市元魚町の飲食店「鳥八」で食事をした県外の男性４人（２０～４０代）が発熱や腹痛、下痢といった食中毒症状を訴えたと発表した。入院した１人を含め全員が快方に向かっているという。　県生活衛生課によると、４人は１８日夜、同店で焼き鳥や鶏の唐揚げなどを食べた。他に共通する食事がなく、２人の便から食中毒菌「カンピロバクター」が検出されたことなどから、美作保健所は同店での食事が原因と断定。３０日から５日間の営業停止処分とした。</t>
    <phoneticPr fontId="16"/>
  </si>
  <si>
    <t>岡山県</t>
    <rPh sb="0" eb="3">
      <t>オカヤマケン</t>
    </rPh>
    <phoneticPr fontId="16"/>
  </si>
  <si>
    <t>市立函館保健所は３０日、函館市梁川町の飲食店「牛たん専門店　進～ｓｈｉｎ～」で食事をした２３人が食中毒の症状を訴え、うち４人と、同店の調理担当者の関係者１人からノロウイルスを検出したと発表した。同保健所は同店を３０日から４日間の営業停止処分とした。同保健所によると、２３人は２３、２４日に同店を利用。全員が快方に向かっているという。</t>
    <phoneticPr fontId="101"/>
  </si>
  <si>
    <r>
      <t>話題は　この本の書かれています。毎週の始まりに　活用しましょう　　　</t>
    </r>
    <r>
      <rPr>
        <sz val="16"/>
        <color rgb="FFFF0000"/>
        <rFont val="ＭＳ Ｐゴシック"/>
        <family val="3"/>
        <charset val="128"/>
        <scheme val="minor"/>
      </rPr>
      <t>大好評につき増刷しました　</t>
    </r>
    <r>
      <rPr>
        <sz val="14"/>
        <rFont val="ＭＳ Ｐゴシック"/>
        <family val="3"/>
        <charset val="128"/>
        <scheme val="minor"/>
      </rPr>
      <t>　</t>
    </r>
    <rPh sb="0" eb="2">
      <t>ワダイ</t>
    </rPh>
    <rPh sb="6" eb="7">
      <t>ホン</t>
    </rPh>
    <rPh sb="8" eb="9">
      <t>カ</t>
    </rPh>
    <rPh sb="16" eb="18">
      <t>マイシュウ</t>
    </rPh>
    <rPh sb="19" eb="20">
      <t>ハジ</t>
    </rPh>
    <rPh sb="24" eb="26">
      <t>カツヨウ</t>
    </rPh>
    <rPh sb="34" eb="37">
      <t>ダイコウヒョウ</t>
    </rPh>
    <rPh sb="40" eb="42">
      <t>ゾウサツ</t>
    </rPh>
    <phoneticPr fontId="101"/>
  </si>
  <si>
    <t>&lt;10冊以上は割引があります&gt;</t>
    <rPh sb="3" eb="6">
      <t>サツイジョウ</t>
    </rPh>
    <rPh sb="7" eb="9">
      <t>ワリビキ</t>
    </rPh>
    <phoneticPr fontId="101"/>
  </si>
  <si>
    <t>「ギラン・バレー症候群」は食中毒の原因菌によるものが30％を占める</t>
    <phoneticPr fontId="16"/>
  </si>
  <si>
    <t>上記の他「 食品において不検出とされる農薬等 」が定められています。</t>
    <phoneticPr fontId="33"/>
  </si>
  <si>
    <t>増刷　週のひとつ朝礼ネタ　60話　注文再会しました</t>
    <rPh sb="0" eb="2">
      <t>ゾウサツ</t>
    </rPh>
    <rPh sb="3" eb="4">
      <t>シュウ</t>
    </rPh>
    <rPh sb="8" eb="10">
      <t>チョウレイ</t>
    </rPh>
    <rPh sb="15" eb="16">
      <t>ワ</t>
    </rPh>
    <rPh sb="17" eb="19">
      <t>チュウモン</t>
    </rPh>
    <rPh sb="19" eb="21">
      <t>サイカイ</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</si>
</sst>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s>
  <fonts count="225">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sz val="12.55"/>
      <color theme="1"/>
      <name val="Inherit"/>
      <family val="2"/>
    </font>
    <font>
      <sz val="12.55"/>
      <color theme="0"/>
      <name val="Inherit"/>
      <family val="2"/>
    </font>
    <font>
      <sz val="12.55"/>
      <color theme="0"/>
      <name val="ＭＳ Ｐゴシック"/>
      <family val="3"/>
      <charset val="128"/>
    </font>
    <font>
      <b/>
      <sz val="11"/>
      <color rgb="FFFF0000"/>
      <name val="ＭＳ Ｐゴシック"/>
      <family val="3"/>
      <charset val="128"/>
      <scheme val="minor"/>
    </font>
    <font>
      <b/>
      <sz val="12"/>
      <color rgb="FF222222"/>
      <name val="游ゴシック"/>
      <family val="3"/>
      <charset val="128"/>
    </font>
    <font>
      <b/>
      <sz val="11"/>
      <color theme="1"/>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font>
    <font>
      <sz val="10.5"/>
      <color theme="1"/>
      <name val="游明朝"/>
      <family val="1"/>
      <charset val="128"/>
    </font>
    <font>
      <sz val="7"/>
      <color theme="1"/>
      <name val="Times New Roman"/>
      <family val="1"/>
    </font>
    <font>
      <sz val="9"/>
      <color theme="1"/>
      <name val="游明朝"/>
      <family val="1"/>
      <charset val="128"/>
    </font>
    <font>
      <sz val="8"/>
      <color theme="1"/>
      <name val="游明朝"/>
      <family val="1"/>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sz val="10.5"/>
      <color rgb="FFFF0000"/>
      <name val="游明朝"/>
      <family val="1"/>
      <charset val="128"/>
    </font>
    <font>
      <b/>
      <sz val="12"/>
      <color rgb="FFFF0000"/>
      <name val="メイリオ"/>
      <family val="3"/>
      <charset val="128"/>
    </font>
    <font>
      <sz val="11"/>
      <color theme="0"/>
      <name val="Inherit"/>
      <family val="2"/>
    </font>
    <font>
      <sz val="11"/>
      <color theme="1"/>
      <name val="游明朝"/>
      <family val="1"/>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b/>
      <sz val="20"/>
      <name val="游ゴシック"/>
      <family val="3"/>
      <charset val="128"/>
    </font>
    <font>
      <b/>
      <sz val="16"/>
      <color theme="0"/>
      <name val="ＭＳ Ｐゴシック"/>
      <family val="3"/>
      <charset val="128"/>
    </font>
    <font>
      <sz val="6"/>
      <name val="ＭＳ Ｐゴシック"/>
      <family val="3"/>
      <charset val="128"/>
      <scheme val="minor"/>
    </font>
    <font>
      <b/>
      <sz val="16"/>
      <color theme="1"/>
      <name val="游明朝"/>
      <family val="1"/>
      <charset val="128"/>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20"/>
      <color theme="0"/>
      <name val="ＭＳ Ｐゴシック"/>
      <family val="3"/>
      <charset val="128"/>
    </font>
    <font>
      <sz val="7"/>
      <color theme="1"/>
      <name val="游明朝"/>
      <family val="1"/>
      <charset val="128"/>
    </font>
    <font>
      <b/>
      <sz val="16"/>
      <color rgb="FFFF0000"/>
      <name val="游明朝"/>
      <family val="1"/>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u/>
      <sz val="12"/>
      <color theme="0"/>
      <name val="ＭＳ Ｐゴシック"/>
      <family val="3"/>
      <charset val="128"/>
    </font>
    <font>
      <b/>
      <sz val="18"/>
      <color rgb="FFFFFF00"/>
      <name val="ＭＳ Ｐゴシック"/>
      <family val="3"/>
      <charset val="128"/>
    </font>
    <font>
      <b/>
      <sz val="12"/>
      <color rgb="FFFFFF00"/>
      <name val="ＭＳ Ｐゴシック"/>
      <family val="3"/>
      <charset val="128"/>
    </font>
    <font>
      <b/>
      <sz val="11"/>
      <color rgb="FFFFFF00"/>
      <name val="ＭＳ Ｐゴシック"/>
      <family val="3"/>
      <charset val="128"/>
    </font>
    <font>
      <sz val="11"/>
      <color rgb="FFFFFF00"/>
      <name val="ＭＳ Ｐゴシック"/>
      <family val="3"/>
      <charset val="128"/>
      <scheme val="minor"/>
    </font>
    <font>
      <sz val="13"/>
      <color theme="0"/>
      <name val="Arial"/>
      <family val="2"/>
    </font>
    <font>
      <b/>
      <sz val="18"/>
      <color indexed="8"/>
      <name val="ＭＳ Ｐゴシック"/>
      <family val="3"/>
      <charset val="128"/>
    </font>
    <font>
      <sz val="20"/>
      <color rgb="FF000000"/>
      <name val="ＭＳ Ｐゴシック"/>
      <family val="3"/>
      <charset val="128"/>
    </font>
    <font>
      <b/>
      <sz val="12"/>
      <name val="ＭＳ Ｐゴシック"/>
      <family val="3"/>
      <charset val="128"/>
      <scheme val="minor"/>
    </font>
    <font>
      <b/>
      <sz val="11"/>
      <color theme="1"/>
      <name val="ＭＳ Ｐゴシック"/>
      <family val="3"/>
      <charset val="128"/>
    </font>
    <font>
      <b/>
      <sz val="20"/>
      <color theme="1"/>
      <name val="ＭＳ Ｐゴシック"/>
      <family val="3"/>
      <charset val="128"/>
      <scheme val="minor"/>
    </font>
    <font>
      <sz val="11"/>
      <color rgb="FF000000"/>
      <name val="ＭＳ Ｐゴシック"/>
      <family val="3"/>
      <charset val="128"/>
    </font>
    <font>
      <b/>
      <sz val="20"/>
      <color indexed="8"/>
      <name val="メイリオ"/>
      <family val="3"/>
      <charset val="128"/>
    </font>
    <font>
      <b/>
      <sz val="14"/>
      <name val="Arial"/>
      <family val="2"/>
    </font>
    <font>
      <sz val="14"/>
      <name val="Arial"/>
      <family val="2"/>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b/>
      <sz val="14"/>
      <color theme="1"/>
      <name val="ＭＳ Ｐゴシック"/>
      <family val="3"/>
      <charset val="128"/>
      <scheme val="minor"/>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sz val="11"/>
      <name val="ＪＳＰゴシック"/>
      <family val="3"/>
      <charset val="128"/>
    </font>
    <font>
      <sz val="12"/>
      <name val="ＪＳＰゴシック"/>
      <family val="3"/>
      <charset val="128"/>
    </font>
    <font>
      <sz val="14"/>
      <name val="ＭＳ Ｐゴシック"/>
      <family val="3"/>
      <charset val="128"/>
      <scheme val="minor"/>
    </font>
    <font>
      <b/>
      <sz val="9"/>
      <name val="ＭＳ Ｐゴシック"/>
      <family val="3"/>
      <charset val="128"/>
    </font>
    <font>
      <b/>
      <sz val="20"/>
      <color theme="1"/>
      <name val="ＭＳ Ｐゴシック"/>
      <family val="3"/>
      <charset val="128"/>
    </font>
    <font>
      <sz val="12.55"/>
      <name val="ＭＳ Ｐゴシック"/>
      <family val="3"/>
      <charset val="128"/>
    </font>
    <font>
      <sz val="20"/>
      <name val="ＭＳ Ｐゴシック"/>
      <family val="3"/>
      <charset val="128"/>
      <scheme val="minor"/>
    </font>
    <font>
      <b/>
      <sz val="11"/>
      <name val="ＭＳ Ｐゴシック"/>
      <family val="3"/>
      <charset val="128"/>
      <scheme val="minor"/>
    </font>
    <font>
      <sz val="12.55"/>
      <color rgb="FFFFFF00"/>
      <name val="ＭＳ Ｐゴシック"/>
      <family val="3"/>
      <charset val="128"/>
    </font>
    <font>
      <b/>
      <sz val="16"/>
      <name val="游ゴシック"/>
      <family val="3"/>
      <charset val="128"/>
    </font>
    <font>
      <b/>
      <sz val="16"/>
      <color indexed="18"/>
      <name val="游ゴシック"/>
      <family val="3"/>
      <charset val="128"/>
    </font>
    <font>
      <b/>
      <sz val="20"/>
      <color rgb="FF000000"/>
      <name val="ＭＳ Ｐゴシック"/>
      <family val="3"/>
      <charset val="128"/>
    </font>
    <font>
      <b/>
      <sz val="14"/>
      <name val="ＭＳ Ｐゴシック"/>
      <family val="3"/>
      <charset val="128"/>
      <scheme val="minor"/>
    </font>
    <font>
      <b/>
      <u/>
      <sz val="14"/>
      <name val="ＭＳ Ｐゴシック"/>
      <family val="3"/>
      <charset val="128"/>
    </font>
    <font>
      <b/>
      <sz val="10"/>
      <color indexed="1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11"/>
      <color theme="3"/>
      <name val="ＭＳ Ｐゴシック"/>
      <family val="3"/>
      <charset val="128"/>
      <scheme val="minor"/>
    </font>
    <font>
      <sz val="14"/>
      <color rgb="FF333333"/>
      <name val="メイリオ"/>
      <family val="3"/>
      <charset val="128"/>
    </font>
    <font>
      <sz val="10"/>
      <color rgb="FFFFC000"/>
      <name val="ＭＳ Ｐゴシック"/>
      <family val="3"/>
      <charset val="128"/>
    </font>
    <font>
      <sz val="10"/>
      <color theme="5" tint="0.39997558519241921"/>
      <name val="ＭＳ Ｐゴシック"/>
      <family val="3"/>
      <charset val="128"/>
    </font>
    <font>
      <sz val="10"/>
      <color theme="0" tint="-0.14999847407452621"/>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0"/>
      <name val="ＭＳ Ｐゴシック"/>
      <family val="3"/>
      <charset val="128"/>
    </font>
    <font>
      <b/>
      <u/>
      <sz val="13"/>
      <color theme="0"/>
      <name val="Arial"/>
      <family val="2"/>
    </font>
    <font>
      <b/>
      <u/>
      <sz val="13"/>
      <color theme="0"/>
      <name val="9,776"/>
    </font>
    <font>
      <u/>
      <sz val="13"/>
      <color theme="0"/>
      <name val="Inherit"/>
    </font>
    <font>
      <b/>
      <sz val="14"/>
      <color theme="9" tint="-0.249977111117893"/>
      <name val="ＭＳ Ｐゴシック"/>
      <family val="3"/>
      <charset val="128"/>
    </font>
    <font>
      <b/>
      <sz val="18"/>
      <color theme="1"/>
      <name val="ＭＳ Ｐゴシック"/>
      <family val="3"/>
      <charset val="128"/>
      <scheme val="minor"/>
    </font>
    <font>
      <b/>
      <sz val="12"/>
      <color theme="0"/>
      <name val="ＭＳ Ｐゴシック"/>
      <family val="3"/>
      <charset val="128"/>
      <scheme val="minor"/>
    </font>
    <font>
      <sz val="10"/>
      <color rgb="FF6EF729"/>
      <name val="ＭＳ Ｐゴシック"/>
      <family val="3"/>
      <charset val="128"/>
    </font>
    <font>
      <sz val="20"/>
      <color indexed="9"/>
      <name val="ＭＳ Ｐゴシック"/>
      <family val="3"/>
      <charset val="128"/>
    </font>
    <font>
      <sz val="9"/>
      <name val="Meiryo UI"/>
      <family val="3"/>
      <charset val="128"/>
    </font>
    <font>
      <sz val="9"/>
      <color theme="1"/>
      <name val="Meiryo"/>
      <family val="3"/>
      <charset val="128"/>
    </font>
    <font>
      <u/>
      <sz val="13"/>
      <color theme="0"/>
      <name val="Inherit"/>
      <family val="2"/>
    </font>
    <font>
      <b/>
      <sz val="20"/>
      <color rgb="FF000000"/>
      <name val="ＭＳ Ｐゴシック"/>
      <family val="2"/>
      <charset val="128"/>
    </font>
    <font>
      <b/>
      <sz val="14"/>
      <name val="游ゴシック"/>
      <family val="3"/>
      <charset val="128"/>
    </font>
    <font>
      <sz val="16"/>
      <color rgb="FF454545"/>
      <name val="Robotoregular"/>
      <family val="2"/>
      <charset val="128"/>
    </font>
    <font>
      <b/>
      <sz val="14"/>
      <color theme="1"/>
      <name val="游ゴシック"/>
      <family val="3"/>
      <charset val="128"/>
    </font>
    <font>
      <b/>
      <u/>
      <sz val="12"/>
      <color theme="0"/>
      <name val="ＭＳ Ｐゴシック"/>
      <family val="3"/>
      <charset val="128"/>
      <scheme val="minor"/>
    </font>
    <font>
      <b/>
      <sz val="14"/>
      <color rgb="FF000000"/>
      <name val="游ゴシック"/>
      <family val="3"/>
      <charset val="128"/>
    </font>
    <font>
      <b/>
      <sz val="22"/>
      <color indexed="8"/>
      <name val="ＭＳ Ｐゴシック"/>
      <family val="3"/>
      <charset val="128"/>
    </font>
    <font>
      <b/>
      <sz val="16"/>
      <color theme="1"/>
      <name val="游ゴシック"/>
      <family val="3"/>
      <charset val="128"/>
    </font>
    <font>
      <b/>
      <u/>
      <sz val="20"/>
      <color rgb="FFFF0000"/>
      <name val="游ゴシック"/>
      <family val="3"/>
      <charset val="128"/>
    </font>
    <font>
      <b/>
      <sz val="16"/>
      <color rgb="FF333333"/>
      <name val="游ゴシック"/>
      <family val="3"/>
      <charset val="128"/>
    </font>
    <font>
      <sz val="14"/>
      <color rgb="FF000000"/>
      <name val="Meiryo"/>
      <family val="3"/>
      <charset val="128"/>
    </font>
    <font>
      <sz val="14"/>
      <color theme="1"/>
      <name val="ＭＳ Ｐゴシック"/>
      <family val="3"/>
      <charset val="128"/>
      <scheme val="minor"/>
    </font>
    <font>
      <b/>
      <sz val="19.5"/>
      <name val="ＭＳ Ｐゴシック"/>
      <family val="3"/>
      <charset val="128"/>
    </font>
    <font>
      <b/>
      <u/>
      <sz val="13"/>
      <color theme="0"/>
      <name val="Yu Gothic"/>
      <family val="2"/>
      <charset val="128"/>
    </font>
    <font>
      <u/>
      <sz val="12"/>
      <color theme="0"/>
      <name val="ＭＳ ゴシック"/>
      <family val="3"/>
      <charset val="128"/>
    </font>
    <font>
      <sz val="13"/>
      <color theme="0"/>
      <name val="ＭＳ ゴシック"/>
      <family val="3"/>
      <charset val="128"/>
    </font>
    <font>
      <sz val="13"/>
      <color theme="0"/>
      <name val="Yu Gothic"/>
      <charset val="128"/>
    </font>
    <font>
      <sz val="13"/>
      <color theme="0"/>
      <name val="9,776"/>
      <family val="3"/>
      <charset val="128"/>
    </font>
    <font>
      <sz val="12.55"/>
      <color theme="0"/>
      <name val="ＭＳ ゴシック"/>
      <family val="3"/>
      <charset val="128"/>
    </font>
    <font>
      <sz val="14"/>
      <color theme="3"/>
      <name val="ＭＳ Ｐゴシック"/>
      <family val="3"/>
      <charset val="128"/>
      <scheme val="minor"/>
    </font>
    <font>
      <b/>
      <sz val="20"/>
      <color theme="3"/>
      <name val="ＭＳ Ｐゴシック"/>
      <family val="3"/>
      <charset val="128"/>
      <scheme val="minor"/>
    </font>
    <font>
      <sz val="20"/>
      <color theme="3"/>
      <name val="ＭＳ Ｐゴシック"/>
      <family val="3"/>
      <charset val="128"/>
      <scheme val="minor"/>
    </font>
    <font>
      <b/>
      <sz val="20"/>
      <color rgb="FFFF0000"/>
      <name val="ＭＳ Ｐゴシック"/>
      <family val="3"/>
      <charset val="128"/>
      <scheme val="minor"/>
    </font>
    <font>
      <sz val="20"/>
      <color rgb="FFFF0000"/>
      <name val="ＭＳ Ｐゴシック"/>
      <family val="3"/>
      <charset val="128"/>
      <scheme val="minor"/>
    </font>
    <font>
      <b/>
      <sz val="20"/>
      <color rgb="FFFFC000"/>
      <name val="ＭＳ Ｐゴシック"/>
      <family val="3"/>
      <charset val="128"/>
      <scheme val="minor"/>
    </font>
    <font>
      <b/>
      <sz val="18"/>
      <color rgb="FFFFC000"/>
      <name val="ＭＳ Ｐゴシック"/>
      <family val="3"/>
      <charset val="128"/>
      <scheme val="minor"/>
    </font>
    <font>
      <sz val="16"/>
      <name val="ＭＳ Ｐゴシック"/>
      <family val="3"/>
      <charset val="128"/>
      <scheme val="minor"/>
    </font>
    <font>
      <b/>
      <sz val="16"/>
      <color indexed="9"/>
      <name val="ＭＳ Ｐゴシック"/>
      <family val="3"/>
      <charset val="128"/>
    </font>
    <font>
      <sz val="16"/>
      <color indexed="9"/>
      <name val="ＭＳ Ｐゴシック"/>
      <family val="3"/>
      <charset val="128"/>
    </font>
    <font>
      <sz val="16"/>
      <color theme="1"/>
      <name val="ＭＳ Ｐゴシック"/>
      <family val="3"/>
      <charset val="128"/>
      <scheme val="minor"/>
    </font>
    <font>
      <b/>
      <sz val="14"/>
      <color indexed="12"/>
      <name val="ＭＳ Ｐゴシック"/>
      <family val="3"/>
      <charset val="128"/>
    </font>
    <font>
      <sz val="11"/>
      <color indexed="12"/>
      <name val="ＭＳ Ｐゴシック"/>
      <family val="3"/>
      <charset val="128"/>
    </font>
    <font>
      <sz val="14"/>
      <color indexed="63"/>
      <name val="ＭＳ Ｐゴシック"/>
      <family val="3"/>
      <charset val="128"/>
    </font>
    <font>
      <sz val="14"/>
      <color indexed="63"/>
      <name val="Arial"/>
      <family val="2"/>
    </font>
    <font>
      <b/>
      <sz val="10"/>
      <color indexed="62"/>
      <name val="ＭＳ Ｐゴシック"/>
      <family val="3"/>
      <charset val="128"/>
    </font>
    <font>
      <sz val="10"/>
      <color indexed="62"/>
      <name val="ＭＳ Ｐゴシック"/>
      <family val="3"/>
      <charset val="128"/>
    </font>
    <font>
      <b/>
      <sz val="12"/>
      <color indexed="13"/>
      <name val="ＭＳ Ｐゴシック"/>
      <family val="3"/>
      <charset val="128"/>
    </font>
    <font>
      <sz val="12"/>
      <color indexed="9"/>
      <name val="ＭＳ Ｐゴシック"/>
      <family val="3"/>
      <charset val="128"/>
    </font>
    <font>
      <b/>
      <sz val="8"/>
      <color indexed="10"/>
      <name val="ＭＳ Ｐゴシック"/>
      <family val="3"/>
      <charset val="128"/>
    </font>
    <font>
      <b/>
      <sz val="12"/>
      <color indexed="43"/>
      <name val="ＭＳ Ｐゴシック"/>
      <family val="3"/>
      <charset val="128"/>
    </font>
    <font>
      <b/>
      <sz val="12"/>
      <color indexed="41"/>
      <name val="ＭＳ Ｐゴシック"/>
      <family val="3"/>
      <charset val="128"/>
    </font>
    <font>
      <b/>
      <sz val="12"/>
      <name val="游ゴシック"/>
      <family val="3"/>
      <charset val="128"/>
    </font>
    <font>
      <b/>
      <sz val="14"/>
      <color rgb="FFFF0000"/>
      <name val="ＭＳ Ｐゴシック"/>
      <family val="3"/>
      <charset val="128"/>
      <scheme val="minor"/>
    </font>
    <font>
      <sz val="16"/>
      <color rgb="FFFF0000"/>
      <name val="ＭＳ Ｐゴシック"/>
      <family val="3"/>
      <charset val="128"/>
      <scheme val="minor"/>
    </font>
  </fonts>
  <fills count="49">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52"/>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1"/>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rgb="FFAEAAAA"/>
        <bgColor indexed="64"/>
      </patternFill>
    </fill>
    <fill>
      <patternFill patternType="solid">
        <fgColor theme="8" tint="0.39997558519241921"/>
        <bgColor indexed="64"/>
      </patternFill>
    </fill>
    <fill>
      <patternFill patternType="solid">
        <fgColor rgb="FFC00000"/>
        <bgColor indexed="64"/>
      </patternFill>
    </fill>
    <fill>
      <patternFill patternType="solid">
        <fgColor theme="9" tint="-0.249977111117893"/>
        <bgColor indexed="64"/>
      </patternFill>
    </fill>
    <fill>
      <patternFill patternType="solid">
        <fgColor theme="9"/>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9" tint="-0.499984740745262"/>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2"/>
        <bgColor indexed="64"/>
      </patternFill>
    </fill>
    <fill>
      <patternFill patternType="solid">
        <fgColor rgb="FF7BB2F5"/>
        <bgColor indexed="64"/>
      </patternFill>
    </fill>
    <fill>
      <patternFill patternType="solid">
        <fgColor rgb="FFFFCC99"/>
        <bgColor indexed="64"/>
      </patternFill>
    </fill>
    <fill>
      <patternFill patternType="solid">
        <fgColor rgb="FFFF9900"/>
        <bgColor indexed="64"/>
      </patternFill>
    </fill>
    <fill>
      <patternFill patternType="solid">
        <fgColor theme="5" tint="0.79998168889431442"/>
        <bgColor indexed="64"/>
      </patternFill>
    </fill>
    <fill>
      <patternFill patternType="solid">
        <fgColor rgb="FF92D050"/>
        <bgColor indexed="64"/>
      </patternFill>
    </fill>
    <fill>
      <patternFill patternType="solid">
        <fgColor rgb="FF6DDDF7"/>
        <bgColor indexed="64"/>
      </patternFill>
    </fill>
    <fill>
      <patternFill patternType="solid">
        <fgColor theme="2" tint="-0.749992370372631"/>
        <bgColor indexed="64"/>
      </patternFill>
    </fill>
    <fill>
      <patternFill patternType="solid">
        <fgColor theme="3" tint="-0.499984740745262"/>
        <bgColor indexed="64"/>
      </patternFill>
    </fill>
  </fills>
  <borders count="240">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style="thick">
        <color indexed="12"/>
      </left>
      <right style="medium">
        <color indexed="12"/>
      </right>
      <top style="medium">
        <color indexed="12"/>
      </top>
      <bottom/>
      <diagonal/>
    </border>
    <border>
      <left style="thick">
        <color indexed="12"/>
      </left>
      <right style="medium">
        <color indexed="12"/>
      </right>
      <top/>
      <bottom style="medium">
        <color indexed="12"/>
      </bottom>
      <diagonal/>
    </border>
    <border>
      <left style="thick">
        <color indexed="12"/>
      </left>
      <right style="medium">
        <color indexed="12"/>
      </right>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ck">
        <color indexed="12"/>
      </right>
      <top style="thin">
        <color indexed="12"/>
      </top>
      <bottom style="thick">
        <color indexed="12"/>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12"/>
      </top>
      <bottom style="thick">
        <color indexed="12"/>
      </bottom>
      <diagonal/>
    </border>
    <border>
      <left style="medium">
        <color indexed="12"/>
      </left>
      <right/>
      <top style="thin">
        <color indexed="12"/>
      </top>
      <bottom style="medium">
        <color indexed="12"/>
      </bottom>
      <diagonal/>
    </border>
    <border>
      <left style="thick">
        <color indexed="12"/>
      </left>
      <right style="medium">
        <color auto="1"/>
      </right>
      <top style="thick">
        <color indexed="12"/>
      </top>
      <bottom/>
      <diagonal/>
    </border>
    <border>
      <left style="thick">
        <color indexed="12"/>
      </left>
      <right style="medium">
        <color auto="1"/>
      </right>
      <top/>
      <bottom/>
      <diagonal/>
    </border>
    <border>
      <left style="thick">
        <color indexed="12"/>
      </left>
      <right style="medium">
        <color auto="1"/>
      </right>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thick">
        <color indexed="12"/>
      </left>
      <right style="medium">
        <color indexed="12"/>
      </right>
      <top style="thick">
        <color indexed="12"/>
      </top>
      <bottom style="thin">
        <color indexed="12"/>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thick">
        <color indexed="12"/>
      </left>
      <right/>
      <top style="thin">
        <color indexed="12"/>
      </top>
      <bottom style="thick">
        <color indexed="12"/>
      </bottom>
      <diagonal/>
    </border>
    <border>
      <left style="medium">
        <color indexed="12"/>
      </left>
      <right style="thick">
        <color indexed="12"/>
      </right>
      <top/>
      <bottom style="thick">
        <color indexed="1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style="thin">
        <color indexed="12"/>
      </bottom>
      <diagonal/>
    </border>
    <border>
      <left style="medium">
        <color indexed="12"/>
      </left>
      <right/>
      <top style="thin">
        <color indexed="12"/>
      </top>
      <bottom style="thin">
        <color indexed="12"/>
      </bottom>
      <diagonal/>
    </border>
    <border>
      <left style="medium">
        <color rgb="FFFFFF00"/>
      </left>
      <right/>
      <top/>
      <bottom/>
      <diagonal/>
    </border>
    <border>
      <left/>
      <right style="medium">
        <color rgb="FFFFFF00"/>
      </right>
      <top/>
      <bottom/>
      <diagonal/>
    </border>
    <border>
      <left style="medium">
        <color rgb="FFFFFF00"/>
      </left>
      <right/>
      <top/>
      <bottom style="medium">
        <color rgb="FFFFFF00"/>
      </bottom>
      <diagonal/>
    </border>
    <border>
      <left/>
      <right/>
      <top/>
      <bottom style="medium">
        <color rgb="FFFFFF00"/>
      </bottom>
      <diagonal/>
    </border>
    <border>
      <left/>
      <right style="medium">
        <color rgb="FFFFFF00"/>
      </right>
      <top/>
      <bottom style="medium">
        <color rgb="FFFFFF00"/>
      </bottom>
      <diagonal/>
    </border>
    <border>
      <left style="medium">
        <color indexed="23"/>
      </left>
      <right style="medium">
        <color indexed="12"/>
      </right>
      <top/>
      <bottom style="medium">
        <color indexed="23"/>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23"/>
      </right>
      <top/>
      <bottom/>
      <diagonal/>
    </border>
    <border>
      <left style="medium">
        <color theme="1" tint="4.9989318521683403E-2"/>
      </left>
      <right/>
      <top style="medium">
        <color indexed="23"/>
      </top>
      <bottom style="medium">
        <color indexed="23"/>
      </bottom>
      <diagonal/>
    </border>
    <border>
      <left style="medium">
        <color auto="1"/>
      </left>
      <right style="medium">
        <color auto="1"/>
      </right>
      <top style="medium">
        <color auto="1"/>
      </top>
      <bottom style="medium">
        <color auto="1"/>
      </bottom>
      <diagonal/>
    </border>
    <border>
      <left style="medium">
        <color theme="0" tint="-0.499984740745262"/>
      </left>
      <right style="medium">
        <color theme="0" tint="-0.499984740745262"/>
      </right>
      <top/>
      <bottom style="medium">
        <color theme="0" tint="-0.499984740745262"/>
      </bottom>
      <diagonal/>
    </border>
    <border>
      <left style="thick">
        <color indexed="23"/>
      </left>
      <right style="thin">
        <color indexed="23"/>
      </right>
      <top style="thin">
        <color indexed="23"/>
      </top>
      <bottom style="thin">
        <color indexed="23"/>
      </bottom>
      <diagonal/>
    </border>
    <border>
      <left/>
      <right/>
      <top/>
      <bottom style="medium">
        <color rgb="FFE2E2E2"/>
      </bottom>
      <diagonal/>
    </border>
    <border>
      <left/>
      <right style="medium">
        <color indexed="12"/>
      </right>
      <top style="thin">
        <color indexed="12"/>
      </top>
      <bottom style="medium">
        <color indexed="12"/>
      </bottom>
      <diagonal/>
    </border>
    <border>
      <left/>
      <right/>
      <top style="medium">
        <color indexed="12"/>
      </top>
      <bottom style="medium">
        <color indexed="16"/>
      </bottom>
      <diagonal/>
    </border>
    <border>
      <left style="medium">
        <color indexed="12"/>
      </left>
      <right style="medium">
        <color indexed="12"/>
      </right>
      <top style="thin">
        <color indexed="12"/>
      </top>
      <bottom style="medium">
        <color indexed="12"/>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style="medium">
        <color rgb="FF888888"/>
      </left>
      <right style="medium">
        <color rgb="FF888888"/>
      </right>
      <top style="medium">
        <color rgb="FF888888"/>
      </top>
      <bottom/>
      <diagonal/>
    </border>
    <border>
      <left/>
      <right style="medium">
        <color indexed="12"/>
      </right>
      <top style="thin">
        <color indexed="12"/>
      </top>
      <bottom/>
      <diagonal/>
    </border>
    <border>
      <left style="thick">
        <color indexed="12"/>
      </left>
      <right style="medium">
        <color indexed="12"/>
      </right>
      <top style="thick">
        <color indexed="12"/>
      </top>
      <bottom style="thick">
        <color indexed="12"/>
      </bottom>
      <diagonal/>
    </border>
    <border>
      <left style="medium">
        <color theme="0" tint="-0.24994659260841701"/>
      </left>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style="medium">
        <color indexed="64"/>
      </left>
      <right style="medium">
        <color indexed="64"/>
      </right>
      <top/>
      <bottom/>
      <diagonal/>
    </border>
    <border>
      <left style="thin">
        <color auto="1"/>
      </left>
      <right/>
      <top style="thin">
        <color indexed="64"/>
      </top>
      <bottom style="medium">
        <color indexed="64"/>
      </bottom>
      <diagonal/>
    </border>
    <border>
      <left style="thin">
        <color auto="1"/>
      </left>
      <right/>
      <top/>
      <bottom style="thin">
        <color auto="1"/>
      </bottom>
      <diagonal/>
    </border>
    <border>
      <left/>
      <right/>
      <top style="thin">
        <color indexed="16"/>
      </top>
      <bottom style="thin">
        <color indexed="16"/>
      </bottom>
      <diagonal/>
    </border>
  </borders>
  <cellStyleXfs count="25">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42" fillId="0" borderId="0"/>
    <xf numFmtId="0" fontId="143" fillId="0" borderId="0" applyNumberFormat="0" applyFill="0" applyBorder="0" applyAlignment="0" applyProtection="0"/>
    <xf numFmtId="0" fontId="142" fillId="0" borderId="0"/>
  </cellStyleXfs>
  <cellXfs count="809">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6" fillId="5"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5"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5" borderId="12" xfId="2" applyFont="1" applyFill="1" applyBorder="1" applyAlignment="1">
      <alignment horizontal="center" vertical="center"/>
    </xf>
    <xf numFmtId="0" fontId="23" fillId="5" borderId="7" xfId="2" applyFont="1" applyFill="1" applyBorder="1" applyAlignment="1">
      <alignment horizontal="center" vertical="center"/>
    </xf>
    <xf numFmtId="0" fontId="23" fillId="0" borderId="12" xfId="2" applyFont="1" applyBorder="1" applyAlignment="1">
      <alignment horizontal="center" vertical="center"/>
    </xf>
    <xf numFmtId="0" fontId="6" fillId="2" borderId="8" xfId="2" applyFill="1" applyBorder="1" applyAlignment="1">
      <alignment horizontal="center" vertical="center" wrapText="1"/>
    </xf>
    <xf numFmtId="0" fontId="23" fillId="5" borderId="14" xfId="2" applyFont="1" applyFill="1" applyBorder="1" applyAlignment="1">
      <alignment horizontal="center" vertical="center"/>
    </xf>
    <xf numFmtId="177" fontId="17" fillId="5" borderId="15" xfId="2" applyNumberFormat="1" applyFont="1" applyFill="1" applyBorder="1" applyAlignment="1">
      <alignment horizontal="center" vertical="center" wrapText="1"/>
    </xf>
    <xf numFmtId="0" fontId="23" fillId="5" borderId="9" xfId="2" applyFont="1" applyFill="1" applyBorder="1" applyAlignment="1">
      <alignment horizontal="center" vertical="center"/>
    </xf>
    <xf numFmtId="0" fontId="6" fillId="5" borderId="14" xfId="2" applyFill="1" applyBorder="1">
      <alignment vertical="center"/>
    </xf>
    <xf numFmtId="0" fontId="6" fillId="5" borderId="15" xfId="2" applyFill="1" applyBorder="1">
      <alignment vertical="center"/>
    </xf>
    <xf numFmtId="0" fontId="6" fillId="5" borderId="9" xfId="2" applyFill="1" applyBorder="1">
      <alignment vertical="center"/>
    </xf>
    <xf numFmtId="0" fontId="6" fillId="5" borderId="16" xfId="2" applyFill="1" applyBorder="1">
      <alignment vertical="center"/>
    </xf>
    <xf numFmtId="0" fontId="6" fillId="5" borderId="4" xfId="2" applyFill="1" applyBorder="1">
      <alignment vertical="center"/>
    </xf>
    <xf numFmtId="0" fontId="6" fillId="0" borderId="16" xfId="2" applyBorder="1">
      <alignment vertical="center"/>
    </xf>
    <xf numFmtId="0" fontId="6" fillId="5" borderId="18" xfId="2" applyFill="1" applyBorder="1">
      <alignment vertical="center"/>
    </xf>
    <xf numFmtId="0" fontId="6" fillId="5" borderId="19" xfId="2" applyFill="1" applyBorder="1">
      <alignment vertical="center"/>
    </xf>
    <xf numFmtId="0" fontId="6" fillId="5" borderId="20" xfId="2" applyFill="1" applyBorder="1">
      <alignment vertical="center"/>
    </xf>
    <xf numFmtId="0" fontId="6" fillId="0" borderId="21" xfId="2"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18" fillId="3" borderId="25" xfId="2" applyFont="1" applyFill="1" applyBorder="1" applyAlignment="1">
      <alignment horizontal="center" vertical="center" wrapText="1"/>
    </xf>
    <xf numFmtId="0" fontId="25"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6" fillId="5" borderId="0" xfId="2" applyNumberFormat="1" applyFont="1" applyFill="1" applyAlignment="1">
      <alignment horizontal="center" vertical="center"/>
    </xf>
    <xf numFmtId="0" fontId="6" fillId="0" borderId="0" xfId="2" applyAlignment="1">
      <alignment horizontal="center" vertical="center"/>
    </xf>
    <xf numFmtId="0" fontId="26" fillId="0" borderId="0" xfId="2" applyFont="1" applyAlignment="1">
      <alignment horizontal="center" vertical="center"/>
    </xf>
    <xf numFmtId="0" fontId="8" fillId="5" borderId="0" xfId="1" applyFill="1" applyAlignment="1" applyProtection="1">
      <alignment vertical="center" wrapText="1"/>
    </xf>
    <xf numFmtId="0" fontId="10" fillId="2" borderId="32" xfId="2" applyFont="1" applyFill="1" applyBorder="1" applyAlignment="1">
      <alignment horizontal="center" vertical="center"/>
    </xf>
    <xf numFmtId="14" fontId="10" fillId="2" borderId="33" xfId="2" applyNumberFormat="1" applyFont="1" applyFill="1" applyBorder="1" applyAlignment="1">
      <alignment horizontal="center" vertical="center"/>
    </xf>
    <xf numFmtId="0" fontId="6" fillId="5" borderId="0" xfId="2" applyFill="1" applyAlignment="1">
      <alignment vertical="center" wrapText="1"/>
    </xf>
    <xf numFmtId="14" fontId="27" fillId="3" borderId="1" xfId="1" applyNumberFormat="1" applyFont="1" applyFill="1" applyBorder="1" applyAlignment="1" applyProtection="1">
      <alignment horizontal="center" vertical="center" wrapText="1" shrinkToFit="1"/>
    </xf>
    <xf numFmtId="0" fontId="34" fillId="9" borderId="43" xfId="17" applyFont="1" applyFill="1" applyBorder="1" applyAlignment="1">
      <alignment horizontal="left" vertical="center"/>
    </xf>
    <xf numFmtId="0" fontId="34" fillId="9" borderId="44" xfId="17" applyFont="1" applyFill="1" applyBorder="1" applyAlignment="1">
      <alignment horizontal="center" vertical="center"/>
    </xf>
    <xf numFmtId="0" fontId="34" fillId="9" borderId="44" xfId="2" applyFont="1" applyFill="1" applyBorder="1" applyAlignment="1">
      <alignment horizontal="center" vertical="center"/>
    </xf>
    <xf numFmtId="0" fontId="35" fillId="9" borderId="44" xfId="2" applyFont="1" applyFill="1" applyBorder="1" applyAlignment="1">
      <alignment horizontal="center" vertical="center"/>
    </xf>
    <xf numFmtId="0" fontId="35" fillId="9" borderId="45" xfId="2" applyFont="1" applyFill="1" applyBorder="1" applyAlignment="1">
      <alignment horizontal="center" vertical="center"/>
    </xf>
    <xf numFmtId="0" fontId="36" fillId="0" borderId="0" xfId="2" applyFont="1">
      <alignment vertical="center"/>
    </xf>
    <xf numFmtId="0" fontId="39" fillId="0" borderId="0" xfId="2" applyFont="1" applyAlignment="1">
      <alignment horizontal="center" vertical="center"/>
    </xf>
    <xf numFmtId="0" fontId="40" fillId="0" borderId="0" xfId="2" applyFont="1" applyAlignment="1">
      <alignment vertical="center" wrapText="1"/>
    </xf>
    <xf numFmtId="0" fontId="1" fillId="0" borderId="0" xfId="17">
      <alignment vertical="center"/>
    </xf>
    <xf numFmtId="0" fontId="41" fillId="0" borderId="0" xfId="17" applyFont="1">
      <alignment vertical="center"/>
    </xf>
    <xf numFmtId="0" fontId="35" fillId="9" borderId="46" xfId="2" applyFont="1" applyFill="1" applyBorder="1" applyAlignment="1">
      <alignment horizontal="center" vertical="center"/>
    </xf>
    <xf numFmtId="0" fontId="35" fillId="9" borderId="47" xfId="2" applyFont="1" applyFill="1" applyBorder="1" applyAlignment="1">
      <alignment horizontal="center" vertical="center"/>
    </xf>
    <xf numFmtId="0" fontId="42" fillId="0" borderId="0" xfId="2" applyFont="1" applyAlignment="1">
      <alignment vertical="center" wrapText="1"/>
    </xf>
    <xf numFmtId="0" fontId="44" fillId="0" borderId="0" xfId="2" applyFont="1">
      <alignment vertical="center"/>
    </xf>
    <xf numFmtId="0" fontId="45" fillId="0" borderId="0" xfId="2" applyFont="1" applyAlignment="1">
      <alignment horizontal="center" vertical="center"/>
    </xf>
    <xf numFmtId="0" fontId="1" fillId="10" borderId="47" xfId="17" applyFill="1" applyBorder="1">
      <alignment vertical="center"/>
    </xf>
    <xf numFmtId="0" fontId="38" fillId="0" borderId="0" xfId="17" applyFont="1" applyAlignment="1">
      <alignment horizontal="center" vertical="center"/>
    </xf>
    <xf numFmtId="0" fontId="46" fillId="0" borderId="0" xfId="2" applyFont="1" applyAlignment="1">
      <alignment vertical="center" wrapText="1"/>
    </xf>
    <xf numFmtId="0" fontId="8" fillId="0" borderId="46" xfId="1" applyFill="1" applyBorder="1" applyAlignment="1" applyProtection="1">
      <alignment vertical="center"/>
    </xf>
    <xf numFmtId="0" fontId="1" fillId="10" borderId="47" xfId="17" applyFill="1" applyBorder="1" applyAlignment="1">
      <alignment horizontal="center" vertical="center"/>
    </xf>
    <xf numFmtId="0" fontId="42" fillId="0" borderId="0" xfId="2" applyFont="1">
      <alignment vertical="center"/>
    </xf>
    <xf numFmtId="0" fontId="8" fillId="10" borderId="0" xfId="1" applyFill="1" applyBorder="1" applyAlignment="1" applyProtection="1">
      <alignment vertical="center" wrapText="1"/>
    </xf>
    <xf numFmtId="0" fontId="6" fillId="10" borderId="47"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8" fillId="0" borderId="0" xfId="1" applyFill="1" applyAlignment="1" applyProtection="1">
      <alignment horizontal="center" vertical="center"/>
    </xf>
    <xf numFmtId="0" fontId="0" fillId="11" borderId="0" xfId="0" applyFill="1" applyAlignment="1">
      <alignment vertical="center" wrapText="1"/>
    </xf>
    <xf numFmtId="0" fontId="1" fillId="11" borderId="0" xfId="17" applyFill="1">
      <alignment vertical="center"/>
    </xf>
    <xf numFmtId="0" fontId="50" fillId="12" borderId="53" xfId="17" applyFont="1" applyFill="1" applyBorder="1" applyAlignment="1">
      <alignment horizontal="center" vertical="center"/>
    </xf>
    <xf numFmtId="0" fontId="57" fillId="3" borderId="55" xfId="17" applyFont="1" applyFill="1" applyBorder="1" applyAlignment="1">
      <alignment horizontal="center" vertical="center" wrapText="1"/>
    </xf>
    <xf numFmtId="0" fontId="7" fillId="3" borderId="56" xfId="17" applyFont="1" applyFill="1" applyBorder="1" applyAlignment="1">
      <alignment horizontal="center" vertical="center" wrapText="1"/>
    </xf>
    <xf numFmtId="0" fontId="14" fillId="3" borderId="56" xfId="17" applyFont="1" applyFill="1" applyBorder="1" applyAlignment="1">
      <alignment horizontal="center" vertical="center" wrapText="1"/>
    </xf>
    <xf numFmtId="0" fontId="59" fillId="3" borderId="56" xfId="17" applyFont="1" applyFill="1" applyBorder="1" applyAlignment="1">
      <alignment horizontal="center" vertical="center" wrapText="1"/>
    </xf>
    <xf numFmtId="0" fontId="7" fillId="3" borderId="57" xfId="17" applyFont="1" applyFill="1" applyBorder="1" applyAlignment="1">
      <alignment horizontal="center" vertical="center" wrapText="1"/>
    </xf>
    <xf numFmtId="0" fontId="7" fillId="3" borderId="34" xfId="17" applyFont="1" applyFill="1" applyBorder="1" applyAlignment="1">
      <alignment horizontal="center" vertical="center" wrapText="1"/>
    </xf>
    <xf numFmtId="176" fontId="60" fillId="3" borderId="40" xfId="17" applyNumberFormat="1" applyFont="1" applyFill="1" applyBorder="1" applyAlignment="1">
      <alignment horizontal="center" vertical="center" wrapText="1"/>
    </xf>
    <xf numFmtId="0" fontId="60" fillId="3" borderId="40" xfId="17" applyFont="1" applyFill="1" applyBorder="1" applyAlignment="1">
      <alignment horizontal="left" vertical="center" wrapText="1"/>
    </xf>
    <xf numFmtId="0" fontId="7" fillId="3" borderId="29" xfId="17" applyFont="1" applyFill="1" applyBorder="1" applyAlignment="1">
      <alignment horizontal="center" vertical="center" wrapText="1"/>
    </xf>
    <xf numFmtId="176" fontId="60" fillId="13" borderId="58" xfId="17" applyNumberFormat="1" applyFont="1" applyFill="1" applyBorder="1" applyAlignment="1">
      <alignment horizontal="center" vertical="center" wrapText="1"/>
    </xf>
    <xf numFmtId="0" fontId="60" fillId="13" borderId="58" xfId="17" applyFont="1" applyFill="1" applyBorder="1" applyAlignment="1">
      <alignment horizontal="left" vertical="center" wrapText="1"/>
    </xf>
    <xf numFmtId="0" fontId="64" fillId="14" borderId="59" xfId="17" applyFont="1" applyFill="1" applyBorder="1" applyAlignment="1">
      <alignment horizontal="center" vertical="center" wrapText="1"/>
    </xf>
    <xf numFmtId="176" fontId="62" fillId="14" borderId="59" xfId="17" applyNumberFormat="1" applyFont="1" applyFill="1" applyBorder="1" applyAlignment="1">
      <alignment horizontal="center" vertical="center" wrapText="1"/>
    </xf>
    <xf numFmtId="181" fontId="64" fillId="10" borderId="59" xfId="0" applyNumberFormat="1" applyFont="1" applyFill="1" applyBorder="1" applyAlignment="1">
      <alignment horizontal="center" vertical="center"/>
    </xf>
    <xf numFmtId="0" fontId="64" fillId="14" borderId="60" xfId="17" applyFont="1" applyFill="1" applyBorder="1" applyAlignment="1">
      <alignment horizontal="center" vertical="center" wrapText="1"/>
    </xf>
    <xf numFmtId="182" fontId="66" fillId="14" borderId="61" xfId="17" applyNumberFormat="1" applyFont="1" applyFill="1" applyBorder="1" applyAlignment="1">
      <alignment horizontal="center" vertical="center" wrapText="1"/>
    </xf>
    <xf numFmtId="0" fontId="7" fillId="3" borderId="35" xfId="17" applyFont="1" applyFill="1" applyBorder="1" applyAlignment="1">
      <alignment horizontal="center" vertical="center" wrapText="1"/>
    </xf>
    <xf numFmtId="0" fontId="7" fillId="3" borderId="36" xfId="17" applyFont="1" applyFill="1" applyBorder="1" applyAlignment="1">
      <alignment horizontal="center" vertical="center" wrapText="1"/>
    </xf>
    <xf numFmtId="0" fontId="14" fillId="3" borderId="36" xfId="17" applyFont="1" applyFill="1" applyBorder="1" applyAlignment="1">
      <alignment horizontal="center" vertical="center" wrapText="1"/>
    </xf>
    <xf numFmtId="0" fontId="59" fillId="3" borderId="36" xfId="17" applyFont="1" applyFill="1" applyBorder="1" applyAlignment="1">
      <alignment horizontal="center" vertical="center" wrapText="1"/>
    </xf>
    <xf numFmtId="0" fontId="7" fillId="3" borderId="37"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3" xfId="2" applyBorder="1" applyAlignment="1">
      <alignment vertical="top" wrapText="1"/>
    </xf>
    <xf numFmtId="0" fontId="6" fillId="15" borderId="13" xfId="2" applyFill="1" applyBorder="1" applyAlignment="1">
      <alignment vertical="top" wrapText="1"/>
    </xf>
    <xf numFmtId="0" fontId="23" fillId="0" borderId="0" xfId="2" applyFont="1" applyAlignment="1">
      <alignment vertical="top" wrapText="1"/>
    </xf>
    <xf numFmtId="0" fontId="6" fillId="2" borderId="13" xfId="2" applyFill="1" applyBorder="1" applyAlignment="1">
      <alignment vertical="top" wrapText="1"/>
    </xf>
    <xf numFmtId="0" fontId="6" fillId="2" borderId="63" xfId="2" applyFill="1" applyBorder="1" applyAlignment="1">
      <alignment vertical="top" wrapText="1"/>
    </xf>
    <xf numFmtId="0" fontId="6" fillId="2" borderId="64" xfId="2" applyFill="1" applyBorder="1" applyAlignment="1">
      <alignment vertical="top" wrapText="1"/>
    </xf>
    <xf numFmtId="0" fontId="1" fillId="2" borderId="65" xfId="2" applyFont="1" applyFill="1" applyBorder="1" applyAlignment="1">
      <alignment vertical="top" wrapText="1"/>
    </xf>
    <xf numFmtId="0" fontId="1" fillId="2" borderId="63" xfId="2" applyFont="1" applyFill="1" applyBorder="1" applyAlignment="1">
      <alignment vertical="top" wrapText="1"/>
    </xf>
    <xf numFmtId="0" fontId="1" fillId="2" borderId="62" xfId="2" applyFont="1" applyFill="1" applyBorder="1" applyAlignment="1">
      <alignment vertical="top" wrapText="1"/>
    </xf>
    <xf numFmtId="0" fontId="6" fillId="3" borderId="13" xfId="2" applyFill="1" applyBorder="1">
      <alignment vertical="center"/>
    </xf>
    <xf numFmtId="0" fontId="1" fillId="3" borderId="66" xfId="2" applyFont="1" applyFill="1" applyBorder="1" applyAlignment="1">
      <alignment vertical="top" wrapText="1"/>
    </xf>
    <xf numFmtId="0" fontId="6" fillId="16" borderId="13" xfId="2" applyFill="1" applyBorder="1">
      <alignment vertical="center"/>
    </xf>
    <xf numFmtId="0" fontId="0" fillId="0" borderId="68" xfId="0" applyBorder="1">
      <alignment vertical="center"/>
    </xf>
    <xf numFmtId="0" fontId="15" fillId="0" borderId="68" xfId="0" applyFont="1" applyBorder="1">
      <alignment vertical="center"/>
    </xf>
    <xf numFmtId="0" fontId="0" fillId="0" borderId="69" xfId="0" applyBorder="1">
      <alignment vertical="center"/>
    </xf>
    <xf numFmtId="0" fontId="0" fillId="0" borderId="49" xfId="0" applyBorder="1">
      <alignment vertical="center"/>
    </xf>
    <xf numFmtId="177" fontId="12" fillId="20" borderId="8" xfId="2" applyNumberFormat="1" applyFont="1" applyFill="1" applyBorder="1" applyAlignment="1">
      <alignment horizontal="center" vertical="center" shrinkToFit="1"/>
    </xf>
    <xf numFmtId="0" fontId="6" fillId="20" borderId="0" xfId="2" applyFill="1">
      <alignment vertical="center"/>
    </xf>
    <xf numFmtId="0" fontId="0" fillId="20" borderId="0" xfId="0" applyFill="1">
      <alignment vertical="center"/>
    </xf>
    <xf numFmtId="0" fontId="6" fillId="6" borderId="8" xfId="2" applyFill="1" applyBorder="1" applyAlignment="1">
      <alignment horizontal="center" vertical="center" wrapText="1"/>
    </xf>
    <xf numFmtId="0" fontId="6" fillId="0" borderId="103" xfId="2" applyBorder="1" applyAlignment="1">
      <alignment horizontal="center" vertical="center" wrapText="1"/>
    </xf>
    <xf numFmtId="0" fontId="6" fillId="6" borderId="103" xfId="2" applyFill="1" applyBorder="1" applyAlignment="1">
      <alignment horizontal="center" vertical="center" wrapText="1"/>
    </xf>
    <xf numFmtId="0" fontId="1" fillId="5" borderId="0" xfId="2" applyFont="1" applyFill="1">
      <alignment vertical="center"/>
    </xf>
    <xf numFmtId="3" fontId="0" fillId="26" borderId="0" xfId="0" applyNumberFormat="1" applyFill="1">
      <alignment vertical="center"/>
    </xf>
    <xf numFmtId="0" fontId="0" fillId="0" borderId="68" xfId="0" applyBorder="1" applyAlignment="1">
      <alignment vertical="top"/>
    </xf>
    <xf numFmtId="0" fontId="0" fillId="0" borderId="0" xfId="0" applyAlignment="1">
      <alignment vertical="top"/>
    </xf>
    <xf numFmtId="0" fontId="76" fillId="20" borderId="0" xfId="0" applyFont="1" applyFill="1">
      <alignment vertical="center"/>
    </xf>
    <xf numFmtId="0" fontId="75" fillId="20" borderId="0" xfId="0" applyFont="1" applyFill="1">
      <alignment vertical="center"/>
    </xf>
    <xf numFmtId="0" fontId="1" fillId="15" borderId="65" xfId="2" applyFont="1" applyFill="1" applyBorder="1" applyAlignment="1">
      <alignment vertical="top" wrapText="1"/>
    </xf>
    <xf numFmtId="0" fontId="79" fillId="0" borderId="0" xfId="0" applyFont="1" applyAlignment="1">
      <alignment horizontal="justify" vertical="center"/>
    </xf>
    <xf numFmtId="0" fontId="82" fillId="0" borderId="57" xfId="0" applyFont="1" applyBorder="1" applyAlignment="1">
      <alignment horizontal="justify" vertical="center" wrapText="1"/>
    </xf>
    <xf numFmtId="0" fontId="82" fillId="0" borderId="37" xfId="0" applyFont="1" applyBorder="1" applyAlignment="1">
      <alignment horizontal="justify" vertical="center" wrapText="1"/>
    </xf>
    <xf numFmtId="0" fontId="79" fillId="0" borderId="106" xfId="0" applyFont="1" applyBorder="1" applyAlignment="1">
      <alignment horizontal="center" vertical="center" wrapText="1"/>
    </xf>
    <xf numFmtId="0" fontId="79" fillId="0" borderId="37" xfId="0" applyFont="1" applyBorder="1" applyAlignment="1">
      <alignment horizontal="center" vertical="center" wrapText="1"/>
    </xf>
    <xf numFmtId="0" fontId="79" fillId="28" borderId="37" xfId="0" applyFont="1" applyFill="1" applyBorder="1" applyAlignment="1">
      <alignment horizontal="justify" vertical="center" wrapText="1"/>
    </xf>
    <xf numFmtId="0" fontId="79" fillId="0" borderId="37" xfId="0" applyFont="1" applyBorder="1" applyAlignment="1">
      <alignment horizontal="justify" vertical="center" wrapText="1"/>
    </xf>
    <xf numFmtId="0" fontId="7" fillId="29" borderId="56" xfId="17" applyFont="1" applyFill="1" applyBorder="1" applyAlignment="1">
      <alignment horizontal="center" vertical="center" wrapText="1"/>
    </xf>
    <xf numFmtId="0" fontId="0" fillId="0" borderId="0" xfId="0" applyAlignment="1">
      <alignment horizontal="left" vertical="center"/>
    </xf>
    <xf numFmtId="0" fontId="83" fillId="0" borderId="0" xfId="0" applyFont="1" applyAlignment="1">
      <alignment horizontal="left" vertical="center"/>
    </xf>
    <xf numFmtId="0" fontId="84" fillId="0" borderId="0" xfId="0" applyFont="1" applyAlignment="1">
      <alignment horizontal="center" vertical="center" wrapText="1"/>
    </xf>
    <xf numFmtId="0" fontId="84" fillId="0" borderId="0" xfId="0" applyFont="1" applyAlignment="1">
      <alignment horizontal="left" vertical="center" wrapText="1"/>
    </xf>
    <xf numFmtId="0" fontId="79" fillId="24" borderId="106" xfId="0" applyFont="1" applyFill="1" applyBorder="1" applyAlignment="1">
      <alignment horizontal="center" vertical="center" wrapText="1"/>
    </xf>
    <xf numFmtId="0" fontId="79" fillId="24" borderId="37" xfId="0" applyFont="1" applyFill="1" applyBorder="1" applyAlignment="1">
      <alignment horizontal="center" vertical="center" wrapText="1"/>
    </xf>
    <xf numFmtId="0" fontId="79" fillId="24" borderId="37" xfId="0" applyFont="1" applyFill="1" applyBorder="1" applyAlignment="1">
      <alignment horizontal="justify" vertical="center" wrapText="1"/>
    </xf>
    <xf numFmtId="0" fontId="74" fillId="20" borderId="0" xfId="0" applyFont="1" applyFill="1" applyAlignment="1">
      <alignment horizontal="center" vertical="center"/>
    </xf>
    <xf numFmtId="0" fontId="79" fillId="20" borderId="106" xfId="0" applyFont="1" applyFill="1" applyBorder="1" applyAlignment="1">
      <alignment horizontal="center" vertical="center" wrapText="1"/>
    </xf>
    <xf numFmtId="0" fontId="79" fillId="20" borderId="37" xfId="0" applyFont="1" applyFill="1" applyBorder="1" applyAlignment="1">
      <alignment horizontal="center" vertical="center" wrapText="1"/>
    </xf>
    <xf numFmtId="0" fontId="79" fillId="20" borderId="37" xfId="0" applyFont="1" applyFill="1" applyBorder="1" applyAlignment="1">
      <alignment horizontal="justify" vertical="center" wrapText="1"/>
    </xf>
    <xf numFmtId="0" fontId="8" fillId="0" borderId="129" xfId="1" applyFill="1" applyBorder="1" applyAlignment="1" applyProtection="1">
      <alignment vertical="center" wrapText="1"/>
    </xf>
    <xf numFmtId="0" fontId="95" fillId="0" borderId="57" xfId="0" applyFont="1" applyBorder="1" applyAlignment="1">
      <alignment horizontal="justify" vertical="center" wrapText="1"/>
    </xf>
    <xf numFmtId="0" fontId="95" fillId="0" borderId="37" xfId="0" applyFont="1" applyBorder="1" applyAlignment="1">
      <alignment horizontal="justify" vertical="center" wrapText="1"/>
    </xf>
    <xf numFmtId="0" fontId="95" fillId="28" borderId="37" xfId="0" applyFont="1" applyFill="1" applyBorder="1" applyAlignment="1">
      <alignment horizontal="justify" vertical="center" wrapText="1"/>
    </xf>
    <xf numFmtId="0" fontId="97" fillId="0" borderId="0" xfId="17" applyFont="1">
      <alignment vertical="center"/>
    </xf>
    <xf numFmtId="0" fontId="96" fillId="0" borderId="0" xfId="2" applyFont="1">
      <alignment vertical="center"/>
    </xf>
    <xf numFmtId="0" fontId="98" fillId="21" borderId="130" xfId="0" applyFont="1" applyFill="1" applyBorder="1" applyAlignment="1">
      <alignment horizontal="center" vertical="center" wrapText="1"/>
    </xf>
    <xf numFmtId="0" fontId="0" fillId="25" borderId="0" xfId="0" applyFill="1">
      <alignment vertical="center"/>
    </xf>
    <xf numFmtId="0" fontId="79" fillId="20" borderId="0" xfId="0" applyFont="1" applyFill="1" applyAlignment="1">
      <alignment horizontal="justify" vertical="center"/>
    </xf>
    <xf numFmtId="14" fontId="6" fillId="0" borderId="0" xfId="2" applyNumberFormat="1">
      <alignment vertical="center"/>
    </xf>
    <xf numFmtId="0" fontId="18" fillId="2" borderId="42"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72" fillId="25" borderId="0" xfId="0" applyFont="1" applyFill="1" applyAlignment="1">
      <alignment vertical="top" wrapText="1"/>
    </xf>
    <xf numFmtId="0" fontId="94" fillId="25" borderId="0" xfId="0" applyFont="1" applyFill="1" applyAlignment="1">
      <alignment vertical="top" wrapText="1"/>
    </xf>
    <xf numFmtId="0" fontId="73" fillId="25" borderId="0" xfId="0" applyFont="1" applyFill="1" applyAlignment="1">
      <alignment vertical="top" wrapText="1"/>
    </xf>
    <xf numFmtId="0" fontId="28" fillId="26" borderId="0" xfId="0" applyFont="1" applyFill="1">
      <alignment vertical="center"/>
    </xf>
    <xf numFmtId="0" fontId="105" fillId="22" borderId="31" xfId="2" applyFont="1" applyFill="1" applyBorder="1" applyAlignment="1">
      <alignment horizontal="center" vertical="center" wrapText="1"/>
    </xf>
    <xf numFmtId="0" fontId="107" fillId="3" borderId="41" xfId="2" applyFont="1" applyFill="1" applyBorder="1" applyAlignment="1">
      <alignment horizontal="center" vertical="center"/>
    </xf>
    <xf numFmtId="14" fontId="107" fillId="3" borderId="40" xfId="2" applyNumberFormat="1" applyFont="1" applyFill="1" applyBorder="1" applyAlignment="1">
      <alignment horizontal="center" vertical="center"/>
    </xf>
    <xf numFmtId="14" fontId="107" fillId="3" borderId="1" xfId="2" applyNumberFormat="1" applyFont="1" applyFill="1" applyBorder="1" applyAlignment="1">
      <alignment horizontal="center" vertical="center"/>
    </xf>
    <xf numFmtId="0" fontId="107" fillId="3" borderId="39" xfId="2" applyFont="1" applyFill="1" applyBorder="1" applyAlignment="1">
      <alignment horizontal="center" vertical="center"/>
    </xf>
    <xf numFmtId="14" fontId="107" fillId="3" borderId="2" xfId="2" applyNumberFormat="1" applyFont="1" applyFill="1" applyBorder="1" applyAlignment="1">
      <alignment horizontal="center" vertical="center"/>
    </xf>
    <xf numFmtId="0" fontId="108" fillId="0" borderId="0" xfId="2" applyFont="1" applyAlignment="1">
      <alignment horizontal="center" vertical="center"/>
    </xf>
    <xf numFmtId="14" fontId="107" fillId="0" borderId="0" xfId="2" applyNumberFormat="1" applyFont="1" applyAlignment="1">
      <alignment horizontal="center" vertical="center"/>
    </xf>
    <xf numFmtId="0" fontId="102" fillId="24" borderId="109" xfId="0" applyFont="1" applyFill="1" applyBorder="1" applyAlignment="1">
      <alignment horizontal="left" vertical="center"/>
    </xf>
    <xf numFmtId="0" fontId="102" fillId="24" borderId="110" xfId="0" applyFont="1" applyFill="1" applyBorder="1" applyAlignment="1">
      <alignment horizontal="left" vertical="center"/>
    </xf>
    <xf numFmtId="0" fontId="112" fillId="24" borderId="108" xfId="0" applyFont="1" applyFill="1" applyBorder="1" applyAlignment="1">
      <alignment horizontal="left" vertical="center"/>
    </xf>
    <xf numFmtId="0" fontId="0" fillId="0" borderId="13" xfId="0" applyBorder="1" applyAlignment="1">
      <alignment vertical="top" wrapText="1"/>
    </xf>
    <xf numFmtId="0" fontId="23" fillId="22" borderId="3" xfId="2" applyFont="1" applyFill="1" applyBorder="1" applyAlignment="1">
      <alignment horizontal="center" vertical="center" wrapText="1"/>
    </xf>
    <xf numFmtId="0" fontId="24" fillId="20" borderId="8" xfId="2" applyFont="1" applyFill="1" applyBorder="1" applyAlignment="1">
      <alignment horizontal="center" vertical="center" wrapText="1"/>
    </xf>
    <xf numFmtId="0" fontId="8" fillId="0" borderId="0" xfId="1" applyAlignment="1" applyProtection="1">
      <alignment vertical="center" wrapText="1"/>
    </xf>
    <xf numFmtId="0" fontId="0" fillId="35" borderId="0" xfId="0" applyFill="1">
      <alignment vertical="center"/>
    </xf>
    <xf numFmtId="0" fontId="119" fillId="35" borderId="0" xfId="0" applyFont="1" applyFill="1">
      <alignment vertical="center"/>
    </xf>
    <xf numFmtId="0" fontId="120" fillId="35" borderId="0" xfId="0" applyFont="1" applyFill="1">
      <alignment vertical="center"/>
    </xf>
    <xf numFmtId="0" fontId="121" fillId="35" borderId="0" xfId="0" applyFont="1" applyFill="1">
      <alignment vertical="center"/>
    </xf>
    <xf numFmtId="0" fontId="122" fillId="35" borderId="0" xfId="0" applyFont="1" applyFill="1">
      <alignment vertical="center"/>
    </xf>
    <xf numFmtId="0" fontId="77" fillId="35" borderId="0" xfId="0" applyFont="1" applyFill="1">
      <alignment vertical="center"/>
    </xf>
    <xf numFmtId="0" fontId="23" fillId="33" borderId="3" xfId="2" applyFont="1" applyFill="1" applyBorder="1" applyAlignment="1">
      <alignment horizontal="center" vertical="center" wrapText="1"/>
    </xf>
    <xf numFmtId="0" fontId="6" fillId="0" borderId="67" xfId="0" applyFont="1" applyBorder="1">
      <alignment vertical="center"/>
    </xf>
    <xf numFmtId="0" fontId="6" fillId="0" borderId="44" xfId="0" applyFont="1" applyBorder="1">
      <alignment vertical="center"/>
    </xf>
    <xf numFmtId="0" fontId="6" fillId="0" borderId="68" xfId="0" applyFont="1" applyBorder="1">
      <alignment vertical="center"/>
    </xf>
    <xf numFmtId="0" fontId="6" fillId="0" borderId="0" xfId="0" applyFont="1">
      <alignment vertical="center"/>
    </xf>
    <xf numFmtId="0" fontId="106" fillId="0" borderId="68" xfId="0" applyFont="1" applyBorder="1">
      <alignment vertical="center"/>
    </xf>
    <xf numFmtId="0" fontId="106" fillId="0" borderId="0" xfId="0" applyFont="1">
      <alignment vertical="center"/>
    </xf>
    <xf numFmtId="0" fontId="106" fillId="5" borderId="68" xfId="0" applyFont="1" applyFill="1" applyBorder="1">
      <alignment vertical="center"/>
    </xf>
    <xf numFmtId="0" fontId="106" fillId="5" borderId="0" xfId="0" applyFont="1" applyFill="1">
      <alignment vertical="center"/>
    </xf>
    <xf numFmtId="0" fontId="6" fillId="5" borderId="144" xfId="2" applyFill="1" applyBorder="1">
      <alignment vertical="center"/>
    </xf>
    <xf numFmtId="0" fontId="6" fillId="0" borderId="144" xfId="2" applyBorder="1">
      <alignment vertical="center"/>
    </xf>
    <xf numFmtId="0" fontId="109" fillId="20" borderId="142" xfId="17" applyFont="1" applyFill="1" applyBorder="1" applyAlignment="1">
      <alignment horizontal="center" vertical="center" wrapText="1"/>
    </xf>
    <xf numFmtId="14" fontId="109" fillId="20" borderId="143" xfId="17" applyNumberFormat="1" applyFont="1" applyFill="1" applyBorder="1" applyAlignment="1">
      <alignment horizontal="center" vertical="center"/>
    </xf>
    <xf numFmtId="0" fontId="6" fillId="0" borderId="0" xfId="2" applyAlignment="1">
      <alignment horizontal="left" vertical="top"/>
    </xf>
    <xf numFmtId="0" fontId="6" fillId="36" borderId="155" xfId="2" applyFill="1" applyBorder="1" applyAlignment="1">
      <alignment horizontal="left" vertical="top"/>
    </xf>
    <xf numFmtId="0" fontId="8" fillId="36" borderId="154" xfId="1" applyFill="1" applyBorder="1" applyAlignment="1" applyProtection="1">
      <alignment horizontal="left" vertical="top"/>
    </xf>
    <xf numFmtId="14" fontId="19" fillId="3" borderId="101" xfId="2" applyNumberFormat="1" applyFont="1" applyFill="1" applyBorder="1" applyAlignment="1">
      <alignment horizontal="center" vertical="center" shrinkToFit="1"/>
    </xf>
    <xf numFmtId="14" fontId="27" fillId="3" borderId="101" xfId="1" applyNumberFormat="1" applyFont="1" applyFill="1" applyBorder="1" applyAlignment="1" applyProtection="1">
      <alignment horizontal="center" vertical="center" wrapText="1" shrinkToFit="1"/>
    </xf>
    <xf numFmtId="0" fontId="97" fillId="0" borderId="0" xfId="17" applyFont="1" applyAlignment="1">
      <alignment horizontal="left" vertical="center"/>
    </xf>
    <xf numFmtId="0" fontId="71" fillId="25" borderId="0" xfId="0" applyFont="1" applyFill="1" applyAlignment="1">
      <alignment vertical="top" wrapText="1"/>
    </xf>
    <xf numFmtId="0" fontId="129" fillId="2" borderId="63" xfId="2" applyFont="1" applyFill="1" applyBorder="1" applyAlignment="1">
      <alignment vertical="top" wrapText="1"/>
    </xf>
    <xf numFmtId="0" fontId="107" fillId="22" borderId="41" xfId="2" applyFont="1" applyFill="1" applyBorder="1" applyAlignment="1">
      <alignment horizontal="center" vertical="center"/>
    </xf>
    <xf numFmtId="0" fontId="107" fillId="22" borderId="9" xfId="2" applyFont="1" applyFill="1" applyBorder="1" applyAlignment="1">
      <alignment horizontal="center" vertical="center" wrapText="1"/>
    </xf>
    <xf numFmtId="0" fontId="107" fillId="22" borderId="39" xfId="2" applyFont="1" applyFill="1" applyBorder="1" applyAlignment="1">
      <alignment horizontal="center" vertical="center"/>
    </xf>
    <xf numFmtId="0" fontId="8" fillId="0" borderId="0" xfId="1" applyFill="1" applyBorder="1" applyAlignment="1" applyProtection="1">
      <alignment vertical="center" wrapText="1"/>
    </xf>
    <xf numFmtId="0" fontId="18" fillId="22" borderId="164" xfId="2" applyFont="1" applyFill="1" applyBorder="1" applyAlignment="1">
      <alignment horizontal="center" vertical="center" wrapText="1"/>
    </xf>
    <xf numFmtId="0" fontId="8" fillId="0" borderId="167" xfId="1" applyFill="1" applyBorder="1" applyAlignment="1" applyProtection="1">
      <alignment vertical="center" wrapText="1"/>
    </xf>
    <xf numFmtId="0" fontId="18" fillId="22" borderId="168" xfId="1" applyFont="1" applyFill="1" applyBorder="1" applyAlignment="1" applyProtection="1">
      <alignment horizontal="center" vertical="center" wrapText="1"/>
    </xf>
    <xf numFmtId="0" fontId="131" fillId="0" borderId="0" xfId="0" applyFont="1" applyAlignment="1">
      <alignment vertical="center" wrapText="1"/>
    </xf>
    <xf numFmtId="0" fontId="132" fillId="0" borderId="0" xfId="0" applyFont="1" applyAlignment="1">
      <alignment vertical="center" wrapText="1"/>
    </xf>
    <xf numFmtId="3" fontId="123" fillId="25" borderId="0" xfId="0" applyNumberFormat="1" applyFont="1" applyFill="1">
      <alignment vertical="center"/>
    </xf>
    <xf numFmtId="0" fontId="18" fillId="24" borderId="160" xfId="2" applyFont="1" applyFill="1" applyBorder="1" applyAlignment="1">
      <alignment horizontal="center" vertical="center" wrapText="1"/>
    </xf>
    <xf numFmtId="0" fontId="103" fillId="24" borderId="161" xfId="2" applyFont="1" applyFill="1" applyBorder="1" applyAlignment="1">
      <alignment horizontal="center" vertical="center"/>
    </xf>
    <xf numFmtId="0" fontId="103" fillId="24" borderId="162" xfId="2" applyFont="1" applyFill="1" applyBorder="1" applyAlignment="1">
      <alignment horizontal="center" vertical="center"/>
    </xf>
    <xf numFmtId="0" fontId="133" fillId="20" borderId="8" xfId="0" applyFont="1" applyFill="1" applyBorder="1" applyAlignment="1">
      <alignment horizontal="center" vertical="center" wrapText="1"/>
    </xf>
    <xf numFmtId="177" fontId="134" fillId="20" borderId="8" xfId="2" applyNumberFormat="1" applyFont="1" applyFill="1" applyBorder="1" applyAlignment="1">
      <alignment horizontal="center" vertical="center" shrinkToFit="1"/>
    </xf>
    <xf numFmtId="0" fontId="6" fillId="0" borderId="0" xfId="2" applyAlignment="1">
      <alignment horizontal="left" vertical="center"/>
    </xf>
    <xf numFmtId="0" fontId="135" fillId="5" borderId="68" xfId="0" applyFont="1" applyFill="1" applyBorder="1">
      <alignment vertical="center"/>
    </xf>
    <xf numFmtId="0" fontId="135" fillId="5" borderId="0" xfId="0" applyFont="1" applyFill="1" applyAlignment="1">
      <alignment horizontal="left" vertical="center"/>
    </xf>
    <xf numFmtId="0" fontId="135" fillId="5" borderId="0" xfId="0" applyFont="1" applyFill="1">
      <alignment vertical="center"/>
    </xf>
    <xf numFmtId="176" fontId="135" fillId="5" borderId="0" xfId="0" applyNumberFormat="1" applyFont="1" applyFill="1" applyAlignment="1">
      <alignment horizontal="left" vertical="center"/>
    </xf>
    <xf numFmtId="183" fontId="135" fillId="5" borderId="0" xfId="0" applyNumberFormat="1" applyFont="1" applyFill="1" applyAlignment="1">
      <alignment horizontal="center" vertical="center"/>
    </xf>
    <xf numFmtId="0" fontId="135" fillId="5" borderId="68" xfId="0" applyFont="1" applyFill="1" applyBorder="1" applyAlignment="1">
      <alignment vertical="top"/>
    </xf>
    <xf numFmtId="0" fontId="135" fillId="5" borderId="0" xfId="0" applyFont="1" applyFill="1" applyAlignment="1">
      <alignment vertical="top"/>
    </xf>
    <xf numFmtId="14" fontId="135" fillId="5" borderId="0" xfId="0" applyNumberFormat="1" applyFont="1" applyFill="1" applyAlignment="1">
      <alignment horizontal="left" vertical="center"/>
    </xf>
    <xf numFmtId="14" fontId="135" fillId="0" borderId="0" xfId="0" applyNumberFormat="1" applyFont="1">
      <alignment vertical="center"/>
    </xf>
    <xf numFmtId="0" fontId="136" fillId="0" borderId="0" xfId="0" applyFont="1">
      <alignment vertical="center"/>
    </xf>
    <xf numFmtId="0" fontId="6" fillId="0" borderId="62" xfId="2" applyBorder="1" applyAlignment="1">
      <alignment vertical="top" wrapText="1"/>
    </xf>
    <xf numFmtId="0" fontId="8" fillId="36" borderId="134" xfId="1" applyFill="1" applyBorder="1" applyAlignment="1" applyProtection="1">
      <alignment horizontal="left" vertical="top"/>
    </xf>
    <xf numFmtId="0" fontId="6" fillId="36" borderId="153" xfId="2" applyFill="1" applyBorder="1" applyAlignment="1">
      <alignment horizontal="left" vertical="top"/>
    </xf>
    <xf numFmtId="0" fontId="37" fillId="0" borderId="0" xfId="17" applyFont="1">
      <alignment vertical="center"/>
    </xf>
    <xf numFmtId="0" fontId="93" fillId="0" borderId="0" xfId="17" applyFont="1" applyAlignment="1">
      <alignment horizontal="left" vertical="center"/>
    </xf>
    <xf numFmtId="0" fontId="35" fillId="9" borderId="0" xfId="2" applyFont="1" applyFill="1" applyAlignment="1">
      <alignment horizontal="center" vertical="center"/>
    </xf>
    <xf numFmtId="0" fontId="43" fillId="0" borderId="0" xfId="17" applyFont="1">
      <alignment vertical="center"/>
    </xf>
    <xf numFmtId="0" fontId="14" fillId="0" borderId="0" xfId="17" applyFont="1" applyAlignment="1">
      <alignment horizontal="center" vertical="center"/>
    </xf>
    <xf numFmtId="14" fontId="1" fillId="0" borderId="46" xfId="17" applyNumberFormat="1" applyBorder="1" applyAlignment="1">
      <alignment horizontal="center" vertical="center"/>
    </xf>
    <xf numFmtId="14" fontId="1" fillId="0" borderId="0" xfId="17" applyNumberFormat="1" applyAlignment="1">
      <alignment horizontal="center" vertical="center"/>
    </xf>
    <xf numFmtId="0" fontId="1" fillId="10" borderId="0" xfId="17" applyFill="1">
      <alignment vertical="center"/>
    </xf>
    <xf numFmtId="0" fontId="43" fillId="0" borderId="0" xfId="17" applyFont="1" applyAlignment="1">
      <alignment vertical="top" wrapText="1"/>
    </xf>
    <xf numFmtId="0" fontId="1" fillId="10" borderId="0" xfId="17" applyFill="1" applyAlignment="1">
      <alignment horizontal="center" vertical="center"/>
    </xf>
    <xf numFmtId="0" fontId="1" fillId="0" borderId="46" xfId="17" applyBorder="1">
      <alignment vertical="center"/>
    </xf>
    <xf numFmtId="0" fontId="6" fillId="10" borderId="0" xfId="2" applyFill="1" applyAlignment="1">
      <alignment vertical="center" wrapText="1"/>
    </xf>
    <xf numFmtId="0" fontId="38" fillId="0" borderId="0" xfId="17" applyFont="1">
      <alignment vertical="center"/>
    </xf>
    <xf numFmtId="0" fontId="47" fillId="0" borderId="0" xfId="17" applyFont="1" applyAlignment="1">
      <alignment horizontal="center" vertical="center" wrapText="1"/>
    </xf>
    <xf numFmtId="0" fontId="48" fillId="0" borderId="0" xfId="17" applyFont="1">
      <alignment vertical="center"/>
    </xf>
    <xf numFmtId="0" fontId="49" fillId="0" borderId="0" xfId="17" applyFont="1" applyAlignment="1">
      <alignment horizontal="left" vertical="center"/>
    </xf>
    <xf numFmtId="0" fontId="50" fillId="0" borderId="49" xfId="17" applyFont="1" applyBorder="1">
      <alignment vertical="center"/>
    </xf>
    <xf numFmtId="0" fontId="50" fillId="0" borderId="49" xfId="17" applyFont="1" applyBorder="1" applyAlignment="1">
      <alignment horizontal="right" vertical="center"/>
    </xf>
    <xf numFmtId="0" fontId="38" fillId="0" borderId="51" xfId="17" applyFont="1" applyBorder="1" applyAlignment="1">
      <alignment horizontal="center" vertical="center"/>
    </xf>
    <xf numFmtId="0" fontId="38" fillId="0" borderId="178" xfId="17" applyFont="1" applyBorder="1" applyAlignment="1">
      <alignment horizontal="center" vertical="center" wrapText="1"/>
    </xf>
    <xf numFmtId="0" fontId="51" fillId="0" borderId="0" xfId="17" applyFont="1" applyAlignment="1">
      <alignment horizontal="center" vertical="center"/>
    </xf>
    <xf numFmtId="0" fontId="52" fillId="0" borderId="0" xfId="17" applyFont="1" applyAlignment="1">
      <alignment horizontal="center" vertical="center"/>
    </xf>
    <xf numFmtId="0" fontId="53" fillId="0" borderId="0" xfId="17" applyFont="1" applyAlignment="1">
      <alignment horizontal="center" vertical="center" wrapText="1"/>
    </xf>
    <xf numFmtId="0" fontId="54" fillId="0" borderId="0" xfId="17" applyFont="1" applyAlignment="1">
      <alignment horizontal="center" vertical="center"/>
    </xf>
    <xf numFmtId="0" fontId="1" fillId="0" borderId="0" xfId="17" applyAlignment="1">
      <alignment vertical="center" shrinkToFit="1"/>
    </xf>
    <xf numFmtId="0" fontId="12" fillId="0" borderId="179" xfId="17" applyFont="1" applyBorder="1" applyAlignment="1">
      <alignment horizontal="center" vertical="center" shrinkToFit="1"/>
    </xf>
    <xf numFmtId="0" fontId="50" fillId="0" borderId="52" xfId="17" applyFont="1" applyBorder="1" applyAlignment="1">
      <alignment vertical="center" shrinkToFit="1"/>
    </xf>
    <xf numFmtId="0" fontId="50" fillId="0" borderId="52" xfId="17" applyFont="1" applyBorder="1" applyAlignment="1">
      <alignment horizontal="center" vertical="center"/>
    </xf>
    <xf numFmtId="0" fontId="1" fillId="0" borderId="138" xfId="17" applyBorder="1" applyAlignment="1">
      <alignment horizontal="center" vertical="center" wrapText="1"/>
    </xf>
    <xf numFmtId="0" fontId="1" fillId="0" borderId="139" xfId="17" applyBorder="1" applyAlignment="1">
      <alignment horizontal="center" vertical="center"/>
    </xf>
    <xf numFmtId="0" fontId="13" fillId="0" borderId="140" xfId="2" applyFont="1" applyBorder="1" applyAlignment="1">
      <alignment horizontal="center" vertical="center" wrapText="1"/>
    </xf>
    <xf numFmtId="0" fontId="13" fillId="0" borderId="17" xfId="2" applyFont="1" applyBorder="1" applyAlignment="1">
      <alignment horizontal="center" vertical="center" wrapText="1"/>
    </xf>
    <xf numFmtId="0" fontId="1" fillId="20" borderId="141" xfId="17" applyFill="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5" borderId="0" xfId="2" applyFont="1" applyFill="1" applyAlignment="1">
      <alignment horizontal="center" vertical="center"/>
    </xf>
    <xf numFmtId="0" fontId="46" fillId="5" borderId="0" xfId="0" applyFont="1" applyFill="1" applyAlignment="1">
      <alignment horizontal="center" vertical="center" wrapText="1"/>
    </xf>
    <xf numFmtId="180" fontId="50"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6" fillId="5" borderId="0" xfId="17" applyFont="1" applyFill="1">
      <alignment vertical="center"/>
    </xf>
    <xf numFmtId="0" fontId="50" fillId="0" borderId="0" xfId="16" applyFont="1">
      <alignment vertical="center"/>
    </xf>
    <xf numFmtId="0" fontId="10" fillId="0" borderId="0" xfId="16" applyFont="1">
      <alignment vertical="center"/>
    </xf>
    <xf numFmtId="177" fontId="6" fillId="20" borderId="8" xfId="2" applyNumberFormat="1" applyFill="1" applyBorder="1" applyAlignment="1">
      <alignment horizontal="center" vertical="center" shrinkToFit="1"/>
    </xf>
    <xf numFmtId="177" fontId="1" fillId="20" borderId="38" xfId="2" applyNumberFormat="1" applyFont="1" applyFill="1" applyBorder="1" applyAlignment="1">
      <alignment horizontal="center" vertical="center" wrapText="1"/>
    </xf>
    <xf numFmtId="177" fontId="6" fillId="6" borderId="10" xfId="2" applyNumberFormat="1" applyFill="1" applyBorder="1" applyAlignment="1">
      <alignment horizontal="center" vertical="center" shrinkToFit="1"/>
    </xf>
    <xf numFmtId="177" fontId="6" fillId="5"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5" borderId="8" xfId="2" applyNumberFormat="1" applyFill="1" applyBorder="1" applyAlignment="1">
      <alignment horizontal="center" vertical="center" shrinkToFit="1"/>
    </xf>
    <xf numFmtId="177" fontId="6" fillId="23" borderId="8" xfId="2" applyNumberFormat="1" applyFill="1" applyBorder="1" applyAlignment="1">
      <alignment horizontal="center" vertical="center" shrinkToFit="1"/>
    </xf>
    <xf numFmtId="177" fontId="6" fillId="8"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5" borderId="8" xfId="2" applyFill="1" applyBorder="1" applyAlignment="1">
      <alignment horizontal="center" vertical="center" wrapText="1"/>
    </xf>
    <xf numFmtId="177" fontId="6" fillId="0" borderId="102"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5"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6" borderId="8" xfId="2" applyNumberFormat="1" applyFill="1" applyBorder="1" applyAlignment="1">
      <alignment horizontal="center" vertical="center" wrapText="1"/>
    </xf>
    <xf numFmtId="177" fontId="6" fillId="7" borderId="102"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7" borderId="8" xfId="2" applyNumberFormat="1" applyFill="1" applyBorder="1" applyAlignment="1">
      <alignment horizontal="center" vertical="center" wrapText="1"/>
    </xf>
    <xf numFmtId="177" fontId="6" fillId="0" borderId="104" xfId="2" applyNumberFormat="1" applyBorder="1" applyAlignment="1">
      <alignment horizontal="center" vertical="center" wrapText="1"/>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91" fillId="5" borderId="0" xfId="2" applyFont="1" applyFill="1" applyAlignment="1">
      <alignment horizontal="center" vertical="center"/>
    </xf>
    <xf numFmtId="0" fontId="78" fillId="5" borderId="0" xfId="2" applyFont="1" applyFill="1" applyAlignment="1">
      <alignment horizontal="left" vertical="center"/>
    </xf>
    <xf numFmtId="0" fontId="1" fillId="0" borderId="0" xfId="2" applyFont="1">
      <alignment vertical="center"/>
    </xf>
    <xf numFmtId="0" fontId="50" fillId="20" borderId="179" xfId="16" applyFont="1" applyFill="1" applyBorder="1">
      <alignment vertical="center"/>
    </xf>
    <xf numFmtId="0" fontId="50" fillId="20" borderId="180" xfId="16" applyFont="1" applyFill="1" applyBorder="1">
      <alignment vertical="center"/>
    </xf>
    <xf numFmtId="0" fontId="10" fillId="20" borderId="180" xfId="16" applyFont="1" applyFill="1" applyBorder="1">
      <alignment vertical="center"/>
    </xf>
    <xf numFmtId="0" fontId="37" fillId="0" borderId="0" xfId="17" applyFont="1" applyAlignment="1">
      <alignment horizontal="left" vertical="center" indent="2"/>
    </xf>
    <xf numFmtId="0" fontId="124" fillId="26" borderId="0" xfId="0" applyFont="1" applyFill="1">
      <alignment vertical="center"/>
    </xf>
    <xf numFmtId="0" fontId="137" fillId="0" borderId="0" xfId="17" applyFont="1">
      <alignment vertical="center"/>
    </xf>
    <xf numFmtId="0" fontId="1" fillId="20" borderId="0" xfId="2" applyFont="1" applyFill="1">
      <alignment vertical="center"/>
    </xf>
    <xf numFmtId="0" fontId="24" fillId="20" borderId="38" xfId="2" applyFont="1" applyFill="1" applyBorder="1" applyAlignment="1">
      <alignment horizontal="center" vertical="top" wrapText="1"/>
    </xf>
    <xf numFmtId="0" fontId="23" fillId="20" borderId="181" xfId="2" applyFont="1" applyFill="1" applyBorder="1" applyAlignment="1">
      <alignment horizontal="left" vertical="center"/>
    </xf>
    <xf numFmtId="0" fontId="23" fillId="20" borderId="11" xfId="2" applyFont="1" applyFill="1" applyBorder="1" applyAlignment="1">
      <alignment horizontal="left" vertical="center"/>
    </xf>
    <xf numFmtId="0" fontId="23" fillId="5" borderId="11" xfId="2" applyFont="1" applyFill="1" applyBorder="1" applyAlignment="1">
      <alignment horizontal="left" vertical="center"/>
    </xf>
    <xf numFmtId="0" fontId="23" fillId="5" borderId="12" xfId="2" applyFont="1" applyFill="1" applyBorder="1" applyAlignment="1">
      <alignment horizontal="left" vertical="center"/>
    </xf>
    <xf numFmtId="177" fontId="13" fillId="38" borderId="102" xfId="2" applyNumberFormat="1" applyFont="1" applyFill="1" applyBorder="1" applyAlignment="1">
      <alignment horizontal="center" vertical="center" wrapText="1"/>
    </xf>
    <xf numFmtId="177" fontId="13" fillId="38" borderId="8" xfId="2" applyNumberFormat="1" applyFont="1" applyFill="1" applyBorder="1" applyAlignment="1">
      <alignment horizontal="center" vertical="center" shrinkToFit="1"/>
    </xf>
    <xf numFmtId="14" fontId="26" fillId="20" borderId="0" xfId="2" applyNumberFormat="1" applyFont="1" applyFill="1" applyAlignment="1">
      <alignment horizontal="left" vertical="center"/>
    </xf>
    <xf numFmtId="0" fontId="26" fillId="20" borderId="0" xfId="19" applyFont="1" applyFill="1">
      <alignment vertical="center"/>
    </xf>
    <xf numFmtId="0" fontId="26" fillId="20" borderId="0" xfId="2" applyFont="1" applyFill="1" applyAlignment="1">
      <alignment horizontal="left" vertical="center"/>
    </xf>
    <xf numFmtId="0" fontId="41" fillId="20" borderId="0" xfId="17" applyFont="1" applyFill="1">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7" borderId="8" xfId="2" applyNumberFormat="1" applyFont="1" applyFill="1" applyBorder="1" applyAlignment="1">
      <alignment horizontal="center" vertical="center" shrinkToFit="1"/>
    </xf>
    <xf numFmtId="177" fontId="13" fillId="20" borderId="8" xfId="2" applyNumberFormat="1" applyFont="1" applyFill="1" applyBorder="1" applyAlignment="1">
      <alignment horizontal="center" vertical="center" shrinkToFit="1"/>
    </xf>
    <xf numFmtId="177" fontId="13" fillId="20" borderId="101" xfId="2" applyNumberFormat="1" applyFont="1" applyFill="1" applyBorder="1" applyAlignment="1">
      <alignment horizontal="center" vertical="center" wrapText="1"/>
    </xf>
    <xf numFmtId="0" fontId="13" fillId="0" borderId="182" xfId="2" applyFont="1" applyBorder="1" applyAlignment="1">
      <alignment horizontal="center" vertical="center" wrapText="1"/>
    </xf>
    <xf numFmtId="0" fontId="13" fillId="0" borderId="183" xfId="2" applyFont="1" applyBorder="1" applyAlignment="1">
      <alignment horizontal="center" vertical="center" wrapText="1"/>
    </xf>
    <xf numFmtId="0" fontId="13" fillId="0" borderId="184" xfId="2" applyFont="1" applyBorder="1" applyAlignment="1">
      <alignment horizontal="center" vertical="center" wrapText="1"/>
    </xf>
    <xf numFmtId="0" fontId="13" fillId="0" borderId="182" xfId="2" applyFont="1" applyBorder="1" applyAlignment="1">
      <alignment horizontal="center" vertical="center"/>
    </xf>
    <xf numFmtId="0" fontId="13" fillId="5" borderId="182" xfId="2" applyFont="1" applyFill="1" applyBorder="1" applyAlignment="1">
      <alignment horizontal="center" vertical="center" wrapText="1"/>
    </xf>
    <xf numFmtId="0" fontId="133" fillId="20" borderId="145" xfId="0" applyFont="1" applyFill="1" applyBorder="1" applyAlignment="1">
      <alignment horizontal="center" vertical="center" wrapText="1"/>
    </xf>
    <xf numFmtId="0" fontId="133" fillId="20" borderId="173" xfId="0" applyFont="1" applyFill="1" applyBorder="1" applyAlignment="1">
      <alignment horizontal="center" vertical="center" wrapText="1"/>
    </xf>
    <xf numFmtId="0" fontId="117" fillId="32" borderId="185" xfId="2" applyFont="1" applyFill="1" applyBorder="1" applyAlignment="1">
      <alignment horizontal="center" vertical="center" wrapText="1"/>
    </xf>
    <xf numFmtId="0" fontId="118" fillId="32" borderId="186" xfId="2" applyFont="1" applyFill="1" applyBorder="1" applyAlignment="1">
      <alignment horizontal="center" vertical="center" wrapText="1"/>
    </xf>
    <xf numFmtId="0" fontId="116" fillId="32" borderId="186" xfId="2" applyFont="1" applyFill="1" applyBorder="1" applyAlignment="1">
      <alignment horizontal="center" vertical="center"/>
    </xf>
    <xf numFmtId="0" fontId="116" fillId="32" borderId="187" xfId="2" applyFont="1" applyFill="1" applyBorder="1" applyAlignment="1">
      <alignment horizontal="center" vertical="center"/>
    </xf>
    <xf numFmtId="0" fontId="107" fillId="22" borderId="26" xfId="2" applyFont="1" applyFill="1" applyBorder="1" applyAlignment="1">
      <alignment horizontal="center" vertical="center"/>
    </xf>
    <xf numFmtId="14" fontId="107" fillId="22" borderId="27" xfId="2" applyNumberFormat="1" applyFont="1" applyFill="1" applyBorder="1" applyAlignment="1">
      <alignment horizontal="center" vertical="center"/>
    </xf>
    <xf numFmtId="0" fontId="6" fillId="20" borderId="0" xfId="2" applyFill="1" applyAlignment="1">
      <alignment vertical="center" wrapText="1"/>
    </xf>
    <xf numFmtId="0" fontId="0" fillId="25" borderId="0" xfId="0" applyFill="1" applyAlignment="1">
      <alignment horizontal="left" vertical="top"/>
    </xf>
    <xf numFmtId="14" fontId="103" fillId="24" borderId="163" xfId="2" applyNumberFormat="1" applyFont="1" applyFill="1" applyBorder="1" applyAlignment="1">
      <alignment horizontal="center" vertical="center"/>
    </xf>
    <xf numFmtId="0" fontId="13" fillId="0" borderId="0" xfId="2" applyFont="1" applyAlignment="1">
      <alignment horizontal="center" vertical="center"/>
    </xf>
    <xf numFmtId="14" fontId="103" fillId="0" borderId="0" xfId="2" applyNumberFormat="1" applyFont="1" applyAlignment="1">
      <alignment horizontal="center" vertical="center"/>
    </xf>
    <xf numFmtId="0" fontId="13" fillId="0" borderId="0" xfId="2" applyFont="1" applyAlignment="1">
      <alignment vertical="top" wrapText="1"/>
    </xf>
    <xf numFmtId="0" fontId="138" fillId="0" borderId="0" xfId="0" applyFont="1">
      <alignment vertical="center"/>
    </xf>
    <xf numFmtId="0" fontId="146" fillId="0" borderId="0" xfId="0" applyFont="1" applyAlignment="1">
      <alignment vertical="center" wrapText="1"/>
    </xf>
    <xf numFmtId="0" fontId="41" fillId="0" borderId="0" xfId="17" applyFont="1" applyAlignment="1">
      <alignment horizontal="center" vertical="center"/>
    </xf>
    <xf numFmtId="0" fontId="135" fillId="5" borderId="0" xfId="0" applyFont="1" applyFill="1" applyAlignment="1">
      <alignment horizontal="left" vertical="top"/>
    </xf>
    <xf numFmtId="0" fontId="148" fillId="22" borderId="170" xfId="1" applyFont="1" applyFill="1" applyBorder="1" applyAlignment="1" applyProtection="1">
      <alignment horizontal="center" vertical="center" wrapText="1"/>
    </xf>
    <xf numFmtId="0" fontId="147" fillId="20" borderId="0" xfId="17" applyFont="1" applyFill="1" applyAlignment="1">
      <alignment horizontal="left" vertical="center"/>
    </xf>
    <xf numFmtId="0" fontId="106" fillId="20" borderId="0" xfId="0" applyFont="1" applyFill="1">
      <alignment vertical="center"/>
    </xf>
    <xf numFmtId="0" fontId="149" fillId="25" borderId="0" xfId="0" applyFont="1" applyFill="1" applyAlignment="1">
      <alignment vertical="top" wrapText="1"/>
    </xf>
    <xf numFmtId="0" fontId="150" fillId="20" borderId="0" xfId="0" applyFont="1" applyFill="1" applyAlignment="1">
      <alignment vertical="top" wrapText="1"/>
    </xf>
    <xf numFmtId="0" fontId="103" fillId="0" borderId="0" xfId="2" applyFont="1" applyAlignment="1">
      <alignment vertical="top" wrapText="1"/>
    </xf>
    <xf numFmtId="0" fontId="8" fillId="0" borderId="198" xfId="1" applyBorder="1" applyAlignment="1" applyProtection="1">
      <alignment vertical="center" wrapText="1"/>
    </xf>
    <xf numFmtId="0" fontId="8" fillId="0" borderId="190" xfId="1" applyFill="1" applyBorder="1" applyAlignment="1" applyProtection="1">
      <alignment vertical="center" wrapText="1"/>
    </xf>
    <xf numFmtId="180" fontId="50" fillId="12" borderId="199" xfId="17" applyNumberFormat="1" applyFont="1" applyFill="1" applyBorder="1" applyAlignment="1">
      <alignment horizontal="center" vertical="center"/>
    </xf>
    <xf numFmtId="0" fontId="8" fillId="0" borderId="177" xfId="1" applyBorder="1" applyAlignment="1" applyProtection="1">
      <alignment vertical="center" wrapText="1"/>
    </xf>
    <xf numFmtId="0" fontId="154" fillId="3" borderId="9" xfId="2" applyFont="1" applyFill="1" applyBorder="1" applyAlignment="1">
      <alignment horizontal="center" vertical="center"/>
    </xf>
    <xf numFmtId="0" fontId="8" fillId="0" borderId="0" xfId="1" applyFill="1" applyAlignment="1" applyProtection="1">
      <alignment vertical="center"/>
    </xf>
    <xf numFmtId="14" fontId="107" fillId="22" borderId="146" xfId="2" applyNumberFormat="1" applyFont="1" applyFill="1" applyBorder="1" applyAlignment="1">
      <alignment vertical="center" shrinkToFit="1"/>
    </xf>
    <xf numFmtId="0" fontId="153" fillId="20" borderId="159" xfId="1" applyFont="1" applyFill="1" applyBorder="1" applyAlignment="1" applyProtection="1">
      <alignment horizontal="left" vertical="top" wrapText="1"/>
    </xf>
    <xf numFmtId="0" fontId="28" fillId="22" borderId="200" xfId="0" applyFont="1" applyFill="1" applyBorder="1" applyAlignment="1">
      <alignment horizontal="center" vertical="center" wrapText="1"/>
    </xf>
    <xf numFmtId="14" fontId="29" fillId="22" borderId="201" xfId="2" applyNumberFormat="1" applyFont="1" applyFill="1" applyBorder="1" applyAlignment="1">
      <alignment horizontal="center" vertical="center" shrinkToFit="1"/>
    </xf>
    <xf numFmtId="0" fontId="103" fillId="22" borderId="202" xfId="2" applyFont="1" applyFill="1" applyBorder="1">
      <alignment vertical="center"/>
    </xf>
    <xf numFmtId="14" fontId="103" fillId="22" borderId="203" xfId="1" applyNumberFormat="1" applyFont="1" applyFill="1" applyBorder="1" applyAlignment="1" applyProtection="1">
      <alignment vertical="center" wrapText="1"/>
    </xf>
    <xf numFmtId="14" fontId="103" fillId="22" borderId="205" xfId="1" applyNumberFormat="1" applyFont="1" applyFill="1" applyBorder="1" applyAlignment="1" applyProtection="1">
      <alignment vertical="center" wrapText="1"/>
    </xf>
    <xf numFmtId="0" fontId="152" fillId="25" borderId="0" xfId="0" applyFont="1" applyFill="1" applyAlignment="1">
      <alignment vertical="top" wrapText="1"/>
    </xf>
    <xf numFmtId="0" fontId="91" fillId="24" borderId="0" xfId="2" applyFont="1" applyFill="1">
      <alignment vertical="center"/>
    </xf>
    <xf numFmtId="56" fontId="103" fillId="22" borderId="202" xfId="2" applyNumberFormat="1" applyFont="1" applyFill="1" applyBorder="1">
      <alignment vertical="center"/>
    </xf>
    <xf numFmtId="0" fontId="0" fillId="41" borderId="0" xfId="0" applyFill="1">
      <alignment vertical="center"/>
    </xf>
    <xf numFmtId="0" fontId="8" fillId="0" borderId="0" xfId="1" applyAlignment="1" applyProtection="1">
      <alignment vertical="center"/>
    </xf>
    <xf numFmtId="14" fontId="107" fillId="22" borderId="1" xfId="2" applyNumberFormat="1" applyFont="1" applyFill="1" applyBorder="1" applyAlignment="1">
      <alignment vertical="center" wrapText="1" shrinkToFit="1"/>
    </xf>
    <xf numFmtId="0" fontId="18" fillId="22" borderId="208" xfId="2" applyFont="1" applyFill="1" applyBorder="1" applyAlignment="1">
      <alignment horizontal="center" vertical="center" wrapText="1"/>
    </xf>
    <xf numFmtId="0" fontId="158" fillId="5" borderId="17" xfId="2" applyFont="1" applyFill="1" applyBorder="1">
      <alignment vertical="center"/>
    </xf>
    <xf numFmtId="0" fontId="153" fillId="0" borderId="159" xfId="0" applyFont="1" applyBorder="1" applyAlignment="1">
      <alignment horizontal="left" vertical="top" wrapText="1"/>
    </xf>
    <xf numFmtId="0" fontId="76" fillId="0" borderId="0" xfId="0" applyFont="1">
      <alignment vertical="center"/>
    </xf>
    <xf numFmtId="0" fontId="161" fillId="5" borderId="14" xfId="2" applyFont="1" applyFill="1" applyBorder="1">
      <alignment vertical="center"/>
    </xf>
    <xf numFmtId="0" fontId="160" fillId="0" borderId="144" xfId="0" applyFont="1" applyBorder="1">
      <alignment vertical="center"/>
    </xf>
    <xf numFmtId="0" fontId="98" fillId="42" borderId="130" xfId="0" applyFont="1" applyFill="1" applyBorder="1" applyAlignment="1">
      <alignment horizontal="center" vertical="center" wrapText="1"/>
    </xf>
    <xf numFmtId="0" fontId="159" fillId="40" borderId="0" xfId="0" applyFont="1" applyFill="1" applyAlignment="1">
      <alignment horizontal="center" vertical="center" wrapText="1"/>
    </xf>
    <xf numFmtId="0" fontId="153" fillId="0" borderId="209" xfId="1" applyFont="1" applyFill="1" applyBorder="1" applyAlignment="1" applyProtection="1">
      <alignment vertical="top" wrapText="1"/>
    </xf>
    <xf numFmtId="0" fontId="98" fillId="0" borderId="145" xfId="0" applyFont="1" applyBorder="1" applyAlignment="1">
      <alignment horizontal="center" vertical="center" wrapText="1"/>
    </xf>
    <xf numFmtId="14" fontId="13" fillId="22" borderId="1" xfId="1" applyNumberFormat="1" applyFont="1" applyFill="1" applyBorder="1" applyAlignment="1" applyProtection="1">
      <alignment horizontal="center" vertical="center" shrinkToFit="1"/>
    </xf>
    <xf numFmtId="177" fontId="13" fillId="20" borderId="215" xfId="2" applyNumberFormat="1" applyFont="1" applyFill="1" applyBorder="1" applyAlignment="1">
      <alignment horizontal="center" vertical="center" wrapText="1"/>
    </xf>
    <xf numFmtId="0" fontId="9" fillId="20" borderId="0" xfId="2" applyFont="1" applyFill="1" applyAlignment="1">
      <alignment horizontal="center" vertical="center" wrapText="1"/>
    </xf>
    <xf numFmtId="14" fontId="9" fillId="20" borderId="0" xfId="2" applyNumberFormat="1" applyFont="1" applyFill="1" applyAlignment="1">
      <alignment horizontal="center" vertical="center"/>
    </xf>
    <xf numFmtId="14" fontId="26" fillId="20" borderId="0" xfId="2" applyNumberFormat="1" applyFont="1" applyFill="1" applyAlignment="1">
      <alignment horizontal="center" vertical="center"/>
    </xf>
    <xf numFmtId="0" fontId="26" fillId="20" borderId="0" xfId="19" applyFont="1" applyFill="1" applyAlignment="1">
      <alignment horizontal="center" vertical="center"/>
    </xf>
    <xf numFmtId="0" fontId="26" fillId="20" borderId="0" xfId="19" applyFont="1" applyFill="1" applyAlignment="1">
      <alignment horizontal="center" vertical="center" wrapText="1"/>
    </xf>
    <xf numFmtId="0" fontId="151" fillId="20" borderId="206" xfId="0" applyFont="1" applyFill="1" applyBorder="1" applyAlignment="1">
      <alignment horizontal="left" vertical="center"/>
    </xf>
    <xf numFmtId="0" fontId="76" fillId="20" borderId="188" xfId="0" applyFont="1" applyFill="1" applyBorder="1" applyAlignment="1">
      <alignment horizontal="left" vertical="center"/>
    </xf>
    <xf numFmtId="14" fontId="76" fillId="20" borderId="188" xfId="0" applyNumberFormat="1" applyFont="1" applyFill="1" applyBorder="1" applyAlignment="1">
      <alignment horizontal="left" vertical="center"/>
    </xf>
    <xf numFmtId="14" fontId="76" fillId="20" borderId="207" xfId="0" applyNumberFormat="1" applyFont="1" applyFill="1" applyBorder="1" applyAlignment="1">
      <alignment horizontal="left" vertical="center"/>
    </xf>
    <xf numFmtId="0" fontId="37" fillId="20" borderId="142" xfId="17" applyFont="1" applyFill="1" applyBorder="1" applyAlignment="1">
      <alignment horizontal="center" vertical="center" wrapText="1"/>
    </xf>
    <xf numFmtId="14" fontId="37" fillId="20" borderId="143" xfId="17" applyNumberFormat="1" applyFont="1" applyFill="1" applyBorder="1" applyAlignment="1">
      <alignment horizontal="center" vertical="center"/>
    </xf>
    <xf numFmtId="0" fontId="1" fillId="20" borderId="142" xfId="17" applyFill="1" applyBorder="1" applyAlignment="1">
      <alignment horizontal="center" vertical="center" wrapText="1"/>
    </xf>
    <xf numFmtId="14" fontId="1" fillId="20" borderId="143" xfId="17" applyNumberFormat="1" applyFill="1" applyBorder="1" applyAlignment="1">
      <alignment horizontal="center" vertical="center"/>
    </xf>
    <xf numFmtId="0" fontId="136" fillId="5" borderId="0" xfId="0" applyFont="1" applyFill="1">
      <alignment vertical="center"/>
    </xf>
    <xf numFmtId="0" fontId="137" fillId="0" borderId="0" xfId="17" applyFont="1" applyAlignment="1">
      <alignment horizontal="left" vertical="center"/>
    </xf>
    <xf numFmtId="0" fontId="0" fillId="39" borderId="0" xfId="0" applyFill="1">
      <alignment vertical="center"/>
    </xf>
    <xf numFmtId="0" fontId="162" fillId="39" borderId="0" xfId="0" applyFont="1" applyFill="1">
      <alignment vertical="center"/>
    </xf>
    <xf numFmtId="0" fontId="156" fillId="39" borderId="0" xfId="0" applyFont="1" applyFill="1">
      <alignment vertical="center"/>
    </xf>
    <xf numFmtId="0" fontId="157" fillId="39" borderId="0" xfId="1" applyFont="1" applyFill="1" applyAlignment="1" applyProtection="1">
      <alignment vertical="center"/>
    </xf>
    <xf numFmtId="0" fontId="151" fillId="20" borderId="216" xfId="0" applyFont="1" applyFill="1" applyBorder="1" applyAlignment="1">
      <alignment horizontal="left" vertical="center"/>
    </xf>
    <xf numFmtId="14" fontId="76" fillId="20" borderId="217" xfId="0" applyNumberFormat="1" applyFont="1" applyFill="1" applyBorder="1" applyAlignment="1">
      <alignment horizontal="left" vertical="center"/>
    </xf>
    <xf numFmtId="177" fontId="1" fillId="20" borderId="218" xfId="2" applyNumberFormat="1" applyFont="1" applyFill="1" applyBorder="1" applyAlignment="1">
      <alignment horizontal="center" vertical="center" wrapText="1"/>
    </xf>
    <xf numFmtId="0" fontId="23" fillId="20" borderId="219" xfId="2" applyFont="1" applyFill="1" applyBorder="1" applyAlignment="1">
      <alignment horizontal="left" vertical="center"/>
    </xf>
    <xf numFmtId="0" fontId="23" fillId="20" borderId="8" xfId="2" applyFont="1" applyFill="1" applyBorder="1" applyAlignment="1">
      <alignment horizontal="left" vertical="center"/>
    </xf>
    <xf numFmtId="177" fontId="144" fillId="20" borderId="8" xfId="2" applyNumberFormat="1" applyFont="1" applyFill="1" applyBorder="1" applyAlignment="1">
      <alignment horizontal="center" vertical="center" shrinkToFit="1"/>
    </xf>
    <xf numFmtId="177" fontId="145" fillId="20" borderId="8" xfId="2" applyNumberFormat="1" applyFont="1" applyFill="1" applyBorder="1" applyAlignment="1">
      <alignment horizontal="center" vertical="center" wrapText="1"/>
    </xf>
    <xf numFmtId="0" fontId="23" fillId="0" borderId="8" xfId="2" applyFont="1" applyBorder="1" applyAlignment="1">
      <alignment horizontal="left" vertical="center"/>
    </xf>
    <xf numFmtId="0" fontId="23" fillId="5" borderId="8" xfId="2" applyFont="1" applyFill="1" applyBorder="1" applyAlignment="1">
      <alignment horizontal="left" vertical="center"/>
    </xf>
    <xf numFmtId="0" fontId="23" fillId="20" borderId="17" xfId="2" applyFont="1" applyFill="1" applyBorder="1" applyAlignment="1">
      <alignment horizontal="left" vertical="center"/>
    </xf>
    <xf numFmtId="177" fontId="12" fillId="20" borderId="53" xfId="2" applyNumberFormat="1" applyFont="1" applyFill="1" applyBorder="1" applyAlignment="1">
      <alignment horizontal="center" vertical="center" shrinkToFit="1"/>
    </xf>
    <xf numFmtId="177" fontId="23" fillId="22" borderId="53" xfId="2" applyNumberFormat="1" applyFont="1" applyFill="1" applyBorder="1" applyAlignment="1">
      <alignment horizontal="center" vertical="center" shrinkToFit="1"/>
    </xf>
    <xf numFmtId="0" fontId="178" fillId="20" borderId="221" xfId="2" applyFont="1" applyFill="1" applyBorder="1" applyAlignment="1">
      <alignment horizontal="center" vertical="center"/>
    </xf>
    <xf numFmtId="177" fontId="178" fillId="20" borderId="221" xfId="2" applyNumberFormat="1" applyFont="1" applyFill="1" applyBorder="1" applyAlignment="1">
      <alignment horizontal="center" vertical="center" shrinkToFit="1"/>
    </xf>
    <xf numFmtId="0" fontId="179" fillId="0" borderId="221" xfId="0" applyFont="1" applyBorder="1" applyAlignment="1">
      <alignment horizontal="center" vertical="center" wrapText="1"/>
    </xf>
    <xf numFmtId="177" fontId="13" fillId="20" borderId="221" xfId="2" applyNumberFormat="1" applyFont="1" applyFill="1" applyBorder="1" applyAlignment="1">
      <alignment horizontal="center" vertical="center" wrapText="1"/>
    </xf>
    <xf numFmtId="0" fontId="178" fillId="20" borderId="10" xfId="2" applyFont="1" applyFill="1" applyBorder="1" applyAlignment="1">
      <alignment horizontal="center" vertical="center"/>
    </xf>
    <xf numFmtId="177" fontId="178" fillId="20" borderId="10" xfId="2" applyNumberFormat="1" applyFont="1" applyFill="1" applyBorder="1" applyAlignment="1">
      <alignment horizontal="center" vertical="center" shrinkToFit="1"/>
    </xf>
    <xf numFmtId="177" fontId="10" fillId="20" borderId="10" xfId="2" applyNumberFormat="1" applyFont="1" applyFill="1" applyBorder="1" applyAlignment="1">
      <alignment horizontal="center" vertical="center" wrapText="1"/>
    </xf>
    <xf numFmtId="177" fontId="23" fillId="20" borderId="220" xfId="2" applyNumberFormat="1" applyFont="1" applyFill="1" applyBorder="1" applyAlignment="1">
      <alignment horizontal="center" vertical="center" shrinkToFit="1"/>
    </xf>
    <xf numFmtId="177" fontId="1" fillId="20" borderId="220" xfId="2" applyNumberFormat="1" applyFont="1" applyFill="1" applyBorder="1" applyAlignment="1">
      <alignment horizontal="center" vertical="center" wrapText="1"/>
    </xf>
    <xf numFmtId="0" fontId="23" fillId="20" borderId="220" xfId="2" applyFont="1" applyFill="1" applyBorder="1" applyAlignment="1">
      <alignment horizontal="center" vertical="center" wrapText="1"/>
    </xf>
    <xf numFmtId="0" fontId="6" fillId="0" borderId="220" xfId="2" applyBorder="1">
      <alignment vertical="center"/>
    </xf>
    <xf numFmtId="0" fontId="6" fillId="0" borderId="220" xfId="2" applyBorder="1" applyAlignment="1">
      <alignment horizontal="center" vertical="center"/>
    </xf>
    <xf numFmtId="0" fontId="24" fillId="24" borderId="7" xfId="2" applyFont="1" applyFill="1" applyBorder="1" applyAlignment="1">
      <alignment horizontal="center" vertical="top" wrapText="1"/>
    </xf>
    <xf numFmtId="177" fontId="1" fillId="24" borderId="38" xfId="2" applyNumberFormat="1" applyFont="1" applyFill="1" applyBorder="1" applyAlignment="1">
      <alignment horizontal="center" vertical="center" wrapText="1"/>
    </xf>
    <xf numFmtId="0" fontId="24" fillId="24" borderId="7" xfId="2" applyFont="1" applyFill="1" applyBorder="1" applyAlignment="1">
      <alignment horizontal="center" vertical="center" wrapText="1"/>
    </xf>
    <xf numFmtId="0" fontId="103" fillId="0" borderId="197" xfId="2" applyFont="1" applyBorder="1" applyAlignment="1">
      <alignment horizontal="left" vertical="top" wrapText="1"/>
    </xf>
    <xf numFmtId="0" fontId="76" fillId="20" borderId="0" xfId="0" applyFont="1" applyFill="1" applyAlignment="1">
      <alignment horizontal="center" vertical="center"/>
    </xf>
    <xf numFmtId="0" fontId="114" fillId="20" borderId="0" xfId="0" applyFont="1" applyFill="1" applyAlignment="1">
      <alignment vertical="center" wrapText="1"/>
    </xf>
    <xf numFmtId="0" fontId="8" fillId="0" borderId="189" xfId="1" applyBorder="1" applyAlignment="1" applyProtection="1">
      <alignment vertical="center"/>
    </xf>
    <xf numFmtId="0" fontId="181" fillId="22" borderId="0" xfId="0" applyFont="1" applyFill="1" applyAlignment="1">
      <alignment horizontal="center" vertical="center" wrapText="1"/>
    </xf>
    <xf numFmtId="0" fontId="98" fillId="43" borderId="130" xfId="0" applyFont="1" applyFill="1" applyBorder="1" applyAlignment="1">
      <alignment horizontal="center" vertical="center" wrapText="1"/>
    </xf>
    <xf numFmtId="0" fontId="154" fillId="3" borderId="9" xfId="2" applyFont="1" applyFill="1" applyBorder="1" applyAlignment="1">
      <alignment horizontal="center" vertical="center" wrapText="1"/>
    </xf>
    <xf numFmtId="0" fontId="148" fillId="34" borderId="223" xfId="1" applyFont="1" applyFill="1" applyBorder="1" applyAlignment="1" applyProtection="1">
      <alignment horizontal="center" vertical="center" wrapText="1"/>
    </xf>
    <xf numFmtId="0" fontId="139" fillId="32" borderId="186" xfId="2" applyFont="1" applyFill="1" applyBorder="1" applyAlignment="1">
      <alignment horizontal="left" vertical="center" shrinkToFit="1"/>
    </xf>
    <xf numFmtId="0" fontId="182" fillId="0" borderId="209" xfId="1" applyFont="1" applyFill="1" applyBorder="1" applyAlignment="1" applyProtection="1">
      <alignment vertical="top" wrapText="1"/>
    </xf>
    <xf numFmtId="0" fontId="0" fillId="44" borderId="0" xfId="0" applyFill="1">
      <alignment vertical="center"/>
    </xf>
    <xf numFmtId="14" fontId="109" fillId="20" borderId="143" xfId="17" applyNumberFormat="1" applyFont="1" applyFill="1" applyBorder="1" applyAlignment="1">
      <alignment horizontal="center" vertical="center" wrapText="1"/>
    </xf>
    <xf numFmtId="0" fontId="107" fillId="22" borderId="9" xfId="2" applyFont="1" applyFill="1" applyBorder="1" applyAlignment="1">
      <alignment horizontal="center" vertical="center"/>
    </xf>
    <xf numFmtId="0" fontId="8" fillId="0" borderId="224" xfId="1" applyBorder="1" applyAlignment="1" applyProtection="1">
      <alignment vertical="center"/>
    </xf>
    <xf numFmtId="0" fontId="107" fillId="22" borderId="226" xfId="2" applyFont="1" applyFill="1" applyBorder="1" applyAlignment="1">
      <alignment horizontal="center" vertical="center"/>
    </xf>
    <xf numFmtId="0" fontId="107" fillId="3" borderId="0" xfId="2" applyFont="1" applyFill="1" applyAlignment="1">
      <alignment horizontal="center" vertical="center"/>
    </xf>
    <xf numFmtId="14" fontId="107" fillId="3" borderId="0" xfId="2" applyNumberFormat="1" applyFont="1" applyFill="1" applyAlignment="1">
      <alignment horizontal="center" vertical="center"/>
    </xf>
    <xf numFmtId="0" fontId="154" fillId="3" borderId="9" xfId="2" applyFont="1" applyFill="1" applyBorder="1" applyAlignment="1">
      <alignment horizontal="center" vertical="center" shrinkToFit="1"/>
    </xf>
    <xf numFmtId="0" fontId="13" fillId="20" borderId="142" xfId="17" applyFont="1" applyFill="1" applyBorder="1" applyAlignment="1">
      <alignment horizontal="center" vertical="center" wrapText="1"/>
    </xf>
    <xf numFmtId="14" fontId="13" fillId="20" borderId="143" xfId="17" applyNumberFormat="1" applyFont="1" applyFill="1" applyBorder="1" applyAlignment="1">
      <alignment horizontal="center" vertical="center"/>
    </xf>
    <xf numFmtId="0" fontId="104" fillId="22" borderId="164" xfId="1" applyFont="1" applyFill="1" applyBorder="1" applyAlignment="1" applyProtection="1">
      <alignment horizontal="center" vertical="center" wrapText="1"/>
    </xf>
    <xf numFmtId="0" fontId="76" fillId="22" borderId="188" xfId="0" applyFont="1" applyFill="1" applyBorder="1" applyAlignment="1">
      <alignment horizontal="left" vertical="center"/>
    </xf>
    <xf numFmtId="0" fontId="76" fillId="45" borderId="188" xfId="0" applyFont="1" applyFill="1" applyBorder="1" applyAlignment="1">
      <alignment horizontal="left" vertical="center"/>
    </xf>
    <xf numFmtId="0" fontId="183" fillId="0" borderId="0" xfId="0" applyFont="1" applyAlignment="1">
      <alignment vertical="top" wrapText="1"/>
    </xf>
    <xf numFmtId="14" fontId="163" fillId="20" borderId="143" xfId="0" applyNumberFormat="1" applyFont="1" applyFill="1" applyBorder="1" applyAlignment="1">
      <alignment horizontal="center" vertical="center"/>
    </xf>
    <xf numFmtId="0" fontId="113" fillId="20" borderId="0" xfId="0" applyFont="1" applyFill="1" applyAlignment="1">
      <alignment horizontal="center" vertical="center"/>
    </xf>
    <xf numFmtId="0" fontId="8" fillId="0" borderId="224" xfId="1" applyBorder="1" applyAlignment="1" applyProtection="1">
      <alignment horizontal="left" vertical="center" wrapText="1"/>
    </xf>
    <xf numFmtId="0" fontId="175" fillId="25" borderId="210" xfId="0" applyFont="1" applyFill="1" applyBorder="1" applyAlignment="1">
      <alignment horizontal="left" vertical="center"/>
    </xf>
    <xf numFmtId="0" fontId="185" fillId="25" borderId="210" xfId="0" applyFont="1" applyFill="1" applyBorder="1" applyAlignment="1">
      <alignment horizontal="left" vertical="center"/>
    </xf>
    <xf numFmtId="3" fontId="170" fillId="25" borderId="0" xfId="0" applyNumberFormat="1" applyFont="1" applyFill="1" applyAlignment="1">
      <alignment vertical="center" wrapText="1"/>
    </xf>
    <xf numFmtId="177" fontId="171" fillId="25" borderId="0" xfId="0" applyNumberFormat="1" applyFont="1" applyFill="1">
      <alignment vertical="center"/>
    </xf>
    <xf numFmtId="10" fontId="172" fillId="25" borderId="0" xfId="0" applyNumberFormat="1" applyFont="1" applyFill="1" applyAlignment="1">
      <alignment horizontal="center" vertical="center" wrapText="1"/>
    </xf>
    <xf numFmtId="177" fontId="180" fillId="25" borderId="213" xfId="0" applyNumberFormat="1" applyFont="1" applyFill="1" applyBorder="1" applyAlignment="1">
      <alignment vertical="center" wrapText="1"/>
    </xf>
    <xf numFmtId="184" fontId="180" fillId="25" borderId="213" xfId="0" applyNumberFormat="1" applyFont="1" applyFill="1" applyBorder="1" applyAlignment="1">
      <alignment vertical="center" wrapText="1"/>
    </xf>
    <xf numFmtId="3" fontId="180" fillId="25" borderId="213" xfId="0" applyNumberFormat="1" applyFont="1" applyFill="1" applyBorder="1" applyAlignment="1">
      <alignment vertical="center" wrapText="1"/>
    </xf>
    <xf numFmtId="184" fontId="180" fillId="25" borderId="214" xfId="0" applyNumberFormat="1" applyFont="1" applyFill="1" applyBorder="1" applyAlignment="1">
      <alignment vertical="center" wrapText="1"/>
    </xf>
    <xf numFmtId="0" fontId="106" fillId="25" borderId="0" xfId="0" applyFont="1" applyFill="1">
      <alignment vertical="center"/>
    </xf>
    <xf numFmtId="0" fontId="128" fillId="20" borderId="0" xfId="0" applyFont="1" applyFill="1" applyAlignment="1">
      <alignment vertical="top" wrapText="1"/>
    </xf>
    <xf numFmtId="0" fontId="128" fillId="25" borderId="0" xfId="0" applyFont="1" applyFill="1" applyAlignment="1">
      <alignment vertical="top" wrapText="1"/>
    </xf>
    <xf numFmtId="0" fontId="13" fillId="0" borderId="229" xfId="2" applyFont="1" applyBorder="1" applyAlignment="1">
      <alignment horizontal="center" vertical="center" wrapText="1"/>
    </xf>
    <xf numFmtId="180" fontId="50" fillId="12" borderId="230" xfId="17" applyNumberFormat="1" applyFont="1" applyFill="1" applyBorder="1" applyAlignment="1">
      <alignment horizontal="center" vertical="center"/>
    </xf>
    <xf numFmtId="0" fontId="127" fillId="20" borderId="142" xfId="17" applyFont="1" applyFill="1" applyBorder="1" applyAlignment="1">
      <alignment horizontal="center" vertical="center" wrapText="1"/>
    </xf>
    <xf numFmtId="14" fontId="23" fillId="20" borderId="143" xfId="17" applyNumberFormat="1" applyFont="1" applyFill="1" applyBorder="1" applyAlignment="1">
      <alignment horizontal="center" vertical="center"/>
    </xf>
    <xf numFmtId="0" fontId="98" fillId="0" borderId="130" xfId="0" applyFont="1" applyBorder="1" applyAlignment="1">
      <alignment horizontal="center" vertical="center" wrapText="1"/>
    </xf>
    <xf numFmtId="0" fontId="109" fillId="22" borderId="142" xfId="17" applyFont="1" applyFill="1" applyBorder="1" applyAlignment="1">
      <alignment horizontal="center" vertical="center" wrapText="1"/>
    </xf>
    <xf numFmtId="14" fontId="109" fillId="22" borderId="143" xfId="17" applyNumberFormat="1" applyFont="1" applyFill="1" applyBorder="1" applyAlignment="1">
      <alignment horizontal="center" vertical="center"/>
    </xf>
    <xf numFmtId="0" fontId="153" fillId="0" borderId="231" xfId="0" applyFont="1" applyBorder="1" applyAlignment="1">
      <alignment horizontal="left" vertical="top" wrapText="1"/>
    </xf>
    <xf numFmtId="0" fontId="103" fillId="22" borderId="1" xfId="1" applyFont="1" applyFill="1" applyBorder="1" applyAlignment="1" applyProtection="1">
      <alignment horizontal="center" vertical="center" wrapText="1"/>
    </xf>
    <xf numFmtId="0" fontId="184" fillId="0" borderId="209" xfId="1" applyFont="1" applyFill="1" applyBorder="1" applyAlignment="1" applyProtection="1">
      <alignment vertical="top" wrapText="1"/>
    </xf>
    <xf numFmtId="0" fontId="182" fillId="0" borderId="30" xfId="1" applyFont="1" applyBorder="1" applyAlignment="1" applyProtection="1">
      <alignment horizontal="left" vertical="top" wrapText="1"/>
    </xf>
    <xf numFmtId="0" fontId="186" fillId="0" borderId="129" xfId="1" applyFont="1" applyFill="1" applyBorder="1" applyAlignment="1" applyProtection="1">
      <alignment horizontal="left" vertical="top" wrapText="1"/>
    </xf>
    <xf numFmtId="0" fontId="126" fillId="22" borderId="0" xfId="0" applyFont="1" applyFill="1" applyAlignment="1">
      <alignment horizontal="center" vertical="center" wrapText="1"/>
    </xf>
    <xf numFmtId="0" fontId="188" fillId="0" borderId="204" xfId="1" applyFont="1" applyFill="1" applyBorder="1" applyAlignment="1" applyProtection="1">
      <alignment vertical="top" wrapText="1"/>
    </xf>
    <xf numFmtId="0" fontId="153" fillId="0" borderId="166" xfId="1" applyFont="1" applyFill="1" applyBorder="1" applyAlignment="1" applyProtection="1">
      <alignment vertical="top" wrapText="1"/>
    </xf>
    <xf numFmtId="0" fontId="190" fillId="0" borderId="147" xfId="0" applyFont="1" applyBorder="1" applyAlignment="1">
      <alignment horizontal="left" vertical="top" wrapText="1"/>
    </xf>
    <xf numFmtId="0" fontId="8" fillId="0" borderId="232" xfId="1" applyBorder="1" applyAlignment="1" applyProtection="1">
      <alignment vertical="center"/>
    </xf>
    <xf numFmtId="0" fontId="8" fillId="0" borderId="0" xfId="1" applyAlignment="1" applyProtection="1">
      <alignment horizontal="left" vertical="top" wrapText="1"/>
    </xf>
    <xf numFmtId="0" fontId="153" fillId="0" borderId="190" xfId="1" applyFont="1" applyFill="1" applyBorder="1" applyAlignment="1" applyProtection="1">
      <alignment horizontal="left" vertical="top" wrapText="1"/>
    </xf>
    <xf numFmtId="0" fontId="191" fillId="0" borderId="0" xfId="0" applyFont="1">
      <alignment vertical="center"/>
    </xf>
    <xf numFmtId="0" fontId="151" fillId="20" borderId="188" xfId="0" applyFont="1" applyFill="1" applyBorder="1" applyAlignment="1">
      <alignment horizontal="left" vertical="center"/>
    </xf>
    <xf numFmtId="0" fontId="76" fillId="46" borderId="188" xfId="0" applyFont="1" applyFill="1" applyBorder="1" applyAlignment="1">
      <alignment horizontal="left" vertical="center"/>
    </xf>
    <xf numFmtId="0" fontId="193" fillId="22" borderId="164" xfId="2" applyFont="1" applyFill="1" applyBorder="1" applyAlignment="1">
      <alignment horizontal="center" vertical="center" wrapText="1"/>
    </xf>
    <xf numFmtId="0" fontId="8" fillId="0" borderId="236" xfId="1" applyFill="1" applyBorder="1" applyAlignment="1" applyProtection="1">
      <alignment vertical="center" wrapText="1"/>
    </xf>
    <xf numFmtId="0" fontId="130" fillId="40" borderId="108" xfId="2" applyFont="1" applyFill="1" applyBorder="1" applyAlignment="1">
      <alignment horizontal="center" vertical="center" wrapText="1" shrinkToFit="1"/>
    </xf>
    <xf numFmtId="0" fontId="104" fillId="0" borderId="109" xfId="2" applyFont="1" applyBorder="1" applyAlignment="1">
      <alignment vertical="center" shrinkToFit="1"/>
    </xf>
    <xf numFmtId="0" fontId="6" fillId="0" borderId="112" xfId="2" applyBorder="1">
      <alignment vertical="center"/>
    </xf>
    <xf numFmtId="0" fontId="21" fillId="0" borderId="237" xfId="1" applyFont="1" applyBorder="1" applyAlignment="1" applyProtection="1">
      <alignment vertical="top" wrapText="1"/>
    </xf>
    <xf numFmtId="0" fontId="27" fillId="0" borderId="171" xfId="2" applyFont="1" applyBorder="1" applyAlignment="1">
      <alignment vertical="top" wrapText="1"/>
    </xf>
    <xf numFmtId="0" fontId="8" fillId="0" borderId="238" xfId="1" applyFill="1" applyBorder="1" applyAlignment="1" applyProtection="1">
      <alignment vertical="center" wrapText="1"/>
    </xf>
    <xf numFmtId="0" fontId="6" fillId="0" borderId="114" xfId="2" applyBorder="1">
      <alignment vertical="center"/>
    </xf>
    <xf numFmtId="0" fontId="21" fillId="0" borderId="99" xfId="1" applyFont="1" applyBorder="1" applyAlignment="1" applyProtection="1">
      <alignment vertical="top" wrapText="1"/>
    </xf>
    <xf numFmtId="0" fontId="27" fillId="0" borderId="0" xfId="2" applyFont="1" applyAlignment="1">
      <alignment vertical="top" wrapText="1"/>
    </xf>
    <xf numFmtId="0" fontId="8" fillId="0" borderId="99" xfId="1" applyBorder="1" applyAlignment="1" applyProtection="1">
      <alignment vertical="top" wrapText="1"/>
    </xf>
    <xf numFmtId="3" fontId="194" fillId="25" borderId="0" xfId="0" applyNumberFormat="1" applyFont="1" applyFill="1" applyAlignment="1">
      <alignment vertical="center" wrapText="1"/>
    </xf>
    <xf numFmtId="0" fontId="173" fillId="25" borderId="0" xfId="0" applyFont="1" applyFill="1" applyAlignment="1">
      <alignment vertical="center" wrapText="1"/>
    </xf>
    <xf numFmtId="0" fontId="173" fillId="25" borderId="213" xfId="0" applyFont="1" applyFill="1" applyBorder="1" applyAlignment="1">
      <alignment vertical="center" wrapText="1"/>
    </xf>
    <xf numFmtId="0" fontId="173" fillId="25" borderId="212" xfId="0" applyFont="1" applyFill="1" applyBorder="1" applyAlignment="1">
      <alignment vertical="center" wrapText="1"/>
    </xf>
    <xf numFmtId="0" fontId="195" fillId="25" borderId="0" xfId="0" applyFont="1" applyFill="1" applyAlignment="1">
      <alignment horizontal="center" vertical="center" wrapText="1"/>
    </xf>
    <xf numFmtId="177" fontId="180" fillId="25" borderId="0" xfId="0" applyNumberFormat="1" applyFont="1" applyFill="1" applyAlignment="1">
      <alignment horizontal="center" vertical="center" wrapText="1"/>
    </xf>
    <xf numFmtId="177" fontId="198" fillId="25" borderId="0" xfId="0" applyNumberFormat="1" applyFont="1" applyFill="1">
      <alignment vertical="center"/>
    </xf>
    <xf numFmtId="0" fontId="199" fillId="25" borderId="0" xfId="0" applyFont="1" applyFill="1" applyAlignment="1">
      <alignment vertical="top" wrapText="1"/>
    </xf>
    <xf numFmtId="14" fontId="13" fillId="22" borderId="143" xfId="17" applyNumberFormat="1" applyFont="1" applyFill="1" applyBorder="1" applyAlignment="1">
      <alignment horizontal="center" vertical="center" wrapText="1"/>
    </xf>
    <xf numFmtId="56" fontId="109" fillId="22" borderId="142" xfId="17" applyNumberFormat="1" applyFont="1" applyFill="1" applyBorder="1" applyAlignment="1">
      <alignment horizontal="center" vertical="center" wrapText="1"/>
    </xf>
    <xf numFmtId="0" fontId="200" fillId="39" borderId="0" xfId="0" applyFont="1" applyFill="1">
      <alignment vertical="center"/>
    </xf>
    <xf numFmtId="0" fontId="192" fillId="39" borderId="0" xfId="0" applyFont="1" applyFill="1">
      <alignment vertical="center"/>
    </xf>
    <xf numFmtId="0" fontId="146" fillId="39" borderId="0" xfId="0" applyFont="1" applyFill="1">
      <alignment vertical="center"/>
    </xf>
    <xf numFmtId="0" fontId="174" fillId="39" borderId="0" xfId="0" applyFont="1" applyFill="1" applyAlignment="1">
      <alignment vertical="center" wrapText="1"/>
    </xf>
    <xf numFmtId="0" fontId="201" fillId="39" borderId="0" xfId="0" applyFont="1" applyFill="1">
      <alignment vertical="center"/>
    </xf>
    <xf numFmtId="0" fontId="202" fillId="39" borderId="0" xfId="0" applyFont="1" applyFill="1">
      <alignment vertical="center"/>
    </xf>
    <xf numFmtId="0" fontId="128" fillId="39" borderId="0" xfId="0" applyFont="1" applyFill="1" applyAlignment="1">
      <alignment vertical="center" wrapText="1"/>
    </xf>
    <xf numFmtId="0" fontId="203" fillId="39" borderId="0" xfId="0" applyFont="1" applyFill="1">
      <alignment vertical="center"/>
    </xf>
    <xf numFmtId="0" fontId="204" fillId="39" borderId="0" xfId="0" applyFont="1" applyFill="1">
      <alignment vertical="center"/>
    </xf>
    <xf numFmtId="0" fontId="205" fillId="39" borderId="0" xfId="0" applyFont="1" applyFill="1" applyAlignment="1">
      <alignment vertical="center" wrapText="1"/>
    </xf>
    <xf numFmtId="0" fontId="206" fillId="39" borderId="0" xfId="0" applyFont="1" applyFill="1" applyAlignment="1">
      <alignment vertical="center" wrapText="1"/>
    </xf>
    <xf numFmtId="0" fontId="213" fillId="0" borderId="0" xfId="2" applyFont="1">
      <alignment vertical="center"/>
    </xf>
    <xf numFmtId="0" fontId="214" fillId="0" borderId="0" xfId="2" applyFont="1">
      <alignment vertical="center"/>
    </xf>
    <xf numFmtId="0" fontId="7" fillId="10" borderId="0" xfId="4" applyFont="1" applyFill="1" applyAlignment="1">
      <alignment vertical="top"/>
    </xf>
    <xf numFmtId="0" fontId="169" fillId="10" borderId="0" xfId="2" applyFont="1" applyFill="1" applyAlignment="1">
      <alignment vertical="top"/>
    </xf>
    <xf numFmtId="0" fontId="7" fillId="10" borderId="0" xfId="2" applyFont="1" applyFill="1" applyAlignment="1">
      <alignment vertical="top"/>
    </xf>
    <xf numFmtId="0" fontId="6" fillId="10" borderId="0" xfId="2" applyFill="1">
      <alignment vertical="center"/>
    </xf>
    <xf numFmtId="0" fontId="6" fillId="0" borderId="0" xfId="2" applyAlignment="1">
      <alignment vertical="top"/>
    </xf>
    <xf numFmtId="0" fontId="211" fillId="10" borderId="0" xfId="2" applyFont="1" applyFill="1" applyAlignment="1">
      <alignment vertical="top"/>
    </xf>
    <xf numFmtId="0" fontId="34" fillId="10" borderId="0" xfId="2" applyFont="1" applyFill="1" applyAlignment="1">
      <alignment vertical="top"/>
    </xf>
    <xf numFmtId="0" fontId="219" fillId="10" borderId="0" xfId="2" applyFont="1" applyFill="1" applyAlignment="1">
      <alignment vertical="top"/>
    </xf>
    <xf numFmtId="0" fontId="84" fillId="0" borderId="0" xfId="0" applyFont="1" applyAlignment="1">
      <alignment horizontal="left" vertical="center" wrapText="1"/>
    </xf>
    <xf numFmtId="0" fontId="88" fillId="0" borderId="0" xfId="0" applyFont="1" applyAlignment="1">
      <alignment horizontal="left" vertical="center" wrapText="1"/>
    </xf>
    <xf numFmtId="0" fontId="87" fillId="0" borderId="0" xfId="0" applyFont="1" applyAlignment="1">
      <alignment horizontal="left" vertical="center" wrapText="1"/>
    </xf>
    <xf numFmtId="0" fontId="88" fillId="0" borderId="0" xfId="0" applyFont="1" applyAlignment="1">
      <alignment horizontal="left" vertical="top" wrapText="1"/>
    </xf>
    <xf numFmtId="0" fontId="84" fillId="0" borderId="0" xfId="0" applyFont="1" applyAlignment="1">
      <alignment horizontal="left" vertical="top" wrapText="1"/>
    </xf>
    <xf numFmtId="0" fontId="85" fillId="0" borderId="0" xfId="0" applyFont="1" applyAlignment="1">
      <alignment horizontal="left" vertical="center" wrapText="1"/>
    </xf>
    <xf numFmtId="0" fontId="6" fillId="0" borderId="68" xfId="0" applyFont="1" applyBorder="1" applyAlignment="1">
      <alignment horizontal="left" vertical="center"/>
    </xf>
    <xf numFmtId="0" fontId="6" fillId="0" borderId="0" xfId="0" applyFont="1" applyAlignment="1">
      <alignment horizontal="left" vertical="center"/>
    </xf>
    <xf numFmtId="0" fontId="6" fillId="0" borderId="70" xfId="0" applyFont="1" applyBorder="1" applyAlignment="1">
      <alignment horizontal="left" vertical="center"/>
    </xf>
    <xf numFmtId="0" fontId="135" fillId="5" borderId="0" xfId="0" applyFont="1" applyFill="1" applyAlignment="1">
      <alignment horizontal="left" vertical="center" wrapText="1"/>
    </xf>
    <xf numFmtId="0" fontId="135" fillId="5" borderId="70" xfId="0" applyFont="1" applyFill="1" applyBorder="1" applyAlignment="1">
      <alignment horizontal="left" vertical="center" wrapText="1"/>
    </xf>
    <xf numFmtId="0" fontId="135" fillId="5" borderId="0" xfId="0" applyFont="1" applyFill="1" applyAlignment="1">
      <alignment horizontal="left" vertical="center"/>
    </xf>
    <xf numFmtId="0" fontId="135" fillId="5" borderId="0" xfId="0" applyFont="1" applyFill="1" applyAlignment="1">
      <alignment horizontal="left" vertical="top" wrapText="1"/>
    </xf>
    <xf numFmtId="0" fontId="8" fillId="0" borderId="0" xfId="1" applyAlignment="1" applyProtection="1">
      <alignment horizontal="center" vertical="center" wrapText="1"/>
    </xf>
    <xf numFmtId="0" fontId="138" fillId="39" borderId="0" xfId="0" applyFont="1" applyFill="1" applyAlignment="1">
      <alignment horizontal="left" vertical="top" wrapText="1"/>
    </xf>
    <xf numFmtId="0" fontId="0" fillId="39" borderId="0" xfId="0" applyFill="1" applyAlignment="1">
      <alignment horizontal="center" vertical="center"/>
    </xf>
    <xf numFmtId="0" fontId="50" fillId="0" borderId="48" xfId="17" applyFont="1" applyBorder="1" applyAlignment="1">
      <alignment horizontal="center" vertical="center"/>
    </xf>
    <xf numFmtId="0" fontId="50" fillId="0" borderId="49" xfId="17" applyFont="1" applyBorder="1" applyAlignment="1">
      <alignment horizontal="center" vertical="center"/>
    </xf>
    <xf numFmtId="0" fontId="50" fillId="0" borderId="50" xfId="17" applyFont="1" applyBorder="1" applyAlignment="1">
      <alignment horizontal="center" vertical="center"/>
    </xf>
    <xf numFmtId="0" fontId="1" fillId="0" borderId="75" xfId="17" applyBorder="1" applyAlignment="1">
      <alignment horizontal="center" vertical="center"/>
    </xf>
    <xf numFmtId="0" fontId="1" fillId="0" borderId="76" xfId="17" applyBorder="1" applyAlignment="1">
      <alignment horizontal="center" vertical="center"/>
    </xf>
    <xf numFmtId="0" fontId="1" fillId="0" borderId="77" xfId="17" applyBorder="1" applyAlignment="1">
      <alignment horizontal="center" vertical="center"/>
    </xf>
    <xf numFmtId="0" fontId="38" fillId="0" borderId="78" xfId="17" applyFont="1" applyBorder="1" applyAlignment="1">
      <alignment horizontal="center" vertical="center" wrapText="1"/>
    </xf>
    <xf numFmtId="0" fontId="38" fillId="0" borderId="44" xfId="17" applyFont="1" applyBorder="1" applyAlignment="1">
      <alignment horizontal="center" vertical="center" wrapText="1"/>
    </xf>
    <xf numFmtId="0" fontId="34" fillId="18" borderId="0" xfId="17" applyFont="1" applyFill="1" applyAlignment="1">
      <alignment horizontal="center" vertical="center"/>
    </xf>
    <xf numFmtId="179" fontId="11" fillId="0" borderId="79" xfId="17" applyNumberFormat="1" applyFont="1" applyBorder="1" applyAlignment="1">
      <alignment horizontal="center" vertical="center" shrinkToFit="1"/>
    </xf>
    <xf numFmtId="179" fontId="11" fillId="0" borderId="80" xfId="17" applyNumberFormat="1" applyFont="1" applyBorder="1" applyAlignment="1">
      <alignment horizontal="center" vertical="center" shrinkToFit="1"/>
    </xf>
    <xf numFmtId="0" fontId="48" fillId="0" borderId="81" xfId="17" applyFont="1" applyBorder="1" applyAlignment="1">
      <alignment horizontal="center" vertical="center"/>
    </xf>
    <xf numFmtId="0" fontId="48" fillId="0" borderId="82" xfId="17" applyFont="1" applyBorder="1" applyAlignment="1">
      <alignment horizontal="center" vertical="center"/>
    </xf>
    <xf numFmtId="0" fontId="10" fillId="6" borderId="227" xfId="17" applyFont="1" applyFill="1" applyBorder="1" applyAlignment="1">
      <alignment horizontal="left" vertical="center" wrapText="1"/>
    </xf>
    <xf numFmtId="0" fontId="10" fillId="6" borderId="228" xfId="17" applyFont="1" applyFill="1" applyBorder="1" applyAlignment="1">
      <alignment horizontal="left" vertical="center" wrapText="1"/>
    </xf>
    <xf numFmtId="0" fontId="10" fillId="6" borderId="229" xfId="17" applyFont="1" applyFill="1" applyBorder="1" applyAlignment="1">
      <alignment horizontal="left" vertical="center" wrapText="1"/>
    </xf>
    <xf numFmtId="0" fontId="37" fillId="20" borderId="174" xfId="17" applyFont="1" applyFill="1" applyBorder="1" applyAlignment="1">
      <alignment horizontal="left" vertical="top" wrapText="1"/>
    </xf>
    <xf numFmtId="0" fontId="37" fillId="20" borderId="175" xfId="17" applyFont="1" applyFill="1" applyBorder="1" applyAlignment="1">
      <alignment horizontal="left" vertical="top" wrapText="1"/>
    </xf>
    <xf numFmtId="0" fontId="37" fillId="20" borderId="176" xfId="17" applyFont="1" applyFill="1" applyBorder="1" applyAlignment="1">
      <alignment horizontal="left" vertical="top" wrapText="1"/>
    </xf>
    <xf numFmtId="0" fontId="37" fillId="11" borderId="83" xfId="18" applyFont="1" applyFill="1" applyBorder="1" applyAlignment="1">
      <alignment horizontal="center" vertical="center"/>
    </xf>
    <xf numFmtId="0" fontId="37" fillId="11" borderId="84" xfId="18" applyFont="1" applyFill="1" applyBorder="1" applyAlignment="1">
      <alignment horizontal="center" vertical="center"/>
    </xf>
    <xf numFmtId="0" fontId="12" fillId="0" borderId="131" xfId="17" applyFont="1" applyBorder="1" applyAlignment="1">
      <alignment horizontal="center" vertical="center" wrapText="1"/>
    </xf>
    <xf numFmtId="0" fontId="12" fillId="0" borderId="132" xfId="17" applyFont="1" applyBorder="1" applyAlignment="1">
      <alignment horizontal="center" vertical="center" wrapText="1"/>
    </xf>
    <xf numFmtId="0" fontId="12" fillId="0" borderId="133" xfId="17" applyFont="1" applyBorder="1" applyAlignment="1">
      <alignment horizontal="center" vertical="center" wrapText="1"/>
    </xf>
    <xf numFmtId="0" fontId="55" fillId="0" borderId="135" xfId="17" applyFont="1" applyBorder="1" applyAlignment="1">
      <alignment horizontal="center" vertical="center"/>
    </xf>
    <xf numFmtId="0" fontId="55" fillId="0" borderId="136" xfId="17" applyFont="1" applyBorder="1" applyAlignment="1">
      <alignment horizontal="center" vertical="center"/>
    </xf>
    <xf numFmtId="0" fontId="55" fillId="0" borderId="137" xfId="17" applyFont="1" applyBorder="1" applyAlignment="1">
      <alignment horizontal="center" vertical="center"/>
    </xf>
    <xf numFmtId="0" fontId="141" fillId="20" borderId="174" xfId="17" applyFont="1" applyFill="1" applyBorder="1" applyAlignment="1">
      <alignment horizontal="left" vertical="top" wrapText="1"/>
    </xf>
    <xf numFmtId="0" fontId="141" fillId="20" borderId="175" xfId="17" applyFont="1" applyFill="1" applyBorder="1" applyAlignment="1">
      <alignment horizontal="left" vertical="top" wrapText="1"/>
    </xf>
    <xf numFmtId="0" fontId="141" fillId="20" borderId="176" xfId="17" applyFont="1" applyFill="1" applyBorder="1" applyAlignment="1">
      <alignment horizontal="left" vertical="top" wrapText="1"/>
    </xf>
    <xf numFmtId="0" fontId="13" fillId="22" borderId="174" xfId="17" applyFont="1" applyFill="1" applyBorder="1" applyAlignment="1">
      <alignment horizontal="left" vertical="top" wrapText="1"/>
    </xf>
    <xf numFmtId="0" fontId="13" fillId="22" borderId="175" xfId="17" applyFont="1" applyFill="1" applyBorder="1" applyAlignment="1">
      <alignment horizontal="left" vertical="top" wrapText="1"/>
    </xf>
    <xf numFmtId="0" fontId="13" fillId="22" borderId="176" xfId="17" applyFont="1" applyFill="1" applyBorder="1" applyAlignment="1">
      <alignment horizontal="left" vertical="top" wrapText="1"/>
    </xf>
    <xf numFmtId="0" fontId="37" fillId="22" borderId="174" xfId="17" applyFont="1" applyFill="1" applyBorder="1" applyAlignment="1">
      <alignment horizontal="left" vertical="top" wrapText="1"/>
    </xf>
    <xf numFmtId="0" fontId="37" fillId="22" borderId="175" xfId="17" applyFont="1" applyFill="1" applyBorder="1" applyAlignment="1">
      <alignment horizontal="left" vertical="top" wrapText="1"/>
    </xf>
    <xf numFmtId="0" fontId="37" fillId="22" borderId="176" xfId="17" applyFont="1" applyFill="1" applyBorder="1" applyAlignment="1">
      <alignment horizontal="left" vertical="top" wrapText="1"/>
    </xf>
    <xf numFmtId="0" fontId="13" fillId="20" borderId="174" xfId="17" applyFont="1" applyFill="1" applyBorder="1" applyAlignment="1">
      <alignment horizontal="left" vertical="top" wrapText="1"/>
    </xf>
    <xf numFmtId="0" fontId="13" fillId="20" borderId="175" xfId="17" applyFont="1" applyFill="1" applyBorder="1" applyAlignment="1">
      <alignment horizontal="left" vertical="top" wrapText="1"/>
    </xf>
    <xf numFmtId="0" fontId="13" fillId="20" borderId="176" xfId="17" applyFont="1" applyFill="1" applyBorder="1" applyAlignment="1">
      <alignment horizontal="left" vertical="top" wrapText="1"/>
    </xf>
    <xf numFmtId="0" fontId="37" fillId="20" borderId="222" xfId="17" applyFont="1" applyFill="1" applyBorder="1" applyAlignment="1">
      <alignment horizontal="left" vertical="top" wrapText="1"/>
    </xf>
    <xf numFmtId="0" fontId="37" fillId="20" borderId="142" xfId="17" applyFont="1" applyFill="1" applyBorder="1" applyAlignment="1">
      <alignment horizontal="left" vertical="top" wrapText="1"/>
    </xf>
    <xf numFmtId="0" fontId="109" fillId="20" borderId="174" xfId="17" applyFont="1" applyFill="1" applyBorder="1" applyAlignment="1">
      <alignment horizontal="left" vertical="top" wrapText="1"/>
    </xf>
    <xf numFmtId="0" fontId="109" fillId="20" borderId="175" xfId="17" applyFont="1" applyFill="1" applyBorder="1" applyAlignment="1">
      <alignment horizontal="left" vertical="top" wrapText="1"/>
    </xf>
    <xf numFmtId="0" fontId="109" fillId="20" borderId="176" xfId="17" applyFont="1" applyFill="1" applyBorder="1" applyAlignment="1">
      <alignment horizontal="left" vertical="top" wrapText="1"/>
    </xf>
    <xf numFmtId="0" fontId="13" fillId="20" borderId="174" xfId="2" applyFont="1" applyFill="1" applyBorder="1" applyAlignment="1">
      <alignment horizontal="left" vertical="top" wrapText="1"/>
    </xf>
    <xf numFmtId="0" fontId="13" fillId="20" borderId="175" xfId="2" applyFont="1" applyFill="1" applyBorder="1" applyAlignment="1">
      <alignment horizontal="left" vertical="top" wrapText="1"/>
    </xf>
    <xf numFmtId="0" fontId="13" fillId="20" borderId="176" xfId="2" applyFont="1" applyFill="1" applyBorder="1" applyAlignment="1">
      <alignment horizontal="left" vertical="top" wrapText="1"/>
    </xf>
    <xf numFmtId="0" fontId="60" fillId="13" borderId="58" xfId="17" applyFont="1" applyFill="1" applyBorder="1" applyAlignment="1">
      <alignment horizontal="right" vertical="center" wrapText="1"/>
    </xf>
    <xf numFmtId="0" fontId="61" fillId="13" borderId="58" xfId="0" applyFont="1" applyFill="1" applyBorder="1" applyAlignment="1">
      <alignment horizontal="right" vertical="center"/>
    </xf>
    <xf numFmtId="0" fontId="0" fillId="13" borderId="58" xfId="0" applyFill="1" applyBorder="1" applyAlignment="1">
      <alignment horizontal="right" vertical="center"/>
    </xf>
    <xf numFmtId="180" fontId="60" fillId="13" borderId="58" xfId="17" applyNumberFormat="1" applyFont="1" applyFill="1" applyBorder="1" applyAlignment="1">
      <alignment horizontal="center" vertical="center" wrapText="1"/>
    </xf>
    <xf numFmtId="180" fontId="0" fillId="13" borderId="58" xfId="0" applyNumberFormat="1" applyFill="1" applyBorder="1" applyAlignment="1">
      <alignment horizontal="center" vertical="center" wrapText="1"/>
    </xf>
    <xf numFmtId="0" fontId="62" fillId="14" borderId="59" xfId="17" applyFont="1" applyFill="1" applyBorder="1" applyAlignment="1">
      <alignment horizontal="center" vertical="center" wrapText="1"/>
    </xf>
    <xf numFmtId="0" fontId="63" fillId="14" borderId="59" xfId="0" applyFont="1" applyFill="1" applyBorder="1" applyAlignment="1">
      <alignment horizontal="center" vertical="center"/>
    </xf>
    <xf numFmtId="0" fontId="62" fillId="10" borderId="59" xfId="0" applyFont="1" applyFill="1" applyBorder="1" applyAlignment="1">
      <alignment horizontal="center" vertical="center"/>
    </xf>
    <xf numFmtId="0" fontId="65" fillId="10" borderId="59" xfId="0" applyFont="1" applyFill="1" applyBorder="1" applyAlignment="1">
      <alignment horizontal="center" vertical="center"/>
    </xf>
    <xf numFmtId="0" fontId="67" fillId="19" borderId="117" xfId="16" applyFont="1" applyFill="1" applyBorder="1" applyAlignment="1">
      <alignment horizontal="center" vertical="center"/>
    </xf>
    <xf numFmtId="0" fontId="67" fillId="19" borderId="122" xfId="16" applyFont="1" applyFill="1" applyBorder="1" applyAlignment="1">
      <alignment horizontal="center" vertical="center"/>
    </xf>
    <xf numFmtId="0" fontId="67" fillId="19" borderId="124" xfId="16" applyFont="1" applyFill="1" applyBorder="1" applyAlignment="1">
      <alignment horizontal="center" vertical="center"/>
    </xf>
    <xf numFmtId="0" fontId="68" fillId="2" borderId="118" xfId="16" applyFont="1" applyFill="1" applyBorder="1" applyAlignment="1">
      <alignment vertical="center" wrapText="1"/>
    </xf>
    <xf numFmtId="0" fontId="68" fillId="2" borderId="119" xfId="16" applyFont="1" applyFill="1" applyBorder="1" applyAlignment="1">
      <alignment vertical="center" wrapText="1"/>
    </xf>
    <xf numFmtId="0" fontId="68" fillId="2" borderId="120" xfId="16" applyFont="1" applyFill="1" applyBorder="1" applyAlignment="1">
      <alignment vertical="center" wrapText="1"/>
    </xf>
    <xf numFmtId="0" fontId="68" fillId="2" borderId="99" xfId="16" applyFont="1" applyFill="1" applyBorder="1" applyAlignment="1">
      <alignment vertical="center" wrapText="1"/>
    </xf>
    <xf numFmtId="0" fontId="68" fillId="2" borderId="0" xfId="16" applyFont="1" applyFill="1" applyAlignment="1">
      <alignment vertical="center" wrapText="1"/>
    </xf>
    <xf numFmtId="0" fontId="68" fillId="2" borderId="100" xfId="16" applyFont="1" applyFill="1" applyBorder="1" applyAlignment="1">
      <alignment vertical="center" wrapText="1"/>
    </xf>
    <xf numFmtId="0" fontId="68" fillId="2" borderId="125" xfId="16" applyFont="1" applyFill="1" applyBorder="1" applyAlignment="1">
      <alignment vertical="center" wrapText="1"/>
    </xf>
    <xf numFmtId="0" fontId="68" fillId="2" borderId="126" xfId="16" applyFont="1" applyFill="1" applyBorder="1" applyAlignment="1">
      <alignment vertical="center" wrapText="1"/>
    </xf>
    <xf numFmtId="0" fontId="68" fillId="2" borderId="127" xfId="16" applyFont="1" applyFill="1" applyBorder="1" applyAlignment="1">
      <alignment vertical="center" wrapText="1"/>
    </xf>
    <xf numFmtId="0" fontId="68" fillId="2" borderId="118" xfId="16" applyFont="1" applyFill="1" applyBorder="1" applyAlignment="1">
      <alignment horizontal="left" vertical="center" wrapText="1"/>
    </xf>
    <xf numFmtId="0" fontId="68" fillId="2" borderId="119" xfId="16" applyFont="1" applyFill="1" applyBorder="1" applyAlignment="1">
      <alignment horizontal="left" vertical="center" wrapText="1"/>
    </xf>
    <xf numFmtId="0" fontId="68" fillId="2" borderId="121" xfId="16" applyFont="1" applyFill="1" applyBorder="1" applyAlignment="1">
      <alignment horizontal="left" vertical="center" wrapText="1"/>
    </xf>
    <xf numFmtId="0" fontId="68" fillId="2" borderId="99"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23" xfId="16" applyFont="1" applyFill="1" applyBorder="1" applyAlignment="1">
      <alignment horizontal="left" vertical="center" wrapText="1"/>
    </xf>
    <xf numFmtId="0" fontId="68" fillId="2" borderId="125" xfId="16" applyFont="1" applyFill="1" applyBorder="1" applyAlignment="1">
      <alignment horizontal="left" vertical="center" wrapText="1"/>
    </xf>
    <xf numFmtId="0" fontId="68" fillId="2" borderId="126" xfId="16" applyFont="1" applyFill="1" applyBorder="1" applyAlignment="1">
      <alignment horizontal="left" vertical="center" wrapText="1"/>
    </xf>
    <xf numFmtId="0" fontId="68" fillId="2" borderId="128" xfId="16" applyFont="1" applyFill="1" applyBorder="1" applyAlignment="1">
      <alignment horizontal="left" vertical="center" wrapText="1"/>
    </xf>
    <xf numFmtId="0" fontId="10" fillId="6" borderId="233" xfId="17" applyFont="1" applyFill="1" applyBorder="1" applyAlignment="1">
      <alignment horizontal="left" vertical="center" wrapText="1"/>
    </xf>
    <xf numFmtId="0" fontId="10" fillId="6" borderId="234" xfId="17" applyFont="1" applyFill="1" applyBorder="1" applyAlignment="1">
      <alignment horizontal="left" vertical="center" wrapText="1"/>
    </xf>
    <xf numFmtId="0" fontId="10" fillId="6" borderId="235" xfId="17" applyFont="1" applyFill="1" applyBorder="1" applyAlignment="1">
      <alignment horizontal="left" vertical="center" wrapText="1"/>
    </xf>
    <xf numFmtId="0" fontId="7" fillId="5" borderId="36" xfId="17" applyFont="1" applyFill="1" applyBorder="1" applyAlignment="1">
      <alignment horizontal="center" vertical="center" wrapText="1"/>
    </xf>
    <xf numFmtId="0" fontId="60" fillId="29" borderId="72" xfId="17" applyFont="1" applyFill="1" applyBorder="1" applyAlignment="1">
      <alignment horizontal="center" vertical="center" wrapText="1"/>
    </xf>
    <xf numFmtId="0" fontId="58" fillId="17" borderId="72" xfId="17" applyFont="1" applyFill="1" applyBorder="1" applyAlignment="1">
      <alignment horizontal="center" vertical="center" wrapText="1"/>
    </xf>
    <xf numFmtId="0" fontId="0" fillId="17" borderId="72" xfId="0" applyFill="1" applyBorder="1" applyAlignment="1">
      <alignment horizontal="center" vertical="center" wrapText="1"/>
    </xf>
    <xf numFmtId="180" fontId="60" fillId="3" borderId="73" xfId="17" applyNumberFormat="1" applyFont="1" applyFill="1" applyBorder="1" applyAlignment="1">
      <alignment horizontal="center" vertical="center" wrapText="1"/>
    </xf>
    <xf numFmtId="180" fontId="60" fillId="3" borderId="74" xfId="17" applyNumberFormat="1" applyFont="1" applyFill="1" applyBorder="1" applyAlignment="1">
      <alignment horizontal="center" vertical="center" wrapText="1"/>
    </xf>
    <xf numFmtId="0" fontId="68" fillId="3" borderId="73" xfId="17" applyFont="1" applyFill="1" applyBorder="1" applyAlignment="1">
      <alignment horizontal="center" vertical="center" wrapText="1"/>
    </xf>
    <xf numFmtId="0" fontId="68" fillId="3" borderId="225" xfId="17" applyFont="1" applyFill="1" applyBorder="1" applyAlignment="1">
      <alignment horizontal="center" vertical="center" wrapText="1"/>
    </xf>
    <xf numFmtId="0" fontId="68" fillId="3" borderId="74" xfId="17" applyFont="1" applyFill="1" applyBorder="1" applyAlignment="1">
      <alignment horizontal="center" vertical="center" wrapText="1"/>
    </xf>
    <xf numFmtId="0" fontId="115" fillId="20" borderId="174" xfId="2" applyFont="1" applyFill="1" applyBorder="1" applyAlignment="1">
      <alignment horizontal="left" vertical="top" wrapText="1"/>
    </xf>
    <xf numFmtId="0" fontId="115" fillId="20" borderId="175" xfId="2" applyFont="1" applyFill="1" applyBorder="1" applyAlignment="1">
      <alignment horizontal="left" vertical="top" wrapText="1"/>
    </xf>
    <xf numFmtId="0" fontId="115" fillId="20" borderId="176" xfId="2" applyFont="1" applyFill="1" applyBorder="1" applyAlignment="1">
      <alignment horizontal="left" vertical="top" wrapText="1"/>
    </xf>
    <xf numFmtId="0" fontId="220" fillId="48" borderId="0" xfId="4" applyFont="1" applyFill="1" applyAlignment="1">
      <alignment horizontal="left" vertical="top" wrapText="1" indent="1"/>
    </xf>
    <xf numFmtId="0" fontId="6" fillId="48" borderId="0" xfId="2" applyFill="1" applyAlignment="1">
      <alignment horizontal="left" vertical="center" indent="1"/>
    </xf>
    <xf numFmtId="0" fontId="0" fillId="48" borderId="0" xfId="0" applyFill="1" applyAlignment="1">
      <alignment horizontal="left" vertical="center" indent="1"/>
    </xf>
    <xf numFmtId="0" fontId="177" fillId="35" borderId="0" xfId="2" applyFont="1" applyFill="1" applyAlignment="1">
      <alignment horizontal="center" vertical="center"/>
    </xf>
    <xf numFmtId="0" fontId="6" fillId="35" borderId="0" xfId="2" applyFill="1">
      <alignment vertical="center"/>
    </xf>
    <xf numFmtId="0" fontId="0" fillId="35" borderId="0" xfId="0" applyFill="1">
      <alignment vertical="center"/>
    </xf>
    <xf numFmtId="0" fontId="103" fillId="26" borderId="0" xfId="2" applyFont="1" applyFill="1" applyAlignment="1">
      <alignment horizontal="center" vertical="center"/>
    </xf>
    <xf numFmtId="0" fontId="21" fillId="26" borderId="0" xfId="2" applyFont="1" applyFill="1" applyAlignment="1">
      <alignment horizontal="center" vertical="center"/>
    </xf>
    <xf numFmtId="0" fontId="207" fillId="26" borderId="0" xfId="0" applyFont="1" applyFill="1">
      <alignment vertical="center"/>
    </xf>
    <xf numFmtId="0" fontId="208" fillId="32" borderId="239" xfId="2" applyFont="1" applyFill="1" applyBorder="1" applyAlignment="1">
      <alignment horizontal="center" vertical="center"/>
    </xf>
    <xf numFmtId="0" fontId="209" fillId="32" borderId="239" xfId="2" applyFont="1" applyFill="1" applyBorder="1" applyAlignment="1">
      <alignment horizontal="center" vertical="center"/>
    </xf>
    <xf numFmtId="0" fontId="210" fillId="32" borderId="239" xfId="0" applyFont="1" applyFill="1" applyBorder="1">
      <alignment vertical="center"/>
    </xf>
    <xf numFmtId="0" fontId="211" fillId="11" borderId="0" xfId="2" applyFont="1" applyFill="1" applyAlignment="1">
      <alignment horizontal="center" vertical="center"/>
    </xf>
    <xf numFmtId="0" fontId="212" fillId="11" borderId="0" xfId="2" applyFont="1" applyFill="1" applyAlignment="1">
      <alignment horizontal="center" vertical="center"/>
    </xf>
    <xf numFmtId="0" fontId="212" fillId="11" borderId="0" xfId="0" applyFont="1" applyFill="1">
      <alignment vertical="center"/>
    </xf>
    <xf numFmtId="0" fontId="215" fillId="10" borderId="0" xfId="2" applyFont="1" applyFill="1" applyAlignment="1">
      <alignment vertical="top" wrapText="1"/>
    </xf>
    <xf numFmtId="0" fontId="216" fillId="10" borderId="0" xfId="2" applyFont="1" applyFill="1" applyAlignment="1">
      <alignment vertical="top" wrapText="1"/>
    </xf>
    <xf numFmtId="0" fontId="6" fillId="10" borderId="0" xfId="2" applyFill="1" applyAlignment="1">
      <alignment vertical="top" wrapText="1"/>
    </xf>
    <xf numFmtId="0" fontId="217" fillId="47" borderId="0" xfId="2" applyFont="1" applyFill="1" applyAlignment="1">
      <alignment horizontal="left" vertical="center" wrapText="1" indent="1"/>
    </xf>
    <xf numFmtId="0" fontId="218" fillId="47" borderId="0" xfId="2" applyFont="1" applyFill="1" applyAlignment="1">
      <alignment horizontal="left" vertical="center" wrapText="1" indent="1"/>
    </xf>
    <xf numFmtId="0" fontId="6" fillId="47" borderId="0" xfId="2" applyFill="1" applyAlignment="1">
      <alignment horizontal="left" vertical="center" indent="1"/>
    </xf>
    <xf numFmtId="0" fontId="187" fillId="26" borderId="0" xfId="0" applyFont="1" applyFill="1" applyAlignment="1">
      <alignment horizontal="left" vertical="center"/>
    </xf>
    <xf numFmtId="3" fontId="188" fillId="26" borderId="0" xfId="0" applyNumberFormat="1" applyFont="1" applyFill="1" applyAlignment="1">
      <alignment horizontal="left" vertical="top" wrapText="1"/>
    </xf>
    <xf numFmtId="0" fontId="99" fillId="20" borderId="0" xfId="0" applyFont="1" applyFill="1" applyAlignment="1">
      <alignment horizontal="left" vertical="center"/>
    </xf>
    <xf numFmtId="0" fontId="79" fillId="0" borderId="107" xfId="0" applyFont="1" applyBorder="1" applyAlignment="1">
      <alignment horizontal="left" vertical="center"/>
    </xf>
    <xf numFmtId="0" fontId="79" fillId="20" borderId="107" xfId="0" applyFont="1" applyFill="1" applyBorder="1" applyAlignment="1">
      <alignment horizontal="left" vertical="center"/>
    </xf>
    <xf numFmtId="0" fontId="173" fillId="25" borderId="0" xfId="0" applyFont="1" applyFill="1" applyAlignment="1">
      <alignment horizontal="right" vertical="center" wrapText="1"/>
    </xf>
    <xf numFmtId="0" fontId="173" fillId="25" borderId="211" xfId="0" applyFont="1" applyFill="1" applyBorder="1" applyAlignment="1">
      <alignment horizontal="right" vertical="center" wrapText="1"/>
    </xf>
    <xf numFmtId="0" fontId="110" fillId="30" borderId="0" xfId="0" applyFont="1" applyFill="1" applyAlignment="1">
      <alignment horizontal="center" vertical="top" wrapText="1"/>
    </xf>
    <xf numFmtId="0" fontId="100" fillId="30" borderId="0" xfId="0" applyFont="1" applyFill="1" applyAlignment="1">
      <alignment horizontal="center" vertical="top" wrapText="1"/>
    </xf>
    <xf numFmtId="0" fontId="152" fillId="25" borderId="0" xfId="0" applyFont="1" applyFill="1" applyAlignment="1">
      <alignment horizontal="left" vertical="top" wrapText="1"/>
    </xf>
    <xf numFmtId="0" fontId="79" fillId="23" borderId="116" xfId="0" applyFont="1" applyFill="1" applyBorder="1" applyAlignment="1">
      <alignment horizontal="left" vertical="center"/>
    </xf>
    <xf numFmtId="0" fontId="79" fillId="23" borderId="114" xfId="0" applyFont="1" applyFill="1" applyBorder="1" applyAlignment="1">
      <alignment horizontal="left" vertical="center"/>
    </xf>
    <xf numFmtId="0" fontId="79" fillId="23" borderId="115" xfId="0" applyFont="1" applyFill="1" applyBorder="1" applyAlignment="1">
      <alignment horizontal="left" vertical="center"/>
    </xf>
    <xf numFmtId="0" fontId="79" fillId="23" borderId="108" xfId="0" applyFont="1" applyFill="1" applyBorder="1" applyAlignment="1">
      <alignment horizontal="left" vertical="center"/>
    </xf>
    <xf numFmtId="0" fontId="79" fillId="23" borderId="109" xfId="0" applyFont="1" applyFill="1" applyBorder="1" applyAlignment="1">
      <alignment horizontal="left" vertical="center"/>
    </xf>
    <xf numFmtId="0" fontId="79" fillId="23" borderId="110" xfId="0" applyFont="1" applyFill="1" applyBorder="1" applyAlignment="1">
      <alignment horizontal="left" vertical="center"/>
    </xf>
    <xf numFmtId="0" fontId="79" fillId="23" borderId="111" xfId="0" applyFont="1" applyFill="1" applyBorder="1" applyAlignment="1">
      <alignment horizontal="left" vertical="center"/>
    </xf>
    <xf numFmtId="0" fontId="79" fillId="23" borderId="112" xfId="0" applyFont="1" applyFill="1" applyBorder="1" applyAlignment="1">
      <alignment horizontal="left" vertical="center"/>
    </xf>
    <xf numFmtId="0" fontId="79" fillId="23" borderId="113" xfId="0" applyFont="1" applyFill="1" applyBorder="1" applyAlignment="1">
      <alignment horizontal="left" vertical="center"/>
    </xf>
    <xf numFmtId="0" fontId="100" fillId="31" borderId="0" xfId="0" applyFont="1" applyFill="1" applyAlignment="1">
      <alignment horizontal="left" vertical="center" wrapText="1"/>
    </xf>
    <xf numFmtId="0" fontId="102" fillId="24" borderId="108" xfId="0" applyFont="1" applyFill="1" applyBorder="1" applyAlignment="1">
      <alignment horizontal="left" vertical="center"/>
    </xf>
    <xf numFmtId="0" fontId="102" fillId="24" borderId="109" xfId="0" applyFont="1" applyFill="1" applyBorder="1" applyAlignment="1">
      <alignment horizontal="left" vertical="center"/>
    </xf>
    <xf numFmtId="0" fontId="102" fillId="24" borderId="110" xfId="0" applyFont="1" applyFill="1" applyBorder="1" applyAlignment="1">
      <alignment horizontal="left" vertical="center"/>
    </xf>
    <xf numFmtId="0" fontId="81" fillId="0" borderId="105" xfId="0" applyFont="1" applyBorder="1" applyAlignment="1">
      <alignment horizontal="justify" vertical="center" wrapText="1"/>
    </xf>
    <xf numFmtId="0" fontId="81" fillId="0" borderId="106" xfId="0" applyFont="1" applyBorder="1" applyAlignment="1">
      <alignment horizontal="justify" vertical="center" wrapText="1"/>
    </xf>
    <xf numFmtId="0" fontId="79" fillId="0" borderId="105" xfId="0" applyFont="1" applyBorder="1" applyAlignment="1">
      <alignment horizontal="justify" vertical="center" wrapText="1"/>
    </xf>
    <xf numFmtId="0" fontId="79" fillId="0" borderId="106" xfId="0" applyFont="1" applyBorder="1" applyAlignment="1">
      <alignment horizontal="justify" vertical="center" wrapText="1"/>
    </xf>
    <xf numFmtId="14" fontId="103" fillId="22" borderId="165" xfId="1" applyNumberFormat="1" applyFont="1" applyFill="1" applyBorder="1" applyAlignment="1" applyProtection="1">
      <alignment horizontal="center" vertical="center" wrapText="1"/>
    </xf>
    <xf numFmtId="0" fontId="103" fillId="22" borderId="165" xfId="2" applyFont="1" applyFill="1" applyBorder="1" applyAlignment="1">
      <alignment horizontal="center" vertical="center"/>
    </xf>
    <xf numFmtId="0" fontId="103" fillId="22" borderId="169" xfId="2" applyFont="1" applyFill="1" applyBorder="1" applyAlignment="1">
      <alignment horizontal="center" vertical="center"/>
    </xf>
    <xf numFmtId="56" fontId="103" fillId="22" borderId="40" xfId="2" applyNumberFormat="1" applyFont="1" applyFill="1" applyBorder="1" applyAlignment="1">
      <alignment horizontal="center" vertical="center" wrapText="1"/>
    </xf>
    <xf numFmtId="56" fontId="103" fillId="22" borderId="1" xfId="2" applyNumberFormat="1" applyFont="1" applyFill="1" applyBorder="1" applyAlignment="1">
      <alignment horizontal="center" vertical="center" wrapText="1"/>
    </xf>
    <xf numFmtId="56" fontId="103" fillId="22" borderId="146" xfId="2" applyNumberFormat="1" applyFont="1" applyFill="1" applyBorder="1" applyAlignment="1">
      <alignment horizontal="center" vertical="center" wrapText="1"/>
    </xf>
    <xf numFmtId="14" fontId="103" fillId="22" borderId="191" xfId="2" applyNumberFormat="1" applyFont="1" applyFill="1" applyBorder="1" applyAlignment="1">
      <alignment horizontal="center" vertical="center"/>
    </xf>
    <xf numFmtId="14" fontId="103" fillId="22" borderId="192" xfId="2" applyNumberFormat="1" applyFont="1" applyFill="1" applyBorder="1" applyAlignment="1">
      <alignment horizontal="center" vertical="center"/>
    </xf>
    <xf numFmtId="14" fontId="103" fillId="22" borderId="193" xfId="2" applyNumberFormat="1" applyFont="1" applyFill="1" applyBorder="1" applyAlignment="1">
      <alignment horizontal="center" vertical="center"/>
    </xf>
    <xf numFmtId="56" fontId="103" fillId="22" borderId="40" xfId="1" applyNumberFormat="1" applyFont="1" applyFill="1" applyBorder="1" applyAlignment="1" applyProtection="1">
      <alignment horizontal="center" vertical="center" wrapText="1"/>
    </xf>
    <xf numFmtId="56" fontId="103" fillId="22" borderId="1" xfId="1" applyNumberFormat="1" applyFont="1" applyFill="1" applyBorder="1" applyAlignment="1" applyProtection="1">
      <alignment horizontal="center" vertical="center" wrapText="1"/>
    </xf>
    <xf numFmtId="56" fontId="103" fillId="22" borderId="2" xfId="1" applyNumberFormat="1" applyFont="1" applyFill="1" applyBorder="1" applyAlignment="1" applyProtection="1">
      <alignment horizontal="center" vertical="center" wrapText="1"/>
    </xf>
    <xf numFmtId="14" fontId="35" fillId="22" borderId="201" xfId="1" applyNumberFormat="1" applyFont="1" applyFill="1" applyBorder="1" applyAlignment="1" applyProtection="1">
      <alignment horizontal="center" vertical="center" shrinkToFit="1"/>
    </xf>
    <xf numFmtId="14" fontId="35" fillId="22" borderId="1" xfId="2" applyNumberFormat="1" applyFont="1" applyFill="1" applyBorder="1" applyAlignment="1">
      <alignment horizontal="center" vertical="center" shrinkToFit="1"/>
    </xf>
    <xf numFmtId="14" fontId="35" fillId="22" borderId="146" xfId="2" applyNumberFormat="1" applyFont="1" applyFill="1" applyBorder="1" applyAlignment="1">
      <alignment horizontal="center" vertical="center" shrinkToFit="1"/>
    </xf>
    <xf numFmtId="14" fontId="103" fillId="22" borderId="150" xfId="1" applyNumberFormat="1" applyFont="1" applyFill="1" applyBorder="1" applyAlignment="1" applyProtection="1">
      <alignment horizontal="center" vertical="center" wrapText="1" shrinkToFit="1"/>
    </xf>
    <xf numFmtId="14" fontId="103" fillId="22" borderId="152" xfId="1" applyNumberFormat="1" applyFont="1" applyFill="1" applyBorder="1" applyAlignment="1" applyProtection="1">
      <alignment horizontal="center" vertical="center" wrapText="1" shrinkToFit="1"/>
    </xf>
    <xf numFmtId="14" fontId="103" fillId="22" borderId="151" xfId="1" applyNumberFormat="1" applyFont="1" applyFill="1" applyBorder="1" applyAlignment="1" applyProtection="1">
      <alignment horizontal="center" vertical="center" wrapText="1" shrinkToFit="1"/>
    </xf>
    <xf numFmtId="14" fontId="103" fillId="22" borderId="201" xfId="2" applyNumberFormat="1" applyFont="1" applyFill="1" applyBorder="1" applyAlignment="1">
      <alignment horizontal="center" vertical="center" shrinkToFit="1"/>
    </xf>
    <xf numFmtId="14" fontId="103" fillId="22" borderId="1" xfId="2" applyNumberFormat="1" applyFont="1" applyFill="1" applyBorder="1" applyAlignment="1">
      <alignment horizontal="center" vertical="center" shrinkToFit="1"/>
    </xf>
    <xf numFmtId="14" fontId="103" fillId="22" borderId="146" xfId="2" applyNumberFormat="1" applyFont="1" applyFill="1" applyBorder="1" applyAlignment="1">
      <alignment horizontal="center" vertical="center" shrinkToFit="1"/>
    </xf>
    <xf numFmtId="14" fontId="103" fillId="22" borderId="149" xfId="2" applyNumberFormat="1" applyFont="1" applyFill="1" applyBorder="1" applyAlignment="1">
      <alignment horizontal="center" vertical="center" wrapText="1" shrinkToFit="1"/>
    </xf>
    <xf numFmtId="14" fontId="103" fillId="22" borderId="147" xfId="2" applyNumberFormat="1" applyFont="1" applyFill="1" applyBorder="1" applyAlignment="1">
      <alignment horizontal="center" vertical="center" wrapText="1" shrinkToFit="1"/>
    </xf>
    <xf numFmtId="14" fontId="103" fillId="22" borderId="148" xfId="2" applyNumberFormat="1" applyFont="1" applyFill="1" applyBorder="1" applyAlignment="1">
      <alignment horizontal="center" vertical="center" wrapText="1" shrinkToFit="1"/>
    </xf>
    <xf numFmtId="0" fontId="107" fillId="22" borderId="40" xfId="2" applyFont="1" applyFill="1" applyBorder="1" applyAlignment="1">
      <alignment horizontal="center" vertical="center" wrapText="1"/>
    </xf>
    <xf numFmtId="0" fontId="107" fillId="22" borderId="1" xfId="2" applyFont="1" applyFill="1" applyBorder="1" applyAlignment="1">
      <alignment horizontal="center" vertical="center" wrapText="1"/>
    </xf>
    <xf numFmtId="0" fontId="107" fillId="22" borderId="2" xfId="2" applyFont="1" applyFill="1" applyBorder="1" applyAlignment="1">
      <alignment horizontal="center" vertical="center" wrapText="1"/>
    </xf>
    <xf numFmtId="14" fontId="103" fillId="22" borderId="194" xfId="1" applyNumberFormat="1" applyFont="1" applyFill="1" applyBorder="1" applyAlignment="1" applyProtection="1">
      <alignment horizontal="center" vertical="center" wrapText="1"/>
    </xf>
    <xf numFmtId="14" fontId="103" fillId="22" borderId="195" xfId="1" applyNumberFormat="1" applyFont="1" applyFill="1" applyBorder="1" applyAlignment="1" applyProtection="1">
      <alignment horizontal="center" vertical="center" wrapText="1"/>
    </xf>
    <xf numFmtId="14" fontId="103" fillId="22" borderId="196" xfId="1" applyNumberFormat="1" applyFont="1" applyFill="1" applyBorder="1" applyAlignment="1" applyProtection="1">
      <alignment horizontal="center" vertical="center" wrapText="1"/>
    </xf>
    <xf numFmtId="14" fontId="103" fillId="22" borderId="201" xfId="2" applyNumberFormat="1" applyFont="1" applyFill="1" applyBorder="1" applyAlignment="1">
      <alignment horizontal="center" vertical="center" wrapText="1" shrinkToFit="1"/>
    </xf>
    <xf numFmtId="0" fontId="10" fillId="0" borderId="162" xfId="2" applyFont="1" applyBorder="1">
      <alignment vertical="center"/>
    </xf>
    <xf numFmtId="0" fontId="10" fillId="0" borderId="0" xfId="2" applyFont="1" applyAlignment="1">
      <alignment vertical="center" wrapText="1"/>
    </xf>
    <xf numFmtId="0" fontId="14" fillId="5" borderId="17" xfId="2" applyFont="1" applyFill="1" applyBorder="1" applyAlignment="1">
      <alignment horizontal="left" vertical="center"/>
    </xf>
    <xf numFmtId="0" fontId="14" fillId="5" borderId="4" xfId="2" applyFont="1" applyFill="1" applyBorder="1" applyAlignment="1">
      <alignment horizontal="left" vertical="center"/>
    </xf>
    <xf numFmtId="0" fontId="6" fillId="5" borderId="85" xfId="2" applyFill="1" applyBorder="1">
      <alignment vertical="center"/>
    </xf>
    <xf numFmtId="0" fontId="6" fillId="5" borderId="24" xfId="2" applyFill="1" applyBorder="1">
      <alignment vertical="center"/>
    </xf>
    <xf numFmtId="0" fontId="6" fillId="5" borderId="86" xfId="2" applyFill="1" applyBorder="1">
      <alignment vertical="center"/>
    </xf>
    <xf numFmtId="0" fontId="6" fillId="5" borderId="87" xfId="2" applyFill="1" applyBorder="1">
      <alignment vertical="center"/>
    </xf>
    <xf numFmtId="0" fontId="6" fillId="5" borderId="88" xfId="2" applyFill="1" applyBorder="1">
      <alignment vertical="center"/>
    </xf>
    <xf numFmtId="0" fontId="6" fillId="5" borderId="89" xfId="2" applyFill="1" applyBorder="1">
      <alignment vertical="center"/>
    </xf>
    <xf numFmtId="0" fontId="22" fillId="5" borderId="90" xfId="2" applyFont="1" applyFill="1" applyBorder="1" applyAlignment="1">
      <alignment horizontal="center" vertical="top" wrapText="1"/>
    </xf>
    <xf numFmtId="0" fontId="22" fillId="5" borderId="82" xfId="2" applyFont="1" applyFill="1" applyBorder="1" applyAlignment="1">
      <alignment horizontal="center" vertical="top" wrapText="1"/>
    </xf>
    <xf numFmtId="0" fontId="22" fillId="5" borderId="91" xfId="2" applyFont="1" applyFill="1" applyBorder="1" applyAlignment="1">
      <alignment horizontal="center" vertical="top" wrapText="1"/>
    </xf>
    <xf numFmtId="0" fontId="22" fillId="5" borderId="92" xfId="2" applyFont="1" applyFill="1" applyBorder="1" applyAlignment="1">
      <alignment horizontal="center" vertical="top" wrapText="1"/>
    </xf>
    <xf numFmtId="0" fontId="22" fillId="5" borderId="93" xfId="2" applyFont="1" applyFill="1" applyBorder="1" applyAlignment="1">
      <alignment horizontal="center" vertical="top" wrapText="1"/>
    </xf>
    <xf numFmtId="0" fontId="1" fillId="5" borderId="14" xfId="2" applyFont="1" applyFill="1" applyBorder="1" applyAlignment="1">
      <alignment vertical="top" wrapText="1"/>
    </xf>
    <xf numFmtId="0" fontId="6" fillId="5" borderId="0" xfId="2" applyFill="1" applyAlignment="1">
      <alignment vertical="top" wrapText="1"/>
    </xf>
    <xf numFmtId="0" fontId="6" fillId="5" borderId="15" xfId="2" applyFill="1" applyBorder="1" applyAlignment="1">
      <alignment vertical="top" wrapText="1"/>
    </xf>
    <xf numFmtId="0" fontId="1" fillId="16" borderId="66" xfId="2" applyFont="1" applyFill="1" applyBorder="1" applyAlignment="1">
      <alignment vertical="top" wrapText="1"/>
    </xf>
    <xf numFmtId="0" fontId="6" fillId="0" borderId="62" xfId="2" applyBorder="1" applyAlignment="1">
      <alignment vertical="top" wrapText="1"/>
    </xf>
    <xf numFmtId="0" fontId="69" fillId="0" borderId="0" xfId="1" applyFont="1" applyAlignment="1" applyProtection="1">
      <alignment vertical="center"/>
    </xf>
    <xf numFmtId="0" fontId="6" fillId="0" borderId="0" xfId="2">
      <alignment vertical="center"/>
    </xf>
    <xf numFmtId="0" fontId="6" fillId="27" borderId="54" xfId="2" applyFill="1" applyBorder="1" applyAlignment="1">
      <alignment horizontal="left" vertical="top" wrapText="1"/>
    </xf>
    <xf numFmtId="0" fontId="6" fillId="27" borderId="134" xfId="2" applyFill="1" applyBorder="1" applyAlignment="1">
      <alignment horizontal="left" vertical="top" wrapText="1"/>
    </xf>
    <xf numFmtId="0" fontId="6" fillId="27" borderId="154" xfId="2" applyFill="1" applyBorder="1" applyAlignment="1">
      <alignment horizontal="left" vertical="top" wrapText="1"/>
    </xf>
    <xf numFmtId="0" fontId="1" fillId="36" borderId="54" xfId="2" applyFont="1" applyFill="1" applyBorder="1" applyAlignment="1">
      <alignment horizontal="left" vertical="top" wrapText="1"/>
    </xf>
    <xf numFmtId="0" fontId="1" fillId="36" borderId="65" xfId="2" applyFont="1" applyFill="1" applyBorder="1" applyAlignment="1">
      <alignment horizontal="left" vertical="top" wrapText="1"/>
    </xf>
    <xf numFmtId="0" fontId="8" fillId="36" borderId="134" xfId="1" applyFill="1" applyBorder="1" applyAlignment="1" applyProtection="1">
      <alignment horizontal="left" vertical="top"/>
    </xf>
    <xf numFmtId="0" fontId="6" fillId="36" borderId="153" xfId="2" applyFill="1" applyBorder="1" applyAlignment="1">
      <alignment horizontal="left" vertical="top"/>
    </xf>
    <xf numFmtId="0" fontId="6" fillId="2" borderId="71" xfId="2" applyFill="1" applyBorder="1" applyAlignment="1">
      <alignment vertical="top" wrapText="1"/>
    </xf>
    <xf numFmtId="0" fontId="15" fillId="2" borderId="62" xfId="0" applyFont="1" applyFill="1" applyBorder="1" applyAlignment="1">
      <alignment vertical="top" wrapText="1"/>
    </xf>
    <xf numFmtId="0" fontId="1" fillId="2" borderId="71" xfId="2" applyFont="1" applyFill="1" applyBorder="1" applyAlignment="1">
      <alignment horizontal="left" vertical="top" wrapText="1"/>
    </xf>
    <xf numFmtId="0" fontId="1" fillId="2" borderId="62" xfId="2" applyFont="1" applyFill="1" applyBorder="1" applyAlignment="1">
      <alignment horizontal="left" vertical="top" wrapText="1"/>
    </xf>
    <xf numFmtId="0" fontId="26" fillId="20" borderId="0" xfId="19" applyFont="1" applyFill="1" applyAlignment="1">
      <alignment vertical="center" wrapText="1"/>
    </xf>
    <xf numFmtId="0" fontId="28" fillId="22" borderId="97" xfId="2" applyFont="1" applyFill="1" applyBorder="1" applyAlignment="1">
      <alignment horizontal="center" vertical="center" shrinkToFit="1"/>
    </xf>
    <xf numFmtId="0" fontId="18" fillId="22" borderId="28" xfId="2" applyFont="1" applyFill="1" applyBorder="1" applyAlignment="1">
      <alignment horizontal="center" vertical="center" shrinkToFit="1"/>
    </xf>
    <xf numFmtId="0" fontId="18" fillId="22" borderId="98" xfId="2" applyFont="1" applyFill="1" applyBorder="1" applyAlignment="1">
      <alignment horizontal="center" vertical="center" shrinkToFit="1"/>
    </xf>
    <xf numFmtId="0" fontId="155" fillId="20" borderId="97" xfId="2" applyFont="1" applyFill="1" applyBorder="1" applyAlignment="1">
      <alignment horizontal="center" vertical="center" wrapText="1" shrinkToFit="1"/>
    </xf>
    <xf numFmtId="0" fontId="32" fillId="20" borderId="28" xfId="2" applyFont="1" applyFill="1" applyBorder="1" applyAlignment="1">
      <alignment horizontal="center" vertical="center" shrinkToFit="1"/>
    </xf>
    <xf numFmtId="0" fontId="32" fillId="20" borderId="98" xfId="2" applyFont="1" applyFill="1" applyBorder="1" applyAlignment="1">
      <alignment horizontal="center" vertical="center" shrinkToFit="1"/>
    </xf>
    <xf numFmtId="0" fontId="182" fillId="20" borderId="94" xfId="1" applyFont="1" applyFill="1" applyBorder="1" applyAlignment="1" applyProtection="1">
      <alignment vertical="top" wrapText="1"/>
    </xf>
    <xf numFmtId="0" fontId="21" fillId="20" borderId="95" xfId="2" applyFont="1" applyFill="1" applyBorder="1" applyAlignment="1">
      <alignment vertical="top" wrapText="1"/>
    </xf>
    <xf numFmtId="0" fontId="21" fillId="20" borderId="96" xfId="2" applyFont="1" applyFill="1" applyBorder="1" applyAlignment="1">
      <alignment vertical="top" wrapText="1"/>
    </xf>
    <xf numFmtId="0" fontId="182" fillId="37" borderId="94" xfId="1" applyFont="1" applyFill="1" applyBorder="1" applyAlignment="1" applyProtection="1">
      <alignment vertical="top" wrapText="1"/>
    </xf>
    <xf numFmtId="0" fontId="21" fillId="37" borderId="95" xfId="2" applyFont="1" applyFill="1" applyBorder="1" applyAlignment="1">
      <alignment vertical="top" wrapText="1"/>
    </xf>
    <xf numFmtId="0" fontId="21" fillId="37" borderId="96" xfId="2" applyFont="1" applyFill="1" applyBorder="1" applyAlignment="1">
      <alignment vertical="top" wrapText="1"/>
    </xf>
    <xf numFmtId="0" fontId="125" fillId="37" borderId="97" xfId="2" applyFont="1" applyFill="1" applyBorder="1" applyAlignment="1">
      <alignment horizontal="center" vertical="center" wrapText="1" shrinkToFit="1"/>
    </xf>
    <xf numFmtId="0" fontId="32" fillId="37" borderId="28" xfId="2" applyFont="1" applyFill="1" applyBorder="1" applyAlignment="1">
      <alignment horizontal="center" vertical="center" shrinkToFit="1"/>
    </xf>
    <xf numFmtId="0" fontId="32" fillId="37" borderId="98" xfId="2" applyFont="1" applyFill="1" applyBorder="1" applyAlignment="1">
      <alignment horizontal="center" vertical="center" shrinkToFit="1"/>
    </xf>
    <xf numFmtId="0" fontId="104" fillId="20" borderId="156" xfId="1" applyFont="1" applyFill="1" applyBorder="1" applyAlignment="1" applyProtection="1">
      <alignment horizontal="center" vertical="center" wrapText="1" shrinkToFit="1"/>
    </xf>
    <xf numFmtId="0" fontId="28" fillId="20" borderId="157" xfId="2" applyFont="1" applyFill="1" applyBorder="1" applyAlignment="1">
      <alignment horizontal="center" vertical="center" wrapText="1" shrinkToFit="1"/>
    </xf>
    <xf numFmtId="0" fontId="28" fillId="20" borderId="158" xfId="2" applyFont="1" applyFill="1" applyBorder="1" applyAlignment="1">
      <alignment horizontal="center" vertical="center" wrapText="1" shrinkToFit="1"/>
    </xf>
    <xf numFmtId="0" fontId="186" fillId="20" borderId="55" xfId="2" applyFont="1" applyFill="1" applyBorder="1" applyAlignment="1">
      <alignment horizontal="left" vertical="top" wrapText="1" shrinkToFit="1"/>
    </xf>
    <xf numFmtId="0" fontId="20" fillId="20" borderId="56" xfId="2" applyFont="1" applyFill="1" applyBorder="1" applyAlignment="1">
      <alignment horizontal="left" vertical="top" wrapText="1" shrinkToFit="1"/>
    </xf>
    <xf numFmtId="0" fontId="20" fillId="20" borderId="57" xfId="2" applyFont="1" applyFill="1" applyBorder="1" applyAlignment="1">
      <alignment horizontal="left" vertical="top" wrapText="1" shrinkToFit="1"/>
    </xf>
    <xf numFmtId="0" fontId="10" fillId="0" borderId="0" xfId="2" applyFont="1">
      <alignment vertical="center"/>
    </xf>
    <xf numFmtId="0" fontId="10" fillId="0" borderId="56" xfId="2" applyFont="1" applyBorder="1">
      <alignment vertical="center"/>
    </xf>
    <xf numFmtId="0" fontId="28" fillId="37" borderId="156" xfId="2" applyFont="1" applyFill="1" applyBorder="1" applyAlignment="1">
      <alignment horizontal="center" vertical="center" wrapText="1" shrinkToFit="1"/>
    </xf>
    <xf numFmtId="0" fontId="28" fillId="37" borderId="157" xfId="2" applyFont="1" applyFill="1" applyBorder="1" applyAlignment="1">
      <alignment horizontal="center" vertical="center" wrapText="1" shrinkToFit="1"/>
    </xf>
    <xf numFmtId="0" fontId="28" fillId="37" borderId="158" xfId="2" applyFont="1" applyFill="1" applyBorder="1" applyAlignment="1">
      <alignment horizontal="center" vertical="center" wrapText="1" shrinkToFit="1"/>
    </xf>
    <xf numFmtId="0" fontId="20" fillId="37" borderId="55" xfId="2" applyFont="1" applyFill="1" applyBorder="1" applyAlignment="1">
      <alignment horizontal="left" vertical="top" wrapText="1" shrinkToFit="1"/>
    </xf>
    <xf numFmtId="0" fontId="20" fillId="37" borderId="56" xfId="2" applyFont="1" applyFill="1" applyBorder="1" applyAlignment="1">
      <alignment horizontal="left" vertical="top" wrapText="1" shrinkToFit="1"/>
    </xf>
    <xf numFmtId="0" fontId="20" fillId="37" borderId="57" xfId="2" applyFont="1" applyFill="1" applyBorder="1" applyAlignment="1">
      <alignment horizontal="left" vertical="top" wrapText="1" shrinkToFit="1"/>
    </xf>
    <xf numFmtId="0" fontId="104" fillId="20" borderId="97" xfId="1" applyFont="1" applyFill="1" applyBorder="1" applyAlignment="1" applyProtection="1">
      <alignment horizontal="center" vertical="center" wrapText="1"/>
    </xf>
    <xf numFmtId="0" fontId="104" fillId="20" borderId="28" xfId="1" applyFont="1" applyFill="1" applyBorder="1" applyAlignment="1" applyProtection="1">
      <alignment horizontal="center" vertical="center" wrapText="1"/>
    </xf>
    <xf numFmtId="0" fontId="104" fillId="20" borderId="98" xfId="1" applyFont="1" applyFill="1" applyBorder="1" applyAlignment="1" applyProtection="1">
      <alignment horizontal="center" vertical="center" wrapText="1"/>
    </xf>
    <xf numFmtId="0" fontId="21" fillId="20" borderId="94" xfId="1" applyFont="1" applyFill="1" applyBorder="1" applyAlignment="1" applyProtection="1">
      <alignment horizontal="left" vertical="top" wrapText="1"/>
    </xf>
    <xf numFmtId="0" fontId="21" fillId="20" borderId="171" xfId="1" applyFont="1" applyFill="1" applyBorder="1" applyAlignment="1" applyProtection="1">
      <alignment horizontal="left" vertical="top" wrapText="1"/>
    </xf>
    <xf numFmtId="0" fontId="21" fillId="20" borderId="172" xfId="1" applyFont="1" applyFill="1" applyBorder="1" applyAlignment="1" applyProtection="1">
      <alignment horizontal="left" vertical="top" wrapTex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xf numFmtId="0" fontId="127" fillId="22" borderId="142" xfId="17" applyFont="1" applyFill="1" applyBorder="1" applyAlignment="1">
      <alignment horizontal="center" vertical="center" wrapText="1"/>
    </xf>
    <xf numFmtId="14" fontId="127" fillId="22" borderId="143" xfId="17" applyNumberFormat="1" applyFont="1" applyFill="1" applyBorder="1" applyAlignment="1">
      <alignment horizontal="center" vertical="center" wrapText="1"/>
    </xf>
    <xf numFmtId="0" fontId="223" fillId="39" borderId="0" xfId="0" applyFont="1" applyFill="1">
      <alignment vertical="center"/>
    </xf>
    <xf numFmtId="0" fontId="74" fillId="39" borderId="0" xfId="0" applyFont="1" applyFill="1">
      <alignment vertical="center"/>
    </xf>
    <xf numFmtId="0" fontId="135" fillId="5" borderId="68" xfId="0" applyFont="1" applyFill="1" applyBorder="1" applyAlignment="1">
      <alignment horizontal="left" vertical="top"/>
    </xf>
  </cellXfs>
  <cellStyles count="25">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DDDF7"/>
      <color rgb="FFFAFEC2"/>
      <color rgb="FF66CCFF"/>
      <color rgb="FFFF99FF"/>
      <color rgb="FF3399FF"/>
      <color rgb="FF00CC00"/>
      <color rgb="FF6EF729"/>
      <color rgb="FFFF0066"/>
      <color rgb="FFFFCC00"/>
      <color rgb="FF7BB2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'12　感染症統計'!$A$7</c:f>
              <c:strCache>
                <c:ptCount val="1"/>
                <c:pt idx="0">
                  <c:v>2023年</c:v>
                </c:pt>
              </c:strCache>
            </c:strRef>
          </c:tx>
          <c:spPr>
            <a:ln w="63500" cap="rnd">
              <a:solidFill>
                <a:srgbClr val="FF0000"/>
              </a:solidFill>
              <a:round/>
            </a:ln>
            <a:effectLst/>
          </c:spPr>
          <c:marker>
            <c:symbol val="none"/>
          </c:marker>
          <c:val>
            <c:numRef>
              <c:f>'12　感染症統計'!$B$7:$M$7</c:f>
              <c:numCache>
                <c:formatCode>#,##0_ </c:formatCode>
                <c:ptCount val="12"/>
                <c:pt idx="0" formatCode="General">
                  <c:v>82</c:v>
                </c:pt>
                <c:pt idx="1">
                  <c:v>62</c:v>
                </c:pt>
                <c:pt idx="2">
                  <c:v>67</c:v>
                </c:pt>
              </c:numCache>
            </c:numRef>
          </c:val>
          <c:smooth val="0"/>
          <c:extLst>
            <c:ext xmlns:c16="http://schemas.microsoft.com/office/drawing/2014/chart" uri="{C3380CC4-5D6E-409C-BE32-E72D297353CC}">
              <c16:uniqueId val="{00000000-EF25-4824-8530-875CCEE0B185}"/>
            </c:ext>
          </c:extLst>
        </c:ser>
        <c:ser>
          <c:idx val="7"/>
          <c:order val="1"/>
          <c:tx>
            <c:strRef>
              <c:f>'12　感染症統計'!$A$8</c:f>
              <c:strCache>
                <c:ptCount val="1"/>
                <c:pt idx="0">
                  <c:v>2022年</c:v>
                </c:pt>
              </c:strCache>
            </c:strRef>
          </c:tx>
          <c:spPr>
            <a:ln w="25400" cap="rnd">
              <a:solidFill>
                <a:schemeClr val="accent6">
                  <a:lumMod val="75000"/>
                </a:schemeClr>
              </a:solidFill>
              <a:round/>
            </a:ln>
            <a:effectLst/>
          </c:spPr>
          <c:marker>
            <c:symbol val="none"/>
          </c:marker>
          <c:val>
            <c:numRef>
              <c:f>'12　感染症統計'!$B$8:$M$8</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1-EF25-4824-8530-875CCEE0B185}"/>
            </c:ext>
          </c:extLst>
        </c:ser>
        <c:ser>
          <c:idx val="0"/>
          <c:order val="2"/>
          <c:tx>
            <c:strRef>
              <c:f>'12　感染症統計'!$A$9</c:f>
              <c:strCache>
                <c:ptCount val="1"/>
                <c:pt idx="0">
                  <c:v>2021年</c:v>
                </c:pt>
              </c:strCache>
            </c:strRef>
          </c:tx>
          <c:spPr>
            <a:ln w="28575" cap="rnd">
              <a:solidFill>
                <a:schemeClr val="accent6"/>
              </a:solidFill>
              <a:round/>
            </a:ln>
            <a:effectLst/>
          </c:spPr>
          <c:marker>
            <c:symbol val="none"/>
          </c:marker>
          <c:val>
            <c:numRef>
              <c:f>'12　感染症統計'!$B$9:$M$9</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2-EF25-4824-8530-875CCEE0B185}"/>
            </c:ext>
          </c:extLst>
        </c:ser>
        <c:ser>
          <c:idx val="1"/>
          <c:order val="3"/>
          <c:tx>
            <c:strRef>
              <c:f>'12　感染症統計'!$A$10</c:f>
              <c:strCache>
                <c:ptCount val="1"/>
                <c:pt idx="0">
                  <c:v>2020年</c:v>
                </c:pt>
              </c:strCache>
            </c:strRef>
          </c:tx>
          <c:spPr>
            <a:ln w="12700" cap="rnd">
              <a:solidFill>
                <a:srgbClr val="FF0066"/>
              </a:solidFill>
              <a:round/>
            </a:ln>
            <a:effectLst/>
          </c:spPr>
          <c:marker>
            <c:symbol val="none"/>
          </c:marker>
          <c:val>
            <c:numRef>
              <c:f>'12　感染症統計'!$B$10:$M$10</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3-EF25-4824-8530-875CCEE0B185}"/>
            </c:ext>
          </c:extLst>
        </c:ser>
        <c:ser>
          <c:idx val="2"/>
          <c:order val="4"/>
          <c:tx>
            <c:strRef>
              <c:f>'12　感染症統計'!$A$11</c:f>
              <c:strCache>
                <c:ptCount val="1"/>
                <c:pt idx="0">
                  <c:v>2019年</c:v>
                </c:pt>
              </c:strCache>
            </c:strRef>
          </c:tx>
          <c:spPr>
            <a:ln w="19050" cap="rnd">
              <a:solidFill>
                <a:srgbClr val="0070C0"/>
              </a:solidFill>
              <a:round/>
            </a:ln>
            <a:effectLst/>
          </c:spPr>
          <c:marker>
            <c:symbol val="none"/>
          </c:marker>
          <c:val>
            <c:numRef>
              <c:f>'12　感染症統計'!$B$11:$M$11</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4-EF25-4824-8530-875CCEE0B185}"/>
            </c:ext>
          </c:extLst>
        </c:ser>
        <c:ser>
          <c:idx val="3"/>
          <c:order val="5"/>
          <c:tx>
            <c:strRef>
              <c:f>'12　感染症統計'!$A$12</c:f>
              <c:strCache>
                <c:ptCount val="1"/>
                <c:pt idx="0">
                  <c:v>2018年</c:v>
                </c:pt>
              </c:strCache>
            </c:strRef>
          </c:tx>
          <c:spPr>
            <a:ln w="12700" cap="rnd">
              <a:solidFill>
                <a:schemeClr val="accent4"/>
              </a:solidFill>
              <a:round/>
            </a:ln>
            <a:effectLst/>
          </c:spPr>
          <c:marker>
            <c:symbol val="none"/>
          </c:marker>
          <c:val>
            <c:numRef>
              <c:f>'12　感染症統計'!$B$12:$M$12</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5-EF25-4824-8530-875CCEE0B185}"/>
            </c:ext>
          </c:extLst>
        </c:ser>
        <c:ser>
          <c:idx val="4"/>
          <c:order val="6"/>
          <c:tx>
            <c:strRef>
              <c:f>'12　感染症統計'!$A$13</c:f>
              <c:strCache>
                <c:ptCount val="1"/>
                <c:pt idx="0">
                  <c:v>2017年</c:v>
                </c:pt>
              </c:strCache>
            </c:strRef>
          </c:tx>
          <c:spPr>
            <a:ln w="12700" cap="rnd">
              <a:solidFill>
                <a:schemeClr val="accent5"/>
              </a:solidFill>
              <a:round/>
            </a:ln>
            <a:effectLst/>
          </c:spPr>
          <c:marker>
            <c:symbol val="none"/>
          </c:marker>
          <c:val>
            <c:numRef>
              <c:f>'12　感染症統計'!$B$13:$M$13</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6-EF25-4824-8530-875CCEE0B185}"/>
            </c:ext>
          </c:extLst>
        </c:ser>
        <c:ser>
          <c:idx val="5"/>
          <c:order val="7"/>
          <c:tx>
            <c:strRef>
              <c:f>'12　感染症統計'!$A$14</c:f>
              <c:strCache>
                <c:ptCount val="1"/>
                <c:pt idx="0">
                  <c:v>2016年</c:v>
                </c:pt>
              </c:strCache>
            </c:strRef>
          </c:tx>
          <c:spPr>
            <a:ln w="12700" cap="rnd">
              <a:solidFill>
                <a:schemeClr val="tx2"/>
              </a:solidFill>
              <a:round/>
            </a:ln>
            <a:effectLst/>
          </c:spPr>
          <c:marker>
            <c:symbol val="none"/>
          </c:marker>
          <c:val>
            <c:numRef>
              <c:f>'12　感染症統計'!$B$14:$M$14</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7-EF25-4824-8530-875CCEE0B185}"/>
            </c:ext>
          </c:extLst>
        </c:ser>
        <c:ser>
          <c:idx val="8"/>
          <c:order val="8"/>
          <c:tx>
            <c:strRef>
              <c:f>'12　感染症統計'!$A$15</c:f>
              <c:strCache>
                <c:ptCount val="1"/>
                <c:pt idx="0">
                  <c:v>2015年</c:v>
                </c:pt>
              </c:strCache>
            </c:strRef>
          </c:tx>
          <c:spPr>
            <a:ln w="28575" cap="rnd">
              <a:solidFill>
                <a:schemeClr val="accent3">
                  <a:lumMod val="60000"/>
                </a:schemeClr>
              </a:solidFill>
              <a:round/>
            </a:ln>
            <a:effectLst/>
          </c:spPr>
          <c:marker>
            <c:symbol val="none"/>
          </c:marker>
          <c:val>
            <c:numRef>
              <c:f>'12　感染症統計'!$B$15:$M$15</c:f>
            </c:numRef>
          </c:val>
          <c:smooth val="0"/>
          <c:extLst>
            <c:ext xmlns:c16="http://schemas.microsoft.com/office/drawing/2014/chart" uri="{C3380CC4-5D6E-409C-BE32-E72D297353CC}">
              <c16:uniqueId val="{00000000-6506-44AA-9707-A37582B7246C}"/>
            </c:ext>
          </c:extLst>
        </c:ser>
        <c:dLbls>
          <c:showLegendKey val="0"/>
          <c:showVal val="0"/>
          <c:showCatName val="0"/>
          <c:showSerName val="0"/>
          <c:showPercent val="0"/>
          <c:showBubbleSize val="0"/>
        </c:dLbls>
        <c:smooth val="0"/>
        <c:axId val="473875992"/>
        <c:axId val="473875208"/>
      </c:lineChart>
      <c:catAx>
        <c:axId val="47387599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3028580731600248"/>
          <c:h val="0.842014388798628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'12　感染症統計'!$P$7</c:f>
              <c:strCache>
                <c:ptCount val="1"/>
                <c:pt idx="0">
                  <c:v>2023年</c:v>
                </c:pt>
              </c:strCache>
            </c:strRef>
          </c:tx>
          <c:spPr>
            <a:ln w="63500" cap="rnd">
              <a:solidFill>
                <a:srgbClr val="FF0000"/>
              </a:solidFill>
              <a:round/>
            </a:ln>
            <a:effectLst/>
          </c:spPr>
          <c:marker>
            <c:symbol val="none"/>
          </c:marker>
          <c:val>
            <c:numRef>
              <c:f>'12　感染症統計'!$Q$7:$AB$7</c:f>
              <c:numCache>
                <c:formatCode>#,##0_ </c:formatCode>
                <c:ptCount val="12"/>
                <c:pt idx="0" formatCode="General">
                  <c:v>1</c:v>
                </c:pt>
                <c:pt idx="1">
                  <c:v>1</c:v>
                </c:pt>
                <c:pt idx="2">
                  <c:v>4</c:v>
                </c:pt>
              </c:numCache>
            </c:numRef>
          </c:val>
          <c:smooth val="0"/>
          <c:extLst>
            <c:ext xmlns:c16="http://schemas.microsoft.com/office/drawing/2014/chart" uri="{C3380CC4-5D6E-409C-BE32-E72D297353CC}">
              <c16:uniqueId val="{00000000-691A-4A61-BF12-3A5977548A2F}"/>
            </c:ext>
          </c:extLst>
        </c:ser>
        <c:ser>
          <c:idx val="7"/>
          <c:order val="1"/>
          <c:tx>
            <c:strRef>
              <c:f>'12　感染症統計'!$P$8</c:f>
              <c:strCache>
                <c:ptCount val="1"/>
                <c:pt idx="0">
                  <c:v>2022年</c:v>
                </c:pt>
              </c:strCache>
            </c:strRef>
          </c:tx>
          <c:spPr>
            <a:ln w="25400" cap="rnd">
              <a:solidFill>
                <a:schemeClr val="accent6">
                  <a:lumMod val="75000"/>
                </a:schemeClr>
              </a:solidFill>
              <a:round/>
            </a:ln>
            <a:effectLst/>
          </c:spPr>
          <c:marker>
            <c:symbol val="none"/>
          </c:marker>
          <c:val>
            <c:numRef>
              <c:f>'12　感染症統計'!$Q$8:$AB$8</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1-691A-4A61-BF12-3A5977548A2F}"/>
            </c:ext>
          </c:extLst>
        </c:ser>
        <c:ser>
          <c:idx val="0"/>
          <c:order val="2"/>
          <c:tx>
            <c:strRef>
              <c:f>'12　感染症統計'!$P$9</c:f>
              <c:strCache>
                <c:ptCount val="1"/>
                <c:pt idx="0">
                  <c:v>2021年</c:v>
                </c:pt>
              </c:strCache>
            </c:strRef>
          </c:tx>
          <c:spPr>
            <a:ln w="28575" cap="rnd">
              <a:solidFill>
                <a:srgbClr val="FF0066"/>
              </a:solidFill>
              <a:round/>
            </a:ln>
            <a:effectLst/>
          </c:spPr>
          <c:marker>
            <c:symbol val="none"/>
          </c:marker>
          <c:val>
            <c:numRef>
              <c:f>'12　感染症統計'!$Q$9:$AB$9</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2-691A-4A61-BF12-3A5977548A2F}"/>
            </c:ext>
          </c:extLst>
        </c:ser>
        <c:ser>
          <c:idx val="1"/>
          <c:order val="3"/>
          <c:tx>
            <c:strRef>
              <c:f>'12　感染症統計'!$P$10</c:f>
              <c:strCache>
                <c:ptCount val="1"/>
                <c:pt idx="0">
                  <c:v>2020年</c:v>
                </c:pt>
              </c:strCache>
            </c:strRef>
          </c:tx>
          <c:spPr>
            <a:ln w="28575" cap="rnd">
              <a:solidFill>
                <a:schemeClr val="accent2"/>
              </a:solidFill>
              <a:round/>
            </a:ln>
            <a:effectLst/>
          </c:spPr>
          <c:marker>
            <c:symbol val="none"/>
          </c:marker>
          <c:val>
            <c:numRef>
              <c:f>'12　感染症統計'!$Q$10:$AB$10</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3-691A-4A61-BF12-3A5977548A2F}"/>
            </c:ext>
          </c:extLst>
        </c:ser>
        <c:ser>
          <c:idx val="2"/>
          <c:order val="4"/>
          <c:tx>
            <c:strRef>
              <c:f>'12　感染症統計'!$P$11</c:f>
              <c:strCache>
                <c:ptCount val="1"/>
                <c:pt idx="0">
                  <c:v>2019年</c:v>
                </c:pt>
              </c:strCache>
            </c:strRef>
          </c:tx>
          <c:spPr>
            <a:ln w="28575" cap="rnd">
              <a:solidFill>
                <a:schemeClr val="accent3">
                  <a:lumMod val="50000"/>
                </a:schemeClr>
              </a:solidFill>
              <a:round/>
            </a:ln>
            <a:effectLst/>
          </c:spPr>
          <c:marker>
            <c:symbol val="none"/>
          </c:marker>
          <c:val>
            <c:numRef>
              <c:f>'12　感染症統計'!$Q$11:$AB$11</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4-691A-4A61-BF12-3A5977548A2F}"/>
            </c:ext>
          </c:extLst>
        </c:ser>
        <c:ser>
          <c:idx val="3"/>
          <c:order val="5"/>
          <c:tx>
            <c:strRef>
              <c:f>'12　感染症統計'!$P$12</c:f>
              <c:strCache>
                <c:ptCount val="1"/>
                <c:pt idx="0">
                  <c:v>2018年</c:v>
                </c:pt>
              </c:strCache>
            </c:strRef>
          </c:tx>
          <c:spPr>
            <a:ln w="28575" cap="rnd">
              <a:solidFill>
                <a:schemeClr val="accent4">
                  <a:lumMod val="75000"/>
                </a:schemeClr>
              </a:solidFill>
              <a:round/>
            </a:ln>
            <a:effectLst/>
          </c:spPr>
          <c:marker>
            <c:symbol val="none"/>
          </c:marker>
          <c:val>
            <c:numRef>
              <c:f>'12　感染症統計'!$Q$12:$AB$12</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5-691A-4A61-BF12-3A5977548A2F}"/>
            </c:ext>
          </c:extLst>
        </c:ser>
        <c:ser>
          <c:idx val="4"/>
          <c:order val="6"/>
          <c:tx>
            <c:strRef>
              <c:f>'12　感染症統計'!$P$13</c:f>
              <c:strCache>
                <c:ptCount val="1"/>
                <c:pt idx="0">
                  <c:v>2017年</c:v>
                </c:pt>
              </c:strCache>
            </c:strRef>
          </c:tx>
          <c:spPr>
            <a:ln w="28575" cap="rnd">
              <a:solidFill>
                <a:schemeClr val="accent5"/>
              </a:solidFill>
              <a:round/>
            </a:ln>
            <a:effectLst/>
          </c:spPr>
          <c:marker>
            <c:symbol val="none"/>
          </c:marker>
          <c:val>
            <c:numRef>
              <c:f>'12　感染症統計'!$Q$13:$AB$13</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6-691A-4A61-BF12-3A5977548A2F}"/>
            </c:ext>
          </c:extLst>
        </c:ser>
        <c:ser>
          <c:idx val="5"/>
          <c:order val="7"/>
          <c:tx>
            <c:strRef>
              <c:f>'12　感染症統計'!$P$14</c:f>
              <c:strCache>
                <c:ptCount val="1"/>
                <c:pt idx="0">
                  <c:v>2016年</c:v>
                </c:pt>
              </c:strCache>
            </c:strRef>
          </c:tx>
          <c:spPr>
            <a:ln w="28575" cap="rnd">
              <a:solidFill>
                <a:srgbClr val="3399FF"/>
              </a:solidFill>
              <a:round/>
            </a:ln>
            <a:effectLst/>
          </c:spPr>
          <c:marker>
            <c:symbol val="none"/>
          </c:marker>
          <c:val>
            <c:numRef>
              <c:f>'12　感染症統計'!$Q$14:$AB$14</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0-1CAA-40BC-BA86-DDE164B336AE}"/>
            </c:ext>
          </c:extLst>
        </c:ser>
        <c:dLbls>
          <c:showLegendKey val="0"/>
          <c:showVal val="0"/>
          <c:showCatName val="0"/>
          <c:showSerName val="0"/>
          <c:showPercent val="0"/>
          <c:showBubbleSize val="0"/>
        </c:dLbls>
        <c:smooth val="0"/>
        <c:axId val="473874032"/>
        <c:axId val="473874424"/>
        <c:extLst/>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spPr>
        <a:noFill/>
        <a:ln>
          <a:noFill/>
        </a:ln>
        <a:effectLst/>
      </c:spPr>
    </c:plotArea>
    <c:legend>
      <c:legendPos val="b"/>
      <c:layout>
        <c:manualLayout>
          <c:xMode val="edge"/>
          <c:yMode val="edge"/>
          <c:x val="0.85543391131567292"/>
          <c:y val="8.9866993536922485E-2"/>
          <c:w val="0.1445661342448421"/>
          <c:h val="0.910132987231984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gif"/><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microsoft.com/office/2007/relationships/hdphoto" Target="../media/hdphoto1.wdp"/><Relationship Id="rId1" Type="http://schemas.openxmlformats.org/officeDocument/2006/relationships/image" Target="../media/image6.png"/><Relationship Id="rId4" Type="http://schemas.microsoft.com/office/2007/relationships/hdphoto" Target="../media/hdphoto2.wdp"/></Relationships>
</file>

<file path=xl/drawings/_rels/drawing5.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s>
</file>

<file path=xl/drawings/_rels/drawing6.xml.rels><?xml version="1.0" encoding="UTF-8" standalone="yes"?>
<Relationships xmlns="http://schemas.openxmlformats.org/package/2006/relationships"><Relationship Id="rId1" Type="http://schemas.openxmlformats.org/officeDocument/2006/relationships/image" Target="../media/image11.gif"/></Relationships>
</file>

<file path=xl/drawings/_rels/drawing7.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2.png"/></Relationships>
</file>

<file path=xl/drawings/_rels/drawing8.xml.rels><?xml version="1.0" encoding="UTF-8" standalone="yes"?>
<Relationships xmlns="http://schemas.openxmlformats.org/package/2006/relationships"><Relationship Id="rId1"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xdr:from>
      <xdr:col>1</xdr:col>
      <xdr:colOff>0</xdr:colOff>
      <xdr:row>22</xdr:row>
      <xdr:rowOff>76200</xdr:rowOff>
    </xdr:from>
    <xdr:to>
      <xdr:col>6</xdr:col>
      <xdr:colOff>28575</xdr:colOff>
      <xdr:row>28</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36</xdr:row>
      <xdr:rowOff>0</xdr:rowOff>
    </xdr:from>
    <xdr:to>
      <xdr:col>10</xdr:col>
      <xdr:colOff>47625</xdr:colOff>
      <xdr:row>36</xdr:row>
      <xdr:rowOff>9525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289560</xdr:colOff>
      <xdr:row>5</xdr:row>
      <xdr:rowOff>144780</xdr:rowOff>
    </xdr:from>
    <xdr:to>
      <xdr:col>14</xdr:col>
      <xdr:colOff>493395</xdr:colOff>
      <xdr:row>38</xdr:row>
      <xdr:rowOff>133350</xdr:rowOff>
    </xdr:to>
    <xdr:pic>
      <xdr:nvPicPr>
        <xdr:cNvPr id="3" name="図 2">
          <a:extLst>
            <a:ext uri="{FF2B5EF4-FFF2-40B4-BE49-F238E27FC236}">
              <a16:creationId xmlns:a16="http://schemas.microsoft.com/office/drawing/2014/main" id="{0A497A95-2F62-B366-9DAB-093184A319C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a:ext>
          </a:extLst>
        </a:blip>
        <a:stretch>
          <a:fillRect/>
        </a:stretch>
      </xdr:blipFill>
      <xdr:spPr>
        <a:xfrm>
          <a:off x="289560" y="1485900"/>
          <a:ext cx="7572375" cy="56578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4</xdr:row>
      <xdr:rowOff>0</xdr:rowOff>
    </xdr:from>
    <xdr:to>
      <xdr:col>13</xdr:col>
      <xdr:colOff>175260</xdr:colOff>
      <xdr:row>17</xdr:row>
      <xdr:rowOff>480060</xdr:rowOff>
    </xdr:to>
    <xdr:pic>
      <xdr:nvPicPr>
        <xdr:cNvPr id="28" name="図 27" descr="感染性胃腸炎患者報告数　直近5シーズン">
          <a:extLst>
            <a:ext uri="{FF2B5EF4-FFF2-40B4-BE49-F238E27FC236}">
              <a16:creationId xmlns:a16="http://schemas.microsoft.com/office/drawing/2014/main" id="{FA6B90BD-8608-BCEC-E7E5-597FA2B647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33900" y="990600"/>
          <a:ext cx="7383780" cy="2796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487679</xdr:colOff>
      <xdr:row>9</xdr:row>
      <xdr:rowOff>137139</xdr:rowOff>
    </xdr:from>
    <xdr:to>
      <xdr:col>13</xdr:col>
      <xdr:colOff>350704</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21579" y="2019279"/>
          <a:ext cx="7071545" cy="1104904"/>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2</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3</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4.21</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759922</xdr:colOff>
      <xdr:row>4</xdr:row>
      <xdr:rowOff>38471</xdr:rowOff>
    </xdr:from>
    <xdr:to>
      <xdr:col>12</xdr:col>
      <xdr:colOff>893651</xdr:colOff>
      <xdr:row>7</xdr:row>
      <xdr:rowOff>76383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119062" y="1029071"/>
          <a:ext cx="2594989" cy="594172"/>
        </a:xfrm>
        <a:prstGeom prst="borderCallout2">
          <a:avLst>
            <a:gd name="adj1" fmla="val 101279"/>
            <a:gd name="adj2" fmla="val 51060"/>
            <a:gd name="adj3" fmla="val 210486"/>
            <a:gd name="adj4" fmla="val 51057"/>
            <a:gd name="adj5" fmla="val 328845"/>
            <a:gd name="adj6" fmla="val -13352"/>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散発事故事例の報告例年より一ヵ月早い</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10</xdr:col>
      <xdr:colOff>221704</xdr:colOff>
      <xdr:row>14</xdr:row>
      <xdr:rowOff>115427</xdr:rowOff>
    </xdr:from>
    <xdr:to>
      <xdr:col>10</xdr:col>
      <xdr:colOff>544522</xdr:colOff>
      <xdr:row>16</xdr:row>
      <xdr:rowOff>79546</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8580844" y="2835767"/>
          <a:ext cx="322818" cy="299399"/>
        </a:xfrm>
        <a:prstGeom prst="ellipse">
          <a:avLst/>
        </a:prstGeom>
        <a:noFill/>
        <a:ln w="25400" algn="ctr">
          <a:solidFill>
            <a:srgbClr val="000000"/>
          </a:solidFill>
          <a:round/>
          <a:headEnd/>
          <a:tailEnd/>
        </a:ln>
      </xdr:spPr>
    </xdr:sp>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7620</xdr:colOff>
      <xdr:row>1</xdr:row>
      <xdr:rowOff>213361</xdr:rowOff>
    </xdr:from>
    <xdr:to>
      <xdr:col>6</xdr:col>
      <xdr:colOff>754380</xdr:colOff>
      <xdr:row>16</xdr:row>
      <xdr:rowOff>22861</xdr:rowOff>
    </xdr:to>
    <xdr:pic>
      <xdr:nvPicPr>
        <xdr:cNvPr id="29" name="図 28">
          <a:extLst>
            <a:ext uri="{FF2B5EF4-FFF2-40B4-BE49-F238E27FC236}">
              <a16:creationId xmlns:a16="http://schemas.microsoft.com/office/drawing/2014/main" id="{C716356D-725E-DC33-9148-880CDE780EF2}"/>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2865120" y="541021"/>
          <a:ext cx="1645920" cy="2537460"/>
        </a:xfrm>
        <a:prstGeom prst="rect">
          <a:avLst/>
        </a:prstGeom>
      </xdr:spPr>
    </xdr:pic>
    <xdr:clientData/>
  </xdr:twoCellAnchor>
  <xdr:twoCellAnchor editAs="oneCell">
    <xdr:from>
      <xdr:col>0</xdr:col>
      <xdr:colOff>0</xdr:colOff>
      <xdr:row>2</xdr:row>
      <xdr:rowOff>0</xdr:rowOff>
    </xdr:from>
    <xdr:to>
      <xdr:col>3</xdr:col>
      <xdr:colOff>160020</xdr:colOff>
      <xdr:row>16</xdr:row>
      <xdr:rowOff>30480</xdr:rowOff>
    </xdr:to>
    <xdr:pic>
      <xdr:nvPicPr>
        <xdr:cNvPr id="32" name="図 31">
          <a:extLst>
            <a:ext uri="{FF2B5EF4-FFF2-40B4-BE49-F238E27FC236}">
              <a16:creationId xmlns:a16="http://schemas.microsoft.com/office/drawing/2014/main" id="{787E3730-7604-4AA3-9874-A30682085988}"/>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0" y="548640"/>
          <a:ext cx="1645920" cy="25374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409575</xdr:rowOff>
    </xdr:from>
    <xdr:to>
      <xdr:col>0</xdr:col>
      <xdr:colOff>0</xdr:colOff>
      <xdr:row>4</xdr:row>
      <xdr:rowOff>666750</xdr:rowOff>
    </xdr:to>
    <xdr:sp macro="" textlink="">
      <xdr:nvSpPr>
        <xdr:cNvPr id="2" name="Rectangle 1">
          <a:extLst>
            <a:ext uri="{FF2B5EF4-FFF2-40B4-BE49-F238E27FC236}">
              <a16:creationId xmlns:a16="http://schemas.microsoft.com/office/drawing/2014/main" id="{7E5DF2F5-376F-4D36-9D81-8E1ADD409F85}"/>
            </a:ext>
          </a:extLst>
        </xdr:cNvPr>
        <xdr:cNvSpPr>
          <a:spLocks noChangeArrowheads="1"/>
        </xdr:cNvSpPr>
      </xdr:nvSpPr>
      <xdr:spPr bwMode="auto">
        <a:xfrm>
          <a:off x="0" y="1537335"/>
          <a:ext cx="0" cy="0"/>
        </a:xfrm>
        <a:prstGeom prst="rect">
          <a:avLst/>
        </a:prstGeom>
        <a:solidFill>
          <a:srgbClr val="FFFF00">
            <a:alpha val="20000"/>
          </a:srgbClr>
        </a:solidFill>
        <a:ln w="9525">
          <a:noFill/>
          <a:miter lim="800000"/>
          <a:headEnd/>
          <a:tailEnd/>
        </a:ln>
      </xdr:spPr>
    </xdr:sp>
    <xdr:clientData/>
  </xdr:twoCellAnchor>
  <xdr:twoCellAnchor>
    <xdr:from>
      <xdr:col>0</xdr:col>
      <xdr:colOff>0</xdr:colOff>
      <xdr:row>6</xdr:row>
      <xdr:rowOff>0</xdr:rowOff>
    </xdr:from>
    <xdr:to>
      <xdr:col>0</xdr:col>
      <xdr:colOff>0</xdr:colOff>
      <xdr:row>6</xdr:row>
      <xdr:rowOff>0</xdr:rowOff>
    </xdr:to>
    <xdr:sp macro="" textlink="">
      <xdr:nvSpPr>
        <xdr:cNvPr id="3" name="Text Box 6">
          <a:extLst>
            <a:ext uri="{FF2B5EF4-FFF2-40B4-BE49-F238E27FC236}">
              <a16:creationId xmlns:a16="http://schemas.microsoft.com/office/drawing/2014/main" id="{67B7DC85-8D7F-4A16-9EE9-084818CEB04B}"/>
            </a:ext>
          </a:extLst>
        </xdr:cNvPr>
        <xdr:cNvSpPr txBox="1">
          <a:spLocks noChangeArrowheads="1"/>
        </xdr:cNvSpPr>
      </xdr:nvSpPr>
      <xdr:spPr bwMode="auto">
        <a:xfrm>
          <a:off x="0" y="1828800"/>
          <a:ext cx="0" cy="0"/>
        </a:xfrm>
        <a:prstGeom prst="rect">
          <a:avLst/>
        </a:prstGeom>
        <a:noFill/>
        <a:ln>
          <a:noFill/>
        </a:ln>
        <a:effectLst>
          <a:outerShdw dist="35921" dir="2700000" algn="ctr" rotWithShape="0">
            <a:srgbClr val="808080"/>
          </a:outerShdw>
        </a:effectLst>
      </xdr:spPr>
      <xdr:txBody>
        <a:bodyPr vertOverflow="clip" wrap="square" lIns="36576" tIns="22860" rIns="0" bIns="0" anchor="t" upright="1"/>
        <a:lstStyle/>
        <a:p>
          <a:pPr algn="l" rtl="0">
            <a:defRPr sz="1000"/>
          </a:pPr>
          <a:r>
            <a:rPr lang="ja-JP" altLang="en-US" sz="1600" b="1" i="0" u="none" strike="noStrike" baseline="0">
              <a:solidFill>
                <a:srgbClr val="FFFFFF"/>
              </a:solidFill>
              <a:latin typeface="ＭＳ Ｐゴシック"/>
              <a:ea typeface="ＭＳ Ｐゴシック"/>
            </a:rPr>
            <a:t>上</a:t>
          </a:r>
        </a:p>
      </xdr:txBody>
    </xdr:sp>
    <xdr:clientData/>
  </xdr:twoCellAnchor>
  <xdr:twoCellAnchor>
    <xdr:from>
      <xdr:col>0</xdr:col>
      <xdr:colOff>0</xdr:colOff>
      <xdr:row>8</xdr:row>
      <xdr:rowOff>0</xdr:rowOff>
    </xdr:from>
    <xdr:to>
      <xdr:col>0</xdr:col>
      <xdr:colOff>0</xdr:colOff>
      <xdr:row>8</xdr:row>
      <xdr:rowOff>47625</xdr:rowOff>
    </xdr:to>
    <xdr:sp macro="" textlink="">
      <xdr:nvSpPr>
        <xdr:cNvPr id="4" name="Text Box 7">
          <a:extLst>
            <a:ext uri="{FF2B5EF4-FFF2-40B4-BE49-F238E27FC236}">
              <a16:creationId xmlns:a16="http://schemas.microsoft.com/office/drawing/2014/main" id="{38041988-1C25-49CF-84D4-A8144151EDAA}"/>
            </a:ext>
          </a:extLst>
        </xdr:cNvPr>
        <xdr:cNvSpPr txBox="1">
          <a:spLocks noChangeArrowheads="1"/>
        </xdr:cNvSpPr>
      </xdr:nvSpPr>
      <xdr:spPr bwMode="auto">
        <a:xfrm>
          <a:off x="0" y="2407920"/>
          <a:ext cx="0" cy="47625"/>
        </a:xfrm>
        <a:prstGeom prst="rect">
          <a:avLst/>
        </a:prstGeom>
        <a:noFill/>
        <a:ln>
          <a:noFill/>
        </a:ln>
        <a:effectLst>
          <a:outerShdw dist="35921" dir="2700000" algn="ctr" rotWithShape="0">
            <a:srgbClr val="808080"/>
          </a:outerShdw>
        </a:effectLst>
      </xdr:spPr>
      <xdr:txBody>
        <a:bodyPr vertOverflow="clip" wrap="square" lIns="36576" tIns="22860" rIns="0" bIns="0" anchor="t" upright="1"/>
        <a:lstStyle/>
        <a:p>
          <a:pPr algn="l" rtl="0">
            <a:defRPr sz="1000"/>
          </a:pPr>
          <a:r>
            <a:rPr lang="ja-JP" altLang="en-US" sz="1600" b="1" i="0" u="none" strike="noStrike" baseline="0">
              <a:solidFill>
                <a:srgbClr val="FFFFFF"/>
              </a:solidFill>
              <a:latin typeface="ＭＳ Ｐゴシック"/>
              <a:ea typeface="ＭＳ Ｐゴシック"/>
            </a:rPr>
            <a:t>下</a:t>
          </a:r>
        </a:p>
      </xdr:txBody>
    </xdr:sp>
    <xdr:clientData/>
  </xdr:twoCellAnchor>
  <xdr:twoCellAnchor>
    <xdr:from>
      <xdr:col>0</xdr:col>
      <xdr:colOff>0</xdr:colOff>
      <xdr:row>5</xdr:row>
      <xdr:rowOff>19050</xdr:rowOff>
    </xdr:from>
    <xdr:to>
      <xdr:col>0</xdr:col>
      <xdr:colOff>0</xdr:colOff>
      <xdr:row>5</xdr:row>
      <xdr:rowOff>285750</xdr:rowOff>
    </xdr:to>
    <xdr:sp macro="" textlink="">
      <xdr:nvSpPr>
        <xdr:cNvPr id="5" name="Rectangle 8">
          <a:extLst>
            <a:ext uri="{FF2B5EF4-FFF2-40B4-BE49-F238E27FC236}">
              <a16:creationId xmlns:a16="http://schemas.microsoft.com/office/drawing/2014/main" id="{CA92C1B4-5073-40D1-8861-C7055CBC7052}"/>
            </a:ext>
          </a:extLst>
        </xdr:cNvPr>
        <xdr:cNvSpPr>
          <a:spLocks noChangeArrowheads="1"/>
        </xdr:cNvSpPr>
      </xdr:nvSpPr>
      <xdr:spPr bwMode="auto">
        <a:xfrm>
          <a:off x="0" y="1558290"/>
          <a:ext cx="0" cy="266700"/>
        </a:xfrm>
        <a:prstGeom prst="rect">
          <a:avLst/>
        </a:prstGeom>
        <a:solidFill>
          <a:srgbClr val="FFFF00">
            <a:alpha val="20000"/>
          </a:srgbClr>
        </a:solidFill>
        <a:ln w="9525">
          <a:noFill/>
          <a:miter lim="800000"/>
          <a:headEnd/>
          <a:tailEnd/>
        </a:ln>
      </xdr:spPr>
    </xdr:sp>
    <xdr:clientData/>
  </xdr:twoCellAnchor>
  <xdr:twoCellAnchor>
    <xdr:from>
      <xdr:col>0</xdr:col>
      <xdr:colOff>0</xdr:colOff>
      <xdr:row>4</xdr:row>
      <xdr:rowOff>409575</xdr:rowOff>
    </xdr:from>
    <xdr:to>
      <xdr:col>0</xdr:col>
      <xdr:colOff>0</xdr:colOff>
      <xdr:row>4</xdr:row>
      <xdr:rowOff>666750</xdr:rowOff>
    </xdr:to>
    <xdr:sp macro="" textlink="">
      <xdr:nvSpPr>
        <xdr:cNvPr id="6" name="Rectangle 9">
          <a:extLst>
            <a:ext uri="{FF2B5EF4-FFF2-40B4-BE49-F238E27FC236}">
              <a16:creationId xmlns:a16="http://schemas.microsoft.com/office/drawing/2014/main" id="{0FD85E61-9E16-4F01-A651-347116AA2A16}"/>
            </a:ext>
          </a:extLst>
        </xdr:cNvPr>
        <xdr:cNvSpPr>
          <a:spLocks noChangeArrowheads="1"/>
        </xdr:cNvSpPr>
      </xdr:nvSpPr>
      <xdr:spPr bwMode="auto">
        <a:xfrm>
          <a:off x="0" y="1537335"/>
          <a:ext cx="0" cy="0"/>
        </a:xfrm>
        <a:prstGeom prst="rect">
          <a:avLst/>
        </a:prstGeom>
        <a:solidFill>
          <a:srgbClr val="FFFF00">
            <a:alpha val="20000"/>
          </a:srgbClr>
        </a:solidFill>
        <a:ln w="9525">
          <a:noFill/>
          <a:miter lim="800000"/>
          <a:headEnd/>
          <a:tailEnd/>
        </a:ln>
      </xdr:spPr>
    </xdr:sp>
    <xdr:clientData/>
  </xdr:twoCellAnchor>
  <xdr:twoCellAnchor>
    <xdr:from>
      <xdr:col>0</xdr:col>
      <xdr:colOff>0</xdr:colOff>
      <xdr:row>5</xdr:row>
      <xdr:rowOff>19050</xdr:rowOff>
    </xdr:from>
    <xdr:to>
      <xdr:col>0</xdr:col>
      <xdr:colOff>0</xdr:colOff>
      <xdr:row>5</xdr:row>
      <xdr:rowOff>285750</xdr:rowOff>
    </xdr:to>
    <xdr:sp macro="" textlink="">
      <xdr:nvSpPr>
        <xdr:cNvPr id="7" name="Rectangle 10">
          <a:extLst>
            <a:ext uri="{FF2B5EF4-FFF2-40B4-BE49-F238E27FC236}">
              <a16:creationId xmlns:a16="http://schemas.microsoft.com/office/drawing/2014/main" id="{7141D270-5FF8-47D0-B788-6CCAE025C9F0}"/>
            </a:ext>
          </a:extLst>
        </xdr:cNvPr>
        <xdr:cNvSpPr>
          <a:spLocks noChangeArrowheads="1"/>
        </xdr:cNvSpPr>
      </xdr:nvSpPr>
      <xdr:spPr bwMode="auto">
        <a:xfrm>
          <a:off x="0" y="1558290"/>
          <a:ext cx="0" cy="266700"/>
        </a:xfrm>
        <a:prstGeom prst="rect">
          <a:avLst/>
        </a:prstGeom>
        <a:solidFill>
          <a:srgbClr val="FFFF00">
            <a:alpha val="20000"/>
          </a:srgbClr>
        </a:solidFill>
        <a:ln w="9525">
          <a:noFill/>
          <a:miter lim="800000"/>
          <a:headEnd/>
          <a:tailEnd/>
        </a:ln>
      </xdr:spPr>
    </xdr:sp>
    <xdr:clientData/>
  </xdr:twoCellAnchor>
  <xdr:twoCellAnchor>
    <xdr:from>
      <xdr:col>5</xdr:col>
      <xdr:colOff>60960</xdr:colOff>
      <xdr:row>7</xdr:row>
      <xdr:rowOff>106680</xdr:rowOff>
    </xdr:from>
    <xdr:to>
      <xdr:col>6</xdr:col>
      <xdr:colOff>259080</xdr:colOff>
      <xdr:row>10</xdr:row>
      <xdr:rowOff>182880</xdr:rowOff>
    </xdr:to>
    <xdr:sp macro="" textlink="">
      <xdr:nvSpPr>
        <xdr:cNvPr id="8" name="右矢印 7">
          <a:extLst>
            <a:ext uri="{FF2B5EF4-FFF2-40B4-BE49-F238E27FC236}">
              <a16:creationId xmlns:a16="http://schemas.microsoft.com/office/drawing/2014/main" id="{9FA0A804-0639-4F6A-AD3B-800EDA391E8B}"/>
            </a:ext>
          </a:extLst>
        </xdr:cNvPr>
        <xdr:cNvSpPr/>
      </xdr:nvSpPr>
      <xdr:spPr>
        <a:xfrm>
          <a:off x="3108960" y="2225040"/>
          <a:ext cx="632460" cy="861060"/>
        </a:xfrm>
        <a:prstGeom prst="rightArrow">
          <a:avLst/>
        </a:prstGeom>
        <a:solidFill>
          <a:schemeClr val="bg1">
            <a:lumMod val="65000"/>
          </a:schemeClr>
        </a:solidFill>
        <a:ln>
          <a:solidFill>
            <a:schemeClr val="bg1"/>
          </a:solidFill>
        </a:ln>
        <a:effectLst>
          <a:outerShdw blurRad="50800" dist="50800" dir="3000000" algn="ctr" rotWithShape="0">
            <a:schemeClr val="bg1">
              <a:lumMod val="50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9525</xdr:colOff>
      <xdr:row>5</xdr:row>
      <xdr:rowOff>28575</xdr:rowOff>
    </xdr:from>
    <xdr:to>
      <xdr:col>4</xdr:col>
      <xdr:colOff>657225</xdr:colOff>
      <xdr:row>14</xdr:row>
      <xdr:rowOff>38100</xdr:rowOff>
    </xdr:to>
    <xdr:sp macro="" textlink="">
      <xdr:nvSpPr>
        <xdr:cNvPr id="9" name="正方形/長方形 2">
          <a:extLst>
            <a:ext uri="{FF2B5EF4-FFF2-40B4-BE49-F238E27FC236}">
              <a16:creationId xmlns:a16="http://schemas.microsoft.com/office/drawing/2014/main" id="{53878927-0B26-46CE-8965-6673C9C9EDA4}"/>
            </a:ext>
          </a:extLst>
        </xdr:cNvPr>
        <xdr:cNvSpPr>
          <a:spLocks noChangeArrowheads="1"/>
        </xdr:cNvSpPr>
      </xdr:nvSpPr>
      <xdr:spPr bwMode="auto">
        <a:xfrm>
          <a:off x="459105" y="1567815"/>
          <a:ext cx="2499360" cy="2196465"/>
        </a:xfrm>
        <a:prstGeom prst="rect">
          <a:avLst/>
        </a:prstGeom>
        <a:noFill/>
        <a:ln w="63500" algn="ctr">
          <a:solidFill>
            <a:srgbClr val="FFFFFF"/>
          </a:solidFill>
          <a:round/>
          <a:headEnd/>
          <a:tailEnd/>
        </a:ln>
      </xdr:spPr>
    </xdr:sp>
    <xdr:clientData/>
  </xdr:twoCellAnchor>
  <xdr:twoCellAnchor>
    <xdr:from>
      <xdr:col>1</xdr:col>
      <xdr:colOff>47625</xdr:colOff>
      <xdr:row>5</xdr:row>
      <xdr:rowOff>57150</xdr:rowOff>
    </xdr:from>
    <xdr:to>
      <xdr:col>4</xdr:col>
      <xdr:colOff>615315</xdr:colOff>
      <xdr:row>14</xdr:row>
      <xdr:rowOff>0</xdr:rowOff>
    </xdr:to>
    <xdr:grpSp>
      <xdr:nvGrpSpPr>
        <xdr:cNvPr id="10" name="Group 146">
          <a:extLst>
            <a:ext uri="{FF2B5EF4-FFF2-40B4-BE49-F238E27FC236}">
              <a16:creationId xmlns:a16="http://schemas.microsoft.com/office/drawing/2014/main" id="{3677B29D-C1B0-4155-9DA5-F9C9AB201072}"/>
            </a:ext>
          </a:extLst>
        </xdr:cNvPr>
        <xdr:cNvGrpSpPr>
          <a:grpSpLocks/>
        </xdr:cNvGrpSpPr>
      </xdr:nvGrpSpPr>
      <xdr:grpSpPr bwMode="auto">
        <a:xfrm>
          <a:off x="497205" y="1596390"/>
          <a:ext cx="2419350" cy="2129790"/>
          <a:chOff x="77" y="212"/>
          <a:chExt cx="278" cy="233"/>
        </a:xfrm>
      </xdr:grpSpPr>
      <xdr:pic>
        <xdr:nvPicPr>
          <xdr:cNvPr id="11" name="Picture 144" descr="「工場の外周の整理整頓」の画像検索結果">
            <a:extLst>
              <a:ext uri="{FF2B5EF4-FFF2-40B4-BE49-F238E27FC236}">
                <a16:creationId xmlns:a16="http://schemas.microsoft.com/office/drawing/2014/main" id="{5D7580AD-D13D-E737-D6AA-E9160A6CAFC3}"/>
              </a:ext>
            </a:extLst>
          </xdr:cNvPr>
          <xdr:cNvPicPr>
            <a:picLocks noChangeAspect="1" noChangeArrowheads="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rightnessContrast bright="26000"/>
                    </a14:imgEffect>
                  </a14:imgLayer>
                </a14:imgProps>
              </a:ext>
            </a:extLst>
          </a:blip>
          <a:srcRect/>
          <a:stretch>
            <a:fillRect/>
          </a:stretch>
        </xdr:blipFill>
        <xdr:spPr bwMode="auto">
          <a:xfrm>
            <a:off x="77" y="212"/>
            <a:ext cx="278" cy="233"/>
          </a:xfrm>
          <a:prstGeom prst="rect">
            <a:avLst/>
          </a:prstGeom>
          <a:noFill/>
          <a:ln w="9525">
            <a:noFill/>
            <a:miter lim="800000"/>
            <a:headEnd/>
            <a:tailEnd/>
          </a:ln>
        </xdr:spPr>
      </xdr:pic>
      <xdr:pic>
        <xdr:nvPicPr>
          <xdr:cNvPr id="12" name="Picture 145" descr="「工場の外周の整理整頓」の画像検索結果">
            <a:extLst>
              <a:ext uri="{FF2B5EF4-FFF2-40B4-BE49-F238E27FC236}">
                <a16:creationId xmlns:a16="http://schemas.microsoft.com/office/drawing/2014/main" id="{F36C673B-77B8-783C-6A4B-6848D4434223}"/>
              </a:ext>
            </a:extLst>
          </xdr:cNvPr>
          <xdr:cNvPicPr>
            <a:picLocks noChangeAspect="1" noChangeArrowheads="1"/>
          </xdr:cNvPicPr>
        </xdr:nvPicPr>
        <xdr:blipFill>
          <a:blip xmlns:r="http://schemas.openxmlformats.org/officeDocument/2006/relationships" r:embed="rId3" cstate="email">
            <a:extLst>
              <a:ext uri="{BEBA8EAE-BF5A-486C-A8C5-ECC9F3942E4B}">
                <a14:imgProps xmlns:a14="http://schemas.microsoft.com/office/drawing/2010/main">
                  <a14:imgLayer r:embed="rId4">
                    <a14:imgEffect>
                      <a14:brightnessContrast bright="40000"/>
                    </a14:imgEffect>
                  </a14:imgLayer>
                </a14:imgProps>
              </a:ext>
              <a:ext uri="{28A0092B-C50C-407E-A947-70E740481C1C}">
                <a14:useLocalDpi xmlns:a14="http://schemas.microsoft.com/office/drawing/2010/main"/>
              </a:ext>
            </a:extLst>
          </a:blip>
          <a:srcRect/>
          <a:stretch>
            <a:fillRect/>
          </a:stretch>
        </xdr:blipFill>
        <xdr:spPr bwMode="auto">
          <a:xfrm>
            <a:off x="241" y="251"/>
            <a:ext cx="108" cy="161"/>
          </a:xfrm>
          <a:prstGeom prst="rect">
            <a:avLst/>
          </a:prstGeom>
          <a:noFill/>
          <a:ln w="12700">
            <a:solidFill>
              <a:srgbClr val="FFFF00"/>
            </a:solidFill>
            <a:miter lim="800000"/>
            <a:headEnd/>
            <a:tailEnd/>
          </a:ln>
          <a:effectLst>
            <a:outerShdw dist="53882" dir="2700000" algn="ctr" rotWithShape="0">
              <a:srgbClr val="FFFF00"/>
            </a:outerShdw>
          </a:effectLst>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20320</xdr:colOff>
      <xdr:row>12</xdr:row>
      <xdr:rowOff>203200</xdr:rowOff>
    </xdr:from>
    <xdr:to>
      <xdr:col>10</xdr:col>
      <xdr:colOff>335280</xdr:colOff>
      <xdr:row>20</xdr:row>
      <xdr:rowOff>179004</xdr:rowOff>
    </xdr:to>
    <xdr:pic>
      <xdr:nvPicPr>
        <xdr:cNvPr id="9" name="図 8">
          <a:extLst>
            <a:ext uri="{FF2B5EF4-FFF2-40B4-BE49-F238E27FC236}">
              <a16:creationId xmlns:a16="http://schemas.microsoft.com/office/drawing/2014/main" id="{C6FC0021-F486-E35A-0ED4-CAA9A940D6FC}"/>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894080" y="15179040"/>
          <a:ext cx="11155680" cy="2170364"/>
        </a:xfrm>
        <a:prstGeom prst="rect">
          <a:avLst/>
        </a:prstGeom>
      </xdr:spPr>
    </xdr:pic>
    <xdr:clientData/>
  </xdr:twoCellAnchor>
  <xdr:twoCellAnchor>
    <xdr:from>
      <xdr:col>5</xdr:col>
      <xdr:colOff>558800</xdr:colOff>
      <xdr:row>28</xdr:row>
      <xdr:rowOff>265814</xdr:rowOff>
    </xdr:from>
    <xdr:to>
      <xdr:col>5</xdr:col>
      <xdr:colOff>593651</xdr:colOff>
      <xdr:row>49</xdr:row>
      <xdr:rowOff>101600</xdr:rowOff>
    </xdr:to>
    <xdr:cxnSp macro="">
      <xdr:nvCxnSpPr>
        <xdr:cNvPr id="5" name="直線矢印コネクタ 4">
          <a:extLst>
            <a:ext uri="{FF2B5EF4-FFF2-40B4-BE49-F238E27FC236}">
              <a16:creationId xmlns:a16="http://schemas.microsoft.com/office/drawing/2014/main" id="{38D8CF2F-16BC-4C80-BA5E-A4B32E25EEC4}"/>
            </a:ext>
          </a:extLst>
        </xdr:cNvPr>
        <xdr:cNvCxnSpPr/>
      </xdr:nvCxnSpPr>
      <xdr:spPr>
        <a:xfrm flipH="1">
          <a:off x="6685280" y="26549734"/>
          <a:ext cx="34851" cy="5322186"/>
        </a:xfrm>
        <a:prstGeom prst="straightConnector1">
          <a:avLst/>
        </a:prstGeom>
        <a:ln>
          <a:tailEnd type="triangle"/>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3</xdr:col>
      <xdr:colOff>621844</xdr:colOff>
      <xdr:row>17</xdr:row>
      <xdr:rowOff>20319</xdr:rowOff>
    </xdr:from>
    <xdr:to>
      <xdr:col>4</xdr:col>
      <xdr:colOff>660403</xdr:colOff>
      <xdr:row>18</xdr:row>
      <xdr:rowOff>40639</xdr:rowOff>
    </xdr:to>
    <xdr:sp macro="" textlink="">
      <xdr:nvSpPr>
        <xdr:cNvPr id="12" name="右大かっこ 11">
          <a:extLst>
            <a:ext uri="{FF2B5EF4-FFF2-40B4-BE49-F238E27FC236}">
              <a16:creationId xmlns:a16="http://schemas.microsoft.com/office/drawing/2014/main" id="{7EC26A29-06D7-4F9D-9756-685D7BAB9327}"/>
            </a:ext>
          </a:extLst>
        </xdr:cNvPr>
        <xdr:cNvSpPr/>
      </xdr:nvSpPr>
      <xdr:spPr>
        <a:xfrm rot="16200000">
          <a:off x="4501924" y="15535679"/>
          <a:ext cx="294640" cy="1613359"/>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5</xdr:col>
      <xdr:colOff>579120</xdr:colOff>
      <xdr:row>17</xdr:row>
      <xdr:rowOff>71120</xdr:rowOff>
    </xdr:from>
    <xdr:to>
      <xdr:col>6</xdr:col>
      <xdr:colOff>833120</xdr:colOff>
      <xdr:row>18</xdr:row>
      <xdr:rowOff>40640</xdr:rowOff>
    </xdr:to>
    <xdr:sp macro="" textlink="">
      <xdr:nvSpPr>
        <xdr:cNvPr id="20" name="右大かっこ 19">
          <a:extLst>
            <a:ext uri="{FF2B5EF4-FFF2-40B4-BE49-F238E27FC236}">
              <a16:creationId xmlns:a16="http://schemas.microsoft.com/office/drawing/2014/main" id="{E149C133-9A92-4DC0-AF69-33E2207543DC}"/>
            </a:ext>
          </a:extLst>
        </xdr:cNvPr>
        <xdr:cNvSpPr/>
      </xdr:nvSpPr>
      <xdr:spPr>
        <a:xfrm rot="16200000">
          <a:off x="7132320" y="15819120"/>
          <a:ext cx="243840" cy="109728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4</xdr:col>
      <xdr:colOff>701048</xdr:colOff>
      <xdr:row>17</xdr:row>
      <xdr:rowOff>10160</xdr:rowOff>
    </xdr:from>
    <xdr:to>
      <xdr:col>5</xdr:col>
      <xdr:colOff>558804</xdr:colOff>
      <xdr:row>18</xdr:row>
      <xdr:rowOff>71120</xdr:rowOff>
    </xdr:to>
    <xdr:sp macro="" textlink="">
      <xdr:nvSpPr>
        <xdr:cNvPr id="21" name="右大かっこ 20">
          <a:extLst>
            <a:ext uri="{FF2B5EF4-FFF2-40B4-BE49-F238E27FC236}">
              <a16:creationId xmlns:a16="http://schemas.microsoft.com/office/drawing/2014/main" id="{CFCF7CC2-DDE6-424C-8939-C0A100D79072}"/>
            </a:ext>
          </a:extLst>
        </xdr:cNvPr>
        <xdr:cNvSpPr/>
      </xdr:nvSpPr>
      <xdr:spPr>
        <a:xfrm rot="16200000">
          <a:off x="5923286" y="15758162"/>
          <a:ext cx="335280" cy="1188716"/>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3</xdr:col>
      <xdr:colOff>599440</xdr:colOff>
      <xdr:row>18</xdr:row>
      <xdr:rowOff>6716</xdr:rowOff>
    </xdr:from>
    <xdr:to>
      <xdr:col>10</xdr:col>
      <xdr:colOff>10160</xdr:colOff>
      <xdr:row>20</xdr:row>
      <xdr:rowOff>10140</xdr:rowOff>
    </xdr:to>
    <xdr:sp macro="" textlink="">
      <xdr:nvSpPr>
        <xdr:cNvPr id="2" name="テキスト ボックス 1">
          <a:extLst>
            <a:ext uri="{FF2B5EF4-FFF2-40B4-BE49-F238E27FC236}">
              <a16:creationId xmlns:a16="http://schemas.microsoft.com/office/drawing/2014/main" id="{608ABBFC-599C-4C80-A56F-6D52C64F54A5}"/>
            </a:ext>
          </a:extLst>
        </xdr:cNvPr>
        <xdr:cNvSpPr txBox="1"/>
      </xdr:nvSpPr>
      <xdr:spPr>
        <a:xfrm>
          <a:off x="3820160" y="16455756"/>
          <a:ext cx="7813040" cy="5520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solidFill>
            </a:rPr>
            <a:t>      第一波　　　　　  第二波　　　第三波      　        　　第四波　　　　　　第五波</a:t>
          </a:r>
        </a:p>
      </xdr:txBody>
    </xdr:sp>
    <xdr:clientData/>
  </xdr:twoCellAnchor>
  <xdr:twoCellAnchor>
    <xdr:from>
      <xdr:col>7</xdr:col>
      <xdr:colOff>345440</xdr:colOff>
      <xdr:row>13</xdr:row>
      <xdr:rowOff>213360</xdr:rowOff>
    </xdr:from>
    <xdr:to>
      <xdr:col>8</xdr:col>
      <xdr:colOff>508000</xdr:colOff>
      <xdr:row>18</xdr:row>
      <xdr:rowOff>71120</xdr:rowOff>
    </xdr:to>
    <xdr:sp macro="" textlink="">
      <xdr:nvSpPr>
        <xdr:cNvPr id="29" name="右大かっこ 28">
          <a:extLst>
            <a:ext uri="{FF2B5EF4-FFF2-40B4-BE49-F238E27FC236}">
              <a16:creationId xmlns:a16="http://schemas.microsoft.com/office/drawing/2014/main" id="{CBC0D307-3F7A-4B60-831C-AAAC0594D26F}"/>
            </a:ext>
          </a:extLst>
        </xdr:cNvPr>
        <xdr:cNvSpPr/>
      </xdr:nvSpPr>
      <xdr:spPr>
        <a:xfrm rot="16200000">
          <a:off x="8514080" y="15107920"/>
          <a:ext cx="1229360" cy="159512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8</xdr:col>
      <xdr:colOff>304800</xdr:colOff>
      <xdr:row>10</xdr:row>
      <xdr:rowOff>111760</xdr:rowOff>
    </xdr:from>
    <xdr:to>
      <xdr:col>10</xdr:col>
      <xdr:colOff>650240</xdr:colOff>
      <xdr:row>12</xdr:row>
      <xdr:rowOff>20320</xdr:rowOff>
    </xdr:to>
    <xdr:sp macro="" textlink="">
      <xdr:nvSpPr>
        <xdr:cNvPr id="18" name="テキスト ボックス 17">
          <a:extLst>
            <a:ext uri="{FF2B5EF4-FFF2-40B4-BE49-F238E27FC236}">
              <a16:creationId xmlns:a16="http://schemas.microsoft.com/office/drawing/2014/main" id="{CF185106-E988-47D3-B811-81F36DA744F4}"/>
            </a:ext>
          </a:extLst>
        </xdr:cNvPr>
        <xdr:cNvSpPr txBox="1"/>
      </xdr:nvSpPr>
      <xdr:spPr>
        <a:xfrm>
          <a:off x="9723120" y="14538960"/>
          <a:ext cx="2550160" cy="45720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FF00"/>
              </a:solidFill>
            </a:rPr>
            <a:t>世界の第</a:t>
          </a:r>
          <a:r>
            <a:rPr kumimoji="1" lang="en-US" altLang="ja-JP" sz="1800">
              <a:solidFill>
                <a:srgbClr val="FFFF00"/>
              </a:solidFill>
            </a:rPr>
            <a:t>5</a:t>
          </a:r>
          <a:r>
            <a:rPr kumimoji="1" lang="ja-JP" altLang="en-US" sz="1800">
              <a:solidFill>
                <a:srgbClr val="FFFF00"/>
              </a:solidFill>
            </a:rPr>
            <a:t>波 </a:t>
          </a:r>
          <a:r>
            <a:rPr kumimoji="1" lang="en-US" altLang="ja-JP" sz="1800">
              <a:solidFill>
                <a:srgbClr val="FFFF00"/>
              </a:solidFill>
            </a:rPr>
            <a:t>BBX1-5</a:t>
          </a:r>
          <a:endParaRPr kumimoji="1" lang="ja-JP" altLang="en-US" sz="1800">
            <a:solidFill>
              <a:srgbClr val="FFFF00"/>
            </a:solidFill>
          </a:endParaRPr>
        </a:p>
      </xdr:txBody>
    </xdr:sp>
    <xdr:clientData/>
  </xdr:twoCellAnchor>
  <xdr:twoCellAnchor>
    <xdr:from>
      <xdr:col>8</xdr:col>
      <xdr:colOff>589280</xdr:colOff>
      <xdr:row>16</xdr:row>
      <xdr:rowOff>243840</xdr:rowOff>
    </xdr:from>
    <xdr:to>
      <xdr:col>9</xdr:col>
      <xdr:colOff>477520</xdr:colOff>
      <xdr:row>18</xdr:row>
      <xdr:rowOff>111760</xdr:rowOff>
    </xdr:to>
    <xdr:sp macro="" textlink="">
      <xdr:nvSpPr>
        <xdr:cNvPr id="32" name="右大かっこ 31">
          <a:extLst>
            <a:ext uri="{FF2B5EF4-FFF2-40B4-BE49-F238E27FC236}">
              <a16:creationId xmlns:a16="http://schemas.microsoft.com/office/drawing/2014/main" id="{24555815-A3D9-4279-927D-CF7B8FA48425}"/>
            </a:ext>
          </a:extLst>
        </xdr:cNvPr>
        <xdr:cNvSpPr/>
      </xdr:nvSpPr>
      <xdr:spPr>
        <a:xfrm rot="16200000">
          <a:off x="10393680" y="15930880"/>
          <a:ext cx="416560" cy="118872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10</xdr:col>
      <xdr:colOff>0</xdr:colOff>
      <xdr:row>17</xdr:row>
      <xdr:rowOff>152400</xdr:rowOff>
    </xdr:from>
    <xdr:to>
      <xdr:col>10</xdr:col>
      <xdr:colOff>406400</xdr:colOff>
      <xdr:row>18</xdr:row>
      <xdr:rowOff>71120</xdr:rowOff>
    </xdr:to>
    <xdr:cxnSp macro="">
      <xdr:nvCxnSpPr>
        <xdr:cNvPr id="14" name="直線矢印コネクタ 13">
          <a:extLst>
            <a:ext uri="{FF2B5EF4-FFF2-40B4-BE49-F238E27FC236}">
              <a16:creationId xmlns:a16="http://schemas.microsoft.com/office/drawing/2014/main" id="{78ACB7CD-E2A6-F561-AB06-07DD06EE1420}"/>
            </a:ext>
          </a:extLst>
        </xdr:cNvPr>
        <xdr:cNvCxnSpPr/>
      </xdr:nvCxnSpPr>
      <xdr:spPr>
        <a:xfrm>
          <a:off x="11562080" y="16499840"/>
          <a:ext cx="406400" cy="193040"/>
        </a:xfrm>
        <a:prstGeom prst="straightConnector1">
          <a:avLst/>
        </a:prstGeom>
        <a:ln w="38100">
          <a:solidFill>
            <a:srgbClr val="FFFF00"/>
          </a:solidFill>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editAs="oneCell">
    <xdr:from>
      <xdr:col>1</xdr:col>
      <xdr:colOff>0</xdr:colOff>
      <xdr:row>4</xdr:row>
      <xdr:rowOff>0</xdr:rowOff>
    </xdr:from>
    <xdr:to>
      <xdr:col>5</xdr:col>
      <xdr:colOff>498848</xdr:colOff>
      <xdr:row>4</xdr:row>
      <xdr:rowOff>3230880</xdr:rowOff>
    </xdr:to>
    <xdr:pic>
      <xdr:nvPicPr>
        <xdr:cNvPr id="4" name="図 3">
          <a:extLst>
            <a:ext uri="{FF2B5EF4-FFF2-40B4-BE49-F238E27FC236}">
              <a16:creationId xmlns:a16="http://schemas.microsoft.com/office/drawing/2014/main" id="{27CD1DF7-D5B2-3EAD-3573-06D4CFAD7F4D}"/>
            </a:ext>
          </a:extLst>
        </xdr:cNvPr>
        <xdr:cNvPicPr>
          <a:picLocks noChangeAspect="1"/>
        </xdr:cNvPicPr>
      </xdr:nvPicPr>
      <xdr:blipFill>
        <a:blip xmlns:r="http://schemas.openxmlformats.org/officeDocument/2006/relationships" r:embed="rId2"/>
        <a:stretch>
          <a:fillRect/>
        </a:stretch>
      </xdr:blipFill>
      <xdr:spPr>
        <a:xfrm>
          <a:off x="873760" y="4338320"/>
          <a:ext cx="5751568" cy="3230880"/>
        </a:xfrm>
        <a:prstGeom prst="rect">
          <a:avLst/>
        </a:prstGeom>
      </xdr:spPr>
    </xdr:pic>
    <xdr:clientData/>
  </xdr:twoCellAnchor>
  <xdr:twoCellAnchor editAs="oneCell">
    <xdr:from>
      <xdr:col>5</xdr:col>
      <xdr:colOff>822960</xdr:colOff>
      <xdr:row>3</xdr:row>
      <xdr:rowOff>355600</xdr:rowOff>
    </xdr:from>
    <xdr:to>
      <xdr:col>11</xdr:col>
      <xdr:colOff>203200</xdr:colOff>
      <xdr:row>4</xdr:row>
      <xdr:rowOff>3245090</xdr:rowOff>
    </xdr:to>
    <xdr:pic>
      <xdr:nvPicPr>
        <xdr:cNvPr id="6" name="図 5">
          <a:extLst>
            <a:ext uri="{FF2B5EF4-FFF2-40B4-BE49-F238E27FC236}">
              <a16:creationId xmlns:a16="http://schemas.microsoft.com/office/drawing/2014/main" id="{24EEFDA4-065A-F9B9-33FE-3CC31DE0C33D}"/>
            </a:ext>
          </a:extLst>
        </xdr:cNvPr>
        <xdr:cNvPicPr>
          <a:picLocks noChangeAspect="1"/>
        </xdr:cNvPicPr>
      </xdr:nvPicPr>
      <xdr:blipFill>
        <a:blip xmlns:r="http://schemas.openxmlformats.org/officeDocument/2006/relationships" r:embed="rId3"/>
        <a:stretch>
          <a:fillRect/>
        </a:stretch>
      </xdr:blipFill>
      <xdr:spPr>
        <a:xfrm>
          <a:off x="6949440" y="4328160"/>
          <a:ext cx="5811520" cy="32552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4180083</xdr:colOff>
      <xdr:row>11</xdr:row>
      <xdr:rowOff>1096945</xdr:rowOff>
    </xdr:from>
    <xdr:to>
      <xdr:col>0</xdr:col>
      <xdr:colOff>7796264</xdr:colOff>
      <xdr:row>11</xdr:row>
      <xdr:rowOff>3629652</xdr:rowOff>
    </xdr:to>
    <xdr:pic>
      <xdr:nvPicPr>
        <xdr:cNvPr id="4" name="図 3">
          <a:extLst>
            <a:ext uri="{FF2B5EF4-FFF2-40B4-BE49-F238E27FC236}">
              <a16:creationId xmlns:a16="http://schemas.microsoft.com/office/drawing/2014/main" id="{0E0F191F-5C0F-BDA1-A6EB-A60D7676E1D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80083" y="15055780"/>
          <a:ext cx="3616181" cy="253270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0</xdr:colOff>
      <xdr:row>35</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23</xdr:row>
      <xdr:rowOff>66675</xdr:rowOff>
    </xdr:from>
    <xdr:to>
      <xdr:col>9</xdr:col>
      <xdr:colOff>447674</xdr:colOff>
      <xdr:row>25</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15</xdr:row>
      <xdr:rowOff>0</xdr:rowOff>
    </xdr:from>
    <xdr:to>
      <xdr:col>24</xdr:col>
      <xdr:colOff>851</xdr:colOff>
      <xdr:row>21</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19</xdr:row>
      <xdr:rowOff>95250</xdr:rowOff>
    </xdr:from>
    <xdr:to>
      <xdr:col>27</xdr:col>
      <xdr:colOff>171450</xdr:colOff>
      <xdr:row>23</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11</xdr:row>
      <xdr:rowOff>9525</xdr:rowOff>
    </xdr:from>
    <xdr:to>
      <xdr:col>31</xdr:col>
      <xdr:colOff>613410</xdr:colOff>
      <xdr:row>15</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1908155" y="2501265"/>
          <a:ext cx="3488055" cy="676275"/>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12</xdr:row>
      <xdr:rowOff>129541</xdr:rowOff>
    </xdr:from>
    <xdr:to>
      <xdr:col>13</xdr:col>
      <xdr:colOff>447675</xdr:colOff>
      <xdr:row>22</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45280" y="2849881"/>
          <a:ext cx="2383155" cy="1028700"/>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15</xdr:row>
      <xdr:rowOff>0</xdr:rowOff>
    </xdr:from>
    <xdr:to>
      <xdr:col>9</xdr:col>
      <xdr:colOff>68580</xdr:colOff>
      <xdr:row>22</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14600" y="3177540"/>
          <a:ext cx="1775460" cy="701040"/>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76200</xdr:colOff>
      <xdr:row>25</xdr:row>
      <xdr:rowOff>53340</xdr:rowOff>
    </xdr:from>
    <xdr:to>
      <xdr:col>13</xdr:col>
      <xdr:colOff>502920</xdr:colOff>
      <xdr:row>52</xdr:row>
      <xdr:rowOff>99060</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25</xdr:row>
      <xdr:rowOff>45720</xdr:rowOff>
    </xdr:from>
    <xdr:to>
      <xdr:col>29</xdr:col>
      <xdr:colOff>7620</xdr:colOff>
      <xdr:row>52</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381487</xdr:colOff>
      <xdr:row>46</xdr:row>
      <xdr:rowOff>144457</xdr:rowOff>
    </xdr:from>
    <xdr:ext cx="4553463" cy="261674"/>
    <xdr:pic>
      <xdr:nvPicPr>
        <xdr:cNvPr id="17" name="図 16">
          <a:extLst>
            <a:ext uri="{FF2B5EF4-FFF2-40B4-BE49-F238E27FC236}">
              <a16:creationId xmlns:a16="http://schemas.microsoft.com/office/drawing/2014/main" id="{F64DD475-14BE-4FFE-8C20-C05DD39895B7}"/>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344870" y="7934691"/>
          <a:ext cx="4553463" cy="261674"/>
        </a:xfrm>
        <a:prstGeom prst="rect">
          <a:avLst/>
        </a:prstGeom>
      </xdr:spPr>
    </xdr:pic>
    <xdr:clientData/>
  </xdr:oneCellAnchor>
  <xdr:twoCellAnchor>
    <xdr:from>
      <xdr:col>17</xdr:col>
      <xdr:colOff>342900</xdr:colOff>
      <xdr:row>23</xdr:row>
      <xdr:rowOff>24319</xdr:rowOff>
    </xdr:from>
    <xdr:to>
      <xdr:col>18</xdr:col>
      <xdr:colOff>18887</xdr:colOff>
      <xdr:row>45</xdr:row>
      <xdr:rowOff>53340</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flipH="1">
          <a:off x="8313420" y="3925759"/>
          <a:ext cx="140807" cy="3694241"/>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3</xdr:col>
      <xdr:colOff>152400</xdr:colOff>
      <xdr:row>23</xdr:row>
      <xdr:rowOff>20267</xdr:rowOff>
    </xdr:from>
    <xdr:to>
      <xdr:col>4</xdr:col>
      <xdr:colOff>6079</xdr:colOff>
      <xdr:row>46</xdr:row>
      <xdr:rowOff>53340</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flipH="1">
          <a:off x="1584960" y="3921707"/>
          <a:ext cx="318499" cy="3865933"/>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76200</xdr:colOff>
      <xdr:row>0</xdr:row>
      <xdr:rowOff>13335</xdr:rowOff>
    </xdr:from>
    <xdr:to>
      <xdr:col>2</xdr:col>
      <xdr:colOff>470535</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6200" y="13335"/>
          <a:ext cx="2306955" cy="21717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zoom.us/webinar/register/WN_9-ciXs0sQT2yGdb79VBoLQ"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ww.shokukanken.com/news/safety/230329-0925.html" TargetMode="External"/><Relationship Id="rId2" Type="http://schemas.openxmlformats.org/officeDocument/2006/relationships/hyperlink" Target="https://www.jcp.or.jp/akahata/aik22/2023-03-29/2023032901_06_0.html" TargetMode="External"/><Relationship Id="rId1" Type="http://schemas.openxmlformats.org/officeDocument/2006/relationships/hyperlink" Target="https://www.chibanippo.co.jp/news/national/1042958" TargetMode="External"/><Relationship Id="rId5" Type="http://schemas.openxmlformats.org/officeDocument/2006/relationships/printerSettings" Target="../printerSettings/printerSettings12.bin"/><Relationship Id="rId4" Type="http://schemas.openxmlformats.org/officeDocument/2006/relationships/hyperlink" Target="https://mainichi.jp/articles/20230327/ddm/002/070/093000c"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s://news.yahoo.co.jp/articles/043752ac654009305d816912c1bf287f935c349e" TargetMode="External"/><Relationship Id="rId7" Type="http://schemas.openxmlformats.org/officeDocument/2006/relationships/hyperlink" Target="https://news.yahoo.co.jp/articles/164268c680a4f2c15598baaed938a8746c402925" TargetMode="External"/><Relationship Id="rId2" Type="http://schemas.openxmlformats.org/officeDocument/2006/relationships/hyperlink" Target="https://news.yahoo.co.jp/articles/bdc5e3a039aa9c94c943aa59ec4a800aa78fb9ea" TargetMode="External"/><Relationship Id="rId1" Type="http://schemas.openxmlformats.org/officeDocument/2006/relationships/hyperlink" Target="https://nordot.app/1013763733364883456?c=768367547562557440" TargetMode="External"/><Relationship Id="rId6" Type="http://schemas.openxmlformats.org/officeDocument/2006/relationships/hyperlink" Target="mailto:ut@k:y" TargetMode="External"/><Relationship Id="rId5" Type="http://schemas.openxmlformats.org/officeDocument/2006/relationships/hyperlink" Target="https://www3.nhk.or.jp/lnews/kanazawa/20230328/3020014675.html" TargetMode="External"/><Relationship Id="rId4" Type="http://schemas.openxmlformats.org/officeDocument/2006/relationships/hyperlink" Target="https://www.pref.nagano.lg.jp/shokusei/happyou/ch230324.html"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jiji.com/jc/article?k=2023032500355&amp;g=int" TargetMode="External"/><Relationship Id="rId3" Type="http://schemas.openxmlformats.org/officeDocument/2006/relationships/hyperlink" Target="https://www.afpbb.com/articles/-/3457583" TargetMode="External"/><Relationship Id="rId7" Type="http://schemas.openxmlformats.org/officeDocument/2006/relationships/hyperlink" Target="https://www.nikkei.com/article/DGXZQOGN240730U3A320C2000000/" TargetMode="External"/><Relationship Id="rId12" Type="http://schemas.openxmlformats.org/officeDocument/2006/relationships/drawing" Target="../drawings/drawing6.xml"/><Relationship Id="rId2" Type="http://schemas.openxmlformats.org/officeDocument/2006/relationships/hyperlink" Target="https://www.nna.jp/news/2501121?utm_source=newsletter&amp;utm_medium=email&amp;utm_campaign=club_bn&amp;country=khr&amp;type=5&amp;free=1" TargetMode="External"/><Relationship Id="rId1" Type="http://schemas.openxmlformats.org/officeDocument/2006/relationships/hyperlink" Target="https://www.jetro.go.jp/biznews/2023/03/84c2a0baaf7047c4.html" TargetMode="External"/><Relationship Id="rId6" Type="http://schemas.openxmlformats.org/officeDocument/2006/relationships/hyperlink" Target="https://www.asahi.com/articles/ASR3R512VR39OXIE016.html" TargetMode="External"/><Relationship Id="rId11" Type="http://schemas.openxmlformats.org/officeDocument/2006/relationships/printerSettings" Target="../printerSettings/printerSettings7.bin"/><Relationship Id="rId5" Type="http://schemas.openxmlformats.org/officeDocument/2006/relationships/hyperlink" Target="https://www.nna.jp/news/2499139?utm_source=newsletter&amp;utm_medium=email&amp;utm_campaign=club_bn&amp;country=cny&amp;type=5&amp;free=1" TargetMode="External"/><Relationship Id="rId10" Type="http://schemas.openxmlformats.org/officeDocument/2006/relationships/hyperlink" Target="https://www.jakartashimbun.com/free/detail/62673.html" TargetMode="External"/><Relationship Id="rId4" Type="http://schemas.openxmlformats.org/officeDocument/2006/relationships/hyperlink" Target="https://www.jetro.go.jp/biznews/2023/03/d45d4205a145262f.html" TargetMode="External"/><Relationship Id="rId9" Type="http://schemas.openxmlformats.org/officeDocument/2006/relationships/hyperlink" Target="https://www.jetro.go.jp/biznews/2023/03/e59c0562f8443f3a.html"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9.bin"/><Relationship Id="rId1" Type="http://schemas.openxmlformats.org/officeDocument/2006/relationships/hyperlink" Target="https://www.mhlw.go.jp/stf/covid-19/kokunainohasseijoukyo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60"/>
  <sheetViews>
    <sheetView zoomScaleNormal="100" workbookViewId="0">
      <selection activeCell="H19" sqref="A9:H19"/>
    </sheetView>
  </sheetViews>
  <sheetFormatPr defaultRowHeight="13.2"/>
  <cols>
    <col min="1" max="1" width="15.218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17" ht="13.8" thickTop="1">
      <c r="A1" s="190" t="s">
        <v>225</v>
      </c>
      <c r="B1" s="191"/>
      <c r="C1" s="191" t="s">
        <v>218</v>
      </c>
      <c r="D1" s="191"/>
      <c r="E1" s="191"/>
      <c r="F1" s="191"/>
      <c r="G1" s="191"/>
      <c r="H1" s="191"/>
      <c r="I1" s="114"/>
    </row>
    <row r="2" spans="1:17">
      <c r="A2" s="192" t="s">
        <v>119</v>
      </c>
      <c r="B2" s="193"/>
      <c r="C2" s="193"/>
      <c r="D2" s="193"/>
      <c r="E2" s="193"/>
      <c r="F2" s="193"/>
      <c r="G2" s="193"/>
      <c r="H2" s="193"/>
      <c r="I2" s="114"/>
    </row>
    <row r="3" spans="1:17" ht="15.75" customHeight="1">
      <c r="A3" s="552" t="s">
        <v>28</v>
      </c>
      <c r="B3" s="553"/>
      <c r="C3" s="553"/>
      <c r="D3" s="553"/>
      <c r="E3" s="553"/>
      <c r="F3" s="553"/>
      <c r="G3" s="553"/>
      <c r="H3" s="554"/>
      <c r="I3" s="114"/>
    </row>
    <row r="4" spans="1:17">
      <c r="A4" s="192" t="s">
        <v>178</v>
      </c>
      <c r="B4" s="193"/>
      <c r="C4" s="193"/>
      <c r="D4" s="193"/>
      <c r="E4" s="193"/>
      <c r="F4" s="193"/>
      <c r="G4" s="193"/>
      <c r="H4" s="193"/>
      <c r="I4" s="114"/>
    </row>
    <row r="5" spans="1:17">
      <c r="A5" s="192" t="s">
        <v>120</v>
      </c>
      <c r="B5" s="193"/>
      <c r="C5" s="193"/>
      <c r="D5" s="193"/>
      <c r="E5" s="193"/>
      <c r="F5" s="193"/>
      <c r="G5" s="193"/>
      <c r="H5" s="193"/>
      <c r="I5" s="114"/>
    </row>
    <row r="6" spans="1:17">
      <c r="A6" s="194" t="s">
        <v>119</v>
      </c>
      <c r="B6" s="195"/>
      <c r="C6" s="195"/>
      <c r="D6" s="195"/>
      <c r="E6" s="195"/>
      <c r="F6" s="195"/>
      <c r="G6" s="195"/>
      <c r="H6" s="195"/>
      <c r="I6" s="114"/>
    </row>
    <row r="7" spans="1:17">
      <c r="A7" s="194" t="s">
        <v>121</v>
      </c>
      <c r="B7" s="195"/>
      <c r="C7" s="195"/>
      <c r="D7" s="195"/>
      <c r="E7" s="195"/>
      <c r="F7" s="195"/>
      <c r="G7" s="195"/>
      <c r="H7" s="195"/>
      <c r="I7" s="114"/>
    </row>
    <row r="8" spans="1:17">
      <c r="A8" s="196" t="s">
        <v>122</v>
      </c>
      <c r="B8" s="197"/>
      <c r="C8" s="197"/>
      <c r="D8" s="197"/>
      <c r="E8" s="197"/>
      <c r="F8" s="197"/>
      <c r="G8" s="197"/>
      <c r="H8" s="197"/>
      <c r="I8" s="114"/>
    </row>
    <row r="9" spans="1:17" ht="15" customHeight="1">
      <c r="A9" s="808" t="s">
        <v>454</v>
      </c>
      <c r="B9" s="227" t="str">
        <f>+'12　食中毒記事等 '!A2</f>
        <v>「ギラン・バレー症候群」は食中毒の原因菌によるものが30％を占める</v>
      </c>
      <c r="C9" s="228"/>
      <c r="D9" s="228"/>
      <c r="E9" s="228"/>
      <c r="F9" s="228"/>
      <c r="G9" s="228"/>
      <c r="H9" s="228"/>
      <c r="I9" s="114"/>
    </row>
    <row r="10" spans="1:17" ht="15" customHeight="1">
      <c r="A10" s="808" t="s">
        <v>275</v>
      </c>
      <c r="B10" s="227" t="s">
        <v>228</v>
      </c>
      <c r="C10" s="227" t="s">
        <v>223</v>
      </c>
      <c r="D10" s="229">
        <f>+'12　ノロウイルス関連情報 '!G73</f>
        <v>4.21</v>
      </c>
      <c r="E10" s="227" t="s">
        <v>224</v>
      </c>
      <c r="F10" s="230">
        <f>+'12　ノロウイルス関連情報 '!I73</f>
        <v>-1.17</v>
      </c>
      <c r="G10" s="228" t="s">
        <v>28</v>
      </c>
      <c r="H10" s="228"/>
      <c r="I10" s="114"/>
      <c r="L10" t="s">
        <v>228</v>
      </c>
      <c r="M10" t="s">
        <v>236</v>
      </c>
      <c r="N10">
        <v>7.26</v>
      </c>
      <c r="O10" t="s">
        <v>237</v>
      </c>
      <c r="P10">
        <v>-0.65000000000000036</v>
      </c>
      <c r="Q10" t="s">
        <v>238</v>
      </c>
    </row>
    <row r="11" spans="1:17" s="127" customFormat="1" ht="15" customHeight="1">
      <c r="A11" s="231" t="s">
        <v>123</v>
      </c>
      <c r="B11" s="558" t="str">
        <f>+'12　 残留農薬　等 '!A2</f>
        <v xml:space="preserve">輸入豆乳から大腸菌群検出 千葉市が回収指導 </v>
      </c>
      <c r="C11" s="558"/>
      <c r="D11" s="558"/>
      <c r="E11" s="558"/>
      <c r="F11" s="558"/>
      <c r="G11" s="558"/>
      <c r="H11" s="232"/>
      <c r="I11" s="126"/>
      <c r="J11" s="127" t="s">
        <v>124</v>
      </c>
      <c r="L11" s="127" t="s">
        <v>235</v>
      </c>
    </row>
    <row r="12" spans="1:17" ht="15" customHeight="1">
      <c r="A12" s="226" t="s">
        <v>125</v>
      </c>
      <c r="B12" s="227" t="str">
        <f>+'12　食品表示'!A2</f>
        <v xml:space="preserve">「中国産＆宮崎県産」使用も…表示は「宮崎県産」のみ 切干大根など不適正表示 農水省が愛媛 ... </v>
      </c>
      <c r="C12" s="228"/>
      <c r="D12" s="228"/>
      <c r="E12" s="228"/>
      <c r="F12" s="228"/>
      <c r="G12" s="228"/>
      <c r="H12" s="228"/>
      <c r="I12" s="114"/>
      <c r="L12" t="s">
        <v>240</v>
      </c>
    </row>
    <row r="13" spans="1:17" ht="15" customHeight="1">
      <c r="A13" s="226" t="s">
        <v>126</v>
      </c>
      <c r="B13" s="233" t="str">
        <f>+'12　海外情報'!A2</f>
        <v xml:space="preserve">フッ素コーティング食品用器具、4月から工業規格義務化(タイ) </v>
      </c>
      <c r="C13" s="228"/>
      <c r="D13" s="228"/>
      <c r="E13" s="228"/>
      <c r="F13" s="228"/>
      <c r="G13" s="228"/>
      <c r="H13" s="228"/>
      <c r="I13" s="114"/>
      <c r="L13" t="s">
        <v>241</v>
      </c>
    </row>
    <row r="14" spans="1:17" ht="15" customHeight="1">
      <c r="A14" s="233" t="s">
        <v>127</v>
      </c>
      <c r="B14" s="234" t="str">
        <f>+'12　海外情報'!A5</f>
        <v>カンボジア（KH）・22年の農産品輸出、８％増の860万トン（無料公開）</v>
      </c>
      <c r="C14" s="555"/>
      <c r="D14" s="555"/>
      <c r="E14" s="555"/>
      <c r="F14" s="555"/>
      <c r="G14" s="555"/>
      <c r="H14" s="556"/>
      <c r="I14" s="114"/>
      <c r="L14" t="s">
        <v>242</v>
      </c>
    </row>
    <row r="15" spans="1:17" ht="15" customHeight="1">
      <c r="A15" s="226" t="s">
        <v>128</v>
      </c>
      <c r="B15" s="227" t="str">
        <f>+'12　感染症統計'!A21</f>
        <v>※2023年 第12週（3/20～3/26） 現在</v>
      </c>
      <c r="C15" s="228"/>
      <c r="D15" s="227" t="s">
        <v>21</v>
      </c>
      <c r="E15" s="228"/>
      <c r="F15" s="228"/>
      <c r="G15" s="228"/>
      <c r="H15" s="228"/>
      <c r="I15" s="114"/>
      <c r="N15" t="s">
        <v>239</v>
      </c>
    </row>
    <row r="16" spans="1:17" ht="15" customHeight="1">
      <c r="A16" s="226" t="s">
        <v>129</v>
      </c>
      <c r="B16" s="557" t="str">
        <f>+'11　感染症情報'!B2</f>
        <v>2023年 第9週（2月27日〜 3月5日）</v>
      </c>
      <c r="C16" s="557"/>
      <c r="D16" s="557"/>
      <c r="E16" s="557"/>
      <c r="F16" s="557"/>
      <c r="G16" s="557"/>
      <c r="H16" s="228"/>
      <c r="I16" s="114"/>
    </row>
    <row r="17" spans="1:16" ht="15" customHeight="1">
      <c r="A17" s="226" t="s">
        <v>211</v>
      </c>
      <c r="B17" s="358" t="str">
        <f>+'12　衛生訓話'!A2</f>
        <v>　　　　　今週のお題(異物混入対策①　　建物の外周をきれいにする)</v>
      </c>
      <c r="C17" s="228"/>
      <c r="D17" s="228"/>
      <c r="E17" s="228"/>
      <c r="F17" s="235"/>
      <c r="G17" s="228"/>
      <c r="H17" s="228"/>
      <c r="I17" s="114"/>
    </row>
    <row r="18" spans="1:16" ht="15" customHeight="1">
      <c r="A18" s="226" t="s">
        <v>133</v>
      </c>
      <c r="B18" s="228" t="str">
        <f>+'12　新型コロナウイルス情報'!F1</f>
        <v>世界の感染状況まとめてきた米大学 コロナ特設サイト更新終了</v>
      </c>
      <c r="C18" s="228"/>
      <c r="D18" s="228"/>
      <c r="E18" s="228"/>
      <c r="F18" s="228" t="s">
        <v>21</v>
      </c>
      <c r="G18" s="228"/>
      <c r="H18" s="228"/>
      <c r="I18" s="114"/>
      <c r="P18" t="s">
        <v>239</v>
      </c>
    </row>
    <row r="19" spans="1:16" ht="15" customHeight="1">
      <c r="A19" s="226" t="s">
        <v>179</v>
      </c>
      <c r="B19" s="409" t="s">
        <v>455</v>
      </c>
      <c r="C19" s="228"/>
      <c r="D19" s="228"/>
      <c r="E19" s="228"/>
      <c r="F19" s="228"/>
      <c r="G19" s="228"/>
      <c r="H19" s="228"/>
      <c r="I19" s="114"/>
      <c r="L19" t="s">
        <v>243</v>
      </c>
    </row>
    <row r="20" spans="1:16">
      <c r="A20" s="196" t="s">
        <v>122</v>
      </c>
      <c r="B20" s="197"/>
      <c r="C20" s="197"/>
      <c r="D20" s="197"/>
      <c r="E20" s="197"/>
      <c r="F20" s="197"/>
      <c r="G20" s="197"/>
      <c r="H20" s="197"/>
      <c r="I20" s="114"/>
    </row>
    <row r="21" spans="1:16">
      <c r="A21" s="194" t="s">
        <v>21</v>
      </c>
      <c r="B21" s="195"/>
      <c r="C21" s="195"/>
      <c r="D21" s="195"/>
      <c r="E21" s="195"/>
      <c r="F21" s="195"/>
      <c r="G21" s="195"/>
      <c r="H21" s="195"/>
      <c r="I21" s="114"/>
    </row>
    <row r="22" spans="1:16">
      <c r="A22" s="115" t="s">
        <v>130</v>
      </c>
      <c r="I22" s="114"/>
    </row>
    <row r="23" spans="1:16">
      <c r="A23" s="114"/>
      <c r="I23" s="114"/>
    </row>
    <row r="24" spans="1:16">
      <c r="A24" s="114"/>
      <c r="I24" s="114"/>
    </row>
    <row r="25" spans="1:16">
      <c r="A25" s="114"/>
      <c r="I25" s="114"/>
    </row>
    <row r="26" spans="1:16">
      <c r="A26" s="114"/>
      <c r="I26" s="114"/>
    </row>
    <row r="27" spans="1:16">
      <c r="A27" s="114"/>
      <c r="I27" s="114"/>
    </row>
    <row r="28" spans="1:16">
      <c r="A28" s="114"/>
      <c r="I28" s="114"/>
    </row>
    <row r="29" spans="1:16">
      <c r="A29" s="114"/>
      <c r="H29" t="s">
        <v>255</v>
      </c>
      <c r="I29" s="114"/>
    </row>
    <row r="30" spans="1:16">
      <c r="A30" s="114"/>
      <c r="I30" s="114"/>
    </row>
    <row r="31" spans="1:16">
      <c r="A31" s="114"/>
      <c r="I31" s="114"/>
    </row>
    <row r="32" spans="1:16">
      <c r="A32" s="114"/>
      <c r="I32" s="114"/>
    </row>
    <row r="33" spans="1:9" ht="13.8" thickBot="1">
      <c r="A33" s="116"/>
      <c r="B33" s="117"/>
      <c r="C33" s="117"/>
      <c r="D33" s="117"/>
      <c r="E33" s="117"/>
      <c r="F33" s="117"/>
      <c r="G33" s="117"/>
      <c r="H33" s="117"/>
      <c r="I33" s="114"/>
    </row>
    <row r="34" spans="1:9" ht="13.8" thickTop="1"/>
    <row r="37" spans="1:9" ht="24.6">
      <c r="A37" s="140" t="s">
        <v>154</v>
      </c>
    </row>
    <row r="38" spans="1:9" ht="40.5" customHeight="1">
      <c r="A38" s="559" t="s">
        <v>155</v>
      </c>
      <c r="B38" s="559"/>
      <c r="C38" s="559"/>
      <c r="D38" s="559"/>
      <c r="E38" s="559"/>
      <c r="F38" s="559"/>
      <c r="G38" s="559"/>
    </row>
    <row r="39" spans="1:9" ht="30.75" customHeight="1">
      <c r="A39" s="551" t="s">
        <v>156</v>
      </c>
      <c r="B39" s="551"/>
      <c r="C39" s="551"/>
      <c r="D39" s="551"/>
      <c r="E39" s="551"/>
      <c r="F39" s="551"/>
      <c r="G39" s="551"/>
    </row>
    <row r="40" spans="1:9" ht="15">
      <c r="A40" s="141"/>
    </row>
    <row r="41" spans="1:9" ht="69.75" customHeight="1">
      <c r="A41" s="546" t="s">
        <v>164</v>
      </c>
      <c r="B41" s="546"/>
      <c r="C41" s="546"/>
      <c r="D41" s="546"/>
      <c r="E41" s="546"/>
      <c r="F41" s="546"/>
      <c r="G41" s="546"/>
    </row>
    <row r="42" spans="1:9" ht="35.25" customHeight="1">
      <c r="A42" s="551" t="s">
        <v>157</v>
      </c>
      <c r="B42" s="551"/>
      <c r="C42" s="551"/>
      <c r="D42" s="551"/>
      <c r="E42" s="551"/>
      <c r="F42" s="551"/>
      <c r="G42" s="551"/>
    </row>
    <row r="43" spans="1:9" ht="59.25" customHeight="1">
      <c r="A43" s="546" t="s">
        <v>158</v>
      </c>
      <c r="B43" s="546"/>
      <c r="C43" s="546"/>
      <c r="D43" s="546"/>
      <c r="E43" s="546"/>
      <c r="F43" s="546"/>
      <c r="G43" s="546"/>
    </row>
    <row r="44" spans="1:9" ht="15">
      <c r="A44" s="142"/>
    </row>
    <row r="45" spans="1:9" ht="27.75" customHeight="1">
      <c r="A45" s="548" t="s">
        <v>159</v>
      </c>
      <c r="B45" s="548"/>
      <c r="C45" s="548"/>
      <c r="D45" s="548"/>
      <c r="E45" s="548"/>
      <c r="F45" s="548"/>
      <c r="G45" s="548"/>
    </row>
    <row r="46" spans="1:9" ht="53.25" customHeight="1">
      <c r="A46" s="547" t="s">
        <v>165</v>
      </c>
      <c r="B46" s="546"/>
      <c r="C46" s="546"/>
      <c r="D46" s="546"/>
      <c r="E46" s="546"/>
      <c r="F46" s="546"/>
      <c r="G46" s="546"/>
    </row>
    <row r="47" spans="1:9" ht="15">
      <c r="A47" s="142"/>
    </row>
    <row r="48" spans="1:9" ht="32.25" customHeight="1">
      <c r="A48" s="548" t="s">
        <v>160</v>
      </c>
      <c r="B48" s="548"/>
      <c r="C48" s="548"/>
      <c r="D48" s="548"/>
      <c r="E48" s="548"/>
      <c r="F48" s="548"/>
      <c r="G48" s="548"/>
    </row>
    <row r="49" spans="1:7" ht="15">
      <c r="A49" s="141"/>
    </row>
    <row r="50" spans="1:7" ht="87" customHeight="1">
      <c r="A50" s="547" t="s">
        <v>166</v>
      </c>
      <c r="B50" s="546"/>
      <c r="C50" s="546"/>
      <c r="D50" s="546"/>
      <c r="E50" s="546"/>
      <c r="F50" s="546"/>
      <c r="G50" s="546"/>
    </row>
    <row r="51" spans="1:7" ht="15">
      <c r="A51" s="142"/>
    </row>
    <row r="52" spans="1:7" ht="32.25" customHeight="1">
      <c r="A52" s="548" t="s">
        <v>161</v>
      </c>
      <c r="B52" s="548"/>
      <c r="C52" s="548"/>
      <c r="D52" s="548"/>
      <c r="E52" s="548"/>
      <c r="F52" s="548"/>
      <c r="G52" s="548"/>
    </row>
    <row r="53" spans="1:7" ht="29.25" customHeight="1">
      <c r="A53" s="546" t="s">
        <v>162</v>
      </c>
      <c r="B53" s="546"/>
      <c r="C53" s="546"/>
      <c r="D53" s="546"/>
      <c r="E53" s="546"/>
      <c r="F53" s="546"/>
      <c r="G53" s="546"/>
    </row>
    <row r="54" spans="1:7" ht="15">
      <c r="A54" s="142"/>
    </row>
    <row r="55" spans="1:7" s="127" customFormat="1" ht="110.25" customHeight="1">
      <c r="A55" s="549" t="s">
        <v>167</v>
      </c>
      <c r="B55" s="550"/>
      <c r="C55" s="550"/>
      <c r="D55" s="550"/>
      <c r="E55" s="550"/>
      <c r="F55" s="550"/>
      <c r="G55" s="550"/>
    </row>
    <row r="56" spans="1:7" ht="34.5" customHeight="1">
      <c r="A56" s="551" t="s">
        <v>163</v>
      </c>
      <c r="B56" s="551"/>
      <c r="C56" s="551"/>
      <c r="D56" s="551"/>
      <c r="E56" s="551"/>
      <c r="F56" s="551"/>
      <c r="G56" s="551"/>
    </row>
    <row r="57" spans="1:7" ht="114" customHeight="1">
      <c r="A57" s="547" t="s">
        <v>168</v>
      </c>
      <c r="B57" s="546"/>
      <c r="C57" s="546"/>
      <c r="D57" s="546"/>
      <c r="E57" s="546"/>
      <c r="F57" s="546"/>
      <c r="G57" s="546"/>
    </row>
    <row r="58" spans="1:7" ht="109.5" customHeight="1">
      <c r="A58" s="546"/>
      <c r="B58" s="546"/>
      <c r="C58" s="546"/>
      <c r="D58" s="546"/>
      <c r="E58" s="546"/>
      <c r="F58" s="546"/>
      <c r="G58" s="546"/>
    </row>
    <row r="59" spans="1:7" ht="15">
      <c r="A59" s="142"/>
    </row>
    <row r="60" spans="1:7" s="139" customFormat="1" ht="57.75" customHeight="1">
      <c r="A60" s="546"/>
      <c r="B60" s="546"/>
      <c r="C60" s="546"/>
      <c r="D60" s="546"/>
      <c r="E60" s="546"/>
      <c r="F60" s="546"/>
      <c r="G60" s="546"/>
    </row>
  </sheetData>
  <mergeCells count="20">
    <mergeCell ref="A3:H3"/>
    <mergeCell ref="C14:H14"/>
    <mergeCell ref="B16:G16"/>
    <mergeCell ref="B11:G11"/>
    <mergeCell ref="A38:G38"/>
    <mergeCell ref="A46:G46"/>
    <mergeCell ref="A45:G45"/>
    <mergeCell ref="A52:G52"/>
    <mergeCell ref="A39:G39"/>
    <mergeCell ref="A41:G41"/>
    <mergeCell ref="A43:G43"/>
    <mergeCell ref="A42:G42"/>
    <mergeCell ref="A58:G58"/>
    <mergeCell ref="A57:G57"/>
    <mergeCell ref="A60:G60"/>
    <mergeCell ref="A50:G50"/>
    <mergeCell ref="A48:G48"/>
    <mergeCell ref="A55:G55"/>
    <mergeCell ref="A53:G53"/>
    <mergeCell ref="A56:G56"/>
  </mergeCells>
  <phoneticPr fontId="33"/>
  <hyperlinks>
    <hyperlink ref="A38"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36"/>
  <sheetViews>
    <sheetView view="pageBreakPreview" topLeftCell="A20" zoomScaleNormal="100" zoomScaleSheetLayoutView="100" workbookViewId="0">
      <selection activeCell="G6" sqref="G6"/>
    </sheetView>
  </sheetViews>
  <sheetFormatPr defaultColWidth="9" defaultRowHeight="13.2"/>
  <cols>
    <col min="1" max="1" width="21.33203125" style="42" customWidth="1"/>
    <col min="2" max="2" width="19.77734375" style="42" customWidth="1"/>
    <col min="3" max="3" width="80.21875" style="329" customWidth="1"/>
    <col min="4" max="4" width="14.44140625" style="43" customWidth="1"/>
    <col min="5" max="5" width="13.6640625" style="43"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343" t="s">
        <v>283</v>
      </c>
      <c r="B1" s="344" t="s">
        <v>205</v>
      </c>
      <c r="C1" s="450" t="s">
        <v>234</v>
      </c>
      <c r="D1" s="345" t="s">
        <v>25</v>
      </c>
      <c r="E1" s="346" t="s">
        <v>26</v>
      </c>
    </row>
    <row r="2" spans="1:5" s="119" customFormat="1" ht="22.95" customHeight="1">
      <c r="A2" s="401" t="s">
        <v>248</v>
      </c>
      <c r="B2" s="402" t="s">
        <v>298</v>
      </c>
      <c r="C2" s="463" t="s">
        <v>318</v>
      </c>
      <c r="D2" s="403">
        <v>45016</v>
      </c>
      <c r="E2" s="404">
        <v>45016</v>
      </c>
    </row>
    <row r="3" spans="1:5" s="119" customFormat="1" ht="22.95" customHeight="1">
      <c r="A3" s="401" t="s">
        <v>246</v>
      </c>
      <c r="B3" s="402" t="s">
        <v>299</v>
      </c>
      <c r="C3" s="502" t="s">
        <v>319</v>
      </c>
      <c r="D3" s="403">
        <v>45016</v>
      </c>
      <c r="E3" s="404">
        <v>45016</v>
      </c>
    </row>
    <row r="4" spans="1:5" s="119" customFormat="1" ht="22.95" customHeight="1">
      <c r="A4" s="401" t="s">
        <v>246</v>
      </c>
      <c r="B4" s="402" t="s">
        <v>300</v>
      </c>
      <c r="C4" s="464" t="s">
        <v>320</v>
      </c>
      <c r="D4" s="403">
        <v>45016</v>
      </c>
      <c r="E4" s="404">
        <v>45016</v>
      </c>
    </row>
    <row r="5" spans="1:5" s="119" customFormat="1" ht="22.95" customHeight="1">
      <c r="A5" s="401" t="s">
        <v>246</v>
      </c>
      <c r="B5" s="402" t="s">
        <v>301</v>
      </c>
      <c r="C5" s="464" t="s">
        <v>321</v>
      </c>
      <c r="D5" s="403">
        <v>45015</v>
      </c>
      <c r="E5" s="404">
        <v>45016</v>
      </c>
    </row>
    <row r="6" spans="1:5" s="119" customFormat="1" ht="22.95" customHeight="1">
      <c r="A6" s="415" t="s">
        <v>248</v>
      </c>
      <c r="B6" s="402" t="s">
        <v>302</v>
      </c>
      <c r="C6" s="463" t="s">
        <v>322</v>
      </c>
      <c r="D6" s="403">
        <v>45015</v>
      </c>
      <c r="E6" s="416">
        <v>45016</v>
      </c>
    </row>
    <row r="7" spans="1:5" s="119" customFormat="1" ht="22.95" customHeight="1">
      <c r="A7" s="415" t="s">
        <v>248</v>
      </c>
      <c r="B7" s="402" t="s">
        <v>302</v>
      </c>
      <c r="C7" s="463" t="s">
        <v>323</v>
      </c>
      <c r="D7" s="403">
        <v>45015</v>
      </c>
      <c r="E7" s="416">
        <v>45016</v>
      </c>
    </row>
    <row r="8" spans="1:5" s="119" customFormat="1" ht="22.95" customHeight="1">
      <c r="A8" s="415" t="s">
        <v>248</v>
      </c>
      <c r="B8" s="402" t="s">
        <v>303</v>
      </c>
      <c r="C8" s="463" t="s">
        <v>324</v>
      </c>
      <c r="D8" s="403">
        <v>45015</v>
      </c>
      <c r="E8" s="416">
        <v>45016</v>
      </c>
    </row>
    <row r="9" spans="1:5" s="119" customFormat="1" ht="22.95" customHeight="1">
      <c r="A9" s="415" t="s">
        <v>246</v>
      </c>
      <c r="B9" s="402" t="s">
        <v>304</v>
      </c>
      <c r="C9" s="502" t="s">
        <v>325</v>
      </c>
      <c r="D9" s="403">
        <v>45014</v>
      </c>
      <c r="E9" s="416">
        <v>45015</v>
      </c>
    </row>
    <row r="10" spans="1:5" s="119" customFormat="1" ht="22.95" customHeight="1">
      <c r="A10" s="415" t="s">
        <v>253</v>
      </c>
      <c r="B10" s="402" t="s">
        <v>305</v>
      </c>
      <c r="C10" s="463" t="s">
        <v>326</v>
      </c>
      <c r="D10" s="403">
        <v>45014</v>
      </c>
      <c r="E10" s="416">
        <v>45015</v>
      </c>
    </row>
    <row r="11" spans="1:5" s="119" customFormat="1" ht="22.95" customHeight="1">
      <c r="A11" s="415" t="s">
        <v>246</v>
      </c>
      <c r="B11" s="402" t="s">
        <v>306</v>
      </c>
      <c r="C11" s="502" t="s">
        <v>327</v>
      </c>
      <c r="D11" s="403">
        <v>45014</v>
      </c>
      <c r="E11" s="416">
        <v>45015</v>
      </c>
    </row>
    <row r="12" spans="1:5" s="119" customFormat="1" ht="22.95" customHeight="1">
      <c r="A12" s="415" t="s">
        <v>246</v>
      </c>
      <c r="B12" s="402" t="s">
        <v>307</v>
      </c>
      <c r="C12" s="464" t="s">
        <v>328</v>
      </c>
      <c r="D12" s="403">
        <v>45014</v>
      </c>
      <c r="E12" s="416">
        <v>45015</v>
      </c>
    </row>
    <row r="13" spans="1:5" s="119" customFormat="1" ht="22.95" customHeight="1">
      <c r="A13" s="415" t="s">
        <v>246</v>
      </c>
      <c r="B13" s="402" t="s">
        <v>307</v>
      </c>
      <c r="C13" s="502" t="s">
        <v>329</v>
      </c>
      <c r="D13" s="403">
        <v>45014</v>
      </c>
      <c r="E13" s="416">
        <v>45015</v>
      </c>
    </row>
    <row r="14" spans="1:5" s="119" customFormat="1" ht="22.95" customHeight="1">
      <c r="A14" s="401" t="s">
        <v>253</v>
      </c>
      <c r="B14" s="402" t="s">
        <v>308</v>
      </c>
      <c r="C14" s="502" t="s">
        <v>330</v>
      </c>
      <c r="D14" s="403">
        <v>45014</v>
      </c>
      <c r="E14" s="404">
        <v>45015</v>
      </c>
    </row>
    <row r="15" spans="1:5" s="119" customFormat="1" ht="22.95" customHeight="1">
      <c r="A15" s="401" t="s">
        <v>246</v>
      </c>
      <c r="B15" s="402" t="s">
        <v>273</v>
      </c>
      <c r="C15" s="502" t="s">
        <v>331</v>
      </c>
      <c r="D15" s="403">
        <v>45014</v>
      </c>
      <c r="E15" s="404">
        <v>45015</v>
      </c>
    </row>
    <row r="16" spans="1:5" s="119" customFormat="1" ht="22.95" customHeight="1">
      <c r="A16" s="415" t="s">
        <v>246</v>
      </c>
      <c r="B16" s="402" t="s">
        <v>272</v>
      </c>
      <c r="C16" s="464" t="s">
        <v>332</v>
      </c>
      <c r="D16" s="403">
        <v>45014</v>
      </c>
      <c r="E16" s="416">
        <v>45015</v>
      </c>
    </row>
    <row r="17" spans="1:11" s="119" customFormat="1" ht="22.95" customHeight="1">
      <c r="A17" s="415" t="s">
        <v>247</v>
      </c>
      <c r="B17" s="402" t="s">
        <v>309</v>
      </c>
      <c r="C17" s="464" t="s">
        <v>333</v>
      </c>
      <c r="D17" s="403">
        <v>45014</v>
      </c>
      <c r="E17" s="416">
        <v>45015</v>
      </c>
    </row>
    <row r="18" spans="1:11" s="119" customFormat="1" ht="22.95" customHeight="1">
      <c r="A18" s="415" t="s">
        <v>246</v>
      </c>
      <c r="B18" s="402" t="s">
        <v>252</v>
      </c>
      <c r="C18" s="464" t="s">
        <v>334</v>
      </c>
      <c r="D18" s="403">
        <v>45012</v>
      </c>
      <c r="E18" s="416">
        <v>45014</v>
      </c>
    </row>
    <row r="19" spans="1:11" s="119" customFormat="1" ht="22.95" customHeight="1">
      <c r="A19" s="415" t="s">
        <v>246</v>
      </c>
      <c r="B19" s="402" t="s">
        <v>310</v>
      </c>
      <c r="C19" s="502" t="s">
        <v>335</v>
      </c>
      <c r="D19" s="403">
        <v>45012</v>
      </c>
      <c r="E19" s="416">
        <v>45014</v>
      </c>
    </row>
    <row r="20" spans="1:11" s="119" customFormat="1" ht="22.95" customHeight="1">
      <c r="A20" s="415" t="s">
        <v>248</v>
      </c>
      <c r="B20" s="402" t="s">
        <v>272</v>
      </c>
      <c r="C20" s="463" t="s">
        <v>336</v>
      </c>
      <c r="D20" s="403">
        <v>45012</v>
      </c>
      <c r="E20" s="416">
        <v>45014</v>
      </c>
    </row>
    <row r="21" spans="1:11" s="119" customFormat="1" ht="22.95" customHeight="1">
      <c r="A21" s="415" t="s">
        <v>246</v>
      </c>
      <c r="B21" s="402" t="s">
        <v>301</v>
      </c>
      <c r="C21" s="464" t="s">
        <v>337</v>
      </c>
      <c r="D21" s="403">
        <v>45013</v>
      </c>
      <c r="E21" s="416">
        <v>45014</v>
      </c>
    </row>
    <row r="22" spans="1:11" s="119" customFormat="1" ht="22.95" customHeight="1">
      <c r="A22" s="415" t="s">
        <v>246</v>
      </c>
      <c r="B22" s="402" t="s">
        <v>251</v>
      </c>
      <c r="C22" s="502" t="s">
        <v>338</v>
      </c>
      <c r="D22" s="403">
        <v>45013</v>
      </c>
      <c r="E22" s="416">
        <v>45014</v>
      </c>
    </row>
    <row r="23" spans="1:11" s="119" customFormat="1" ht="22.95" customHeight="1">
      <c r="A23" s="415" t="s">
        <v>246</v>
      </c>
      <c r="B23" s="402" t="s">
        <v>249</v>
      </c>
      <c r="C23" s="464" t="s">
        <v>339</v>
      </c>
      <c r="D23" s="403">
        <v>45013</v>
      </c>
      <c r="E23" s="416">
        <v>45014</v>
      </c>
    </row>
    <row r="24" spans="1:11" s="119" customFormat="1" ht="22.95" customHeight="1">
      <c r="A24" s="415" t="s">
        <v>246</v>
      </c>
      <c r="B24" s="402" t="s">
        <v>307</v>
      </c>
      <c r="C24" s="464" t="s">
        <v>340</v>
      </c>
      <c r="D24" s="403">
        <v>45013</v>
      </c>
      <c r="E24" s="416">
        <v>45014</v>
      </c>
    </row>
    <row r="25" spans="1:11" s="119" customFormat="1" ht="22.95" customHeight="1">
      <c r="A25" s="415" t="s">
        <v>246</v>
      </c>
      <c r="B25" s="402" t="s">
        <v>311</v>
      </c>
      <c r="C25" s="464" t="s">
        <v>312</v>
      </c>
      <c r="D25" s="403">
        <v>45009</v>
      </c>
      <c r="E25" s="416">
        <v>45012</v>
      </c>
    </row>
    <row r="26" spans="1:11" s="119" customFormat="1" ht="22.95" customHeight="1">
      <c r="A26" s="415" t="s">
        <v>246</v>
      </c>
      <c r="B26" s="402" t="s">
        <v>313</v>
      </c>
      <c r="C26" s="463" t="s">
        <v>314</v>
      </c>
      <c r="D26" s="403">
        <v>45009</v>
      </c>
      <c r="E26" s="416">
        <v>45012</v>
      </c>
    </row>
    <row r="27" spans="1:11" s="119" customFormat="1" ht="22.95" customHeight="1">
      <c r="A27" s="415" t="s">
        <v>246</v>
      </c>
      <c r="B27" s="402" t="s">
        <v>274</v>
      </c>
      <c r="C27" s="502" t="s">
        <v>315</v>
      </c>
      <c r="D27" s="403">
        <v>45009</v>
      </c>
      <c r="E27" s="416">
        <v>45012</v>
      </c>
    </row>
    <row r="28" spans="1:11" s="119" customFormat="1" ht="22.95" customHeight="1">
      <c r="A28" s="415" t="s">
        <v>253</v>
      </c>
      <c r="B28" s="402" t="s">
        <v>316</v>
      </c>
      <c r="C28" s="463" t="s">
        <v>317</v>
      </c>
      <c r="D28" s="403">
        <v>45009</v>
      </c>
      <c r="E28" s="416">
        <v>45012</v>
      </c>
    </row>
    <row r="29" spans="1:11" s="119" customFormat="1" ht="22.95" customHeight="1">
      <c r="A29" s="415"/>
      <c r="B29" s="402"/>
      <c r="C29" s="402"/>
      <c r="D29" s="403"/>
      <c r="E29" s="416"/>
    </row>
    <row r="30" spans="1:11" s="119" customFormat="1" ht="22.95" customHeight="1">
      <c r="A30" s="501"/>
      <c r="B30" s="402"/>
      <c r="C30" s="402"/>
      <c r="D30" s="403"/>
      <c r="E30" s="403"/>
    </row>
    <row r="31" spans="1:11" ht="16.2" customHeight="1">
      <c r="A31" s="1"/>
      <c r="B31" s="1"/>
      <c r="C31" s="119"/>
      <c r="D31" s="1"/>
      <c r="E31" s="1"/>
    </row>
    <row r="32" spans="1:11" ht="20.25" customHeight="1">
      <c r="A32" s="396"/>
      <c r="B32" s="397"/>
      <c r="C32" s="327"/>
      <c r="D32" s="398"/>
      <c r="E32" s="398"/>
      <c r="J32" s="159"/>
      <c r="K32" s="159"/>
    </row>
    <row r="33" spans="1:11" ht="20.25" customHeight="1">
      <c r="A33" s="39"/>
      <c r="B33" s="40"/>
      <c r="C33" s="327" t="s">
        <v>226</v>
      </c>
      <c r="D33" s="41"/>
      <c r="E33" s="41"/>
      <c r="J33" s="159"/>
      <c r="K33" s="159"/>
    </row>
    <row r="34" spans="1:11" ht="20.25" customHeight="1">
      <c r="A34" s="396"/>
      <c r="B34" s="397"/>
      <c r="C34" s="327"/>
      <c r="D34" s="398"/>
      <c r="E34" s="398"/>
      <c r="J34" s="159"/>
      <c r="K34" s="159"/>
    </row>
    <row r="35" spans="1:11">
      <c r="A35" s="328" t="s">
        <v>169</v>
      </c>
      <c r="B35" s="328"/>
      <c r="C35" s="328"/>
      <c r="D35" s="399"/>
      <c r="E35" s="399"/>
    </row>
    <row r="36" spans="1:11">
      <c r="A36" s="766" t="s">
        <v>27</v>
      </c>
      <c r="B36" s="766"/>
      <c r="C36" s="766"/>
      <c r="D36" s="400"/>
      <c r="E36" s="400"/>
    </row>
  </sheetData>
  <mergeCells count="1">
    <mergeCell ref="A36:C36"/>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1019"/>
  <sheetViews>
    <sheetView zoomScale="91" zoomScaleNormal="91" zoomScaleSheetLayoutView="100" workbookViewId="0">
      <selection activeCell="D15" sqref="D15"/>
    </sheetView>
  </sheetViews>
  <sheetFormatPr defaultColWidth="9" defaultRowHeight="16.8" customHeight="1"/>
  <cols>
    <col min="1" max="13" width="9" style="1"/>
    <col min="14" max="14" width="108.6640625" style="1" customWidth="1"/>
    <col min="15" max="15" width="26.88671875" style="10" customWidth="1"/>
    <col min="16" max="16384" width="9" style="1"/>
  </cols>
  <sheetData>
    <row r="1" spans="1:16" ht="43.8" customHeight="1" thickBot="1">
      <c r="A1" s="767" t="s">
        <v>284</v>
      </c>
      <c r="B1" s="768"/>
      <c r="C1" s="768"/>
      <c r="D1" s="768"/>
      <c r="E1" s="768"/>
      <c r="F1" s="768"/>
      <c r="G1" s="768"/>
      <c r="H1" s="768"/>
      <c r="I1" s="768"/>
      <c r="J1" s="768"/>
      <c r="K1" s="768"/>
      <c r="L1" s="768"/>
      <c r="M1" s="768"/>
      <c r="N1" s="769"/>
    </row>
    <row r="2" spans="1:16" ht="47.4" customHeight="1">
      <c r="A2" s="770" t="s">
        <v>341</v>
      </c>
      <c r="B2" s="771"/>
      <c r="C2" s="771"/>
      <c r="D2" s="771"/>
      <c r="E2" s="771"/>
      <c r="F2" s="771"/>
      <c r="G2" s="771"/>
      <c r="H2" s="771"/>
      <c r="I2" s="771"/>
      <c r="J2" s="771"/>
      <c r="K2" s="771"/>
      <c r="L2" s="771"/>
      <c r="M2" s="771"/>
      <c r="N2" s="772"/>
    </row>
    <row r="3" spans="1:16" ht="189.6" customHeight="1" thickBot="1">
      <c r="A3" s="773" t="s">
        <v>342</v>
      </c>
      <c r="B3" s="774"/>
      <c r="C3" s="774"/>
      <c r="D3" s="774"/>
      <c r="E3" s="774"/>
      <c r="F3" s="774"/>
      <c r="G3" s="774"/>
      <c r="H3" s="774"/>
      <c r="I3" s="774"/>
      <c r="J3" s="774"/>
      <c r="K3" s="774"/>
      <c r="L3" s="774"/>
      <c r="M3" s="774"/>
      <c r="N3" s="775"/>
      <c r="P3" s="382" t="s">
        <v>222</v>
      </c>
    </row>
    <row r="4" spans="1:16" ht="54.6" customHeight="1">
      <c r="A4" s="779" t="s">
        <v>343</v>
      </c>
      <c r="B4" s="780"/>
      <c r="C4" s="780"/>
      <c r="D4" s="780"/>
      <c r="E4" s="780"/>
      <c r="F4" s="780"/>
      <c r="G4" s="780"/>
      <c r="H4" s="780"/>
      <c r="I4" s="780"/>
      <c r="J4" s="780"/>
      <c r="K4" s="780"/>
      <c r="L4" s="780"/>
      <c r="M4" s="780"/>
      <c r="N4" s="781"/>
    </row>
    <row r="5" spans="1:16" ht="255.6" customHeight="1" thickBot="1">
      <c r="A5" s="776" t="s">
        <v>344</v>
      </c>
      <c r="B5" s="777"/>
      <c r="C5" s="777"/>
      <c r="D5" s="777"/>
      <c r="E5" s="777"/>
      <c r="F5" s="777"/>
      <c r="G5" s="777"/>
      <c r="H5" s="777"/>
      <c r="I5" s="777"/>
      <c r="J5" s="777"/>
      <c r="K5" s="777"/>
      <c r="L5" s="777"/>
      <c r="M5" s="777"/>
      <c r="N5" s="778"/>
    </row>
    <row r="6" spans="1:16" ht="54.6" customHeight="1" thickBot="1">
      <c r="A6" s="782" t="s">
        <v>345</v>
      </c>
      <c r="B6" s="783"/>
      <c r="C6" s="783"/>
      <c r="D6" s="783"/>
      <c r="E6" s="783"/>
      <c r="F6" s="783"/>
      <c r="G6" s="783"/>
      <c r="H6" s="783"/>
      <c r="I6" s="783"/>
      <c r="J6" s="783"/>
      <c r="K6" s="783"/>
      <c r="L6" s="783"/>
      <c r="M6" s="783"/>
      <c r="N6" s="784"/>
    </row>
    <row r="7" spans="1:16" ht="129.6" customHeight="1" thickBot="1">
      <c r="A7" s="785" t="s">
        <v>346</v>
      </c>
      <c r="B7" s="786"/>
      <c r="C7" s="786"/>
      <c r="D7" s="786"/>
      <c r="E7" s="786"/>
      <c r="F7" s="786"/>
      <c r="G7" s="786"/>
      <c r="H7" s="786"/>
      <c r="I7" s="786"/>
      <c r="J7" s="786"/>
      <c r="K7" s="786"/>
      <c r="L7" s="786"/>
      <c r="M7" s="786"/>
      <c r="N7" s="787"/>
      <c r="O7" s="44"/>
    </row>
    <row r="8" spans="1:16" ht="50.4" customHeight="1" thickBot="1">
      <c r="A8" s="790" t="s">
        <v>347</v>
      </c>
      <c r="B8" s="791"/>
      <c r="C8" s="791"/>
      <c r="D8" s="791"/>
      <c r="E8" s="791"/>
      <c r="F8" s="791"/>
      <c r="G8" s="791"/>
      <c r="H8" s="791"/>
      <c r="I8" s="791"/>
      <c r="J8" s="791"/>
      <c r="K8" s="791"/>
      <c r="L8" s="791"/>
      <c r="M8" s="791"/>
      <c r="N8" s="792"/>
      <c r="O8" s="47"/>
    </row>
    <row r="9" spans="1:16" ht="282.60000000000002" customHeight="1" thickBot="1">
      <c r="A9" s="793" t="s">
        <v>348</v>
      </c>
      <c r="B9" s="794"/>
      <c r="C9" s="794"/>
      <c r="D9" s="794"/>
      <c r="E9" s="794"/>
      <c r="F9" s="794"/>
      <c r="G9" s="794"/>
      <c r="H9" s="794"/>
      <c r="I9" s="794"/>
      <c r="J9" s="794"/>
      <c r="K9" s="794"/>
      <c r="L9" s="794"/>
      <c r="M9" s="794"/>
      <c r="N9" s="795"/>
      <c r="O9" s="47"/>
    </row>
    <row r="10" spans="1:16" s="119" customFormat="1" ht="37.799999999999997" customHeight="1">
      <c r="A10" s="796"/>
      <c r="B10" s="797"/>
      <c r="C10" s="797"/>
      <c r="D10" s="797"/>
      <c r="E10" s="797"/>
      <c r="F10" s="797"/>
      <c r="G10" s="797"/>
      <c r="H10" s="797"/>
      <c r="I10" s="797"/>
      <c r="J10" s="797"/>
      <c r="K10" s="797"/>
      <c r="L10" s="797"/>
      <c r="M10" s="797"/>
      <c r="N10" s="798"/>
      <c r="O10" s="349"/>
    </row>
    <row r="11" spans="1:16" s="119" customFormat="1" ht="37.799999999999997" customHeight="1" thickBot="1">
      <c r="A11" s="799"/>
      <c r="B11" s="800"/>
      <c r="C11" s="800"/>
      <c r="D11" s="800"/>
      <c r="E11" s="800"/>
      <c r="F11" s="800"/>
      <c r="G11" s="800"/>
      <c r="H11" s="800"/>
      <c r="I11" s="800"/>
      <c r="J11" s="800"/>
      <c r="K11" s="800"/>
      <c r="L11" s="800"/>
      <c r="M11" s="800"/>
      <c r="N11" s="801"/>
      <c r="O11" s="349"/>
    </row>
    <row r="12" spans="1:16" ht="22.8" customHeight="1">
      <c r="A12" s="789" t="s">
        <v>28</v>
      </c>
      <c r="B12" s="789"/>
      <c r="C12" s="789"/>
      <c r="D12" s="789"/>
      <c r="E12" s="789"/>
      <c r="F12" s="789"/>
      <c r="G12" s="789"/>
      <c r="H12" s="789"/>
      <c r="I12" s="789"/>
      <c r="J12" s="789"/>
      <c r="K12" s="789"/>
      <c r="L12" s="789"/>
      <c r="M12" s="789"/>
      <c r="N12" s="789"/>
    </row>
    <row r="13" spans="1:16" ht="40.200000000000003" customHeight="1">
      <c r="A13" s="734" t="s">
        <v>27</v>
      </c>
      <c r="B13" s="788"/>
      <c r="C13" s="788"/>
      <c r="D13" s="788"/>
      <c r="E13" s="788"/>
      <c r="F13" s="788"/>
      <c r="G13" s="788"/>
      <c r="H13" s="788"/>
      <c r="I13" s="788"/>
      <c r="J13" s="788"/>
      <c r="K13" s="788"/>
      <c r="L13" s="788"/>
      <c r="M13" s="788"/>
      <c r="N13" s="788"/>
    </row>
    <row r="14" spans="1:16" ht="18.600000000000001" customHeight="1"/>
    <row r="15" spans="1:16" ht="18.600000000000001" customHeight="1"/>
    <row r="16" spans="1:16" ht="18.600000000000001" customHeight="1"/>
    <row r="17" ht="18.600000000000001" customHeight="1"/>
    <row r="18" ht="18.600000000000001" customHeight="1"/>
    <row r="19" ht="18.600000000000001" customHeight="1"/>
    <row r="20" ht="18.600000000000001" customHeight="1"/>
    <row r="21" ht="18.600000000000001" customHeight="1"/>
    <row r="22" ht="18.600000000000001" customHeight="1"/>
    <row r="23" ht="18.600000000000001" customHeight="1"/>
    <row r="24" ht="18.600000000000001" customHeight="1"/>
    <row r="25" ht="18.600000000000001" customHeight="1"/>
    <row r="26" ht="18.600000000000001" customHeight="1"/>
    <row r="27" ht="18.600000000000001" customHeight="1"/>
    <row r="28" ht="18.600000000000001" customHeight="1"/>
    <row r="29" ht="18.600000000000001" customHeight="1"/>
    <row r="30" ht="18.600000000000001" customHeight="1"/>
    <row r="31" ht="18.600000000000001" customHeight="1"/>
    <row r="32" ht="18.600000000000001" customHeight="1"/>
    <row r="33" spans="14:14" ht="18.600000000000001" customHeight="1"/>
    <row r="34" spans="14:14" ht="18.600000000000001" customHeight="1"/>
    <row r="35" spans="14:14" ht="18.600000000000001" customHeight="1"/>
    <row r="36" spans="14:14" ht="18.600000000000001" customHeight="1"/>
    <row r="37" spans="14:14" ht="18.600000000000001" customHeight="1"/>
    <row r="38" spans="14:14" ht="18.600000000000001" customHeight="1"/>
    <row r="39" spans="14:14" ht="18.600000000000001" customHeight="1"/>
    <row r="40" spans="14:14" ht="18.600000000000001" customHeight="1"/>
    <row r="41" spans="14:14" ht="18.600000000000001" customHeight="1"/>
    <row r="42" spans="14:14" ht="18.600000000000001" customHeight="1">
      <c r="N42" s="1" t="s">
        <v>217</v>
      </c>
    </row>
    <row r="43" spans="14:14" ht="18.600000000000001" customHeight="1"/>
    <row r="44" spans="14:14" ht="18.600000000000001" customHeight="1"/>
    <row r="45" spans="14:14" ht="18.600000000000001" customHeight="1"/>
    <row r="46" spans="14:14" ht="18.600000000000001" customHeight="1"/>
    <row r="47" spans="14:14" ht="18.600000000000001" customHeight="1"/>
    <row r="48" spans="14:14"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row r="727" ht="18.600000000000001" customHeight="1"/>
    <row r="728" ht="18.600000000000001" customHeight="1"/>
    <row r="729" ht="18.600000000000001" customHeight="1"/>
    <row r="730" ht="18.600000000000001" customHeight="1"/>
    <row r="731" ht="18.600000000000001" customHeight="1"/>
    <row r="732" ht="18.600000000000001" customHeight="1"/>
    <row r="733" ht="18.600000000000001" customHeight="1"/>
    <row r="734" ht="18.600000000000001" customHeight="1"/>
    <row r="735" ht="18.600000000000001" customHeight="1"/>
    <row r="736" ht="18.600000000000001" customHeight="1"/>
    <row r="737" ht="18.600000000000001" customHeight="1"/>
    <row r="738" ht="18.600000000000001" customHeight="1"/>
    <row r="739" ht="18.600000000000001" customHeight="1"/>
    <row r="740" ht="18.600000000000001" customHeight="1"/>
    <row r="741" ht="18.600000000000001" customHeight="1"/>
    <row r="742" ht="18.600000000000001" customHeight="1"/>
    <row r="743" ht="18.600000000000001" customHeight="1"/>
    <row r="744" ht="18.600000000000001" customHeight="1"/>
    <row r="745" ht="18.600000000000001" customHeight="1"/>
    <row r="746" ht="18.600000000000001" customHeight="1"/>
    <row r="747" ht="18.600000000000001" customHeight="1"/>
    <row r="748" ht="18.600000000000001" customHeight="1"/>
    <row r="749" ht="18.600000000000001" customHeight="1"/>
    <row r="750" ht="18.600000000000001" customHeight="1"/>
    <row r="751" ht="18.600000000000001" customHeight="1"/>
    <row r="752" ht="18.600000000000001" customHeight="1"/>
    <row r="753" ht="18.600000000000001" customHeight="1"/>
    <row r="754" ht="18.600000000000001" customHeight="1"/>
    <row r="755" ht="18.600000000000001" customHeight="1"/>
    <row r="756" ht="18.600000000000001" customHeight="1"/>
    <row r="757" ht="18.600000000000001" customHeight="1"/>
    <row r="758" ht="18.600000000000001" customHeight="1"/>
    <row r="759" ht="18.600000000000001" customHeight="1"/>
    <row r="760" ht="18.600000000000001" customHeight="1"/>
    <row r="761" ht="18.600000000000001" customHeight="1"/>
    <row r="762" ht="18.600000000000001" customHeight="1"/>
    <row r="763" ht="18.600000000000001" customHeight="1"/>
    <row r="764" ht="18.600000000000001" customHeight="1"/>
    <row r="765" ht="18.600000000000001" customHeight="1"/>
    <row r="766" ht="18.600000000000001" customHeight="1"/>
    <row r="767" ht="18.600000000000001" customHeight="1"/>
    <row r="768" ht="18.600000000000001" customHeight="1"/>
    <row r="769" ht="18.600000000000001" customHeight="1"/>
    <row r="770" ht="18.600000000000001" customHeight="1"/>
    <row r="771" ht="18.600000000000001" customHeight="1"/>
    <row r="772" ht="18.600000000000001" customHeight="1"/>
    <row r="773" ht="18.600000000000001" customHeight="1"/>
    <row r="774" ht="18.600000000000001" customHeight="1"/>
    <row r="775" ht="18.600000000000001" customHeight="1"/>
    <row r="776" ht="18.600000000000001" customHeight="1"/>
    <row r="777" ht="18.600000000000001" customHeight="1"/>
    <row r="778" ht="18.600000000000001" customHeight="1"/>
    <row r="779" ht="18.600000000000001" customHeight="1"/>
    <row r="780" ht="18.600000000000001" customHeight="1"/>
    <row r="781" ht="18.600000000000001" customHeight="1"/>
    <row r="782" ht="18.600000000000001" customHeight="1"/>
    <row r="783" ht="18.600000000000001" customHeight="1"/>
    <row r="784" ht="18.600000000000001" customHeight="1"/>
    <row r="785" ht="18.600000000000001" customHeight="1"/>
    <row r="786" ht="18.600000000000001" customHeight="1"/>
    <row r="787" ht="18.600000000000001" customHeight="1"/>
    <row r="788" ht="18.600000000000001" customHeight="1"/>
    <row r="789" ht="18.600000000000001" customHeight="1"/>
    <row r="790" ht="18.600000000000001" customHeight="1"/>
    <row r="791" ht="18.600000000000001" customHeight="1"/>
    <row r="792" ht="18.600000000000001" customHeight="1"/>
    <row r="793" ht="18.600000000000001" customHeight="1"/>
    <row r="794" ht="18.600000000000001" customHeight="1"/>
    <row r="795" ht="18.600000000000001" customHeight="1"/>
    <row r="796" ht="18.600000000000001" customHeight="1"/>
    <row r="797" ht="18.600000000000001" customHeight="1"/>
    <row r="798" ht="18.600000000000001" customHeight="1"/>
    <row r="799" ht="18.600000000000001" customHeight="1"/>
    <row r="800" ht="18.600000000000001" customHeight="1"/>
    <row r="801" ht="18.600000000000001" customHeight="1"/>
    <row r="802" ht="18.600000000000001" customHeight="1"/>
    <row r="803" ht="18.600000000000001" customHeight="1"/>
    <row r="804" ht="18.600000000000001" customHeight="1"/>
    <row r="805" ht="18.600000000000001" customHeight="1"/>
    <row r="806" ht="18.600000000000001" customHeight="1"/>
    <row r="807" ht="18.600000000000001" customHeight="1"/>
    <row r="808" ht="18.600000000000001" customHeight="1"/>
    <row r="809" ht="18.600000000000001" customHeight="1"/>
    <row r="810" ht="18.600000000000001" customHeight="1"/>
    <row r="811" ht="18.600000000000001" customHeight="1"/>
    <row r="812" ht="18.600000000000001" customHeight="1"/>
    <row r="813" ht="18.600000000000001" customHeight="1"/>
    <row r="814" ht="18.600000000000001" customHeight="1"/>
    <row r="815" ht="18.600000000000001" customHeight="1"/>
    <row r="816" ht="18.600000000000001" customHeight="1"/>
    <row r="817" ht="18.600000000000001" customHeight="1"/>
    <row r="818" ht="18.600000000000001" customHeight="1"/>
    <row r="819" ht="18.600000000000001" customHeight="1"/>
    <row r="820" ht="18.600000000000001" customHeight="1"/>
    <row r="821" ht="18.600000000000001" customHeight="1"/>
    <row r="822" ht="18.600000000000001" customHeight="1"/>
    <row r="823" ht="18.600000000000001" customHeight="1"/>
    <row r="824" ht="18.600000000000001" customHeight="1"/>
    <row r="825" ht="18.600000000000001" customHeight="1"/>
    <row r="826" ht="18.600000000000001" customHeight="1"/>
    <row r="827" ht="18.600000000000001" customHeight="1"/>
    <row r="828" ht="18.600000000000001" customHeight="1"/>
    <row r="829" ht="18.600000000000001" customHeight="1"/>
    <row r="830" ht="18.600000000000001" customHeight="1"/>
    <row r="831" ht="18.600000000000001" customHeight="1"/>
    <row r="832" ht="18.600000000000001" customHeight="1"/>
    <row r="833" ht="18.600000000000001" customHeight="1"/>
    <row r="834" ht="18.600000000000001" customHeight="1"/>
    <row r="835" ht="18.600000000000001" customHeight="1"/>
    <row r="836" ht="18.600000000000001" customHeight="1"/>
    <row r="837" ht="18.600000000000001" customHeight="1"/>
    <row r="838" ht="18.600000000000001" customHeight="1"/>
    <row r="839" ht="18.600000000000001" customHeight="1"/>
    <row r="840" ht="18.600000000000001" customHeight="1"/>
    <row r="841" ht="18.600000000000001" customHeight="1"/>
    <row r="842" ht="18.600000000000001" customHeight="1"/>
    <row r="843" ht="18.600000000000001" customHeight="1"/>
    <row r="844" ht="18.600000000000001" customHeight="1"/>
    <row r="845" ht="18.600000000000001" customHeight="1"/>
    <row r="846" ht="18.600000000000001" customHeight="1"/>
    <row r="847" ht="18.600000000000001" customHeight="1"/>
    <row r="848" ht="18.600000000000001" customHeight="1"/>
    <row r="849" ht="18.600000000000001" customHeight="1"/>
    <row r="850" ht="18.600000000000001" customHeight="1"/>
    <row r="851" ht="18.600000000000001" customHeight="1"/>
    <row r="852" ht="18.600000000000001" customHeight="1"/>
    <row r="853" ht="18.600000000000001" customHeight="1"/>
    <row r="854" ht="18.600000000000001" customHeight="1"/>
    <row r="855" ht="18.600000000000001" customHeight="1"/>
    <row r="856" ht="18.600000000000001" customHeight="1"/>
    <row r="857" ht="18.600000000000001" customHeight="1"/>
    <row r="858" ht="18.600000000000001" customHeight="1"/>
    <row r="859" ht="18.600000000000001" customHeight="1"/>
    <row r="860" ht="18.600000000000001" customHeight="1"/>
    <row r="861" ht="18.600000000000001" customHeight="1"/>
    <row r="862" ht="18.600000000000001" customHeight="1"/>
    <row r="863" ht="18.600000000000001" customHeight="1"/>
    <row r="864" ht="18.600000000000001" customHeight="1"/>
    <row r="865" ht="18.600000000000001" customHeight="1"/>
    <row r="866" ht="18.600000000000001" customHeight="1"/>
    <row r="867" ht="18.600000000000001" customHeight="1"/>
    <row r="868" ht="18.600000000000001" customHeight="1"/>
    <row r="869" ht="18.600000000000001" customHeight="1"/>
    <row r="870" ht="18.600000000000001" customHeight="1"/>
    <row r="871" ht="18.600000000000001" customHeight="1"/>
    <row r="872" ht="18.600000000000001" customHeight="1"/>
    <row r="873" ht="18.600000000000001" customHeight="1"/>
    <row r="874" ht="18.600000000000001" customHeight="1"/>
    <row r="875" ht="18.600000000000001" customHeight="1"/>
    <row r="876" ht="18.600000000000001" customHeight="1"/>
    <row r="877" ht="18.600000000000001" customHeight="1"/>
    <row r="878" ht="18.600000000000001" customHeight="1"/>
    <row r="879" ht="18.600000000000001" customHeight="1"/>
    <row r="880" ht="18.600000000000001" customHeight="1"/>
    <row r="881" ht="18.600000000000001" customHeight="1"/>
    <row r="882" ht="18.600000000000001" customHeight="1"/>
    <row r="883" ht="18.600000000000001" customHeight="1"/>
    <row r="884" ht="18.600000000000001" customHeight="1"/>
    <row r="885" ht="18.600000000000001" customHeight="1"/>
    <row r="886" ht="18.600000000000001" customHeight="1"/>
    <row r="887" ht="18.600000000000001" customHeight="1"/>
    <row r="888" ht="18.600000000000001" customHeight="1"/>
    <row r="889" ht="18.600000000000001" customHeight="1"/>
    <row r="890" ht="18.600000000000001" customHeight="1"/>
    <row r="891" ht="18.600000000000001" customHeight="1"/>
    <row r="892" ht="18.600000000000001" customHeight="1"/>
    <row r="893" ht="18.600000000000001" customHeight="1"/>
    <row r="894" ht="18.600000000000001" customHeight="1"/>
    <row r="895" ht="18.600000000000001" customHeight="1"/>
    <row r="896" ht="18.600000000000001" customHeight="1"/>
    <row r="897" ht="18.600000000000001" customHeight="1"/>
    <row r="898" ht="18.600000000000001" customHeight="1"/>
    <row r="899" ht="18.600000000000001" customHeight="1"/>
    <row r="900" ht="18.600000000000001" customHeight="1"/>
    <row r="901" ht="18.600000000000001" customHeight="1"/>
    <row r="902" ht="18.600000000000001" customHeight="1"/>
    <row r="903" ht="18.600000000000001" customHeight="1"/>
    <row r="904" ht="18.600000000000001" customHeight="1"/>
    <row r="905" ht="18.600000000000001" customHeight="1"/>
    <row r="906" ht="18.600000000000001" customHeight="1"/>
    <row r="907" ht="18.600000000000001" customHeight="1"/>
    <row r="908" ht="18.600000000000001" customHeight="1"/>
    <row r="909" ht="18.600000000000001" customHeight="1"/>
    <row r="910" ht="18.600000000000001" customHeight="1"/>
    <row r="911" ht="18.600000000000001" customHeight="1"/>
    <row r="912" ht="18.600000000000001" customHeight="1"/>
    <row r="913" ht="18.600000000000001" customHeight="1"/>
    <row r="914" ht="18.600000000000001" customHeight="1"/>
    <row r="915" ht="18.600000000000001" customHeight="1"/>
    <row r="916" ht="18.600000000000001" customHeight="1"/>
    <row r="917" ht="18.600000000000001" customHeight="1"/>
    <row r="918" ht="18.600000000000001" customHeight="1"/>
    <row r="919" ht="18.600000000000001" customHeight="1"/>
    <row r="920" ht="18.600000000000001" customHeight="1"/>
    <row r="921" ht="18.600000000000001" customHeight="1"/>
    <row r="922" ht="18.600000000000001" customHeight="1"/>
    <row r="923" ht="18.600000000000001" customHeight="1"/>
    <row r="924" ht="18.600000000000001" customHeight="1"/>
    <row r="925" ht="18.600000000000001" customHeight="1"/>
    <row r="926" ht="18.600000000000001" customHeight="1"/>
    <row r="927" ht="18.600000000000001" customHeight="1"/>
    <row r="928" ht="18.600000000000001" customHeight="1"/>
    <row r="929" ht="18.600000000000001" customHeight="1"/>
    <row r="930" ht="18.600000000000001" customHeight="1"/>
    <row r="931" ht="18.600000000000001" customHeight="1"/>
    <row r="932" ht="18.600000000000001" customHeight="1"/>
    <row r="933" ht="18.600000000000001" customHeight="1"/>
    <row r="934" ht="18.600000000000001" customHeight="1"/>
    <row r="935" ht="18.600000000000001" customHeight="1"/>
    <row r="936" ht="18.600000000000001" customHeight="1"/>
    <row r="937" ht="18.600000000000001" customHeight="1"/>
    <row r="938" ht="18.600000000000001" customHeight="1"/>
    <row r="939" ht="18.600000000000001" customHeight="1"/>
    <row r="940" ht="18.600000000000001" customHeight="1"/>
    <row r="941" ht="18.600000000000001" customHeight="1"/>
    <row r="942" ht="18.600000000000001" customHeight="1"/>
    <row r="943" ht="18.600000000000001" customHeight="1"/>
    <row r="944" ht="18.600000000000001" customHeight="1"/>
    <row r="945" ht="18.600000000000001" customHeight="1"/>
    <row r="946" ht="18.600000000000001" customHeight="1"/>
    <row r="947" ht="18.600000000000001" customHeight="1"/>
    <row r="948" ht="18.600000000000001" customHeight="1"/>
    <row r="949" ht="18.600000000000001" customHeight="1"/>
    <row r="950" ht="18.600000000000001" customHeight="1"/>
    <row r="951" ht="18.600000000000001" customHeight="1"/>
    <row r="952" ht="18.600000000000001" customHeight="1"/>
    <row r="953" ht="18.600000000000001" customHeight="1"/>
    <row r="954" ht="18.600000000000001" customHeight="1"/>
    <row r="955" ht="18.600000000000001" customHeight="1"/>
    <row r="956" ht="18.600000000000001" customHeight="1"/>
    <row r="957" ht="18.600000000000001" customHeight="1"/>
    <row r="958" ht="18.600000000000001" customHeight="1"/>
    <row r="959" ht="18.600000000000001" customHeight="1"/>
    <row r="960" ht="18.600000000000001" customHeight="1"/>
    <row r="961" ht="18.600000000000001" customHeight="1"/>
    <row r="962" ht="18.600000000000001" customHeight="1"/>
    <row r="963" ht="18.600000000000001" customHeight="1"/>
    <row r="964" ht="18.600000000000001" customHeight="1"/>
    <row r="965" ht="18.600000000000001" customHeight="1"/>
    <row r="966" ht="18.600000000000001" customHeight="1"/>
    <row r="967" ht="18.600000000000001" customHeight="1"/>
    <row r="968" ht="18.600000000000001" customHeight="1"/>
    <row r="969" ht="18.600000000000001" customHeight="1"/>
    <row r="970" ht="18.600000000000001" customHeight="1"/>
    <row r="971" ht="18.600000000000001" customHeight="1"/>
    <row r="972" ht="18.600000000000001" customHeight="1"/>
    <row r="973" ht="18.600000000000001" customHeight="1"/>
    <row r="974" ht="18.600000000000001" customHeight="1"/>
    <row r="975" ht="18.600000000000001" customHeight="1"/>
    <row r="976" ht="18.600000000000001" customHeight="1"/>
    <row r="977" ht="18.600000000000001" customHeight="1"/>
    <row r="978" ht="18.600000000000001" customHeight="1"/>
    <row r="979" ht="18.600000000000001" customHeight="1"/>
    <row r="980" ht="18.600000000000001" customHeight="1"/>
    <row r="981" ht="18.600000000000001" customHeight="1"/>
    <row r="982" ht="18.600000000000001" customHeight="1"/>
    <row r="983" ht="18.600000000000001" customHeight="1"/>
    <row r="984" ht="18.600000000000001" customHeight="1"/>
    <row r="985" ht="18.600000000000001" customHeight="1"/>
    <row r="986" ht="18.600000000000001" customHeight="1"/>
    <row r="987" ht="18.600000000000001" customHeight="1"/>
    <row r="988" ht="18.600000000000001" customHeight="1"/>
    <row r="989" ht="18.600000000000001" customHeight="1"/>
    <row r="990" ht="18.600000000000001" customHeight="1"/>
    <row r="991" ht="18.600000000000001" customHeight="1"/>
    <row r="992" ht="18.600000000000001" customHeight="1"/>
    <row r="993" ht="18.600000000000001" customHeight="1"/>
    <row r="994" ht="18.600000000000001" customHeight="1"/>
    <row r="995" ht="18.600000000000001" customHeight="1"/>
    <row r="996" ht="18.600000000000001" customHeight="1"/>
    <row r="997" ht="18.600000000000001" customHeight="1"/>
    <row r="998" ht="18.600000000000001" customHeight="1"/>
    <row r="999" ht="18.600000000000001" customHeight="1"/>
    <row r="1000" ht="18.600000000000001" customHeight="1"/>
    <row r="1001" ht="18.600000000000001" customHeight="1"/>
    <row r="1002" ht="18.600000000000001" customHeight="1"/>
    <row r="1003" ht="18.600000000000001" customHeight="1"/>
    <row r="1004" ht="18.600000000000001" customHeight="1"/>
    <row r="1005" ht="18.600000000000001" customHeight="1"/>
    <row r="1006" ht="18.600000000000001" customHeight="1"/>
    <row r="1007" ht="18.600000000000001" customHeight="1"/>
    <row r="1008" ht="18.600000000000001" customHeight="1"/>
    <row r="1009" ht="18.600000000000001" customHeight="1"/>
    <row r="1010" ht="18.600000000000001" customHeight="1"/>
    <row r="1011" ht="18.600000000000001" customHeight="1"/>
    <row r="1012" ht="18.600000000000001" customHeight="1"/>
    <row r="1013" ht="18.600000000000001" customHeight="1"/>
    <row r="1014" ht="18.600000000000001" customHeight="1"/>
    <row r="1015" ht="18.600000000000001" customHeight="1"/>
    <row r="1016" ht="18.600000000000001" customHeight="1"/>
    <row r="1017" ht="18.600000000000001" customHeight="1"/>
    <row r="1018" ht="18.600000000000001" customHeight="1"/>
    <row r="1019" ht="18.600000000000001" customHeight="1"/>
  </sheetData>
  <mergeCells count="13">
    <mergeCell ref="A6:N6"/>
    <mergeCell ref="A7:N7"/>
    <mergeCell ref="A13:N13"/>
    <mergeCell ref="A12:N12"/>
    <mergeCell ref="A8:N8"/>
    <mergeCell ref="A9:N9"/>
    <mergeCell ref="A10:N10"/>
    <mergeCell ref="A11:N11"/>
    <mergeCell ref="A1:N1"/>
    <mergeCell ref="A2:N2"/>
    <mergeCell ref="A3:N3"/>
    <mergeCell ref="A5:N5"/>
    <mergeCell ref="A4:N4"/>
  </mergeCells>
  <phoneticPr fontId="16"/>
  <hyperlinks>
    <hyperlink ref="P3" r:id="rId1" display="https://zoom.us/webinar/register/WN_9-ciXs0sQT2yGdb79VBoLQ" xr:uid="{D23711C4-75FC-433D-9588-69B8A3DCF5A7}"/>
  </hyperlinks>
  <pageMargins left="0.7" right="0.7" top="0.75" bottom="0.75" header="0.3" footer="0.3"/>
  <pageSetup paperSize="9" scale="59" orientation="portrait" horizontalDpi="300" verticalDpi="300" r:id="rId2"/>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1"/>
  </sheetPr>
  <dimension ref="A1:C41"/>
  <sheetViews>
    <sheetView view="pageBreakPreview" topLeftCell="A10" zoomScale="95" zoomScaleNormal="75" zoomScaleSheetLayoutView="95" workbookViewId="0">
      <selection activeCell="A19" sqref="A19"/>
    </sheetView>
  </sheetViews>
  <sheetFormatPr defaultColWidth="9" defaultRowHeight="14.4"/>
  <cols>
    <col min="1" max="1" width="216.77734375" style="5" customWidth="1"/>
    <col min="2" max="2" width="33.109375" style="3" hidden="1" customWidth="1"/>
    <col min="3" max="3" width="23.109375" style="4" hidden="1" customWidth="1"/>
    <col min="4" max="16384" width="9" style="1"/>
  </cols>
  <sheetData>
    <row r="1" spans="1:3" s="42" customFormat="1" ht="46.2" customHeight="1" thickBot="1">
      <c r="A1" s="168" t="s">
        <v>285</v>
      </c>
      <c r="B1" s="45" t="s">
        <v>0</v>
      </c>
      <c r="C1" s="46" t="s">
        <v>2</v>
      </c>
    </row>
    <row r="2" spans="1:3" ht="40.799999999999997" customHeight="1">
      <c r="A2" s="391" t="s">
        <v>349</v>
      </c>
      <c r="B2" s="2"/>
      <c r="C2" s="802"/>
    </row>
    <row r="3" spans="1:3" ht="144.6" customHeight="1">
      <c r="A3" s="491" t="s">
        <v>350</v>
      </c>
      <c r="B3" s="48"/>
      <c r="C3" s="803"/>
    </row>
    <row r="4" spans="1:3" ht="42" customHeight="1" thickBot="1">
      <c r="A4" s="150" t="s">
        <v>351</v>
      </c>
      <c r="B4" s="1"/>
      <c r="C4" s="1"/>
    </row>
    <row r="5" spans="1:3" ht="41.4" customHeight="1" thickBot="1">
      <c r="A5" s="449" t="s">
        <v>357</v>
      </c>
      <c r="B5" s="2"/>
      <c r="C5" s="802"/>
    </row>
    <row r="6" spans="1:3" ht="190.2" customHeight="1">
      <c r="A6" s="465" t="s">
        <v>355</v>
      </c>
      <c r="B6" s="48"/>
      <c r="C6" s="803"/>
    </row>
    <row r="7" spans="1:3" ht="42" customHeight="1">
      <c r="A7" s="370" t="s">
        <v>356</v>
      </c>
      <c r="B7" s="1"/>
      <c r="C7" s="1"/>
    </row>
    <row r="8" spans="1:3" ht="43.2" customHeight="1" thickBot="1">
      <c r="A8" s="449" t="s">
        <v>358</v>
      </c>
      <c r="B8" s="205"/>
      <c r="C8" s="802"/>
    </row>
    <row r="9" spans="1:3" ht="118.2" customHeight="1" thickBot="1">
      <c r="A9" s="492" t="s">
        <v>359</v>
      </c>
      <c r="B9" s="206"/>
      <c r="C9" s="803"/>
    </row>
    <row r="10" spans="1:3" ht="39" customHeight="1">
      <c r="A10" s="504" t="s">
        <v>360</v>
      </c>
      <c r="B10" s="1"/>
      <c r="C10" s="1"/>
    </row>
    <row r="11" spans="1:3" s="507" customFormat="1" ht="42.6" customHeight="1">
      <c r="A11" s="505" t="s">
        <v>361</v>
      </c>
      <c r="B11" s="506"/>
      <c r="C11" s="506"/>
    </row>
    <row r="12" spans="1:3" ht="61.8" customHeight="1" thickBot="1">
      <c r="A12" s="508" t="s">
        <v>362</v>
      </c>
      <c r="B12" s="509"/>
      <c r="C12" s="509"/>
    </row>
    <row r="13" spans="1:3" s="511" customFormat="1" ht="34.200000000000003" customHeight="1">
      <c r="A13" s="510" t="s">
        <v>363</v>
      </c>
    </row>
    <row r="14" spans="1:3" s="507" customFormat="1" ht="42.6" customHeight="1">
      <c r="A14" s="505" t="s">
        <v>364</v>
      </c>
      <c r="B14" s="506"/>
      <c r="C14" s="506"/>
    </row>
    <row r="15" spans="1:3" ht="93.6" customHeight="1" thickBot="1">
      <c r="A15" s="508" t="s">
        <v>365</v>
      </c>
      <c r="B15" s="509"/>
      <c r="C15" s="509"/>
    </row>
    <row r="16" spans="1:3" ht="33.6" customHeight="1">
      <c r="A16" s="514" t="s">
        <v>366</v>
      </c>
      <c r="B16" s="513"/>
      <c r="C16" s="513"/>
    </row>
    <row r="17" spans="1:3" ht="33.6" customHeight="1">
      <c r="A17" s="512"/>
      <c r="B17" s="513"/>
      <c r="C17" s="513"/>
    </row>
    <row r="18" spans="1:3" s="511" customFormat="1" ht="34.200000000000003" customHeight="1">
      <c r="A18" s="510"/>
    </row>
    <row r="19" spans="1:3" ht="39" customHeight="1">
      <c r="A19" s="1" t="s">
        <v>203</v>
      </c>
      <c r="B19" s="1"/>
      <c r="C19" s="1"/>
    </row>
    <row r="20" spans="1:3" ht="32.25" customHeight="1">
      <c r="A20" s="1" t="s">
        <v>204</v>
      </c>
      <c r="B20" s="1"/>
      <c r="C20" s="1"/>
    </row>
    <row r="21" spans="1:3" ht="36.75" customHeight="1"/>
    <row r="22" spans="1:3" ht="33" customHeight="1"/>
    <row r="23" spans="1:3" ht="36.75" customHeight="1"/>
    <row r="24" spans="1:3" ht="36.75" customHeight="1"/>
    <row r="25" spans="1:3" ht="25.5" customHeight="1"/>
    <row r="26" spans="1:3" ht="32.25" customHeight="1"/>
    <row r="27" spans="1:3" ht="30.75" customHeight="1"/>
    <row r="28" spans="1:3" ht="42.75" customHeight="1"/>
    <row r="29" spans="1:3" ht="43.5" customHeight="1"/>
    <row r="30" spans="1:3" ht="27.75" customHeight="1"/>
    <row r="31" spans="1:3" ht="30.75" customHeight="1"/>
    <row r="32" spans="1:3" ht="29.25" customHeight="1"/>
    <row r="33" ht="27" customHeight="1"/>
    <row r="34" ht="27" customHeight="1"/>
    <row r="35" ht="27" customHeight="1"/>
    <row r="36" ht="27" customHeight="1"/>
    <row r="37" ht="27" customHeight="1"/>
    <row r="38" ht="27" customHeight="1"/>
    <row r="39" ht="27" customHeight="1"/>
    <row r="40" ht="27" customHeight="1"/>
    <row r="41" ht="27" customHeight="1"/>
  </sheetData>
  <mergeCells count="3">
    <mergeCell ref="C2:C3"/>
    <mergeCell ref="C5:C6"/>
    <mergeCell ref="C8:C9"/>
  </mergeCells>
  <phoneticPr fontId="16"/>
  <hyperlinks>
    <hyperlink ref="A4" r:id="rId1" xr:uid="{7887A03F-A10E-45E4-BD89-35B5383FEAFD}"/>
    <hyperlink ref="A7" r:id="rId2" xr:uid="{E517AD4E-4692-40F6-9DA0-81B1671834A9}"/>
    <hyperlink ref="A13" r:id="rId3" xr:uid="{402405E1-5E1C-446A-A95A-0F7F5A5BE6CB}"/>
    <hyperlink ref="A16" r:id="rId4" xr:uid="{23F630C8-B7B4-444B-B786-400A4EC425FB}"/>
  </hyperlinks>
  <pageMargins left="0" right="0" top="0.19685039370078741" bottom="0.39370078740157483" header="0" footer="0.19685039370078741"/>
  <pageSetup paperSize="9" orientation="portrait" r:id="rId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DC6C3-5FD5-45AC-8EE2-D8D2B861F6DF}">
  <sheetPr codeName="Sheet2"/>
  <dimension ref="A1:S58"/>
  <sheetViews>
    <sheetView view="pageBreakPreview" zoomScaleNormal="100" zoomScaleSheetLayoutView="100" workbookViewId="0">
      <selection activeCell="S6" sqref="S6"/>
    </sheetView>
  </sheetViews>
  <sheetFormatPr defaultRowHeight="13.2"/>
  <cols>
    <col min="7" max="7" width="8.88671875" customWidth="1"/>
    <col min="8" max="8" width="8.88671875" hidden="1" customWidth="1"/>
    <col min="9" max="9" width="0.77734375" customWidth="1"/>
  </cols>
  <sheetData>
    <row r="1" spans="1:17" ht="24.6" customHeight="1">
      <c r="A1" s="411"/>
      <c r="B1" s="411"/>
      <c r="C1" s="411"/>
      <c r="D1" s="411"/>
      <c r="E1" s="411"/>
      <c r="F1" s="411"/>
      <c r="G1" s="411"/>
      <c r="H1" s="411"/>
      <c r="I1" s="411"/>
      <c r="J1" s="411"/>
      <c r="K1" s="411"/>
      <c r="L1" s="411"/>
      <c r="M1" s="411"/>
      <c r="N1" s="411"/>
      <c r="O1" s="411"/>
      <c r="P1" s="411"/>
      <c r="Q1" s="381"/>
    </row>
    <row r="2" spans="1:17" ht="24.6" customHeight="1">
      <c r="A2" s="412"/>
      <c r="B2" s="529" t="s">
        <v>392</v>
      </c>
      <c r="C2" s="530"/>
      <c r="D2" s="530"/>
      <c r="E2" s="530"/>
      <c r="F2" s="530"/>
      <c r="G2" s="530"/>
      <c r="H2" s="530"/>
      <c r="I2" s="530"/>
      <c r="J2" s="530"/>
      <c r="K2" s="530"/>
      <c r="L2" s="530"/>
      <c r="M2" s="530"/>
      <c r="N2" s="530"/>
      <c r="O2" s="525"/>
      <c r="P2" s="411"/>
    </row>
    <row r="3" spans="1:17" ht="24.6" customHeight="1">
      <c r="A3" s="411"/>
      <c r="B3" s="527" t="s">
        <v>451</v>
      </c>
      <c r="C3" s="526"/>
      <c r="D3" s="526"/>
      <c r="E3" s="526"/>
      <c r="F3" s="526"/>
      <c r="G3" s="526"/>
      <c r="H3" s="526"/>
      <c r="I3" s="526"/>
      <c r="J3" s="526"/>
      <c r="K3" s="526"/>
      <c r="L3" s="806"/>
      <c r="M3" s="806"/>
      <c r="N3" s="806"/>
      <c r="O3" s="806"/>
      <c r="P3" s="807"/>
    </row>
    <row r="4" spans="1:17" ht="7.2" customHeight="1">
      <c r="A4" s="411"/>
      <c r="B4" s="527"/>
      <c r="C4" s="411"/>
      <c r="D4" s="411"/>
      <c r="E4" s="411"/>
      <c r="F4" s="411"/>
      <c r="G4" s="528"/>
      <c r="H4" s="528"/>
      <c r="I4" s="528"/>
      <c r="J4" s="528"/>
      <c r="K4" s="528"/>
      <c r="L4" s="528"/>
      <c r="M4" s="528"/>
      <c r="N4" s="528"/>
      <c r="O4" s="528"/>
      <c r="P4" s="528"/>
    </row>
    <row r="5" spans="1:17" ht="24.6" customHeight="1">
      <c r="A5" s="411"/>
      <c r="B5" s="532" t="s">
        <v>391</v>
      </c>
      <c r="C5" s="533"/>
      <c r="D5" s="533"/>
      <c r="E5" s="533"/>
      <c r="F5" s="533"/>
      <c r="G5" s="531"/>
      <c r="H5" s="531"/>
      <c r="I5" s="530" t="s">
        <v>452</v>
      </c>
      <c r="J5" s="534"/>
      <c r="K5" s="534"/>
      <c r="L5" s="534"/>
      <c r="M5" s="535"/>
      <c r="N5" s="528"/>
      <c r="O5" s="528"/>
      <c r="P5" s="528"/>
    </row>
    <row r="6" spans="1:17" ht="13.2" customHeight="1">
      <c r="A6" s="411"/>
      <c r="B6" s="411"/>
      <c r="C6" s="411"/>
      <c r="D6" s="411"/>
      <c r="E6" s="411"/>
      <c r="F6" s="411"/>
      <c r="G6" s="528"/>
      <c r="H6" s="528"/>
      <c r="I6" s="528"/>
      <c r="J6" s="528"/>
      <c r="K6" s="528"/>
      <c r="L6" s="528"/>
      <c r="M6" s="528"/>
      <c r="N6" s="528"/>
      <c r="O6" s="528"/>
      <c r="P6" s="528"/>
    </row>
    <row r="7" spans="1:17" ht="13.2" customHeight="1">
      <c r="A7" s="411"/>
      <c r="B7" s="411"/>
      <c r="C7" s="411"/>
      <c r="D7" s="411"/>
      <c r="E7" s="411"/>
      <c r="F7" s="411"/>
      <c r="G7" s="528"/>
      <c r="H7" s="528"/>
      <c r="I7" s="528"/>
      <c r="J7" s="528"/>
      <c r="K7" s="528"/>
      <c r="L7" s="528"/>
      <c r="M7" s="528"/>
      <c r="N7" s="528"/>
      <c r="O7" s="528"/>
      <c r="P7" s="528"/>
    </row>
    <row r="8" spans="1:17" ht="13.2" customHeight="1">
      <c r="A8" s="411"/>
      <c r="B8" s="411"/>
      <c r="C8" s="411"/>
      <c r="D8" s="411"/>
      <c r="E8" s="411"/>
      <c r="F8" s="411"/>
      <c r="G8" s="528"/>
      <c r="H8" s="528"/>
      <c r="I8" s="528"/>
      <c r="J8" s="528"/>
      <c r="K8" s="528"/>
      <c r="L8" s="528"/>
      <c r="M8" s="528"/>
      <c r="N8" s="528"/>
      <c r="O8" s="528"/>
      <c r="P8" s="528"/>
    </row>
    <row r="9" spans="1:17" ht="13.2" customHeight="1">
      <c r="A9" s="411"/>
      <c r="B9" s="411"/>
      <c r="C9" s="411"/>
      <c r="D9" s="411"/>
      <c r="E9" s="411"/>
      <c r="F9" s="411"/>
      <c r="G9" s="528"/>
      <c r="H9" s="528"/>
      <c r="I9" s="528"/>
      <c r="J9" s="528"/>
      <c r="K9" s="528"/>
      <c r="L9" s="528"/>
      <c r="M9" s="528"/>
      <c r="N9" s="528"/>
      <c r="O9" s="528"/>
      <c r="P9" s="528"/>
    </row>
    <row r="10" spans="1:17">
      <c r="A10" s="411"/>
      <c r="B10" s="411"/>
      <c r="C10" s="411"/>
      <c r="D10" s="411"/>
      <c r="E10" s="411"/>
      <c r="F10" s="411"/>
      <c r="G10" s="411"/>
      <c r="H10" s="411"/>
      <c r="I10" s="411"/>
      <c r="J10" s="411"/>
      <c r="K10" s="411"/>
      <c r="L10" s="411"/>
      <c r="M10" s="411"/>
      <c r="N10" s="411"/>
      <c r="O10" s="411"/>
      <c r="P10" s="411"/>
    </row>
    <row r="11" spans="1:17" ht="21" customHeight="1">
      <c r="A11" s="411"/>
      <c r="B11" s="411"/>
      <c r="C11" s="411"/>
      <c r="D11" s="411"/>
      <c r="E11" s="411"/>
      <c r="F11" s="411"/>
      <c r="G11" s="411"/>
      <c r="H11" s="411"/>
      <c r="I11" s="411"/>
      <c r="J11" s="411"/>
      <c r="K11" s="411"/>
      <c r="L11" s="411"/>
      <c r="M11" s="411"/>
      <c r="N11" s="411"/>
      <c r="O11" s="411"/>
      <c r="P11" s="411"/>
    </row>
    <row r="12" spans="1:17" ht="13.2" customHeight="1">
      <c r="A12" s="411"/>
      <c r="B12" s="411"/>
      <c r="C12" s="411"/>
      <c r="D12" s="411"/>
      <c r="E12" s="411"/>
      <c r="F12" s="411"/>
      <c r="G12" s="411"/>
      <c r="H12" s="411"/>
      <c r="I12" s="411"/>
      <c r="J12" s="411"/>
      <c r="K12" s="411"/>
      <c r="L12" s="411"/>
      <c r="M12" s="411"/>
      <c r="N12" s="411"/>
      <c r="O12" s="411"/>
      <c r="P12" s="411"/>
    </row>
    <row r="13" spans="1:17" ht="13.2" customHeight="1">
      <c r="A13" s="411"/>
      <c r="B13" s="411"/>
      <c r="C13" s="411"/>
      <c r="D13" s="411"/>
      <c r="E13" s="411"/>
      <c r="F13" s="411"/>
      <c r="G13" s="411"/>
      <c r="H13" s="411"/>
      <c r="I13" s="411"/>
      <c r="J13" s="411"/>
      <c r="K13" s="411"/>
      <c r="L13" s="411"/>
      <c r="M13" s="411"/>
      <c r="N13" s="411"/>
      <c r="O13" s="411"/>
      <c r="P13" s="411"/>
    </row>
    <row r="14" spans="1:17">
      <c r="A14" s="411"/>
      <c r="B14" s="411"/>
      <c r="C14" s="411"/>
      <c r="D14" s="411"/>
      <c r="E14" s="411"/>
      <c r="F14" s="411"/>
      <c r="G14" s="411"/>
      <c r="H14" s="411"/>
      <c r="I14" s="411"/>
      <c r="J14" s="411"/>
      <c r="K14" s="411"/>
      <c r="L14" s="411"/>
      <c r="M14" s="411"/>
      <c r="N14" s="411"/>
      <c r="O14" s="411"/>
      <c r="P14" s="411"/>
    </row>
    <row r="15" spans="1:17">
      <c r="A15" s="411"/>
      <c r="B15" s="411"/>
      <c r="C15" s="411"/>
      <c r="D15" s="411"/>
      <c r="E15" s="411"/>
      <c r="F15" s="411"/>
      <c r="G15" s="411"/>
      <c r="H15" s="411"/>
      <c r="I15" s="411"/>
      <c r="J15" s="411"/>
      <c r="K15" s="411"/>
      <c r="L15" s="411"/>
      <c r="M15" s="411"/>
      <c r="N15" s="411"/>
      <c r="O15" s="411"/>
      <c r="P15" s="411"/>
    </row>
    <row r="16" spans="1:17">
      <c r="A16" s="411"/>
      <c r="B16" s="411"/>
      <c r="C16" s="411"/>
      <c r="D16" s="411"/>
      <c r="E16" s="411"/>
      <c r="F16" s="411"/>
      <c r="G16" s="411"/>
      <c r="H16" s="411"/>
      <c r="I16" s="411"/>
      <c r="J16" s="411"/>
      <c r="K16" s="411"/>
      <c r="L16" s="411"/>
      <c r="M16" s="411"/>
      <c r="N16" s="411"/>
      <c r="O16" s="411"/>
      <c r="P16" s="411"/>
    </row>
    <row r="17" spans="1:19">
      <c r="A17" s="560"/>
      <c r="B17" s="560"/>
      <c r="C17" s="560"/>
      <c r="D17" s="560"/>
      <c r="E17" s="560"/>
      <c r="F17" s="560"/>
      <c r="G17" s="411"/>
      <c r="H17" s="411"/>
      <c r="I17" s="411"/>
      <c r="J17" s="411"/>
      <c r="K17" s="411"/>
      <c r="L17" s="411"/>
      <c r="M17" s="411"/>
      <c r="N17" s="411"/>
      <c r="O17" s="411"/>
      <c r="P17" s="411"/>
      <c r="S17" s="382"/>
    </row>
    <row r="18" spans="1:19">
      <c r="A18" s="560"/>
      <c r="B18" s="560"/>
      <c r="C18" s="560"/>
      <c r="D18" s="560"/>
      <c r="E18" s="560"/>
      <c r="F18" s="560"/>
      <c r="G18" s="411"/>
      <c r="H18" s="411"/>
      <c r="I18" s="411"/>
      <c r="J18" s="411"/>
      <c r="K18" s="411"/>
      <c r="L18" s="411"/>
      <c r="M18" s="411"/>
      <c r="N18" s="411"/>
      <c r="O18" s="411"/>
      <c r="P18" s="411"/>
    </row>
    <row r="19" spans="1:19">
      <c r="A19" s="560"/>
      <c r="B19" s="560"/>
      <c r="C19" s="560"/>
      <c r="D19" s="560"/>
      <c r="E19" s="560"/>
      <c r="F19" s="560"/>
      <c r="G19" s="411"/>
      <c r="H19" s="411"/>
      <c r="I19" s="411"/>
      <c r="J19" s="411"/>
      <c r="K19" s="411"/>
      <c r="L19" s="411"/>
      <c r="M19" s="411"/>
      <c r="N19" s="411"/>
      <c r="O19" s="411"/>
      <c r="P19" s="411"/>
    </row>
    <row r="20" spans="1:19">
      <c r="A20" s="560"/>
      <c r="B20" s="560"/>
      <c r="C20" s="560"/>
      <c r="D20" s="560"/>
      <c r="E20" s="560"/>
      <c r="F20" s="560"/>
      <c r="G20" s="411"/>
      <c r="H20" s="411"/>
      <c r="I20" s="411"/>
      <c r="J20" s="411"/>
      <c r="K20" s="411"/>
      <c r="L20" s="411"/>
      <c r="M20" s="411"/>
      <c r="N20" s="411"/>
      <c r="O20" s="411"/>
      <c r="P20" s="411"/>
    </row>
    <row r="21" spans="1:19">
      <c r="A21" s="560"/>
      <c r="B21" s="560"/>
      <c r="C21" s="560"/>
      <c r="D21" s="560"/>
      <c r="E21" s="560"/>
      <c r="F21" s="560"/>
      <c r="G21" s="411"/>
      <c r="H21" s="411"/>
      <c r="I21" s="411"/>
      <c r="J21" s="411"/>
      <c r="K21" s="411"/>
      <c r="L21" s="411"/>
      <c r="M21" s="411"/>
      <c r="N21" s="411"/>
      <c r="O21" s="411"/>
      <c r="P21" s="411"/>
    </row>
    <row r="22" spans="1:19">
      <c r="A22" s="560"/>
      <c r="B22" s="560"/>
      <c r="C22" s="560"/>
      <c r="D22" s="560"/>
      <c r="E22" s="560"/>
      <c r="F22" s="560"/>
      <c r="G22" s="411"/>
      <c r="H22" s="411"/>
      <c r="I22" s="411"/>
      <c r="J22" s="411"/>
      <c r="K22" s="411"/>
      <c r="L22" s="411"/>
      <c r="M22" s="411"/>
      <c r="N22" s="411"/>
      <c r="O22" s="411"/>
      <c r="P22" s="411"/>
    </row>
    <row r="23" spans="1:19">
      <c r="A23" s="560"/>
      <c r="B23" s="560"/>
      <c r="C23" s="560"/>
      <c r="D23" s="560"/>
      <c r="E23" s="560"/>
      <c r="F23" s="560"/>
      <c r="G23" s="411"/>
      <c r="H23" s="411"/>
      <c r="I23" s="411"/>
      <c r="J23" s="411"/>
      <c r="K23" s="411"/>
      <c r="L23" s="411"/>
      <c r="M23" s="411"/>
      <c r="N23" s="411"/>
      <c r="O23" s="411"/>
      <c r="P23" s="411"/>
    </row>
    <row r="24" spans="1:19">
      <c r="A24" s="560"/>
      <c r="B24" s="560"/>
      <c r="C24" s="560"/>
      <c r="D24" s="560"/>
      <c r="E24" s="560"/>
      <c r="F24" s="560"/>
      <c r="G24" s="411"/>
      <c r="H24" s="411"/>
      <c r="I24" s="411"/>
      <c r="J24" s="411"/>
      <c r="K24" s="411"/>
      <c r="L24" s="411"/>
      <c r="M24" s="411"/>
      <c r="N24" s="411"/>
      <c r="O24" s="411"/>
      <c r="P24" s="411"/>
    </row>
    <row r="25" spans="1:19">
      <c r="A25" s="560"/>
      <c r="B25" s="560"/>
      <c r="C25" s="560"/>
      <c r="D25" s="560"/>
      <c r="E25" s="560"/>
      <c r="F25" s="560"/>
      <c r="G25" s="411"/>
      <c r="H25" s="411"/>
      <c r="I25" s="411"/>
      <c r="J25" s="411"/>
      <c r="K25" s="411"/>
      <c r="L25" s="411"/>
      <c r="M25" s="411"/>
      <c r="N25" s="411"/>
      <c r="O25" s="411"/>
      <c r="P25" s="411"/>
    </row>
    <row r="26" spans="1:19">
      <c r="A26" s="560"/>
      <c r="B26" s="560"/>
      <c r="C26" s="560"/>
      <c r="D26" s="560"/>
      <c r="E26" s="560"/>
      <c r="F26" s="560"/>
      <c r="G26" s="411"/>
      <c r="H26" s="411"/>
      <c r="I26" s="411"/>
      <c r="J26" s="411"/>
      <c r="K26" s="411"/>
      <c r="L26" s="411"/>
      <c r="M26" s="411"/>
      <c r="N26" s="411"/>
      <c r="O26" s="411"/>
      <c r="P26" s="411"/>
    </row>
    <row r="27" spans="1:19">
      <c r="A27" s="560"/>
      <c r="B27" s="560"/>
      <c r="C27" s="560"/>
      <c r="D27" s="560"/>
      <c r="E27" s="560"/>
      <c r="F27" s="560"/>
      <c r="G27" s="411"/>
      <c r="H27" s="411"/>
      <c r="I27" s="411"/>
      <c r="J27" s="411"/>
      <c r="K27" s="411"/>
      <c r="L27" s="411"/>
      <c r="M27" s="411"/>
      <c r="N27" s="411"/>
      <c r="O27" s="411"/>
      <c r="P27" s="411"/>
    </row>
    <row r="28" spans="1:19">
      <c r="A28" s="411"/>
      <c r="B28" s="411"/>
      <c r="C28" s="411"/>
      <c r="D28" s="411"/>
      <c r="E28" s="411"/>
      <c r="F28" s="411"/>
      <c r="G28" s="411"/>
      <c r="H28" s="411"/>
      <c r="I28" s="411"/>
      <c r="J28" s="411"/>
      <c r="K28" s="411"/>
      <c r="L28" s="411"/>
      <c r="M28" s="411"/>
      <c r="N28" s="411"/>
      <c r="O28" s="411"/>
      <c r="P28" s="411"/>
    </row>
    <row r="29" spans="1:19" ht="16.2">
      <c r="A29" s="414"/>
      <c r="B29" s="413"/>
      <c r="C29" s="413"/>
      <c r="D29" s="413"/>
      <c r="E29" s="413"/>
      <c r="F29" s="413"/>
      <c r="G29" s="413"/>
      <c r="H29" s="411"/>
      <c r="I29" s="411"/>
      <c r="J29" s="411"/>
      <c r="K29" s="411"/>
      <c r="L29" s="411"/>
      <c r="M29" s="411"/>
      <c r="N29" s="411"/>
      <c r="O29" s="411"/>
      <c r="P29" s="411"/>
    </row>
    <row r="30" spans="1:19">
      <c r="A30" s="411"/>
      <c r="B30" s="411"/>
      <c r="C30" s="411"/>
      <c r="D30" s="411"/>
      <c r="E30" s="411"/>
      <c r="F30" s="411"/>
      <c r="G30" s="411"/>
      <c r="H30" s="411"/>
      <c r="I30" s="411"/>
      <c r="J30" s="411"/>
      <c r="K30" s="411"/>
      <c r="L30" s="411"/>
      <c r="M30" s="411"/>
      <c r="N30" s="411"/>
      <c r="O30" s="411"/>
      <c r="P30" s="411"/>
    </row>
    <row r="31" spans="1:19">
      <c r="A31" s="561"/>
      <c r="B31" s="561"/>
      <c r="C31" s="561"/>
      <c r="D31" s="561"/>
      <c r="E31" s="561"/>
      <c r="F31" s="561"/>
      <c r="G31" s="561"/>
      <c r="H31" s="561"/>
      <c r="I31" s="561"/>
      <c r="J31" s="561"/>
      <c r="K31" s="561"/>
      <c r="L31" s="561"/>
      <c r="M31" s="561"/>
      <c r="N31" s="561"/>
      <c r="O31" s="561"/>
      <c r="P31" s="561"/>
    </row>
    <row r="32" spans="1:19">
      <c r="A32" s="561"/>
      <c r="B32" s="561"/>
      <c r="C32" s="561"/>
      <c r="D32" s="561"/>
      <c r="E32" s="561"/>
      <c r="F32" s="561"/>
      <c r="G32" s="561"/>
      <c r="H32" s="561"/>
      <c r="I32" s="561"/>
      <c r="J32" s="561"/>
      <c r="K32" s="561"/>
      <c r="L32" s="561"/>
      <c r="M32" s="561"/>
      <c r="N32" s="561"/>
      <c r="O32" s="561"/>
      <c r="P32" s="561"/>
    </row>
    <row r="33" spans="1:16">
      <c r="A33" s="561"/>
      <c r="B33" s="561"/>
      <c r="C33" s="561"/>
      <c r="D33" s="561"/>
      <c r="E33" s="561"/>
      <c r="F33" s="561"/>
      <c r="G33" s="561"/>
      <c r="H33" s="561"/>
      <c r="I33" s="561"/>
      <c r="J33" s="561"/>
      <c r="K33" s="561"/>
      <c r="L33" s="561"/>
      <c r="M33" s="561"/>
      <c r="N33" s="561"/>
      <c r="O33" s="561"/>
      <c r="P33" s="561"/>
    </row>
    <row r="34" spans="1:16">
      <c r="A34" s="561"/>
      <c r="B34" s="561"/>
      <c r="C34" s="561"/>
      <c r="D34" s="561"/>
      <c r="E34" s="561"/>
      <c r="F34" s="561"/>
      <c r="G34" s="561"/>
      <c r="H34" s="561"/>
      <c r="I34" s="561"/>
      <c r="J34" s="561"/>
      <c r="K34" s="561"/>
      <c r="L34" s="561"/>
      <c r="M34" s="561"/>
      <c r="N34" s="561"/>
      <c r="O34" s="561"/>
      <c r="P34" s="561"/>
    </row>
    <row r="35" spans="1:16">
      <c r="A35" s="561"/>
      <c r="B35" s="561"/>
      <c r="C35" s="561"/>
      <c r="D35" s="561"/>
      <c r="E35" s="561"/>
      <c r="F35" s="561"/>
      <c r="G35" s="561"/>
      <c r="H35" s="561"/>
      <c r="I35" s="561"/>
      <c r="J35" s="561"/>
      <c r="K35" s="561"/>
      <c r="L35" s="561"/>
      <c r="M35" s="561"/>
      <c r="N35" s="561"/>
      <c r="O35" s="561"/>
      <c r="P35" s="561"/>
    </row>
    <row r="36" spans="1:16">
      <c r="A36" s="561"/>
      <c r="B36" s="561"/>
      <c r="C36" s="561"/>
      <c r="D36" s="561"/>
      <c r="E36" s="561"/>
      <c r="F36" s="561"/>
      <c r="G36" s="561"/>
      <c r="H36" s="561"/>
      <c r="I36" s="561"/>
      <c r="J36" s="561"/>
      <c r="K36" s="561"/>
      <c r="L36" s="561"/>
      <c r="M36" s="561"/>
      <c r="N36" s="561"/>
      <c r="O36" s="561"/>
      <c r="P36" s="561"/>
    </row>
    <row r="37" spans="1:16">
      <c r="A37" s="561"/>
      <c r="B37" s="561"/>
      <c r="C37" s="561"/>
      <c r="D37" s="561"/>
      <c r="E37" s="561"/>
      <c r="F37" s="561"/>
      <c r="G37" s="561"/>
      <c r="H37" s="561"/>
      <c r="I37" s="561"/>
      <c r="J37" s="561"/>
      <c r="K37" s="561"/>
      <c r="L37" s="561"/>
      <c r="M37" s="561"/>
      <c r="N37" s="561"/>
      <c r="O37" s="561"/>
      <c r="P37" s="561"/>
    </row>
    <row r="38" spans="1:16">
      <c r="A38" s="561"/>
      <c r="B38" s="561"/>
      <c r="C38" s="561"/>
      <c r="D38" s="561"/>
      <c r="E38" s="561"/>
      <c r="F38" s="561"/>
      <c r="G38" s="561"/>
      <c r="H38" s="561"/>
      <c r="I38" s="561"/>
      <c r="J38" s="561"/>
      <c r="K38" s="561"/>
      <c r="L38" s="561"/>
      <c r="M38" s="561"/>
      <c r="N38" s="561"/>
      <c r="O38" s="561"/>
      <c r="P38" s="561"/>
    </row>
    <row r="39" spans="1:16">
      <c r="A39" s="561"/>
      <c r="B39" s="561"/>
      <c r="C39" s="561"/>
      <c r="D39" s="561"/>
      <c r="E39" s="561"/>
      <c r="F39" s="561"/>
      <c r="G39" s="561"/>
      <c r="H39" s="561"/>
      <c r="I39" s="561"/>
      <c r="J39" s="561"/>
      <c r="K39" s="561"/>
      <c r="L39" s="561"/>
      <c r="M39" s="561"/>
      <c r="N39" s="561"/>
      <c r="O39" s="561"/>
      <c r="P39" s="561"/>
    </row>
    <row r="40" spans="1:16">
      <c r="A40" s="561"/>
      <c r="B40" s="561"/>
      <c r="C40" s="561"/>
      <c r="D40" s="561"/>
      <c r="E40" s="561"/>
      <c r="F40" s="561"/>
      <c r="G40" s="561"/>
      <c r="H40" s="561"/>
      <c r="I40" s="561"/>
      <c r="J40" s="561"/>
      <c r="K40" s="561"/>
      <c r="L40" s="561"/>
      <c r="M40" s="561"/>
      <c r="N40" s="561"/>
      <c r="O40" s="561"/>
      <c r="P40" s="561"/>
    </row>
    <row r="41" spans="1:16">
      <c r="A41" s="452"/>
      <c r="B41" s="452"/>
      <c r="C41" s="452"/>
      <c r="D41" s="452"/>
      <c r="E41" s="452"/>
      <c r="F41" s="452"/>
      <c r="G41" s="452"/>
      <c r="H41" s="452"/>
      <c r="I41" s="452"/>
      <c r="J41" s="452"/>
      <c r="K41" s="452"/>
      <c r="L41" s="452"/>
      <c r="M41" s="452"/>
      <c r="N41" s="452"/>
      <c r="O41" s="452"/>
      <c r="P41" s="452"/>
    </row>
    <row r="42" spans="1:16">
      <c r="A42" s="452"/>
      <c r="B42" s="452"/>
      <c r="C42" s="452"/>
      <c r="D42" s="452"/>
      <c r="E42" s="452"/>
      <c r="F42" s="452"/>
      <c r="G42" s="452"/>
      <c r="H42" s="452"/>
      <c r="I42" s="452"/>
      <c r="J42" s="452"/>
      <c r="K42" s="452"/>
      <c r="L42" s="452"/>
      <c r="M42" s="452"/>
      <c r="N42" s="452"/>
      <c r="O42" s="452"/>
      <c r="P42" s="452"/>
    </row>
    <row r="43" spans="1:16">
      <c r="A43" s="452"/>
      <c r="B43" s="452"/>
      <c r="C43" s="452"/>
      <c r="D43" s="452"/>
      <c r="E43" s="452"/>
      <c r="F43" s="452"/>
      <c r="G43" s="452"/>
      <c r="H43" s="452"/>
      <c r="I43" s="452"/>
      <c r="J43" s="452"/>
      <c r="K43" s="452"/>
      <c r="L43" s="452"/>
      <c r="M43" s="452"/>
      <c r="N43" s="452"/>
      <c r="O43" s="452"/>
      <c r="P43" s="452"/>
    </row>
    <row r="44" spans="1:16">
      <c r="A44" s="452"/>
      <c r="B44" s="452"/>
      <c r="C44" s="452"/>
      <c r="D44" s="452"/>
      <c r="E44" s="452"/>
      <c r="F44" s="452"/>
      <c r="G44" s="452"/>
      <c r="H44" s="452"/>
      <c r="I44" s="452"/>
      <c r="J44" s="452"/>
      <c r="K44" s="452"/>
      <c r="L44" s="452"/>
      <c r="M44" s="452"/>
      <c r="N44" s="452"/>
      <c r="O44" s="452"/>
      <c r="P44" s="452"/>
    </row>
    <row r="45" spans="1:16">
      <c r="A45" s="452"/>
      <c r="B45" s="452"/>
      <c r="C45" s="452"/>
      <c r="D45" s="452"/>
      <c r="E45" s="452"/>
      <c r="F45" s="452"/>
      <c r="G45" s="452"/>
      <c r="H45" s="452"/>
      <c r="I45" s="452"/>
      <c r="J45" s="452"/>
      <c r="K45" s="452"/>
      <c r="L45" s="452"/>
      <c r="M45" s="452"/>
      <c r="N45" s="452"/>
      <c r="O45" s="452"/>
      <c r="P45" s="452"/>
    </row>
    <row r="46" spans="1:16">
      <c r="A46" s="452"/>
      <c r="B46" s="452"/>
      <c r="C46" s="452"/>
      <c r="D46" s="452"/>
      <c r="E46" s="452"/>
      <c r="F46" s="452"/>
      <c r="G46" s="452"/>
      <c r="H46" s="452"/>
      <c r="I46" s="452"/>
      <c r="J46" s="452"/>
      <c r="K46" s="452"/>
      <c r="L46" s="452"/>
      <c r="M46" s="452"/>
      <c r="N46" s="452"/>
      <c r="O46" s="452"/>
      <c r="P46" s="452"/>
    </row>
    <row r="47" spans="1:16">
      <c r="A47" s="452"/>
      <c r="B47" s="452"/>
      <c r="C47" s="452"/>
      <c r="D47" s="452"/>
      <c r="E47" s="452"/>
      <c r="F47" s="452"/>
      <c r="G47" s="452"/>
      <c r="H47" s="452"/>
      <c r="I47" s="452"/>
      <c r="J47" s="452"/>
      <c r="K47" s="452"/>
      <c r="L47" s="452"/>
      <c r="M47" s="452"/>
      <c r="N47" s="452"/>
      <c r="O47" s="452"/>
      <c r="P47" s="452"/>
    </row>
    <row r="48" spans="1:16">
      <c r="A48" s="452"/>
      <c r="B48" s="452"/>
      <c r="C48" s="452"/>
      <c r="D48" s="452"/>
      <c r="E48" s="452"/>
      <c r="F48" s="452"/>
      <c r="G48" s="452"/>
      <c r="H48" s="452"/>
      <c r="I48" s="452"/>
      <c r="J48" s="452"/>
      <c r="K48" s="452"/>
      <c r="L48" s="452"/>
      <c r="M48" s="452"/>
      <c r="N48" s="452"/>
      <c r="O48" s="452"/>
      <c r="P48" s="452"/>
    </row>
    <row r="49" spans="1:16">
      <c r="A49" s="452"/>
      <c r="B49" s="452"/>
      <c r="C49" s="452"/>
      <c r="D49" s="452"/>
      <c r="E49" s="452"/>
      <c r="F49" s="452"/>
      <c r="G49" s="452"/>
      <c r="H49" s="452"/>
      <c r="I49" s="452"/>
      <c r="J49" s="452"/>
      <c r="K49" s="452"/>
      <c r="L49" s="452"/>
      <c r="M49" s="452"/>
      <c r="N49" s="452"/>
      <c r="O49" s="452"/>
      <c r="P49" s="452"/>
    </row>
    <row r="50" spans="1:16">
      <c r="A50" s="452"/>
      <c r="B50" s="452"/>
      <c r="C50" s="452"/>
      <c r="D50" s="452"/>
      <c r="E50" s="452"/>
      <c r="F50" s="452"/>
      <c r="G50" s="452"/>
      <c r="H50" s="452"/>
      <c r="I50" s="452"/>
      <c r="J50" s="452"/>
      <c r="K50" s="452"/>
      <c r="L50" s="452"/>
      <c r="M50" s="452"/>
      <c r="N50" s="452"/>
      <c r="O50" s="452"/>
      <c r="P50" s="452"/>
    </row>
    <row r="51" spans="1:16">
      <c r="A51" s="452"/>
      <c r="B51" s="452"/>
      <c r="C51" s="452"/>
      <c r="D51" s="452"/>
      <c r="E51" s="452"/>
      <c r="F51" s="452"/>
      <c r="G51" s="452"/>
      <c r="H51" s="452"/>
      <c r="I51" s="452"/>
      <c r="J51" s="452"/>
      <c r="K51" s="452"/>
      <c r="L51" s="452"/>
      <c r="M51" s="452"/>
      <c r="N51" s="452"/>
      <c r="O51" s="452"/>
      <c r="P51" s="452"/>
    </row>
    <row r="52" spans="1:16">
      <c r="A52" s="452"/>
      <c r="B52" s="452"/>
      <c r="C52" s="452"/>
      <c r="D52" s="452"/>
      <c r="E52" s="452"/>
      <c r="F52" s="452"/>
      <c r="G52" s="452"/>
      <c r="H52" s="452"/>
      <c r="I52" s="452"/>
      <c r="J52" s="452"/>
      <c r="K52" s="452"/>
      <c r="L52" s="452"/>
      <c r="M52" s="452"/>
      <c r="N52" s="452"/>
      <c r="O52" s="452"/>
      <c r="P52" s="452"/>
    </row>
    <row r="53" spans="1:16">
      <c r="A53" s="452"/>
      <c r="B53" s="452"/>
      <c r="C53" s="452"/>
      <c r="D53" s="452"/>
      <c r="E53" s="452"/>
      <c r="F53" s="452"/>
      <c r="G53" s="452"/>
      <c r="H53" s="452"/>
      <c r="I53" s="452"/>
      <c r="J53" s="452"/>
      <c r="K53" s="452"/>
      <c r="L53" s="452"/>
      <c r="M53" s="452"/>
      <c r="N53" s="452"/>
      <c r="O53" s="452"/>
      <c r="P53" s="452"/>
    </row>
    <row r="54" spans="1:16">
      <c r="A54" s="452"/>
      <c r="B54" s="452"/>
      <c r="C54" s="452"/>
      <c r="D54" s="452"/>
      <c r="E54" s="452"/>
      <c r="F54" s="452"/>
      <c r="G54" s="452"/>
      <c r="H54" s="452"/>
      <c r="I54" s="452"/>
      <c r="J54" s="452"/>
      <c r="K54" s="452"/>
      <c r="L54" s="452"/>
      <c r="M54" s="452"/>
      <c r="N54" s="452"/>
      <c r="O54" s="452"/>
      <c r="P54" s="452"/>
    </row>
    <row r="55" spans="1:16">
      <c r="A55" s="452"/>
      <c r="B55" s="452"/>
      <c r="C55" s="452"/>
      <c r="D55" s="452"/>
      <c r="E55" s="452"/>
      <c r="F55" s="452"/>
      <c r="G55" s="452"/>
      <c r="H55" s="452"/>
      <c r="I55" s="452"/>
      <c r="J55" s="452"/>
      <c r="K55" s="452"/>
      <c r="L55" s="452"/>
      <c r="M55" s="452"/>
      <c r="N55" s="452"/>
      <c r="O55" s="452"/>
      <c r="P55" s="452"/>
    </row>
    <row r="56" spans="1:16">
      <c r="A56" s="452"/>
      <c r="B56" s="452"/>
      <c r="C56" s="452"/>
      <c r="D56" s="452"/>
      <c r="E56" s="452"/>
      <c r="F56" s="452"/>
      <c r="G56" s="452"/>
      <c r="H56" s="452"/>
      <c r="I56" s="452"/>
      <c r="J56" s="452"/>
      <c r="K56" s="452"/>
      <c r="L56" s="452"/>
      <c r="M56" s="452"/>
      <c r="N56" s="452"/>
      <c r="O56" s="452"/>
      <c r="P56" s="452"/>
    </row>
    <row r="57" spans="1:16">
      <c r="A57" s="452"/>
      <c r="B57" s="452"/>
      <c r="C57" s="452"/>
      <c r="D57" s="452"/>
      <c r="E57" s="452"/>
      <c r="F57" s="452"/>
      <c r="G57" s="452"/>
      <c r="H57" s="452"/>
      <c r="I57" s="452"/>
      <c r="J57" s="452"/>
      <c r="K57" s="452"/>
      <c r="L57" s="452"/>
      <c r="M57" s="452"/>
      <c r="N57" s="452"/>
      <c r="O57" s="452"/>
      <c r="P57" s="452"/>
    </row>
    <row r="58" spans="1:16">
      <c r="A58" s="452"/>
      <c r="B58" s="452"/>
      <c r="C58" s="452"/>
      <c r="D58" s="452"/>
      <c r="E58" s="452"/>
      <c r="F58" s="452"/>
      <c r="G58" s="452"/>
      <c r="H58" s="452"/>
      <c r="I58" s="452"/>
      <c r="J58" s="452"/>
      <c r="K58" s="452"/>
      <c r="L58" s="452"/>
      <c r="M58" s="452"/>
      <c r="N58" s="452"/>
      <c r="O58" s="452"/>
      <c r="P58" s="452"/>
    </row>
  </sheetData>
  <sheetProtection formatCells="0" formatColumns="0" formatRows="0" insertColumns="0" insertRows="0" insertHyperlinks="0" deleteColumns="0" deleteRows="0" sort="0" autoFilter="0" pivotTables="0"/>
  <mergeCells count="2">
    <mergeCell ref="A17:F27"/>
    <mergeCell ref="A31:P40"/>
  </mergeCells>
  <phoneticPr fontId="101"/>
  <pageMargins left="0.7" right="0.7" top="0.75" bottom="0.75" header="0.3" footer="0.3"/>
  <pageSetup paperSize="9" scale="4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4"/>
  <sheetViews>
    <sheetView tabSelected="1" zoomScaleNormal="100" zoomScaleSheetLayoutView="100" workbookViewId="0">
      <selection activeCell="H60" sqref="H60:L60"/>
    </sheetView>
  </sheetViews>
  <sheetFormatPr defaultColWidth="9" defaultRowHeight="13.2"/>
  <cols>
    <col min="1" max="1" width="12.77734375" style="57" customWidth="1"/>
    <col min="2" max="2" width="5.109375" style="57" customWidth="1"/>
    <col min="3" max="3" width="3.77734375" style="57" customWidth="1"/>
    <col min="4" max="4" width="6.88671875" style="57" customWidth="1"/>
    <col min="5" max="5" width="13.109375" style="57" customWidth="1"/>
    <col min="6" max="6" width="13.109375" style="100" customWidth="1"/>
    <col min="7" max="7" width="11.33203125" style="57" customWidth="1"/>
    <col min="8" max="8" width="26.6640625" style="74" customWidth="1"/>
    <col min="9" max="9" width="13" style="65" customWidth="1"/>
    <col min="10" max="10" width="16.109375" style="65" customWidth="1"/>
    <col min="11" max="11" width="13.44140625" style="100" customWidth="1"/>
    <col min="12" max="12" width="22.44140625" style="100" customWidth="1"/>
    <col min="13" max="13" width="13.44140625" style="72" customWidth="1"/>
    <col min="14" max="14" width="22.44140625" style="57" customWidth="1"/>
    <col min="15" max="15" width="9" style="58"/>
    <col min="16" max="16384" width="9" style="57"/>
  </cols>
  <sheetData>
    <row r="1" spans="1:16" ht="26.25" customHeight="1" thickTop="1">
      <c r="A1" s="49" t="s">
        <v>233</v>
      </c>
      <c r="B1" s="50"/>
      <c r="C1" s="50"/>
      <c r="D1" s="51"/>
      <c r="E1" s="51"/>
      <c r="F1" s="52"/>
      <c r="G1" s="53"/>
      <c r="H1" s="54"/>
      <c r="I1" s="239" t="s">
        <v>37</v>
      </c>
      <c r="J1" s="74"/>
      <c r="K1" s="55"/>
      <c r="L1" s="240"/>
      <c r="M1" s="56"/>
    </row>
    <row r="2" spans="1:16" ht="17.399999999999999">
      <c r="A2" s="59"/>
      <c r="B2" s="241"/>
      <c r="C2" s="241"/>
      <c r="D2" s="241"/>
      <c r="E2" s="241"/>
      <c r="F2" s="241"/>
      <c r="G2" s="60"/>
      <c r="H2" s="61"/>
      <c r="I2" s="242" t="s">
        <v>38</v>
      </c>
      <c r="J2" s="62"/>
      <c r="K2" s="243" t="s">
        <v>21</v>
      </c>
      <c r="L2" s="63"/>
      <c r="M2" s="56"/>
      <c r="N2" s="207"/>
      <c r="P2" s="154"/>
    </row>
    <row r="3" spans="1:16" ht="17.399999999999999">
      <c r="A3" s="244" t="s">
        <v>28</v>
      </c>
      <c r="B3" s="245"/>
      <c r="D3" s="246"/>
      <c r="E3" s="246"/>
      <c r="F3" s="246"/>
      <c r="G3" s="64"/>
      <c r="H3"/>
      <c r="J3" s="247"/>
      <c r="L3" s="55"/>
      <c r="M3" s="66"/>
    </row>
    <row r="4" spans="1:16" ht="17.399999999999999">
      <c r="A4" s="67"/>
      <c r="B4" s="245"/>
      <c r="C4" s="100"/>
      <c r="D4" s="246"/>
      <c r="E4" s="246"/>
      <c r="F4" s="248"/>
      <c r="G4" s="68"/>
      <c r="H4" s="69"/>
      <c r="I4" s="69"/>
      <c r="J4" s="74"/>
      <c r="L4" s="55"/>
      <c r="M4" s="66"/>
      <c r="N4" s="316"/>
    </row>
    <row r="5" spans="1:16">
      <c r="A5" s="249"/>
      <c r="D5" s="246"/>
      <c r="E5" s="70"/>
      <c r="F5" s="250"/>
      <c r="G5" s="71"/>
      <c r="H5"/>
      <c r="I5" s="251"/>
      <c r="J5" s="74"/>
      <c r="M5" s="66"/>
    </row>
    <row r="6" spans="1:16" ht="17.399999999999999">
      <c r="A6" s="249"/>
      <c r="D6" s="246"/>
      <c r="E6" s="250"/>
      <c r="F6" s="250"/>
      <c r="G6" s="71"/>
      <c r="H6" s="61"/>
      <c r="I6" s="252"/>
      <c r="J6" s="74"/>
      <c r="M6" s="66"/>
    </row>
    <row r="7" spans="1:16">
      <c r="A7" s="249"/>
      <c r="D7" s="246"/>
      <c r="E7" s="250"/>
      <c r="F7" s="250"/>
      <c r="G7" s="71"/>
      <c r="H7" s="253"/>
      <c r="I7" s="251"/>
      <c r="J7" s="74"/>
      <c r="M7" s="66"/>
    </row>
    <row r="8" spans="1:16">
      <c r="A8" s="249"/>
      <c r="D8" s="246"/>
      <c r="E8" s="250"/>
      <c r="F8" s="250"/>
      <c r="G8" s="71"/>
      <c r="H8" s="62"/>
      <c r="I8" s="42"/>
      <c r="J8" s="42"/>
      <c r="K8" s="42"/>
    </row>
    <row r="9" spans="1:16">
      <c r="A9" s="249"/>
      <c r="D9" s="246"/>
      <c r="E9" s="250"/>
      <c r="F9" s="250"/>
      <c r="G9" s="71"/>
      <c r="H9" s="42"/>
      <c r="I9" s="42"/>
      <c r="J9" s="42"/>
      <c r="K9" s="42"/>
      <c r="N9" s="73"/>
    </row>
    <row r="10" spans="1:16">
      <c r="A10" s="249"/>
      <c r="D10" s="246"/>
      <c r="E10" s="250"/>
      <c r="F10" s="250"/>
      <c r="G10" s="71"/>
      <c r="H10" s="42"/>
      <c r="I10" s="42"/>
      <c r="J10" s="42"/>
      <c r="K10" s="42"/>
      <c r="N10" s="73" t="s">
        <v>39</v>
      </c>
    </row>
    <row r="11" spans="1:16">
      <c r="A11" s="249"/>
      <c r="D11" s="246"/>
      <c r="E11" s="250"/>
      <c r="F11" s="250"/>
      <c r="G11" s="71"/>
      <c r="H11" s="42"/>
      <c r="I11" s="42"/>
      <c r="J11" s="42"/>
      <c r="K11" s="42"/>
    </row>
    <row r="12" spans="1:16">
      <c r="A12" s="249"/>
      <c r="D12" s="246"/>
      <c r="E12" s="250"/>
      <c r="F12" s="250"/>
      <c r="G12" s="71"/>
      <c r="H12" s="42"/>
      <c r="I12" s="42"/>
      <c r="J12" s="42"/>
      <c r="K12" s="42"/>
      <c r="N12" s="73" t="s">
        <v>40</v>
      </c>
      <c r="O12" s="357"/>
    </row>
    <row r="13" spans="1:16">
      <c r="A13" s="249"/>
      <c r="D13" s="246"/>
      <c r="E13" s="250"/>
      <c r="F13" s="250"/>
      <c r="G13" s="71"/>
      <c r="H13" s="42"/>
      <c r="I13" s="42"/>
      <c r="J13" s="42"/>
      <c r="K13" s="42"/>
    </row>
    <row r="14" spans="1:16">
      <c r="A14" s="249"/>
      <c r="D14" s="246"/>
      <c r="E14" s="250"/>
      <c r="F14" s="250"/>
      <c r="G14" s="71"/>
      <c r="H14" s="42"/>
      <c r="I14" s="42"/>
      <c r="J14" s="42"/>
      <c r="K14" s="42"/>
      <c r="N14" s="410" t="s">
        <v>41</v>
      </c>
    </row>
    <row r="15" spans="1:16">
      <c r="A15" s="249"/>
      <c r="D15" s="246"/>
      <c r="E15" s="246" t="s">
        <v>21</v>
      </c>
      <c r="F15" s="248"/>
      <c r="G15" s="64"/>
      <c r="H15" s="253"/>
      <c r="I15" s="251"/>
      <c r="J15" s="62"/>
    </row>
    <row r="16" spans="1:16">
      <c r="A16" s="249"/>
      <c r="D16" s="246"/>
      <c r="E16" s="246"/>
      <c r="F16" s="248"/>
      <c r="G16" s="64"/>
      <c r="I16" s="251"/>
      <c r="J16" s="74"/>
      <c r="N16" s="318" t="s">
        <v>227</v>
      </c>
    </row>
    <row r="17" spans="1:19" ht="20.25" customHeight="1" thickBot="1">
      <c r="A17" s="562" t="s">
        <v>279</v>
      </c>
      <c r="B17" s="563"/>
      <c r="C17" s="563"/>
      <c r="D17" s="255"/>
      <c r="E17" s="256"/>
      <c r="F17" s="563" t="s">
        <v>280</v>
      </c>
      <c r="G17" s="564"/>
      <c r="H17" s="253"/>
      <c r="I17" s="251"/>
      <c r="J17" s="62"/>
      <c r="L17" s="63"/>
      <c r="M17" s="66"/>
      <c r="N17" s="254" t="s">
        <v>131</v>
      </c>
    </row>
    <row r="18" spans="1:19" ht="39" customHeight="1" thickTop="1">
      <c r="A18" s="565" t="s">
        <v>42</v>
      </c>
      <c r="B18" s="566"/>
      <c r="C18" s="567"/>
      <c r="D18" s="257" t="s">
        <v>43</v>
      </c>
      <c r="E18" s="258"/>
      <c r="F18" s="568" t="s">
        <v>44</v>
      </c>
      <c r="G18" s="569"/>
      <c r="I18" s="251"/>
      <c r="J18" s="74"/>
      <c r="M18" s="66"/>
      <c r="Q18" s="57" t="s">
        <v>28</v>
      </c>
      <c r="S18" s="57" t="s">
        <v>21</v>
      </c>
    </row>
    <row r="19" spans="1:19" ht="30" customHeight="1">
      <c r="A19" s="570" t="s">
        <v>232</v>
      </c>
      <c r="B19" s="570"/>
      <c r="C19" s="570"/>
      <c r="D19" s="570"/>
      <c r="E19" s="570"/>
      <c r="F19" s="570"/>
      <c r="G19" s="570"/>
      <c r="H19" s="259"/>
      <c r="I19" s="75" t="s">
        <v>45</v>
      </c>
      <c r="J19" s="75"/>
      <c r="K19" s="75"/>
      <c r="L19" s="63"/>
      <c r="M19" s="66"/>
    </row>
    <row r="20" spans="1:19" ht="17.399999999999999">
      <c r="E20" s="260" t="s">
        <v>46</v>
      </c>
      <c r="F20" s="261" t="s">
        <v>47</v>
      </c>
      <c r="H20" s="360" t="s">
        <v>197</v>
      </c>
      <c r="I20" s="251"/>
      <c r="J20" s="74" t="s">
        <v>21</v>
      </c>
      <c r="K20" s="262" t="s">
        <v>21</v>
      </c>
      <c r="M20" s="66"/>
    </row>
    <row r="21" spans="1:19" ht="16.8" thickBot="1">
      <c r="A21" s="263"/>
      <c r="B21" s="571">
        <v>45018</v>
      </c>
      <c r="C21" s="572"/>
      <c r="D21" s="264" t="s">
        <v>48</v>
      </c>
      <c r="E21" s="573" t="s">
        <v>49</v>
      </c>
      <c r="F21" s="574"/>
      <c r="G21" s="65" t="s">
        <v>50</v>
      </c>
      <c r="H21" s="581" t="s">
        <v>276</v>
      </c>
      <c r="I21" s="582"/>
      <c r="J21" s="582"/>
      <c r="K21" s="582"/>
      <c r="L21" s="582"/>
      <c r="M21" s="76" t="s">
        <v>197</v>
      </c>
      <c r="N21" s="77"/>
    </row>
    <row r="22" spans="1:19" ht="36" customHeight="1" thickTop="1" thickBot="1">
      <c r="A22" s="265" t="s">
        <v>51</v>
      </c>
      <c r="B22" s="583" t="s">
        <v>52</v>
      </c>
      <c r="C22" s="584"/>
      <c r="D22" s="585"/>
      <c r="E22" s="78" t="s">
        <v>277</v>
      </c>
      <c r="F22" s="78" t="s">
        <v>278</v>
      </c>
      <c r="G22" s="266" t="s">
        <v>53</v>
      </c>
      <c r="H22" s="586" t="s">
        <v>54</v>
      </c>
      <c r="I22" s="587"/>
      <c r="J22" s="587"/>
      <c r="K22" s="587"/>
      <c r="L22" s="588"/>
      <c r="M22" s="267" t="s">
        <v>55</v>
      </c>
      <c r="N22" s="268" t="s">
        <v>56</v>
      </c>
      <c r="R22" s="57" t="s">
        <v>28</v>
      </c>
    </row>
    <row r="23" spans="1:19" ht="71.400000000000006" customHeight="1" thickBot="1">
      <c r="A23" s="481" t="s">
        <v>57</v>
      </c>
      <c r="B23" s="575" t="str">
        <f t="shared" ref="B23" si="0">IF(G23&gt;5,"☆☆☆☆",IF(AND(G23&gt;=2.39,G23&lt;5),"☆☆☆",IF(AND(G23&gt;=1.39,G23&lt;2.4),"☆☆",IF(AND(G23&gt;0,G23&lt;1.4),"☆",IF(AND(G23&gt;=-1.39,G23&lt;0),"★",IF(AND(G23&gt;=-2.39,G23&lt;-1.4),"★★",IF(AND(G23&gt;=-3.39,G23&lt;-2.4),"★★★")))))))</f>
        <v>★</v>
      </c>
      <c r="C23" s="576"/>
      <c r="D23" s="577"/>
      <c r="E23" s="485">
        <v>2.56</v>
      </c>
      <c r="F23" s="485">
        <v>2.23</v>
      </c>
      <c r="G23" s="482">
        <f>F23-E23</f>
        <v>-0.33000000000000007</v>
      </c>
      <c r="H23" s="596" t="s">
        <v>450</v>
      </c>
      <c r="I23" s="596"/>
      <c r="J23" s="596"/>
      <c r="K23" s="596"/>
      <c r="L23" s="597"/>
      <c r="M23" s="804" t="s">
        <v>245</v>
      </c>
      <c r="N23" s="805">
        <v>45015</v>
      </c>
      <c r="O23" s="330" t="s">
        <v>210</v>
      </c>
    </row>
    <row r="24" spans="1:19" ht="66" customHeight="1" thickBot="1">
      <c r="A24" s="269" t="s">
        <v>58</v>
      </c>
      <c r="B24" s="575" t="str">
        <f t="shared" ref="B24" si="1">IF(G24&gt;5,"☆☆☆☆",IF(AND(G24&gt;=2.39,G24&lt;5),"☆☆☆",IF(AND(G24&gt;=1.39,G24&lt;2.4),"☆☆",IF(AND(G24&gt;0,G24&lt;1.4),"☆",IF(AND(G24&gt;=-1.39,G24&lt;0),"★",IF(AND(G24&gt;=-2.39,G24&lt;-1.4),"★★",IF(AND(G24&gt;=-3.39,G24&lt;-2.4),"★★★")))))))</f>
        <v>★★</v>
      </c>
      <c r="C24" s="576"/>
      <c r="D24" s="577"/>
      <c r="E24" s="156">
        <v>5</v>
      </c>
      <c r="F24" s="156">
        <v>3.52</v>
      </c>
      <c r="G24" s="367">
        <f t="shared" ref="G24:G70" si="2">F24-E24</f>
        <v>-1.48</v>
      </c>
      <c r="H24" s="589"/>
      <c r="I24" s="590"/>
      <c r="J24" s="590"/>
      <c r="K24" s="590"/>
      <c r="L24" s="591"/>
      <c r="M24" s="200"/>
      <c r="N24" s="201"/>
      <c r="O24" s="330" t="s">
        <v>58</v>
      </c>
      <c r="Q24" s="57" t="s">
        <v>28</v>
      </c>
    </row>
    <row r="25" spans="1:19" ht="81" customHeight="1" thickBot="1">
      <c r="A25" s="336" t="s">
        <v>59</v>
      </c>
      <c r="B25" s="575" t="str">
        <f t="shared" ref="B25:B70" si="3">IF(G25&gt;5,"☆☆☆☆",IF(AND(G25&gt;=2.39,G25&lt;5),"☆☆☆",IF(AND(G25&gt;=1.39,G25&lt;2.4),"☆☆",IF(AND(G25&gt;0,G25&lt;1.4),"☆",IF(AND(G25&gt;=-1.39,G25&lt;0),"★",IF(AND(G25&gt;=-2.39,G25&lt;-1.4),"★★",IF(AND(G25&gt;=-3.39,G25&lt;-2.4),"★★★")))))))</f>
        <v>★★</v>
      </c>
      <c r="C25" s="576"/>
      <c r="D25" s="577"/>
      <c r="E25" s="390">
        <v>5.93</v>
      </c>
      <c r="F25" s="156">
        <v>3.85</v>
      </c>
      <c r="G25" s="367">
        <f t="shared" si="2"/>
        <v>-2.0799999999999996</v>
      </c>
      <c r="H25" s="578"/>
      <c r="I25" s="579"/>
      <c r="J25" s="579"/>
      <c r="K25" s="579"/>
      <c r="L25" s="580"/>
      <c r="M25" s="483"/>
      <c r="N25" s="201"/>
      <c r="O25" s="330" t="s">
        <v>59</v>
      </c>
    </row>
    <row r="26" spans="1:19" ht="83.25" customHeight="1" thickBot="1">
      <c r="A26" s="336" t="s">
        <v>60</v>
      </c>
      <c r="B26" s="575" t="str">
        <f t="shared" si="3"/>
        <v>★★★</v>
      </c>
      <c r="C26" s="576"/>
      <c r="D26" s="577"/>
      <c r="E26" s="390">
        <v>8.57</v>
      </c>
      <c r="F26" s="390">
        <v>5.31</v>
      </c>
      <c r="G26" s="367">
        <f t="shared" si="2"/>
        <v>-3.2600000000000007</v>
      </c>
      <c r="H26" s="578"/>
      <c r="I26" s="579"/>
      <c r="J26" s="579"/>
      <c r="K26" s="579"/>
      <c r="L26" s="580"/>
      <c r="M26" s="200"/>
      <c r="N26" s="201"/>
      <c r="O26" s="330" t="s">
        <v>60</v>
      </c>
    </row>
    <row r="27" spans="1:19" ht="78.599999999999994" customHeight="1" thickBot="1">
      <c r="A27" s="336" t="s">
        <v>61</v>
      </c>
      <c r="B27" s="575" t="s">
        <v>286</v>
      </c>
      <c r="C27" s="576"/>
      <c r="D27" s="577"/>
      <c r="E27" s="156">
        <v>2.88</v>
      </c>
      <c r="F27" s="485">
        <v>2.88</v>
      </c>
      <c r="G27" s="367">
        <f t="shared" si="2"/>
        <v>0</v>
      </c>
      <c r="H27" s="578"/>
      <c r="I27" s="579"/>
      <c r="J27" s="579"/>
      <c r="K27" s="579"/>
      <c r="L27" s="580"/>
      <c r="M27" s="200"/>
      <c r="N27" s="201"/>
      <c r="O27" s="330" t="s">
        <v>61</v>
      </c>
    </row>
    <row r="28" spans="1:19" ht="87" customHeight="1" thickBot="1">
      <c r="A28" s="336" t="s">
        <v>62</v>
      </c>
      <c r="B28" s="575" t="str">
        <f t="shared" si="3"/>
        <v>★★</v>
      </c>
      <c r="C28" s="576"/>
      <c r="D28" s="577"/>
      <c r="E28" s="390">
        <v>4.59</v>
      </c>
      <c r="F28" s="156">
        <v>2.93</v>
      </c>
      <c r="G28" s="367">
        <f t="shared" si="2"/>
        <v>-1.6599999999999997</v>
      </c>
      <c r="H28" s="578"/>
      <c r="I28" s="579"/>
      <c r="J28" s="579"/>
      <c r="K28" s="579"/>
      <c r="L28" s="580"/>
      <c r="M28" s="200"/>
      <c r="N28" s="201"/>
      <c r="O28" s="330" t="s">
        <v>62</v>
      </c>
    </row>
    <row r="29" spans="1:19" ht="71.25" customHeight="1" thickBot="1">
      <c r="A29" s="336" t="s">
        <v>63</v>
      </c>
      <c r="B29" s="575" t="str">
        <f t="shared" si="3"/>
        <v>★★</v>
      </c>
      <c r="C29" s="576"/>
      <c r="D29" s="577"/>
      <c r="E29" s="156">
        <v>4.9400000000000004</v>
      </c>
      <c r="F29" s="156">
        <v>3.06</v>
      </c>
      <c r="G29" s="367">
        <f t="shared" si="2"/>
        <v>-1.8800000000000003</v>
      </c>
      <c r="H29" s="578"/>
      <c r="I29" s="579"/>
      <c r="J29" s="579"/>
      <c r="K29" s="579"/>
      <c r="L29" s="580"/>
      <c r="M29" s="200"/>
      <c r="N29" s="201"/>
      <c r="O29" s="330" t="s">
        <v>63</v>
      </c>
    </row>
    <row r="30" spans="1:19" ht="73.5" customHeight="1" thickBot="1">
      <c r="A30" s="336" t="s">
        <v>64</v>
      </c>
      <c r="B30" s="575" t="str">
        <f t="shared" si="3"/>
        <v>★</v>
      </c>
      <c r="C30" s="576"/>
      <c r="D30" s="577"/>
      <c r="E30" s="156">
        <v>4.1500000000000004</v>
      </c>
      <c r="F30" s="156">
        <v>2.92</v>
      </c>
      <c r="G30" s="367">
        <f t="shared" si="2"/>
        <v>-1.2300000000000004</v>
      </c>
      <c r="H30" s="578"/>
      <c r="I30" s="579"/>
      <c r="J30" s="579"/>
      <c r="K30" s="579"/>
      <c r="L30" s="580"/>
      <c r="M30" s="200"/>
      <c r="N30" s="201"/>
      <c r="O30" s="330" t="s">
        <v>64</v>
      </c>
    </row>
    <row r="31" spans="1:19" ht="75.75" customHeight="1" thickBot="1">
      <c r="A31" s="336" t="s">
        <v>65</v>
      </c>
      <c r="B31" s="575" t="str">
        <f t="shared" si="3"/>
        <v>★★</v>
      </c>
      <c r="C31" s="576"/>
      <c r="D31" s="577"/>
      <c r="E31" s="156">
        <v>4.83</v>
      </c>
      <c r="F31" s="156">
        <v>2.96</v>
      </c>
      <c r="G31" s="367">
        <f t="shared" si="2"/>
        <v>-1.87</v>
      </c>
      <c r="H31" s="595" t="s">
        <v>373</v>
      </c>
      <c r="I31" s="596"/>
      <c r="J31" s="596"/>
      <c r="K31" s="596"/>
      <c r="L31" s="597"/>
      <c r="M31" s="486" t="s">
        <v>374</v>
      </c>
      <c r="N31" s="487">
        <v>45009</v>
      </c>
      <c r="O31" s="330" t="s">
        <v>65</v>
      </c>
    </row>
    <row r="32" spans="1:19" ht="90" customHeight="1" thickBot="1">
      <c r="A32" s="337" t="s">
        <v>66</v>
      </c>
      <c r="B32" s="575" t="str">
        <f t="shared" si="3"/>
        <v>★</v>
      </c>
      <c r="C32" s="576"/>
      <c r="D32" s="577"/>
      <c r="E32" s="156">
        <v>4.13</v>
      </c>
      <c r="F32" s="156">
        <v>3.17</v>
      </c>
      <c r="G32" s="367">
        <f t="shared" si="2"/>
        <v>-0.96</v>
      </c>
      <c r="H32" s="578" t="s">
        <v>265</v>
      </c>
      <c r="I32" s="579"/>
      <c r="J32" s="579"/>
      <c r="K32" s="579"/>
      <c r="L32" s="580"/>
      <c r="M32" s="200" t="s">
        <v>266</v>
      </c>
      <c r="N32" s="201">
        <v>45011</v>
      </c>
      <c r="O32" s="330" t="s">
        <v>66</v>
      </c>
    </row>
    <row r="33" spans="1:16" ht="94.95" customHeight="1" thickBot="1">
      <c r="A33" s="338" t="s">
        <v>67</v>
      </c>
      <c r="B33" s="575" t="str">
        <f t="shared" si="3"/>
        <v>★</v>
      </c>
      <c r="C33" s="576"/>
      <c r="D33" s="577"/>
      <c r="E33" s="156">
        <v>4.6399999999999997</v>
      </c>
      <c r="F33" s="156">
        <v>3.74</v>
      </c>
      <c r="G33" s="367">
        <f t="shared" si="2"/>
        <v>-0.89999999999999947</v>
      </c>
      <c r="H33" s="578"/>
      <c r="I33" s="579"/>
      <c r="J33" s="579"/>
      <c r="K33" s="579"/>
      <c r="L33" s="580"/>
      <c r="M33" s="200"/>
      <c r="N33" s="201"/>
      <c r="O33" s="330" t="s">
        <v>67</v>
      </c>
    </row>
    <row r="34" spans="1:16" ht="81" customHeight="1" thickBot="1">
      <c r="A34" s="269" t="s">
        <v>68</v>
      </c>
      <c r="B34" s="575" t="str">
        <f t="shared" si="3"/>
        <v>★</v>
      </c>
      <c r="C34" s="576"/>
      <c r="D34" s="577"/>
      <c r="E34" s="156">
        <v>4.2300000000000004</v>
      </c>
      <c r="F34" s="156">
        <v>3.04</v>
      </c>
      <c r="G34" s="367">
        <f t="shared" si="2"/>
        <v>-1.1900000000000004</v>
      </c>
      <c r="H34" s="592" t="s">
        <v>372</v>
      </c>
      <c r="I34" s="593"/>
      <c r="J34" s="593"/>
      <c r="K34" s="593"/>
      <c r="L34" s="594"/>
      <c r="M34" s="493" t="s">
        <v>258</v>
      </c>
      <c r="N34" s="523">
        <v>45013</v>
      </c>
      <c r="O34" s="330" t="s">
        <v>68</v>
      </c>
    </row>
    <row r="35" spans="1:16" ht="94.5" customHeight="1" thickBot="1">
      <c r="A35" s="337" t="s">
        <v>69</v>
      </c>
      <c r="B35" s="575" t="str">
        <f t="shared" si="3"/>
        <v>★</v>
      </c>
      <c r="C35" s="576"/>
      <c r="D35" s="577"/>
      <c r="E35" s="156">
        <v>4.99</v>
      </c>
      <c r="F35" s="156">
        <v>4.03</v>
      </c>
      <c r="G35" s="367">
        <f t="shared" si="2"/>
        <v>-0.96</v>
      </c>
      <c r="H35" s="598"/>
      <c r="I35" s="599"/>
      <c r="J35" s="599"/>
      <c r="K35" s="599"/>
      <c r="L35" s="600"/>
      <c r="M35" s="460"/>
      <c r="N35" s="461"/>
      <c r="O35" s="330" t="s">
        <v>69</v>
      </c>
    </row>
    <row r="36" spans="1:16" ht="92.4" customHeight="1" thickBot="1">
      <c r="A36" s="339" t="s">
        <v>70</v>
      </c>
      <c r="B36" s="575" t="str">
        <f t="shared" si="3"/>
        <v>★</v>
      </c>
      <c r="C36" s="576"/>
      <c r="D36" s="577"/>
      <c r="E36" s="156">
        <v>4.0999999999999996</v>
      </c>
      <c r="F36" s="156">
        <v>2.94</v>
      </c>
      <c r="G36" s="367">
        <f t="shared" si="2"/>
        <v>-1.1599999999999997</v>
      </c>
      <c r="H36" s="578"/>
      <c r="I36" s="579"/>
      <c r="J36" s="579"/>
      <c r="K36" s="579"/>
      <c r="L36" s="580"/>
      <c r="M36" s="405"/>
      <c r="N36" s="406"/>
      <c r="O36" s="330" t="s">
        <v>70</v>
      </c>
    </row>
    <row r="37" spans="1:16" ht="87.75" customHeight="1" thickBot="1">
      <c r="A37" s="336" t="s">
        <v>71</v>
      </c>
      <c r="B37" s="575" t="str">
        <f t="shared" si="3"/>
        <v>★</v>
      </c>
      <c r="C37" s="576"/>
      <c r="D37" s="577"/>
      <c r="E37" s="156">
        <v>4.6100000000000003</v>
      </c>
      <c r="F37" s="156">
        <v>3.88</v>
      </c>
      <c r="G37" s="367">
        <f t="shared" si="2"/>
        <v>-0.73000000000000043</v>
      </c>
      <c r="H37" s="578"/>
      <c r="I37" s="579"/>
      <c r="J37" s="579"/>
      <c r="K37" s="579"/>
      <c r="L37" s="580"/>
      <c r="M37" s="200"/>
      <c r="N37" s="201"/>
      <c r="O37" s="330" t="s">
        <v>71</v>
      </c>
    </row>
    <row r="38" spans="1:16" ht="75.75" customHeight="1" thickBot="1">
      <c r="A38" s="336" t="s">
        <v>72</v>
      </c>
      <c r="B38" s="575" t="s">
        <v>287</v>
      </c>
      <c r="C38" s="576"/>
      <c r="D38" s="577"/>
      <c r="E38" s="447">
        <v>10.69</v>
      </c>
      <c r="F38" s="390">
        <v>7.24</v>
      </c>
      <c r="G38" s="367">
        <f t="shared" si="2"/>
        <v>-3.4499999999999993</v>
      </c>
      <c r="H38" s="578"/>
      <c r="I38" s="579"/>
      <c r="J38" s="579"/>
      <c r="K38" s="579"/>
      <c r="L38" s="580"/>
      <c r="M38" s="200"/>
      <c r="N38" s="201"/>
      <c r="O38" s="330" t="s">
        <v>72</v>
      </c>
    </row>
    <row r="39" spans="1:16" ht="70.2" customHeight="1" thickBot="1">
      <c r="A39" s="336" t="s">
        <v>73</v>
      </c>
      <c r="B39" s="575" t="str">
        <f t="shared" ref="B39" si="4">IF(G39&gt;5,"☆☆☆☆",IF(AND(G39&gt;=2.39,G39&lt;5),"☆☆☆",IF(AND(G39&gt;=1.39,G39&lt;2.4),"☆☆",IF(AND(G39&gt;0,G39&lt;1.4),"☆",IF(AND(G39&gt;=-1.39,G39&lt;0),"★",IF(AND(G39&gt;=-2.39,G39&lt;-1.4),"★★",IF(AND(G39&gt;=-3.39,G39&lt;-2.4),"★★★")))))))</f>
        <v>☆</v>
      </c>
      <c r="C39" s="576"/>
      <c r="D39" s="577"/>
      <c r="E39" s="390">
        <v>7.69</v>
      </c>
      <c r="F39" s="390">
        <v>7.86</v>
      </c>
      <c r="G39" s="367">
        <f t="shared" si="2"/>
        <v>0.16999999999999993</v>
      </c>
      <c r="H39" s="578"/>
      <c r="I39" s="579"/>
      <c r="J39" s="579"/>
      <c r="K39" s="579"/>
      <c r="L39" s="580"/>
      <c r="M39" s="405"/>
      <c r="N39" s="406"/>
      <c r="O39" s="330" t="s">
        <v>73</v>
      </c>
    </row>
    <row r="40" spans="1:16" ht="78.75" customHeight="1" thickBot="1">
      <c r="A40" s="336" t="s">
        <v>74</v>
      </c>
      <c r="B40" s="575" t="str">
        <f t="shared" si="3"/>
        <v>★</v>
      </c>
      <c r="C40" s="576"/>
      <c r="D40" s="577"/>
      <c r="E40" s="156">
        <v>4.78</v>
      </c>
      <c r="F40" s="156">
        <v>4.26</v>
      </c>
      <c r="G40" s="367">
        <f t="shared" si="2"/>
        <v>-0.52000000000000046</v>
      </c>
      <c r="H40" s="578"/>
      <c r="I40" s="579"/>
      <c r="J40" s="579"/>
      <c r="K40" s="579"/>
      <c r="L40" s="580"/>
      <c r="M40" s="200"/>
      <c r="N40" s="201"/>
      <c r="O40" s="330" t="s">
        <v>74</v>
      </c>
    </row>
    <row r="41" spans="1:16" ht="66" customHeight="1" thickBot="1">
      <c r="A41" s="336" t="s">
        <v>75</v>
      </c>
      <c r="B41" s="575" t="str">
        <f t="shared" si="3"/>
        <v>★</v>
      </c>
      <c r="C41" s="576"/>
      <c r="D41" s="577"/>
      <c r="E41" s="156">
        <v>4.38</v>
      </c>
      <c r="F41" s="156">
        <v>3.46</v>
      </c>
      <c r="G41" s="367">
        <f t="shared" si="2"/>
        <v>-0.91999999999999993</v>
      </c>
      <c r="H41" s="578"/>
      <c r="I41" s="579"/>
      <c r="J41" s="579"/>
      <c r="K41" s="579"/>
      <c r="L41" s="580"/>
      <c r="M41" s="200"/>
      <c r="N41" s="201"/>
      <c r="O41" s="330" t="s">
        <v>75</v>
      </c>
    </row>
    <row r="42" spans="1:16" ht="77.25" customHeight="1" thickBot="1">
      <c r="A42" s="336" t="s">
        <v>76</v>
      </c>
      <c r="B42" s="575" t="str">
        <f t="shared" si="3"/>
        <v>★★</v>
      </c>
      <c r="C42" s="576"/>
      <c r="D42" s="577"/>
      <c r="E42" s="390">
        <v>5.75</v>
      </c>
      <c r="F42" s="156">
        <v>3.92</v>
      </c>
      <c r="G42" s="367">
        <f t="shared" si="2"/>
        <v>-1.83</v>
      </c>
      <c r="H42" s="578"/>
      <c r="I42" s="579"/>
      <c r="J42" s="579"/>
      <c r="K42" s="579"/>
      <c r="L42" s="580"/>
      <c r="M42" s="405"/>
      <c r="N42" s="201"/>
      <c r="O42" s="330" t="s">
        <v>76</v>
      </c>
      <c r="P42" s="57" t="s">
        <v>197</v>
      </c>
    </row>
    <row r="43" spans="1:16" ht="69.75" customHeight="1" thickBot="1">
      <c r="A43" s="336" t="s">
        <v>77</v>
      </c>
      <c r="B43" s="575" t="str">
        <f t="shared" si="3"/>
        <v>★</v>
      </c>
      <c r="C43" s="576"/>
      <c r="D43" s="577"/>
      <c r="E43" s="156">
        <v>5.13</v>
      </c>
      <c r="F43" s="156">
        <v>3.92</v>
      </c>
      <c r="G43" s="367">
        <f t="shared" si="2"/>
        <v>-1.21</v>
      </c>
      <c r="H43" s="578"/>
      <c r="I43" s="579"/>
      <c r="J43" s="579"/>
      <c r="K43" s="579"/>
      <c r="L43" s="580"/>
      <c r="M43" s="200"/>
      <c r="N43" s="201"/>
      <c r="O43" s="330" t="s">
        <v>77</v>
      </c>
    </row>
    <row r="44" spans="1:16" ht="77.25" customHeight="1" thickBot="1">
      <c r="A44" s="340" t="s">
        <v>78</v>
      </c>
      <c r="B44" s="575" t="str">
        <f t="shared" si="3"/>
        <v>★★</v>
      </c>
      <c r="C44" s="576"/>
      <c r="D44" s="577"/>
      <c r="E44" s="156">
        <v>5.09</v>
      </c>
      <c r="F44" s="156">
        <v>3.64</v>
      </c>
      <c r="G44" s="367">
        <f t="shared" si="2"/>
        <v>-1.4499999999999997</v>
      </c>
      <c r="H44" s="601"/>
      <c r="I44" s="602"/>
      <c r="J44" s="602"/>
      <c r="K44" s="602"/>
      <c r="L44" s="602"/>
      <c r="M44" s="200"/>
      <c r="N44" s="466"/>
      <c r="O44" s="330" t="s">
        <v>78</v>
      </c>
    </row>
    <row r="45" spans="1:16" ht="81.75" customHeight="1" thickBot="1">
      <c r="A45" s="336" t="s">
        <v>79</v>
      </c>
      <c r="B45" s="575" t="str">
        <f t="shared" si="3"/>
        <v>★★</v>
      </c>
      <c r="C45" s="576"/>
      <c r="D45" s="577"/>
      <c r="E45" s="156">
        <v>6.13</v>
      </c>
      <c r="F45" s="390">
        <v>4.7</v>
      </c>
      <c r="G45" s="367">
        <f t="shared" si="2"/>
        <v>-1.4299999999999997</v>
      </c>
      <c r="H45" s="603"/>
      <c r="I45" s="604"/>
      <c r="J45" s="604"/>
      <c r="K45" s="604"/>
      <c r="L45" s="605"/>
      <c r="M45" s="200"/>
      <c r="N45" s="453"/>
      <c r="O45" s="330" t="s">
        <v>79</v>
      </c>
    </row>
    <row r="46" spans="1:16" ht="72.75" customHeight="1" thickBot="1">
      <c r="A46" s="336" t="s">
        <v>80</v>
      </c>
      <c r="B46" s="575" t="str">
        <f t="shared" si="3"/>
        <v>★</v>
      </c>
      <c r="C46" s="576"/>
      <c r="D46" s="577"/>
      <c r="E46" s="156">
        <v>5.98</v>
      </c>
      <c r="F46" s="156">
        <v>4.6900000000000004</v>
      </c>
      <c r="G46" s="367">
        <f t="shared" si="2"/>
        <v>-1.29</v>
      </c>
      <c r="H46" s="578"/>
      <c r="I46" s="579"/>
      <c r="J46" s="579"/>
      <c r="K46" s="579"/>
      <c r="L46" s="580"/>
      <c r="M46" s="200"/>
      <c r="N46" s="201"/>
      <c r="O46" s="330" t="s">
        <v>80</v>
      </c>
    </row>
    <row r="47" spans="1:16" ht="91.2" customHeight="1" thickBot="1">
      <c r="A47" s="336" t="s">
        <v>81</v>
      </c>
      <c r="B47" s="575" t="str">
        <f t="shared" si="3"/>
        <v>★</v>
      </c>
      <c r="C47" s="576"/>
      <c r="D47" s="577"/>
      <c r="E47" s="156">
        <v>4.28</v>
      </c>
      <c r="F47" s="156">
        <v>3.69</v>
      </c>
      <c r="G47" s="367">
        <f t="shared" si="2"/>
        <v>-0.5900000000000003</v>
      </c>
      <c r="H47" s="578"/>
      <c r="I47" s="579"/>
      <c r="J47" s="579"/>
      <c r="K47" s="579"/>
      <c r="L47" s="580"/>
      <c r="M47" s="467"/>
      <c r="N47" s="201"/>
      <c r="O47" s="330" t="s">
        <v>81</v>
      </c>
    </row>
    <row r="48" spans="1:16" ht="78.75" customHeight="1" thickBot="1">
      <c r="A48" s="336" t="s">
        <v>82</v>
      </c>
      <c r="B48" s="575" t="str">
        <f t="shared" si="3"/>
        <v>★</v>
      </c>
      <c r="C48" s="576"/>
      <c r="D48" s="577"/>
      <c r="E48" s="156">
        <v>4.83</v>
      </c>
      <c r="F48" s="156">
        <v>4.1500000000000004</v>
      </c>
      <c r="G48" s="367">
        <f t="shared" si="2"/>
        <v>-0.67999999999999972</v>
      </c>
      <c r="H48" s="606"/>
      <c r="I48" s="607"/>
      <c r="J48" s="607"/>
      <c r="K48" s="607"/>
      <c r="L48" s="608"/>
      <c r="M48" s="200"/>
      <c r="N48" s="201"/>
      <c r="O48" s="330" t="s">
        <v>82</v>
      </c>
    </row>
    <row r="49" spans="1:15" ht="74.25" customHeight="1" thickBot="1">
      <c r="A49" s="336" t="s">
        <v>83</v>
      </c>
      <c r="B49" s="575" t="str">
        <f t="shared" si="3"/>
        <v>★</v>
      </c>
      <c r="C49" s="576"/>
      <c r="D49" s="577"/>
      <c r="E49" s="390">
        <v>5.78</v>
      </c>
      <c r="F49" s="156">
        <v>4.74</v>
      </c>
      <c r="G49" s="367">
        <f t="shared" si="2"/>
        <v>-1.04</v>
      </c>
      <c r="H49" s="578"/>
      <c r="I49" s="579"/>
      <c r="J49" s="579"/>
      <c r="K49" s="579"/>
      <c r="L49" s="580"/>
      <c r="M49" s="200"/>
      <c r="N49" s="201"/>
      <c r="O49" s="330" t="s">
        <v>83</v>
      </c>
    </row>
    <row r="50" spans="1:15" ht="73.2" customHeight="1" thickBot="1">
      <c r="A50" s="336" t="s">
        <v>84</v>
      </c>
      <c r="B50" s="575" t="str">
        <f t="shared" si="3"/>
        <v>★★</v>
      </c>
      <c r="C50" s="576"/>
      <c r="D50" s="577"/>
      <c r="E50" s="390">
        <v>7.21</v>
      </c>
      <c r="F50" s="390">
        <v>5.57</v>
      </c>
      <c r="G50" s="367">
        <f t="shared" si="2"/>
        <v>-1.6399999999999997</v>
      </c>
      <c r="H50" s="606"/>
      <c r="I50" s="607"/>
      <c r="J50" s="607"/>
      <c r="K50" s="607"/>
      <c r="L50" s="608"/>
      <c r="M50" s="200"/>
      <c r="N50" s="484"/>
      <c r="O50" s="330" t="s">
        <v>84</v>
      </c>
    </row>
    <row r="51" spans="1:15" ht="73.5" customHeight="1" thickBot="1">
      <c r="A51" s="336" t="s">
        <v>85</v>
      </c>
      <c r="B51" s="575" t="str">
        <f t="shared" si="3"/>
        <v>★★</v>
      </c>
      <c r="C51" s="576"/>
      <c r="D51" s="577"/>
      <c r="E51" s="390">
        <v>7.26</v>
      </c>
      <c r="F51" s="390">
        <v>5.68</v>
      </c>
      <c r="G51" s="367">
        <f t="shared" si="2"/>
        <v>-1.58</v>
      </c>
      <c r="H51" s="578"/>
      <c r="I51" s="579"/>
      <c r="J51" s="579"/>
      <c r="K51" s="579"/>
      <c r="L51" s="580"/>
      <c r="M51" s="407"/>
      <c r="N51" s="408"/>
      <c r="O51" s="330" t="s">
        <v>85</v>
      </c>
    </row>
    <row r="52" spans="1:15" ht="75" customHeight="1" thickBot="1">
      <c r="A52" s="336" t="s">
        <v>86</v>
      </c>
      <c r="B52" s="575" t="str">
        <f t="shared" si="3"/>
        <v>★</v>
      </c>
      <c r="C52" s="576"/>
      <c r="D52" s="577"/>
      <c r="E52" s="156">
        <v>4</v>
      </c>
      <c r="F52" s="156">
        <v>3.97</v>
      </c>
      <c r="G52" s="367">
        <f t="shared" si="2"/>
        <v>-2.9999999999999805E-2</v>
      </c>
      <c r="H52" s="578"/>
      <c r="I52" s="579"/>
      <c r="J52" s="579"/>
      <c r="K52" s="579"/>
      <c r="L52" s="580"/>
      <c r="M52" s="200"/>
      <c r="N52" s="201"/>
      <c r="O52" s="330" t="s">
        <v>86</v>
      </c>
    </row>
    <row r="53" spans="1:15" ht="77.25" customHeight="1" thickBot="1">
      <c r="A53" s="336" t="s">
        <v>87</v>
      </c>
      <c r="B53" s="575" t="str">
        <f t="shared" si="3"/>
        <v>★</v>
      </c>
      <c r="C53" s="576"/>
      <c r="D53" s="577"/>
      <c r="E53" s="390">
        <v>9.9499999999999993</v>
      </c>
      <c r="F53" s="390">
        <v>9.2100000000000009</v>
      </c>
      <c r="G53" s="367">
        <f t="shared" si="2"/>
        <v>-0.73999999999999844</v>
      </c>
      <c r="H53" s="578"/>
      <c r="I53" s="579"/>
      <c r="J53" s="579"/>
      <c r="K53" s="579"/>
      <c r="L53" s="580"/>
      <c r="M53" s="200"/>
      <c r="N53" s="201"/>
      <c r="O53" s="330" t="s">
        <v>87</v>
      </c>
    </row>
    <row r="54" spans="1:15" ht="63.75" customHeight="1" thickBot="1">
      <c r="A54" s="336" t="s">
        <v>88</v>
      </c>
      <c r="B54" s="575" t="str">
        <f t="shared" si="3"/>
        <v>★★</v>
      </c>
      <c r="C54" s="576"/>
      <c r="D54" s="577"/>
      <c r="E54" s="390">
        <v>4.87</v>
      </c>
      <c r="F54" s="156">
        <v>3.35</v>
      </c>
      <c r="G54" s="367">
        <f t="shared" si="2"/>
        <v>-1.52</v>
      </c>
      <c r="H54" s="578"/>
      <c r="I54" s="579"/>
      <c r="J54" s="579"/>
      <c r="K54" s="579"/>
      <c r="L54" s="580"/>
      <c r="M54" s="200"/>
      <c r="N54" s="201"/>
      <c r="O54" s="330" t="s">
        <v>88</v>
      </c>
    </row>
    <row r="55" spans="1:15" ht="93.6" customHeight="1" thickBot="1">
      <c r="A55" s="336" t="s">
        <v>89</v>
      </c>
      <c r="B55" s="575" t="str">
        <f t="shared" si="3"/>
        <v>★</v>
      </c>
      <c r="C55" s="576"/>
      <c r="D55" s="577"/>
      <c r="E55" s="156">
        <v>4</v>
      </c>
      <c r="F55" s="156">
        <v>3.87</v>
      </c>
      <c r="G55" s="367">
        <f t="shared" si="2"/>
        <v>-0.12999999999999989</v>
      </c>
      <c r="H55" s="595" t="s">
        <v>444</v>
      </c>
      <c r="I55" s="596"/>
      <c r="J55" s="596"/>
      <c r="K55" s="596"/>
      <c r="L55" s="597"/>
      <c r="M55" s="486" t="s">
        <v>445</v>
      </c>
      <c r="N55" s="487">
        <v>45016</v>
      </c>
      <c r="O55" s="330" t="s">
        <v>89</v>
      </c>
    </row>
    <row r="56" spans="1:15" ht="80.25" customHeight="1" thickBot="1">
      <c r="A56" s="336" t="s">
        <v>90</v>
      </c>
      <c r="B56" s="575" t="str">
        <f t="shared" si="3"/>
        <v>★</v>
      </c>
      <c r="C56" s="576"/>
      <c r="D56" s="577"/>
      <c r="E56" s="390">
        <v>5</v>
      </c>
      <c r="F56" s="156">
        <v>3.94</v>
      </c>
      <c r="G56" s="367">
        <f t="shared" si="2"/>
        <v>-1.06</v>
      </c>
      <c r="H56" s="578" t="s">
        <v>256</v>
      </c>
      <c r="I56" s="579"/>
      <c r="J56" s="579"/>
      <c r="K56" s="579"/>
      <c r="L56" s="580"/>
      <c r="M56" s="200" t="s">
        <v>257</v>
      </c>
      <c r="N56" s="201">
        <v>45006</v>
      </c>
      <c r="O56" s="330" t="s">
        <v>90</v>
      </c>
    </row>
    <row r="57" spans="1:15" ht="63.75" customHeight="1" thickBot="1">
      <c r="A57" s="336" t="s">
        <v>91</v>
      </c>
      <c r="B57" s="575" t="str">
        <f t="shared" si="3"/>
        <v>★</v>
      </c>
      <c r="C57" s="576"/>
      <c r="D57" s="577"/>
      <c r="E57" s="390">
        <v>5.69</v>
      </c>
      <c r="F57" s="156">
        <v>4.84</v>
      </c>
      <c r="G57" s="367">
        <f t="shared" si="2"/>
        <v>-0.85000000000000053</v>
      </c>
      <c r="H57" s="606"/>
      <c r="I57" s="607"/>
      <c r="J57" s="607"/>
      <c r="K57" s="607"/>
      <c r="L57" s="608"/>
      <c r="M57" s="200"/>
      <c r="N57" s="201"/>
      <c r="O57" s="330" t="s">
        <v>91</v>
      </c>
    </row>
    <row r="58" spans="1:15" ht="69.75" customHeight="1" thickBot="1">
      <c r="A58" s="336" t="s">
        <v>92</v>
      </c>
      <c r="B58" s="575" t="str">
        <f t="shared" si="3"/>
        <v>★★</v>
      </c>
      <c r="C58" s="576"/>
      <c r="D58" s="577"/>
      <c r="E58" s="390">
        <v>6.17</v>
      </c>
      <c r="F58" s="390">
        <v>4.74</v>
      </c>
      <c r="G58" s="367">
        <f t="shared" si="2"/>
        <v>-1.4299999999999997</v>
      </c>
      <c r="H58" s="578"/>
      <c r="I58" s="579"/>
      <c r="J58" s="579"/>
      <c r="K58" s="579"/>
      <c r="L58" s="580"/>
      <c r="M58" s="200"/>
      <c r="N58" s="201"/>
      <c r="O58" s="330" t="s">
        <v>92</v>
      </c>
    </row>
    <row r="59" spans="1:15" ht="76.2" customHeight="1" thickBot="1">
      <c r="A59" s="336" t="s">
        <v>93</v>
      </c>
      <c r="B59" s="575" t="str">
        <f t="shared" si="3"/>
        <v>☆</v>
      </c>
      <c r="C59" s="576"/>
      <c r="D59" s="577"/>
      <c r="E59" s="390">
        <v>4.43</v>
      </c>
      <c r="F59" s="156">
        <v>5.04</v>
      </c>
      <c r="G59" s="367">
        <f t="shared" si="2"/>
        <v>0.61000000000000032</v>
      </c>
      <c r="H59" s="578"/>
      <c r="I59" s="579"/>
      <c r="J59" s="579"/>
      <c r="K59" s="579"/>
      <c r="L59" s="580"/>
      <c r="M59" s="407"/>
      <c r="N59" s="408"/>
      <c r="O59" s="330" t="s">
        <v>93</v>
      </c>
    </row>
    <row r="60" spans="1:15" ht="91.95" customHeight="1" thickBot="1">
      <c r="A60" s="336" t="s">
        <v>94</v>
      </c>
      <c r="B60" s="575" t="str">
        <f t="shared" si="3"/>
        <v>★★</v>
      </c>
      <c r="C60" s="576"/>
      <c r="D60" s="577"/>
      <c r="E60" s="447">
        <v>10.38</v>
      </c>
      <c r="F60" s="390">
        <v>8.49</v>
      </c>
      <c r="G60" s="367">
        <f t="shared" si="2"/>
        <v>-1.8900000000000006</v>
      </c>
      <c r="H60" s="578"/>
      <c r="I60" s="579"/>
      <c r="J60" s="579"/>
      <c r="K60" s="579"/>
      <c r="L60" s="580"/>
      <c r="M60" s="200"/>
      <c r="N60" s="201"/>
      <c r="O60" s="330" t="s">
        <v>94</v>
      </c>
    </row>
    <row r="61" spans="1:15" ht="81" customHeight="1" thickBot="1">
      <c r="A61" s="336" t="s">
        <v>95</v>
      </c>
      <c r="B61" s="575" t="str">
        <f t="shared" si="3"/>
        <v>★</v>
      </c>
      <c r="C61" s="576"/>
      <c r="D61" s="577"/>
      <c r="E61" s="156">
        <v>3.85</v>
      </c>
      <c r="F61" s="156">
        <v>2.89</v>
      </c>
      <c r="G61" s="367">
        <f t="shared" si="2"/>
        <v>-0.96</v>
      </c>
      <c r="H61" s="578"/>
      <c r="I61" s="579"/>
      <c r="J61" s="579"/>
      <c r="K61" s="579"/>
      <c r="L61" s="580"/>
      <c r="M61" s="200"/>
      <c r="N61" s="201"/>
      <c r="O61" s="330" t="s">
        <v>95</v>
      </c>
    </row>
    <row r="62" spans="1:15" ht="75.599999999999994" customHeight="1" thickBot="1">
      <c r="A62" s="336" t="s">
        <v>96</v>
      </c>
      <c r="B62" s="575" t="str">
        <f t="shared" si="3"/>
        <v>★</v>
      </c>
      <c r="C62" s="576"/>
      <c r="D62" s="577"/>
      <c r="E62" s="390">
        <v>6.42</v>
      </c>
      <c r="F62" s="390">
        <v>5.15</v>
      </c>
      <c r="G62" s="367">
        <f t="shared" si="2"/>
        <v>-1.2699999999999996</v>
      </c>
      <c r="H62" s="595" t="s">
        <v>375</v>
      </c>
      <c r="I62" s="596"/>
      <c r="J62" s="596"/>
      <c r="K62" s="596"/>
      <c r="L62" s="597"/>
      <c r="M62" s="524" t="s">
        <v>376</v>
      </c>
      <c r="N62" s="487">
        <v>45014</v>
      </c>
      <c r="O62" s="330" t="s">
        <v>96</v>
      </c>
    </row>
    <row r="63" spans="1:15" ht="87" customHeight="1" thickBot="1">
      <c r="A63" s="336" t="s">
        <v>97</v>
      </c>
      <c r="B63" s="575" t="str">
        <f t="shared" si="3"/>
        <v>★</v>
      </c>
      <c r="C63" s="576"/>
      <c r="D63" s="577"/>
      <c r="E63" s="156">
        <v>3.04</v>
      </c>
      <c r="F63" s="156">
        <v>2.91</v>
      </c>
      <c r="G63" s="367">
        <f t="shared" si="2"/>
        <v>-0.12999999999999989</v>
      </c>
      <c r="H63" s="578"/>
      <c r="I63" s="579"/>
      <c r="J63" s="579"/>
      <c r="K63" s="579"/>
      <c r="L63" s="580"/>
      <c r="M63" s="443"/>
      <c r="N63" s="201"/>
      <c r="O63" s="330" t="s">
        <v>97</v>
      </c>
    </row>
    <row r="64" spans="1:15" ht="73.2" customHeight="1" thickBot="1">
      <c r="A64" s="336" t="s">
        <v>98</v>
      </c>
      <c r="B64" s="575" t="str">
        <f t="shared" si="3"/>
        <v>☆</v>
      </c>
      <c r="C64" s="576"/>
      <c r="D64" s="577"/>
      <c r="E64" s="156">
        <v>2.77</v>
      </c>
      <c r="F64" s="485">
        <v>3</v>
      </c>
      <c r="G64" s="367">
        <f t="shared" si="2"/>
        <v>0.22999999999999998</v>
      </c>
      <c r="H64" s="651"/>
      <c r="I64" s="652"/>
      <c r="J64" s="652"/>
      <c r="K64" s="652"/>
      <c r="L64" s="653"/>
      <c r="M64" s="200"/>
      <c r="N64" s="201"/>
      <c r="O64" s="330" t="s">
        <v>98</v>
      </c>
    </row>
    <row r="65" spans="1:18" ht="80.25" customHeight="1" thickBot="1">
      <c r="A65" s="336" t="s">
        <v>99</v>
      </c>
      <c r="B65" s="575" t="str">
        <f t="shared" si="3"/>
        <v>★</v>
      </c>
      <c r="C65" s="576"/>
      <c r="D65" s="577"/>
      <c r="E65" s="390">
        <v>5.0999999999999996</v>
      </c>
      <c r="F65" s="156">
        <v>4.16</v>
      </c>
      <c r="G65" s="367">
        <f t="shared" si="2"/>
        <v>-0.9399999999999995</v>
      </c>
      <c r="H65" s="606"/>
      <c r="I65" s="607"/>
      <c r="J65" s="607"/>
      <c r="K65" s="607"/>
      <c r="L65" s="608"/>
      <c r="M65" s="444"/>
      <c r="N65" s="201"/>
      <c r="O65" s="330" t="s">
        <v>99</v>
      </c>
    </row>
    <row r="66" spans="1:18" ht="88.5" customHeight="1" thickBot="1">
      <c r="A66" s="336" t="s">
        <v>100</v>
      </c>
      <c r="B66" s="575" t="str">
        <f t="shared" si="3"/>
        <v>★★</v>
      </c>
      <c r="C66" s="576"/>
      <c r="D66" s="577"/>
      <c r="E66" s="447">
        <v>12.75</v>
      </c>
      <c r="F66" s="447">
        <v>10.47</v>
      </c>
      <c r="G66" s="367">
        <f t="shared" si="2"/>
        <v>-2.2799999999999994</v>
      </c>
      <c r="H66" s="606"/>
      <c r="I66" s="607"/>
      <c r="J66" s="607"/>
      <c r="K66" s="607"/>
      <c r="L66" s="608"/>
      <c r="M66" s="200"/>
      <c r="N66" s="201"/>
      <c r="O66" s="330" t="s">
        <v>100</v>
      </c>
    </row>
    <row r="67" spans="1:18" ht="78.75" customHeight="1" thickBot="1">
      <c r="A67" s="336" t="s">
        <v>101</v>
      </c>
      <c r="B67" s="575" t="str">
        <f t="shared" si="3"/>
        <v>★</v>
      </c>
      <c r="C67" s="576"/>
      <c r="D67" s="577"/>
      <c r="E67" s="390">
        <v>8.56</v>
      </c>
      <c r="F67" s="390">
        <v>7.86</v>
      </c>
      <c r="G67" s="367">
        <f t="shared" si="2"/>
        <v>-0.70000000000000018</v>
      </c>
      <c r="H67" s="578"/>
      <c r="I67" s="579"/>
      <c r="J67" s="579"/>
      <c r="K67" s="579"/>
      <c r="L67" s="580"/>
      <c r="M67" s="200"/>
      <c r="N67" s="201"/>
      <c r="O67" s="330" t="s">
        <v>101</v>
      </c>
    </row>
    <row r="68" spans="1:18" ht="63" customHeight="1" thickBot="1">
      <c r="A68" s="339" t="s">
        <v>102</v>
      </c>
      <c r="B68" s="575" t="b">
        <f t="shared" si="3"/>
        <v>0</v>
      </c>
      <c r="C68" s="576"/>
      <c r="D68" s="577"/>
      <c r="E68" s="390">
        <v>10.46</v>
      </c>
      <c r="F68" s="390">
        <v>7.02</v>
      </c>
      <c r="G68" s="367">
        <f t="shared" si="2"/>
        <v>-3.4400000000000013</v>
      </c>
      <c r="H68" s="578"/>
      <c r="I68" s="579"/>
      <c r="J68" s="579"/>
      <c r="K68" s="579"/>
      <c r="L68" s="580"/>
      <c r="M68" s="407"/>
      <c r="N68" s="201"/>
      <c r="O68" s="330" t="s">
        <v>102</v>
      </c>
    </row>
    <row r="69" spans="1:18" ht="72.75" customHeight="1" thickBot="1">
      <c r="A69" s="337" t="s">
        <v>103</v>
      </c>
      <c r="B69" s="575" t="str">
        <f t="shared" si="3"/>
        <v>★</v>
      </c>
      <c r="C69" s="576"/>
      <c r="D69" s="577"/>
      <c r="E69" s="393">
        <v>2.34</v>
      </c>
      <c r="F69" s="393">
        <v>1.56</v>
      </c>
      <c r="G69" s="367">
        <f t="shared" si="2"/>
        <v>-0.7799999999999998</v>
      </c>
      <c r="H69" s="606"/>
      <c r="I69" s="607"/>
      <c r="J69" s="607"/>
      <c r="K69" s="607"/>
      <c r="L69" s="608"/>
      <c r="M69" s="200"/>
      <c r="N69" s="201"/>
      <c r="O69" s="330" t="s">
        <v>103</v>
      </c>
    </row>
    <row r="70" spans="1:18" ht="58.5" customHeight="1" thickBot="1">
      <c r="A70" s="270" t="s">
        <v>104</v>
      </c>
      <c r="B70" s="639" t="str">
        <f t="shared" si="3"/>
        <v>★</v>
      </c>
      <c r="C70" s="640"/>
      <c r="D70" s="641"/>
      <c r="E70" s="156">
        <v>5.38</v>
      </c>
      <c r="F70" s="156">
        <v>4.21</v>
      </c>
      <c r="G70" s="367">
        <f t="shared" si="2"/>
        <v>-1.17</v>
      </c>
      <c r="H70" s="578"/>
      <c r="I70" s="579"/>
      <c r="J70" s="579"/>
      <c r="K70" s="579"/>
      <c r="L70" s="580"/>
      <c r="M70" s="271"/>
      <c r="N70" s="201"/>
      <c r="O70" s="330"/>
    </row>
    <row r="71" spans="1:18" ht="42.75" customHeight="1" thickBot="1">
      <c r="A71" s="272"/>
      <c r="B71" s="272"/>
      <c r="C71" s="272"/>
      <c r="D71" s="272"/>
      <c r="E71" s="642"/>
      <c r="F71" s="642"/>
      <c r="G71" s="642"/>
      <c r="H71" s="642"/>
      <c r="I71" s="642"/>
      <c r="J71" s="642"/>
      <c r="K71" s="642"/>
      <c r="L71" s="642"/>
      <c r="M71" s="58">
        <f>COUNTIF(E24:E69,"&gt;=10")</f>
        <v>4</v>
      </c>
      <c r="N71" s="58">
        <f>COUNTIF(F24:F69,"&gt;=10")</f>
        <v>1</v>
      </c>
      <c r="O71" s="58" t="s">
        <v>28</v>
      </c>
    </row>
    <row r="72" spans="1:18" ht="36.75" customHeight="1" thickBot="1">
      <c r="A72" s="79" t="s">
        <v>21</v>
      </c>
      <c r="B72" s="80"/>
      <c r="C72" s="138"/>
      <c r="D72" s="138"/>
      <c r="E72" s="643" t="s">
        <v>20</v>
      </c>
      <c r="F72" s="643"/>
      <c r="G72" s="643"/>
      <c r="H72" s="644" t="s">
        <v>250</v>
      </c>
      <c r="I72" s="645"/>
      <c r="J72" s="80"/>
      <c r="K72" s="81"/>
      <c r="L72" s="81"/>
      <c r="M72" s="82"/>
      <c r="N72" s="83"/>
    </row>
    <row r="73" spans="1:18" ht="36.75" customHeight="1" thickBot="1">
      <c r="A73" s="84"/>
      <c r="B73" s="273"/>
      <c r="C73" s="648" t="s">
        <v>244</v>
      </c>
      <c r="D73" s="649"/>
      <c r="E73" s="649"/>
      <c r="F73" s="650"/>
      <c r="G73" s="85">
        <f>+F70</f>
        <v>4.21</v>
      </c>
      <c r="H73" s="86" t="s">
        <v>105</v>
      </c>
      <c r="I73" s="646">
        <f>+G70</f>
        <v>-1.17</v>
      </c>
      <c r="J73" s="647"/>
      <c r="K73" s="274"/>
      <c r="L73" s="274"/>
      <c r="M73" s="275"/>
      <c r="N73" s="87"/>
    </row>
    <row r="74" spans="1:18" ht="36.75" customHeight="1" thickBot="1">
      <c r="A74" s="84"/>
      <c r="B74" s="273"/>
      <c r="C74" s="609" t="s">
        <v>106</v>
      </c>
      <c r="D74" s="610"/>
      <c r="E74" s="610"/>
      <c r="F74" s="611"/>
      <c r="G74" s="88">
        <f>+F35</f>
        <v>4.03</v>
      </c>
      <c r="H74" s="89" t="s">
        <v>105</v>
      </c>
      <c r="I74" s="612">
        <f>+G35</f>
        <v>-0.96</v>
      </c>
      <c r="J74" s="613"/>
      <c r="K74" s="274"/>
      <c r="L74" s="274"/>
      <c r="M74" s="275"/>
      <c r="N74" s="87"/>
      <c r="R74" s="313" t="s">
        <v>21</v>
      </c>
    </row>
    <row r="75" spans="1:18" ht="36.75" customHeight="1" thickBot="1">
      <c r="A75" s="84"/>
      <c r="B75" s="273"/>
      <c r="C75" s="614" t="s">
        <v>107</v>
      </c>
      <c r="D75" s="615"/>
      <c r="E75" s="615"/>
      <c r="F75" s="90" t="str">
        <f>VLOOKUP(G75,F:P,10,0)</f>
        <v>大分県</v>
      </c>
      <c r="G75" s="91">
        <f>MAX(F23:F70)</f>
        <v>10.47</v>
      </c>
      <c r="H75" s="616" t="s">
        <v>108</v>
      </c>
      <c r="I75" s="617"/>
      <c r="J75" s="617"/>
      <c r="K75" s="92">
        <f>+N71</f>
        <v>1</v>
      </c>
      <c r="L75" s="93" t="s">
        <v>109</v>
      </c>
      <c r="M75" s="94">
        <f>N71-M71</f>
        <v>-3</v>
      </c>
      <c r="N75" s="87"/>
      <c r="R75" s="314"/>
    </row>
    <row r="76" spans="1:18" ht="36.75" customHeight="1" thickBot="1">
      <c r="A76" s="95"/>
      <c r="B76" s="96"/>
      <c r="C76" s="96"/>
      <c r="D76" s="96"/>
      <c r="E76" s="96"/>
      <c r="F76" s="96"/>
      <c r="G76" s="96"/>
      <c r="H76" s="96"/>
      <c r="I76" s="96"/>
      <c r="J76" s="96"/>
      <c r="K76" s="97"/>
      <c r="L76" s="97"/>
      <c r="M76" s="98"/>
      <c r="N76" s="99"/>
      <c r="R76" s="314"/>
    </row>
    <row r="77" spans="1:18" ht="30.75" customHeight="1">
      <c r="A77" s="124"/>
      <c r="B77" s="124"/>
      <c r="C77" s="124"/>
      <c r="D77" s="124"/>
      <c r="E77" s="124"/>
      <c r="F77" s="124"/>
      <c r="G77" s="124"/>
      <c r="H77" s="124"/>
      <c r="I77" s="124"/>
      <c r="J77" s="124"/>
      <c r="K77" s="276"/>
      <c r="L77" s="276"/>
      <c r="M77" s="277"/>
      <c r="N77" s="278"/>
      <c r="R77" s="315"/>
    </row>
    <row r="78" spans="1:18" ht="30.75" customHeight="1" thickBot="1">
      <c r="A78" s="279"/>
      <c r="B78" s="279"/>
      <c r="C78" s="279"/>
      <c r="D78" s="279"/>
      <c r="E78" s="279"/>
      <c r="F78" s="279"/>
      <c r="G78" s="279"/>
      <c r="H78" s="279"/>
      <c r="I78" s="279"/>
      <c r="J78" s="279"/>
      <c r="K78" s="280"/>
      <c r="L78" s="280"/>
      <c r="M78" s="281"/>
      <c r="N78" s="279"/>
    </row>
    <row r="79" spans="1:18" ht="24.75" customHeight="1" thickTop="1">
      <c r="A79" s="618">
        <v>3</v>
      </c>
      <c r="B79" s="621" t="s">
        <v>230</v>
      </c>
      <c r="C79" s="622"/>
      <c r="D79" s="622"/>
      <c r="E79" s="622"/>
      <c r="F79" s="623"/>
      <c r="G79" s="630" t="s">
        <v>231</v>
      </c>
      <c r="H79" s="631"/>
      <c r="I79" s="631"/>
      <c r="J79" s="631"/>
      <c r="K79" s="631"/>
      <c r="L79" s="631"/>
      <c r="M79" s="631"/>
      <c r="N79" s="632"/>
    </row>
    <row r="80" spans="1:18" ht="24.75" customHeight="1">
      <c r="A80" s="619"/>
      <c r="B80" s="624"/>
      <c r="C80" s="625"/>
      <c r="D80" s="625"/>
      <c r="E80" s="625"/>
      <c r="F80" s="626"/>
      <c r="G80" s="633"/>
      <c r="H80" s="634"/>
      <c r="I80" s="634"/>
      <c r="J80" s="634"/>
      <c r="K80" s="634"/>
      <c r="L80" s="634"/>
      <c r="M80" s="634"/>
      <c r="N80" s="635"/>
      <c r="O80" s="282" t="s">
        <v>28</v>
      </c>
      <c r="P80" s="282"/>
    </row>
    <row r="81" spans="1:16" ht="24.75" customHeight="1">
      <c r="A81" s="619"/>
      <c r="B81" s="624"/>
      <c r="C81" s="625"/>
      <c r="D81" s="625"/>
      <c r="E81" s="625"/>
      <c r="F81" s="626"/>
      <c r="G81" s="633"/>
      <c r="H81" s="634"/>
      <c r="I81" s="634"/>
      <c r="J81" s="634"/>
      <c r="K81" s="634"/>
      <c r="L81" s="634"/>
      <c r="M81" s="634"/>
      <c r="N81" s="635"/>
      <c r="O81" s="282" t="s">
        <v>21</v>
      </c>
      <c r="P81" s="282" t="s">
        <v>110</v>
      </c>
    </row>
    <row r="82" spans="1:16" ht="24.75" customHeight="1">
      <c r="A82" s="619"/>
      <c r="B82" s="624"/>
      <c r="C82" s="625"/>
      <c r="D82" s="625"/>
      <c r="E82" s="625"/>
      <c r="F82" s="626"/>
      <c r="G82" s="633"/>
      <c r="H82" s="634"/>
      <c r="I82" s="634"/>
      <c r="J82" s="634"/>
      <c r="K82" s="634"/>
      <c r="L82" s="634"/>
      <c r="M82" s="634"/>
      <c r="N82" s="635"/>
      <c r="O82" s="283"/>
      <c r="P82" s="282"/>
    </row>
    <row r="83" spans="1:16" ht="46.2" customHeight="1" thickBot="1">
      <c r="A83" s="620"/>
      <c r="B83" s="627"/>
      <c r="C83" s="628"/>
      <c r="D83" s="628"/>
      <c r="E83" s="628"/>
      <c r="F83" s="629"/>
      <c r="G83" s="636"/>
      <c r="H83" s="637"/>
      <c r="I83" s="637"/>
      <c r="J83" s="637"/>
      <c r="K83" s="637"/>
      <c r="L83" s="637"/>
      <c r="M83" s="637"/>
      <c r="N83" s="638"/>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8">
    <mergeCell ref="B67:D67"/>
    <mergeCell ref="H67:L67"/>
    <mergeCell ref="B68:D68"/>
    <mergeCell ref="H68:L68"/>
    <mergeCell ref="B69:D69"/>
    <mergeCell ref="H69:L69"/>
    <mergeCell ref="B64:D64"/>
    <mergeCell ref="H64:L64"/>
    <mergeCell ref="B65:D65"/>
    <mergeCell ref="B66:D66"/>
    <mergeCell ref="H66:L66"/>
    <mergeCell ref="H65:L65"/>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B61:D61"/>
    <mergeCell ref="H61:L61"/>
    <mergeCell ref="B62:D62"/>
    <mergeCell ref="H62:L62"/>
    <mergeCell ref="B63:D63"/>
    <mergeCell ref="H63:L63"/>
    <mergeCell ref="B58:D58"/>
    <mergeCell ref="H58:L58"/>
    <mergeCell ref="B59:D59"/>
    <mergeCell ref="H59:L59"/>
    <mergeCell ref="B60:D60"/>
    <mergeCell ref="H60:L60"/>
    <mergeCell ref="B55:D55"/>
    <mergeCell ref="H55:L55"/>
    <mergeCell ref="B56:D56"/>
    <mergeCell ref="H56:L56"/>
    <mergeCell ref="B57:D57"/>
    <mergeCell ref="B52:D52"/>
    <mergeCell ref="H52:L52"/>
    <mergeCell ref="B53:D53"/>
    <mergeCell ref="H53:L53"/>
    <mergeCell ref="B54:D54"/>
    <mergeCell ref="H54:L54"/>
    <mergeCell ref="H57:L57"/>
    <mergeCell ref="B50:D50"/>
    <mergeCell ref="H50:L50"/>
    <mergeCell ref="B51:D51"/>
    <mergeCell ref="H51:L51"/>
    <mergeCell ref="B46:D46"/>
    <mergeCell ref="H46:L46"/>
    <mergeCell ref="B47:D47"/>
    <mergeCell ref="H47:L47"/>
    <mergeCell ref="B48:D48"/>
    <mergeCell ref="H48:L48"/>
    <mergeCell ref="B45:D45"/>
    <mergeCell ref="H45:L45"/>
    <mergeCell ref="B40:D40"/>
    <mergeCell ref="H40:L40"/>
    <mergeCell ref="B41:D41"/>
    <mergeCell ref="H41:L41"/>
    <mergeCell ref="B42:D42"/>
    <mergeCell ref="H42:L42"/>
    <mergeCell ref="B49:D49"/>
    <mergeCell ref="H49:L49"/>
    <mergeCell ref="B39:D39"/>
    <mergeCell ref="H39:L39"/>
    <mergeCell ref="B35:D35"/>
    <mergeCell ref="H35:L35"/>
    <mergeCell ref="B36:D36"/>
    <mergeCell ref="H36:L36"/>
    <mergeCell ref="B43:D43"/>
    <mergeCell ref="H43:L43"/>
    <mergeCell ref="B44:D44"/>
    <mergeCell ref="H44:L44"/>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s>
  <phoneticPr fontId="101"/>
  <conditionalFormatting sqref="N77">
    <cfRule type="cellIs" dxfId="5" priority="4" stopIfTrue="1" operator="between">
      <formula>10.1</formula>
      <formula>20</formula>
    </cfRule>
    <cfRule type="cellIs" dxfId="4" priority="5" stopIfTrue="1" operator="between">
      <formula>1.01</formula>
      <formula>10</formula>
    </cfRule>
    <cfRule type="cellIs" dxfId="3" priority="6" stopIfTrue="1" operator="between">
      <formula>0.01</formula>
      <formula>1</formula>
    </cfRule>
  </conditionalFormatting>
  <conditionalFormatting sqref="G23:G70">
    <cfRule type="cellIs" dxfId="2" priority="1" stopIfTrue="1" operator="between">
      <formula>10.1</formula>
      <formula>20</formula>
    </cfRule>
    <cfRule type="cellIs" dxfId="1" priority="2" stopIfTrue="1" operator="between">
      <formula>1.01</formula>
      <formula>10</formula>
    </cfRule>
    <cfRule type="cellIs" dxfId="0" priority="3"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17"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EA362-B916-4516-A4E0-15500676493A}">
  <sheetPr>
    <pageSetUpPr fitToPage="1"/>
  </sheetPr>
  <dimension ref="A1:Q21"/>
  <sheetViews>
    <sheetView view="pageBreakPreview" zoomScaleNormal="100" workbookViewId="0">
      <selection activeCell="U14" sqref="U14"/>
    </sheetView>
  </sheetViews>
  <sheetFormatPr defaultColWidth="9" defaultRowHeight="13.2"/>
  <cols>
    <col min="1" max="1" width="6.5546875" style="1" customWidth="1"/>
    <col min="2" max="2" width="9" style="1" customWidth="1"/>
    <col min="3" max="4" width="9" style="1"/>
    <col min="5" max="5" width="10.88671875" style="1" customWidth="1"/>
    <col min="6" max="6" width="6.33203125" style="1" customWidth="1"/>
    <col min="7" max="7" width="6.6640625" style="1" customWidth="1"/>
    <col min="8" max="11" width="9" style="1"/>
    <col min="12" max="12" width="10.77734375" style="1" customWidth="1"/>
    <col min="13" max="13" width="20.44140625" style="1" customWidth="1"/>
    <col min="14" max="14" width="8.21875" style="1" customWidth="1"/>
    <col min="15" max="16384" width="9" style="1"/>
  </cols>
  <sheetData>
    <row r="1" spans="1:17" ht="26.25" customHeight="1">
      <c r="A1" s="657" t="s">
        <v>393</v>
      </c>
      <c r="B1" s="657"/>
      <c r="C1" s="657"/>
      <c r="D1" s="657"/>
      <c r="E1" s="657"/>
      <c r="F1" s="657"/>
      <c r="G1" s="657"/>
      <c r="H1" s="657"/>
      <c r="I1" s="657"/>
      <c r="J1" s="658"/>
      <c r="K1" s="658"/>
      <c r="L1" s="658"/>
      <c r="M1" s="658"/>
      <c r="N1" s="659"/>
    </row>
    <row r="2" spans="1:17" ht="26.25" customHeight="1">
      <c r="A2" s="660" t="s">
        <v>394</v>
      </c>
      <c r="B2" s="660"/>
      <c r="C2" s="660"/>
      <c r="D2" s="660"/>
      <c r="E2" s="660"/>
      <c r="F2" s="660"/>
      <c r="G2" s="660"/>
      <c r="H2" s="660"/>
      <c r="I2" s="660"/>
      <c r="J2" s="661"/>
      <c r="K2" s="661"/>
      <c r="L2" s="661"/>
      <c r="M2" s="661"/>
      <c r="N2" s="662"/>
    </row>
    <row r="3" spans="1:17" ht="26.25" customHeight="1">
      <c r="A3" s="663" t="s">
        <v>395</v>
      </c>
      <c r="B3" s="663"/>
      <c r="C3" s="663"/>
      <c r="D3" s="663"/>
      <c r="E3" s="663"/>
      <c r="F3" s="663"/>
      <c r="G3" s="663"/>
      <c r="H3" s="663"/>
      <c r="I3" s="663"/>
      <c r="J3" s="664"/>
      <c r="K3" s="664"/>
      <c r="L3" s="664"/>
      <c r="M3" s="664"/>
      <c r="N3" s="665"/>
      <c r="O3" s="382"/>
      <c r="P3" s="382"/>
    </row>
    <row r="4" spans="1:17" ht="26.25" customHeight="1">
      <c r="A4" s="666" t="s">
        <v>396</v>
      </c>
      <c r="B4" s="666"/>
      <c r="C4" s="666"/>
      <c r="D4" s="666"/>
      <c r="E4" s="666"/>
      <c r="F4" s="666"/>
      <c r="G4" s="666"/>
      <c r="H4" s="666"/>
      <c r="I4" s="666"/>
      <c r="J4" s="666"/>
      <c r="K4" s="666"/>
      <c r="L4" s="667"/>
      <c r="M4" s="667"/>
      <c r="N4" s="668"/>
      <c r="O4" s="536" t="s">
        <v>21</v>
      </c>
      <c r="P4" s="537"/>
    </row>
    <row r="5" spans="1:17" ht="18" customHeight="1">
      <c r="A5" s="538"/>
      <c r="B5" s="539"/>
      <c r="C5" s="540"/>
      <c r="D5" s="540"/>
      <c r="E5" s="540"/>
      <c r="F5" s="540"/>
      <c r="G5" s="540"/>
      <c r="H5" s="540"/>
      <c r="I5" s="540"/>
      <c r="J5" s="540"/>
      <c r="K5" s="540"/>
      <c r="L5" s="540"/>
      <c r="M5" s="540"/>
      <c r="N5" s="541"/>
    </row>
    <row r="6" spans="1:17" ht="23.25" customHeight="1">
      <c r="A6" s="540"/>
      <c r="B6" s="669"/>
      <c r="C6" s="670"/>
      <c r="D6" s="670"/>
      <c r="E6" s="670"/>
      <c r="F6" s="540"/>
      <c r="G6" s="540" t="s">
        <v>21</v>
      </c>
      <c r="H6" s="672" t="s">
        <v>397</v>
      </c>
      <c r="I6" s="673"/>
      <c r="J6" s="673"/>
      <c r="K6" s="673"/>
      <c r="L6" s="673"/>
      <c r="M6" s="674"/>
      <c r="N6" s="541"/>
    </row>
    <row r="7" spans="1:17" ht="23.25" customHeight="1">
      <c r="A7" s="540"/>
      <c r="B7" s="670"/>
      <c r="C7" s="670"/>
      <c r="D7" s="670"/>
      <c r="E7" s="670"/>
      <c r="F7" s="540"/>
      <c r="G7" s="540"/>
      <c r="H7" s="673"/>
      <c r="I7" s="673"/>
      <c r="J7" s="673"/>
      <c r="K7" s="673"/>
      <c r="L7" s="673"/>
      <c r="M7" s="674"/>
      <c r="N7" s="541"/>
    </row>
    <row r="8" spans="1:17" ht="23.25" customHeight="1">
      <c r="A8" s="540"/>
      <c r="B8" s="670"/>
      <c r="C8" s="670"/>
      <c r="D8" s="670"/>
      <c r="E8" s="670"/>
      <c r="F8" s="540"/>
      <c r="G8" s="540"/>
      <c r="H8" s="673"/>
      <c r="I8" s="673"/>
      <c r="J8" s="673"/>
      <c r="K8" s="673"/>
      <c r="L8" s="673"/>
      <c r="M8" s="674"/>
      <c r="N8" s="541"/>
      <c r="Q8" s="542"/>
    </row>
    <row r="9" spans="1:17" ht="23.25" customHeight="1">
      <c r="A9" s="540"/>
      <c r="B9" s="670"/>
      <c r="C9" s="670"/>
      <c r="D9" s="670"/>
      <c r="E9" s="670"/>
      <c r="F9" s="540"/>
      <c r="G9" s="540"/>
      <c r="H9" s="673"/>
      <c r="I9" s="673"/>
      <c r="J9" s="673"/>
      <c r="K9" s="673"/>
      <c r="L9" s="673"/>
      <c r="M9" s="674"/>
      <c r="N9" s="541"/>
    </row>
    <row r="10" spans="1:17" ht="16.2">
      <c r="A10" s="540"/>
      <c r="B10" s="670"/>
      <c r="C10" s="670"/>
      <c r="D10" s="670"/>
      <c r="E10" s="670"/>
      <c r="F10" s="540"/>
      <c r="G10" s="540"/>
      <c r="H10" s="673"/>
      <c r="I10" s="673"/>
      <c r="J10" s="673"/>
      <c r="K10" s="673"/>
      <c r="L10" s="673"/>
      <c r="M10" s="674"/>
      <c r="N10" s="541"/>
    </row>
    <row r="11" spans="1:17" ht="16.2">
      <c r="A11" s="540"/>
      <c r="B11" s="670"/>
      <c r="C11" s="670"/>
      <c r="D11" s="670"/>
      <c r="E11" s="670"/>
      <c r="F11" s="543"/>
      <c r="G11" s="543"/>
      <c r="H11" s="673"/>
      <c r="I11" s="673"/>
      <c r="J11" s="673"/>
      <c r="K11" s="673"/>
      <c r="L11" s="673"/>
      <c r="M11" s="674"/>
      <c r="N11" s="541"/>
    </row>
    <row r="12" spans="1:17" ht="16.2">
      <c r="A12" s="540"/>
      <c r="B12" s="670"/>
      <c r="C12" s="670"/>
      <c r="D12" s="670"/>
      <c r="E12" s="670"/>
      <c r="F12" s="544"/>
      <c r="G12" s="544"/>
      <c r="H12" s="673"/>
      <c r="I12" s="673"/>
      <c r="J12" s="673"/>
      <c r="K12" s="673"/>
      <c r="L12" s="673"/>
      <c r="M12" s="674"/>
      <c r="N12" s="541"/>
    </row>
    <row r="13" spans="1:17" ht="16.2">
      <c r="A13" s="540"/>
      <c r="B13" s="671"/>
      <c r="C13" s="671"/>
      <c r="D13" s="671"/>
      <c r="E13" s="671"/>
      <c r="F13" s="544"/>
      <c r="G13" s="544"/>
      <c r="H13" s="673"/>
      <c r="I13" s="673"/>
      <c r="J13" s="673"/>
      <c r="K13" s="673"/>
      <c r="L13" s="673"/>
      <c r="M13" s="674"/>
      <c r="N13" s="541"/>
    </row>
    <row r="14" spans="1:17" ht="16.2">
      <c r="A14" s="540"/>
      <c r="B14" s="671"/>
      <c r="C14" s="671"/>
      <c r="D14" s="671"/>
      <c r="E14" s="671"/>
      <c r="F14" s="543"/>
      <c r="G14" s="543"/>
      <c r="H14" s="673"/>
      <c r="I14" s="673"/>
      <c r="J14" s="673"/>
      <c r="K14" s="673"/>
      <c r="L14" s="673"/>
      <c r="M14" s="674"/>
      <c r="N14" s="541"/>
    </row>
    <row r="15" spans="1:17" ht="26.4" customHeight="1">
      <c r="A15" s="545"/>
      <c r="B15" s="540"/>
      <c r="C15" s="540"/>
      <c r="D15" s="540"/>
      <c r="E15" s="540"/>
      <c r="F15" s="540"/>
      <c r="G15" s="540"/>
      <c r="H15" s="540"/>
      <c r="I15" s="540"/>
      <c r="J15" s="540"/>
      <c r="K15" s="540"/>
      <c r="L15" s="540"/>
      <c r="M15" s="540"/>
      <c r="N15" s="541"/>
    </row>
    <row r="16" spans="1:17" ht="19.5" customHeight="1">
      <c r="A16" s="654" t="s">
        <v>398</v>
      </c>
      <c r="B16" s="655"/>
      <c r="C16" s="655"/>
      <c r="D16" s="655"/>
      <c r="E16" s="655"/>
      <c r="F16" s="655"/>
      <c r="G16" s="655"/>
      <c r="H16" s="655"/>
      <c r="I16" s="655"/>
      <c r="J16" s="655"/>
      <c r="K16" s="655"/>
      <c r="L16" s="655"/>
      <c r="M16" s="655"/>
      <c r="N16" s="656"/>
    </row>
    <row r="17" spans="1:14" ht="19.5" customHeight="1">
      <c r="A17" s="655"/>
      <c r="B17" s="655"/>
      <c r="C17" s="655"/>
      <c r="D17" s="655"/>
      <c r="E17" s="655"/>
      <c r="F17" s="655"/>
      <c r="G17" s="655"/>
      <c r="H17" s="655"/>
      <c r="I17" s="655"/>
      <c r="J17" s="655"/>
      <c r="K17" s="655"/>
      <c r="L17" s="655"/>
      <c r="M17" s="655"/>
      <c r="N17" s="656"/>
    </row>
    <row r="18" spans="1:14" ht="19.5" customHeight="1">
      <c r="A18" s="655"/>
      <c r="B18" s="655"/>
      <c r="C18" s="655"/>
      <c r="D18" s="655"/>
      <c r="E18" s="655"/>
      <c r="F18" s="655"/>
      <c r="G18" s="655"/>
      <c r="H18" s="655"/>
      <c r="I18" s="655"/>
      <c r="J18" s="655"/>
      <c r="K18" s="655"/>
      <c r="L18" s="655"/>
      <c r="M18" s="655"/>
      <c r="N18" s="656"/>
    </row>
    <row r="19" spans="1:14" ht="19.5" customHeight="1">
      <c r="A19" s="655"/>
      <c r="B19" s="655"/>
      <c r="C19" s="655"/>
      <c r="D19" s="655"/>
      <c r="E19" s="655"/>
      <c r="F19" s="655"/>
      <c r="G19" s="655"/>
      <c r="H19" s="655"/>
      <c r="I19" s="655"/>
      <c r="J19" s="655"/>
      <c r="K19" s="655"/>
      <c r="L19" s="655"/>
      <c r="M19" s="655"/>
      <c r="N19" s="656"/>
    </row>
    <row r="20" spans="1:14" ht="26.25" customHeight="1">
      <c r="A20" s="655"/>
      <c r="B20" s="655"/>
      <c r="C20" s="655"/>
      <c r="D20" s="655"/>
      <c r="E20" s="655"/>
      <c r="F20" s="655"/>
      <c r="G20" s="655"/>
      <c r="H20" s="655"/>
      <c r="I20" s="655"/>
      <c r="J20" s="655"/>
      <c r="K20" s="655"/>
      <c r="L20" s="655"/>
      <c r="M20" s="655"/>
      <c r="N20" s="656"/>
    </row>
    <row r="21" spans="1:14" ht="18" customHeight="1">
      <c r="A21" s="655"/>
      <c r="B21" s="655"/>
      <c r="C21" s="655"/>
      <c r="D21" s="655"/>
      <c r="E21" s="655"/>
      <c r="F21" s="655"/>
      <c r="G21" s="655"/>
      <c r="H21" s="655"/>
      <c r="I21" s="655"/>
      <c r="J21" s="655"/>
      <c r="K21" s="655"/>
      <c r="L21" s="655"/>
      <c r="M21" s="655"/>
      <c r="N21" s="656"/>
    </row>
  </sheetData>
  <mergeCells count="7">
    <mergeCell ref="A16:N21"/>
    <mergeCell ref="A1:N1"/>
    <mergeCell ref="A2:N2"/>
    <mergeCell ref="A3:N3"/>
    <mergeCell ref="A4:N4"/>
    <mergeCell ref="B6:E14"/>
    <mergeCell ref="H6:M14"/>
  </mergeCells>
  <phoneticPr fontId="101"/>
  <pageMargins left="0.7" right="0.7" top="0.75" bottom="0.75" header="0.3" footer="0.3"/>
  <pageSetup paperSize="9" fitToWidth="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A2299-21BE-4E18-BA7E-3ED3CD9DEC87}">
  <sheetPr codeName="Sheet5"/>
  <dimension ref="A1:R56"/>
  <sheetViews>
    <sheetView topLeftCell="A4" zoomScale="75" zoomScaleNormal="75" workbookViewId="0">
      <selection activeCell="M8" sqref="M8:N9"/>
    </sheetView>
  </sheetViews>
  <sheetFormatPr defaultColWidth="8.88671875" defaultRowHeight="13.2"/>
  <cols>
    <col min="1" max="1" width="12.77734375" style="120" customWidth="1"/>
    <col min="2" max="2" width="25" customWidth="1"/>
    <col min="3" max="3" width="9.109375" customWidth="1"/>
    <col min="4" max="4" width="23" customWidth="1"/>
    <col min="5" max="5" width="19.44140625" customWidth="1"/>
    <col min="6" max="6" width="13.5546875" customWidth="1"/>
    <col min="7" max="7" width="14.77734375" customWidth="1"/>
    <col min="8" max="8" width="20.88671875" customWidth="1"/>
    <col min="9" max="9" width="19" customWidth="1"/>
    <col min="10" max="10" width="13.21875" customWidth="1"/>
    <col min="11" max="11" width="12.33203125" customWidth="1"/>
    <col min="12" max="12" width="13" customWidth="1"/>
    <col min="13" max="13" width="16.109375" customWidth="1"/>
    <col min="14" max="14" width="30.6640625" customWidth="1"/>
    <col min="15" max="15" width="7.88671875" customWidth="1"/>
    <col min="16" max="16" width="40.44140625" customWidth="1"/>
  </cols>
  <sheetData>
    <row r="1" spans="2:18" ht="45" customHeight="1">
      <c r="B1" s="125"/>
      <c r="C1" s="317" t="s">
        <v>367</v>
      </c>
      <c r="D1" s="167"/>
      <c r="E1" s="167"/>
      <c r="F1" s="675" t="s">
        <v>259</v>
      </c>
      <c r="G1" s="675"/>
      <c r="H1" s="675"/>
      <c r="I1" s="675"/>
      <c r="J1" s="675"/>
      <c r="K1" s="675"/>
      <c r="L1" s="675"/>
      <c r="M1" s="675"/>
      <c r="N1" s="675"/>
      <c r="O1" s="120"/>
    </row>
    <row r="2" spans="2:18" ht="31.2" customHeight="1">
      <c r="B2" s="676" t="s">
        <v>260</v>
      </c>
      <c r="C2" s="676"/>
      <c r="D2" s="676"/>
      <c r="E2" s="676"/>
      <c r="F2" s="676"/>
      <c r="G2" s="676"/>
      <c r="H2" s="676"/>
      <c r="I2" s="676"/>
      <c r="J2" s="676"/>
      <c r="K2" s="676"/>
      <c r="L2" s="676"/>
      <c r="M2" s="676"/>
      <c r="N2" s="676"/>
      <c r="O2" s="120"/>
    </row>
    <row r="3" spans="2:18" ht="237" customHeight="1">
      <c r="B3" s="676"/>
      <c r="C3" s="676"/>
      <c r="D3" s="676"/>
      <c r="E3" s="676"/>
      <c r="F3" s="676"/>
      <c r="G3" s="676"/>
      <c r="H3" s="676"/>
      <c r="I3" s="676"/>
      <c r="J3" s="676"/>
      <c r="K3" s="676"/>
      <c r="L3" s="676"/>
      <c r="M3" s="676"/>
      <c r="N3" s="676"/>
    </row>
    <row r="4" spans="2:18" ht="29.25" customHeight="1">
      <c r="B4" s="183"/>
      <c r="C4" s="184" t="s">
        <v>21</v>
      </c>
      <c r="D4" s="185"/>
      <c r="E4" s="185" t="s">
        <v>189</v>
      </c>
      <c r="F4" s="185"/>
      <c r="G4" s="186"/>
      <c r="H4" s="185"/>
      <c r="I4" s="185"/>
      <c r="J4" s="187"/>
      <c r="K4" s="187"/>
      <c r="L4" s="187"/>
      <c r="M4" s="187"/>
      <c r="N4" s="188"/>
      <c r="O4" s="120"/>
    </row>
    <row r="5" spans="2:18" ht="267" customHeight="1">
      <c r="B5" s="682" t="s">
        <v>21</v>
      </c>
      <c r="C5" s="683"/>
      <c r="D5" s="683"/>
      <c r="E5" s="683"/>
      <c r="F5" s="683"/>
      <c r="G5" s="683"/>
      <c r="H5" s="683"/>
      <c r="I5" s="683"/>
      <c r="J5" s="683"/>
      <c r="K5" s="683"/>
      <c r="L5" s="683"/>
      <c r="M5" s="683"/>
      <c r="N5" s="683"/>
      <c r="O5" s="120"/>
    </row>
    <row r="6" spans="2:18" ht="15" customHeight="1">
      <c r="B6" s="157"/>
      <c r="C6" s="157"/>
      <c r="D6" s="164"/>
      <c r="E6" s="164"/>
      <c r="F6" s="164"/>
      <c r="G6" s="165"/>
      <c r="H6" s="164"/>
      <c r="I6" s="164"/>
      <c r="J6" s="164"/>
      <c r="K6" s="164"/>
      <c r="L6" s="164"/>
      <c r="M6" s="164"/>
      <c r="N6" s="164"/>
      <c r="O6" s="120"/>
      <c r="P6" s="355"/>
      <c r="Q6" s="355"/>
      <c r="R6" s="355"/>
    </row>
    <row r="7" spans="2:18" ht="22.2" customHeight="1">
      <c r="B7" s="157"/>
      <c r="C7" s="157"/>
      <c r="D7" s="166"/>
      <c r="E7" s="166"/>
      <c r="F7" s="469"/>
      <c r="G7" s="219"/>
      <c r="H7" s="219"/>
      <c r="I7" s="519" t="s">
        <v>369</v>
      </c>
      <c r="J7" s="522" t="s">
        <v>371</v>
      </c>
      <c r="K7" s="521" t="s">
        <v>370</v>
      </c>
      <c r="L7" s="164" t="s">
        <v>189</v>
      </c>
      <c r="M7" s="378"/>
      <c r="N7" s="362"/>
      <c r="O7" s="361"/>
      <c r="P7" s="218"/>
      <c r="Q7" s="355"/>
      <c r="R7" s="355"/>
    </row>
    <row r="8" spans="2:18" ht="22.2" customHeight="1">
      <c r="B8" s="157"/>
      <c r="C8" s="157"/>
      <c r="D8" s="680" t="s">
        <v>368</v>
      </c>
      <c r="E8" s="681"/>
      <c r="F8" s="470" t="s">
        <v>187</v>
      </c>
      <c r="G8" s="471">
        <v>33415461</v>
      </c>
      <c r="H8" s="515">
        <v>33455381</v>
      </c>
      <c r="I8" s="520">
        <f>+H8-G8</f>
        <v>39920</v>
      </c>
      <c r="J8" s="473">
        <f>+K8/H8</f>
        <v>2.2091513469836136E-3</v>
      </c>
      <c r="K8" s="472">
        <v>73908</v>
      </c>
      <c r="L8" s="164"/>
      <c r="M8" s="684"/>
      <c r="N8" s="684"/>
      <c r="O8" s="361"/>
      <c r="P8" s="356" t="s">
        <v>189</v>
      </c>
      <c r="Q8" s="355"/>
      <c r="R8" s="355"/>
    </row>
    <row r="9" spans="2:18" ht="24.6" customHeight="1" thickBot="1">
      <c r="B9" s="157"/>
      <c r="C9" s="157"/>
      <c r="D9" s="208"/>
      <c r="E9" s="516"/>
      <c r="F9" s="518"/>
      <c r="G9" s="517"/>
      <c r="H9" s="474"/>
      <c r="I9" s="475"/>
      <c r="J9" s="476"/>
      <c r="K9" s="476"/>
      <c r="L9" s="477"/>
      <c r="M9" s="684"/>
      <c r="N9" s="684"/>
      <c r="O9" s="361"/>
      <c r="P9" s="217"/>
      <c r="Q9" s="355"/>
      <c r="R9" s="355"/>
    </row>
    <row r="10" spans="2:18" ht="17.399999999999999" customHeight="1">
      <c r="B10" s="157"/>
      <c r="C10" s="157"/>
      <c r="D10" s="157"/>
      <c r="E10" s="157"/>
      <c r="F10" s="157"/>
      <c r="G10" s="157"/>
      <c r="H10" s="157"/>
      <c r="I10" s="157"/>
      <c r="J10" s="157"/>
      <c r="K10" s="157"/>
      <c r="L10" s="157"/>
      <c r="M10" s="478"/>
      <c r="N10" s="478"/>
      <c r="O10" s="361"/>
      <c r="P10" s="218"/>
      <c r="Q10" s="355"/>
      <c r="R10" s="355"/>
    </row>
    <row r="11" spans="2:18" ht="21.6" customHeight="1">
      <c r="B11" s="157"/>
      <c r="C11" s="157"/>
      <c r="D11" s="157"/>
      <c r="E11" s="157"/>
      <c r="F11" s="157"/>
      <c r="G11" s="157"/>
      <c r="H11" s="157"/>
      <c r="I11" s="157"/>
      <c r="J11" s="157"/>
      <c r="K11" s="157"/>
      <c r="L11" s="480"/>
      <c r="M11" s="480"/>
      <c r="N11" s="480"/>
      <c r="O11" s="361"/>
      <c r="P11" s="356"/>
      <c r="Q11" s="355"/>
      <c r="R11" s="355"/>
    </row>
    <row r="12" spans="2:18" ht="21.6" customHeight="1">
      <c r="B12" s="157"/>
      <c r="C12" s="157"/>
      <c r="D12" s="157"/>
      <c r="E12" s="157"/>
      <c r="F12" s="157"/>
      <c r="G12" s="157"/>
      <c r="H12" s="157"/>
      <c r="I12" s="157"/>
      <c r="J12" s="157"/>
      <c r="K12" s="157"/>
      <c r="L12" s="480"/>
      <c r="M12" s="480"/>
      <c r="N12" s="480"/>
      <c r="O12" s="361" t="s">
        <v>189</v>
      </c>
      <c r="P12" s="217"/>
      <c r="Q12" s="355"/>
      <c r="R12" s="355"/>
    </row>
    <row r="13" spans="2:18" ht="21.6" customHeight="1">
      <c r="B13" s="157"/>
      <c r="C13" s="157"/>
      <c r="D13" s="157"/>
      <c r="E13" s="157"/>
      <c r="F13" s="157"/>
      <c r="G13" s="157"/>
      <c r="H13" s="157"/>
      <c r="I13" s="157"/>
      <c r="J13" s="157"/>
      <c r="K13" s="157"/>
      <c r="L13" s="480"/>
      <c r="M13" s="480"/>
      <c r="N13" s="480"/>
      <c r="O13" s="363"/>
      <c r="P13" s="218"/>
      <c r="Q13" s="355"/>
      <c r="R13" s="355"/>
    </row>
    <row r="14" spans="2:18" ht="21.6" customHeight="1">
      <c r="B14" s="157"/>
      <c r="C14" s="157"/>
      <c r="D14" s="157"/>
      <c r="E14" s="157"/>
      <c r="F14" s="157"/>
      <c r="G14" s="157"/>
      <c r="H14" s="157"/>
      <c r="I14" s="157"/>
      <c r="J14" s="157"/>
      <c r="K14" s="157"/>
      <c r="L14" s="480"/>
      <c r="M14" s="480"/>
      <c r="N14" s="480"/>
      <c r="O14" s="363"/>
      <c r="P14" s="356"/>
      <c r="Q14" s="355"/>
      <c r="R14" s="355"/>
    </row>
    <row r="15" spans="2:18" ht="21.6" customHeight="1">
      <c r="B15" s="157"/>
      <c r="C15" s="157"/>
      <c r="D15" s="157"/>
      <c r="E15" s="157"/>
      <c r="F15" s="157"/>
      <c r="G15" s="157"/>
      <c r="H15" s="157"/>
      <c r="I15" s="157"/>
      <c r="J15" s="157"/>
      <c r="K15" s="157"/>
      <c r="L15" s="480"/>
      <c r="M15" s="480"/>
      <c r="N15" s="480"/>
      <c r="O15" s="363"/>
      <c r="P15" s="217"/>
      <c r="Q15" s="355"/>
      <c r="R15" s="355"/>
    </row>
    <row r="16" spans="2:18" ht="21.6" customHeight="1">
      <c r="B16" s="350"/>
      <c r="C16" s="157"/>
      <c r="D16" s="157"/>
      <c r="E16" s="157"/>
      <c r="F16" s="157"/>
      <c r="G16" s="157"/>
      <c r="H16" s="157"/>
      <c r="I16" s="157"/>
      <c r="J16" s="157"/>
      <c r="K16" s="157"/>
      <c r="L16" s="480"/>
      <c r="M16" s="480"/>
      <c r="N16" s="480"/>
      <c r="O16" s="363"/>
      <c r="P16" s="218"/>
      <c r="Q16" s="355"/>
      <c r="R16" s="355"/>
    </row>
    <row r="17" spans="2:18" ht="21.6" customHeight="1">
      <c r="B17" s="157"/>
      <c r="C17" s="157"/>
      <c r="D17" s="157"/>
      <c r="E17" s="157"/>
      <c r="F17" s="157"/>
      <c r="G17" s="157"/>
      <c r="H17" s="157"/>
      <c r="I17" s="157"/>
      <c r="J17" s="157"/>
      <c r="K17" s="157"/>
      <c r="L17" s="480"/>
      <c r="M17" s="480"/>
      <c r="N17" s="480"/>
      <c r="O17" s="363"/>
      <c r="P17" s="356"/>
      <c r="Q17" s="355"/>
      <c r="R17" s="355"/>
    </row>
    <row r="18" spans="2:18" ht="21.6" customHeight="1">
      <c r="B18" s="157"/>
      <c r="C18" s="157"/>
      <c r="D18" s="157"/>
      <c r="E18" s="157"/>
      <c r="F18" s="157"/>
      <c r="G18" s="157"/>
      <c r="H18" s="157"/>
      <c r="I18" s="157"/>
      <c r="J18" s="157"/>
      <c r="K18" s="157"/>
      <c r="L18" s="480"/>
      <c r="M18" s="480"/>
      <c r="N18" s="480"/>
      <c r="O18" s="363"/>
      <c r="P18" s="217"/>
      <c r="Q18" s="355"/>
      <c r="R18" s="355"/>
    </row>
    <row r="19" spans="2:18" ht="21.6" customHeight="1">
      <c r="B19" s="157"/>
      <c r="C19" s="157"/>
      <c r="D19" s="157"/>
      <c r="E19" s="157"/>
      <c r="F19" s="157"/>
      <c r="G19" s="157"/>
      <c r="H19" s="157"/>
      <c r="I19" s="157"/>
      <c r="J19" s="157"/>
      <c r="K19" s="157"/>
      <c r="L19" s="480"/>
      <c r="M19" s="480"/>
      <c r="N19" s="480"/>
      <c r="O19" s="363"/>
      <c r="P19" s="218"/>
      <c r="Q19" s="355"/>
      <c r="R19" s="355"/>
    </row>
    <row r="20" spans="2:18" ht="21.6" customHeight="1">
      <c r="B20" s="157"/>
      <c r="C20" s="157"/>
      <c r="D20" s="157"/>
      <c r="E20" s="157"/>
      <c r="F20" s="157"/>
      <c r="G20" s="157"/>
      <c r="H20" s="157"/>
      <c r="I20" s="157"/>
      <c r="J20" s="157"/>
      <c r="K20" s="157"/>
      <c r="L20" s="480"/>
      <c r="M20" s="480"/>
      <c r="N20" s="480"/>
      <c r="O20" s="363"/>
      <c r="P20" s="356"/>
      <c r="Q20" s="355"/>
      <c r="R20" s="355"/>
    </row>
    <row r="21" spans="2:18" ht="21.6" customHeight="1">
      <c r="B21" s="157"/>
      <c r="C21" s="157"/>
      <c r="D21" s="157"/>
      <c r="E21" s="157"/>
      <c r="F21" s="157"/>
      <c r="G21" s="157"/>
      <c r="H21" s="157"/>
      <c r="I21" s="157"/>
      <c r="J21" s="157"/>
      <c r="K21" s="157"/>
      <c r="L21" s="480"/>
      <c r="M21" s="480"/>
      <c r="N21" s="480"/>
      <c r="O21" s="363"/>
      <c r="P21" s="217"/>
      <c r="Q21" s="355"/>
      <c r="R21" s="355"/>
    </row>
    <row r="22" spans="2:18" ht="21.6" customHeight="1">
      <c r="B22" s="120"/>
      <c r="C22" s="120"/>
      <c r="D22" s="120"/>
      <c r="E22" s="120"/>
      <c r="F22" s="120"/>
      <c r="G22" s="120"/>
      <c r="H22" s="120"/>
      <c r="I22" s="120"/>
      <c r="J22" s="120" t="s">
        <v>219</v>
      </c>
      <c r="K22" s="120"/>
      <c r="L22" s="479"/>
      <c r="M22" s="479"/>
      <c r="N22" s="479"/>
      <c r="O22" s="363"/>
      <c r="P22" s="218"/>
      <c r="Q22" s="355"/>
      <c r="R22" s="355"/>
    </row>
    <row r="23" spans="2:18" ht="21.6" customHeight="1">
      <c r="B23" s="120"/>
      <c r="C23" s="120"/>
      <c r="D23" s="120"/>
      <c r="E23" s="120"/>
      <c r="F23" s="120"/>
      <c r="G23" s="120"/>
      <c r="H23" s="120"/>
      <c r="I23" s="120"/>
      <c r="J23" s="120"/>
      <c r="K23" s="120"/>
      <c r="L23" s="479"/>
      <c r="M23" s="479"/>
      <c r="N23" s="479"/>
      <c r="O23" s="363"/>
      <c r="P23" s="356"/>
      <c r="Q23" s="355"/>
      <c r="R23" s="355"/>
    </row>
    <row r="24" spans="2:18" ht="32.4">
      <c r="B24" s="677" t="s">
        <v>171</v>
      </c>
      <c r="C24" s="677"/>
      <c r="D24" s="677"/>
      <c r="E24" s="677"/>
      <c r="F24" s="677"/>
      <c r="G24" s="677"/>
      <c r="H24" s="677"/>
      <c r="I24" s="129"/>
      <c r="J24" s="128"/>
      <c r="K24" s="120"/>
      <c r="L24" s="120"/>
      <c r="M24" s="120"/>
      <c r="N24" s="120"/>
      <c r="O24" s="120"/>
      <c r="P24" s="218"/>
    </row>
    <row r="25" spans="2:18" ht="18">
      <c r="B25" s="158" t="s">
        <v>134</v>
      </c>
      <c r="C25" s="120"/>
      <c r="D25" s="120"/>
      <c r="E25" s="120"/>
      <c r="F25" s="120"/>
      <c r="G25" s="120"/>
      <c r="H25" s="120"/>
      <c r="I25" s="120"/>
      <c r="J25" s="120"/>
      <c r="K25" s="120"/>
      <c r="L25" s="120"/>
      <c r="M25" s="120"/>
      <c r="N25" s="120"/>
      <c r="O25" s="120"/>
      <c r="P25" s="356"/>
    </row>
    <row r="26" spans="2:18" ht="18">
      <c r="B26" s="678" t="s">
        <v>135</v>
      </c>
      <c r="C26" s="678"/>
      <c r="D26" s="678"/>
      <c r="E26" s="678"/>
      <c r="F26" s="678"/>
      <c r="G26" s="678"/>
      <c r="H26" s="678"/>
      <c r="I26" s="678"/>
      <c r="J26" s="678"/>
      <c r="K26" s="678"/>
      <c r="L26" s="678"/>
      <c r="M26" s="678"/>
      <c r="N26" s="120"/>
      <c r="O26" s="120"/>
    </row>
    <row r="27" spans="2:18" ht="18">
      <c r="B27" s="679" t="s">
        <v>136</v>
      </c>
      <c r="C27" s="679"/>
      <c r="D27" s="679"/>
      <c r="E27" s="679"/>
      <c r="F27" s="679"/>
      <c r="G27" s="679"/>
      <c r="H27" s="679"/>
      <c r="I27" s="679"/>
      <c r="J27" s="679"/>
      <c r="K27" s="679"/>
      <c r="L27" s="679"/>
      <c r="M27" s="679"/>
      <c r="N27" s="120"/>
      <c r="O27" s="120"/>
    </row>
    <row r="28" spans="2:18" ht="22.5" customHeight="1">
      <c r="B28" s="695" t="s">
        <v>184</v>
      </c>
      <c r="C28" s="696"/>
      <c r="D28" s="696"/>
      <c r="E28" s="696"/>
      <c r="F28" s="696"/>
      <c r="G28" s="696"/>
      <c r="H28" s="696"/>
      <c r="I28" s="696"/>
      <c r="J28" s="696"/>
      <c r="K28" s="696"/>
      <c r="L28" s="696"/>
      <c r="M28" s="697"/>
      <c r="N28" s="694" t="s">
        <v>172</v>
      </c>
      <c r="O28" s="120"/>
    </row>
    <row r="29" spans="2:18" ht="22.5" customHeight="1">
      <c r="B29" s="178" t="s">
        <v>190</v>
      </c>
      <c r="C29" s="176"/>
      <c r="D29" s="176"/>
      <c r="E29" s="176"/>
      <c r="F29" s="176"/>
      <c r="G29" s="176"/>
      <c r="H29" s="176"/>
      <c r="I29" s="176"/>
      <c r="J29" s="176"/>
      <c r="K29" s="176"/>
      <c r="L29" s="176"/>
      <c r="M29" s="177"/>
      <c r="N29" s="694"/>
      <c r="O29" s="120"/>
    </row>
    <row r="30" spans="2:18" ht="18">
      <c r="B30" s="678" t="s">
        <v>180</v>
      </c>
      <c r="C30" s="678"/>
      <c r="D30" s="678"/>
      <c r="E30" s="678"/>
      <c r="F30" s="678"/>
      <c r="G30" s="678"/>
      <c r="H30" s="678"/>
      <c r="I30" s="678"/>
      <c r="J30" s="678"/>
      <c r="K30" s="678"/>
      <c r="L30" s="678"/>
      <c r="M30" s="678"/>
      <c r="N30" s="694"/>
      <c r="O30" s="120"/>
    </row>
    <row r="31" spans="2:18" ht="18">
      <c r="B31" s="679" t="s">
        <v>181</v>
      </c>
      <c r="C31" s="679"/>
      <c r="D31" s="679"/>
      <c r="E31" s="679"/>
      <c r="F31" s="679"/>
      <c r="G31" s="679"/>
      <c r="H31" s="679"/>
      <c r="I31" s="679"/>
      <c r="J31" s="679"/>
      <c r="K31" s="679"/>
      <c r="L31" s="679"/>
      <c r="M31" s="679"/>
      <c r="N31" s="694"/>
      <c r="O31" s="120"/>
    </row>
    <row r="32" spans="2:18" ht="18">
      <c r="B32" s="678" t="s">
        <v>182</v>
      </c>
      <c r="C32" s="678"/>
      <c r="D32" s="678"/>
      <c r="E32" s="678"/>
      <c r="F32" s="678"/>
      <c r="G32" s="678"/>
      <c r="H32" s="678"/>
      <c r="I32" s="678"/>
      <c r="J32" s="678"/>
      <c r="K32" s="678"/>
      <c r="L32" s="678"/>
      <c r="M32" s="678"/>
      <c r="N32" s="694"/>
      <c r="O32" s="120"/>
    </row>
    <row r="33" spans="1:15" ht="18">
      <c r="B33" s="678" t="s">
        <v>183</v>
      </c>
      <c r="C33" s="678"/>
      <c r="D33" s="678"/>
      <c r="E33" s="678"/>
      <c r="F33" s="678"/>
      <c r="G33" s="678"/>
      <c r="H33" s="678"/>
      <c r="I33" s="678"/>
      <c r="J33" s="678"/>
      <c r="K33" s="678"/>
      <c r="L33" s="678"/>
      <c r="M33" s="678"/>
      <c r="N33" s="694"/>
      <c r="O33" s="120"/>
    </row>
    <row r="34" spans="1:15" ht="18">
      <c r="B34" s="131"/>
      <c r="M34" s="120"/>
      <c r="N34" s="694"/>
      <c r="O34" s="120"/>
    </row>
    <row r="35" spans="1:15" ht="17.25" customHeight="1">
      <c r="B35" s="688" t="s">
        <v>137</v>
      </c>
      <c r="C35" s="689"/>
      <c r="D35" s="689"/>
      <c r="E35" s="689"/>
      <c r="F35" s="689"/>
      <c r="G35" s="689"/>
      <c r="H35" s="689"/>
      <c r="I35" s="689"/>
      <c r="J35" s="689"/>
      <c r="K35" s="689"/>
      <c r="L35" s="689"/>
      <c r="M35" s="690"/>
      <c r="N35" s="694"/>
      <c r="O35" s="120"/>
    </row>
    <row r="36" spans="1:15" ht="17.25" customHeight="1">
      <c r="B36" s="688" t="s">
        <v>138</v>
      </c>
      <c r="C36" s="689"/>
      <c r="D36" s="689"/>
      <c r="E36" s="689"/>
      <c r="F36" s="689"/>
      <c r="G36" s="689"/>
      <c r="H36" s="689"/>
      <c r="I36" s="689"/>
      <c r="J36" s="689"/>
      <c r="K36" s="689"/>
      <c r="L36" s="689"/>
      <c r="M36" s="690"/>
      <c r="N36" s="694"/>
      <c r="O36" s="120"/>
    </row>
    <row r="37" spans="1:15" ht="17.25" customHeight="1">
      <c r="B37" s="688" t="s">
        <v>139</v>
      </c>
      <c r="C37" s="689"/>
      <c r="D37" s="689"/>
      <c r="E37" s="689"/>
      <c r="F37" s="689"/>
      <c r="G37" s="689"/>
      <c r="H37" s="689"/>
      <c r="I37" s="689"/>
      <c r="J37" s="689"/>
      <c r="K37" s="689"/>
      <c r="L37" s="689"/>
      <c r="M37" s="690"/>
      <c r="N37" s="694"/>
      <c r="O37" s="120"/>
    </row>
    <row r="38" spans="1:15" ht="18">
      <c r="B38" s="688" t="s">
        <v>140</v>
      </c>
      <c r="C38" s="689"/>
      <c r="D38" s="689"/>
      <c r="E38" s="689"/>
      <c r="F38" s="689"/>
      <c r="G38" s="689"/>
      <c r="H38" s="689"/>
      <c r="I38" s="689"/>
      <c r="J38" s="689"/>
      <c r="K38" s="689"/>
      <c r="L38" s="689"/>
      <c r="M38" s="690"/>
      <c r="N38" s="694"/>
      <c r="O38" s="120"/>
    </row>
    <row r="39" spans="1:15" ht="18">
      <c r="B39" s="688" t="s">
        <v>141</v>
      </c>
      <c r="C39" s="689"/>
      <c r="D39" s="689"/>
      <c r="E39" s="689"/>
      <c r="F39" s="689"/>
      <c r="G39" s="689"/>
      <c r="H39" s="689"/>
      <c r="I39" s="689"/>
      <c r="J39" s="689"/>
      <c r="K39" s="689"/>
      <c r="L39" s="689"/>
      <c r="M39" s="690"/>
      <c r="N39" s="694"/>
      <c r="O39" s="120"/>
    </row>
    <row r="40" spans="1:15" ht="18">
      <c r="B40" s="691" t="s">
        <v>142</v>
      </c>
      <c r="C40" s="692"/>
      <c r="D40" s="692"/>
      <c r="E40" s="692"/>
      <c r="F40" s="692"/>
      <c r="G40" s="692"/>
      <c r="H40" s="692"/>
      <c r="I40" s="692"/>
      <c r="J40" s="692"/>
      <c r="K40" s="692"/>
      <c r="L40" s="692"/>
      <c r="M40" s="693"/>
      <c r="N40" s="120"/>
      <c r="O40" s="120"/>
    </row>
    <row r="41" spans="1:15" ht="18">
      <c r="B41" s="685" t="s">
        <v>143</v>
      </c>
      <c r="C41" s="686"/>
      <c r="D41" s="686"/>
      <c r="E41" s="686"/>
      <c r="F41" s="686"/>
      <c r="G41" s="686"/>
      <c r="H41" s="686"/>
      <c r="I41" s="686"/>
      <c r="J41" s="686"/>
      <c r="K41" s="686"/>
      <c r="L41" s="686"/>
      <c r="M41" s="687"/>
      <c r="N41" s="120"/>
      <c r="O41" s="120"/>
    </row>
    <row r="42" spans="1:15" ht="18">
      <c r="B42" s="688" t="s">
        <v>188</v>
      </c>
      <c r="C42" s="689"/>
      <c r="D42" s="689"/>
      <c r="E42" s="689"/>
      <c r="F42" s="689"/>
      <c r="G42" s="689"/>
      <c r="H42" s="689"/>
      <c r="I42" s="689"/>
      <c r="J42" s="689"/>
      <c r="K42" s="689"/>
      <c r="L42" s="689"/>
      <c r="M42" s="690"/>
      <c r="N42" s="120"/>
      <c r="O42" s="120"/>
    </row>
    <row r="43" spans="1:15" ht="18">
      <c r="B43" s="131"/>
      <c r="M43" s="120"/>
      <c r="N43" s="120"/>
      <c r="O43" s="120"/>
    </row>
    <row r="44" spans="1:15" ht="18.600000000000001" thickBot="1">
      <c r="B44" s="131"/>
      <c r="M44" s="120"/>
      <c r="N44" s="120"/>
      <c r="O44" s="120"/>
    </row>
    <row r="45" spans="1:15" ht="20.25" customHeight="1">
      <c r="B45" s="698" t="s">
        <v>144</v>
      </c>
      <c r="C45" s="698" t="s">
        <v>145</v>
      </c>
      <c r="D45" s="698" t="s">
        <v>146</v>
      </c>
      <c r="E45" s="698" t="s">
        <v>147</v>
      </c>
      <c r="F45" s="132" t="s">
        <v>148</v>
      </c>
      <c r="G45" s="151" t="s">
        <v>196</v>
      </c>
      <c r="H45" s="700" t="s">
        <v>195</v>
      </c>
      <c r="I45" s="700" t="s">
        <v>150</v>
      </c>
      <c r="J45" s="700" t="s">
        <v>151</v>
      </c>
      <c r="K45" s="700" t="s">
        <v>173</v>
      </c>
      <c r="L45" s="698" t="s">
        <v>152</v>
      </c>
      <c r="M45" s="698" t="s">
        <v>191</v>
      </c>
      <c r="N45" s="120"/>
      <c r="O45" s="120"/>
    </row>
    <row r="46" spans="1:15" ht="18.600000000000001" thickBot="1">
      <c r="B46" s="699"/>
      <c r="C46" s="699"/>
      <c r="D46" s="699"/>
      <c r="E46" s="699"/>
      <c r="F46" s="133" t="s">
        <v>149</v>
      </c>
      <c r="G46" s="152"/>
      <c r="H46" s="701"/>
      <c r="I46" s="701"/>
      <c r="J46" s="701"/>
      <c r="K46" s="701"/>
      <c r="L46" s="699"/>
      <c r="M46" s="699"/>
      <c r="N46" s="120"/>
      <c r="O46" s="120"/>
    </row>
    <row r="47" spans="1:15" ht="18.600000000000001" thickBot="1">
      <c r="B47" s="134">
        <v>1</v>
      </c>
      <c r="C47" s="135" t="s">
        <v>153</v>
      </c>
      <c r="D47" s="136"/>
      <c r="E47" s="136"/>
      <c r="F47" s="136"/>
      <c r="G47" s="153"/>
      <c r="H47" s="136"/>
      <c r="I47" s="136"/>
      <c r="J47" s="136"/>
      <c r="K47" s="137" t="s">
        <v>153</v>
      </c>
      <c r="L47" s="136"/>
      <c r="M47" s="136"/>
      <c r="N47" s="120"/>
      <c r="O47" s="120"/>
    </row>
    <row r="48" spans="1:15" ht="18.600000000000001" thickBot="1">
      <c r="A48" s="146" t="s">
        <v>28</v>
      </c>
      <c r="B48" s="147">
        <v>2</v>
      </c>
      <c r="C48" s="148" t="s">
        <v>153</v>
      </c>
      <c r="D48" s="149" t="s">
        <v>153</v>
      </c>
      <c r="E48" s="149" t="s">
        <v>153</v>
      </c>
      <c r="F48" s="149" t="s">
        <v>174</v>
      </c>
      <c r="G48" s="153"/>
      <c r="H48" s="136"/>
      <c r="I48" s="136"/>
      <c r="J48" s="149" t="s">
        <v>175</v>
      </c>
      <c r="K48" s="149" t="s">
        <v>153</v>
      </c>
      <c r="L48" s="136"/>
      <c r="M48" s="136"/>
      <c r="N48" s="120" t="s">
        <v>176</v>
      </c>
      <c r="O48" s="120"/>
    </row>
    <row r="49" spans="1:15" ht="18.600000000000001" thickBot="1">
      <c r="A49" s="146" t="s">
        <v>21</v>
      </c>
      <c r="B49" s="147">
        <v>3</v>
      </c>
      <c r="C49" s="148" t="s">
        <v>153</v>
      </c>
      <c r="D49" s="149" t="s">
        <v>153</v>
      </c>
      <c r="E49" s="149" t="s">
        <v>153</v>
      </c>
      <c r="F49" s="149" t="s">
        <v>153</v>
      </c>
      <c r="G49" s="153"/>
      <c r="H49" s="136"/>
      <c r="I49" s="136"/>
      <c r="J49" s="149" t="s">
        <v>153</v>
      </c>
      <c r="K49" s="149" t="s">
        <v>153</v>
      </c>
      <c r="L49" s="149" t="s">
        <v>153</v>
      </c>
      <c r="M49" s="136"/>
      <c r="N49" s="120"/>
      <c r="O49" s="120"/>
    </row>
    <row r="50" spans="1:15" ht="18.600000000000001" thickBot="1">
      <c r="A50" s="146" t="s">
        <v>177</v>
      </c>
      <c r="B50" s="143">
        <v>4</v>
      </c>
      <c r="C50" s="144" t="s">
        <v>153</v>
      </c>
      <c r="D50" s="145" t="s">
        <v>153</v>
      </c>
      <c r="E50" s="145" t="s">
        <v>153</v>
      </c>
      <c r="F50" s="145" t="s">
        <v>153</v>
      </c>
      <c r="G50" s="145" t="s">
        <v>153</v>
      </c>
      <c r="H50" s="145" t="s">
        <v>153</v>
      </c>
      <c r="I50" s="136" t="s">
        <v>193</v>
      </c>
      <c r="J50" s="145" t="s">
        <v>153</v>
      </c>
      <c r="K50" s="145" t="s">
        <v>153</v>
      </c>
      <c r="L50" s="145" t="s">
        <v>153</v>
      </c>
      <c r="M50" s="145" t="s">
        <v>153</v>
      </c>
      <c r="N50" t="s">
        <v>192</v>
      </c>
      <c r="O50" s="120"/>
    </row>
    <row r="51" spans="1:15" ht="18.600000000000001" thickBot="1">
      <c r="A51" s="146"/>
      <c r="B51" s="147">
        <v>5</v>
      </c>
      <c r="C51" s="148" t="s">
        <v>153</v>
      </c>
      <c r="D51" s="149" t="s">
        <v>153</v>
      </c>
      <c r="E51" s="149" t="s">
        <v>153</v>
      </c>
      <c r="F51" s="149" t="s">
        <v>153</v>
      </c>
      <c r="G51" s="149" t="s">
        <v>153</v>
      </c>
      <c r="H51" s="149" t="s">
        <v>153</v>
      </c>
      <c r="I51" s="149" t="s">
        <v>153</v>
      </c>
      <c r="J51" s="149" t="s">
        <v>153</v>
      </c>
      <c r="K51" s="149" t="s">
        <v>153</v>
      </c>
      <c r="L51" s="149" t="s">
        <v>153</v>
      </c>
      <c r="M51" s="149" t="s">
        <v>153</v>
      </c>
      <c r="N51" s="120"/>
      <c r="O51" s="120"/>
    </row>
    <row r="52" spans="1:15" ht="18.600000000000001" thickBot="1">
      <c r="B52" s="134">
        <v>6</v>
      </c>
      <c r="C52" s="135" t="s">
        <v>153</v>
      </c>
      <c r="D52" s="137" t="s">
        <v>153</v>
      </c>
      <c r="E52" s="137" t="s">
        <v>153</v>
      </c>
      <c r="F52" s="137" t="s">
        <v>153</v>
      </c>
      <c r="G52" s="137" t="s">
        <v>153</v>
      </c>
      <c r="H52" s="137" t="s">
        <v>153</v>
      </c>
      <c r="I52" s="137" t="s">
        <v>153</v>
      </c>
      <c r="J52" s="137" t="s">
        <v>153</v>
      </c>
      <c r="K52" s="137" t="s">
        <v>153</v>
      </c>
      <c r="L52" s="137" t="s">
        <v>153</v>
      </c>
      <c r="M52" s="137" t="s">
        <v>153</v>
      </c>
      <c r="N52" s="120"/>
      <c r="O52" s="120"/>
    </row>
    <row r="53" spans="1:15" ht="18.600000000000001" thickBot="1">
      <c r="B53" s="134">
        <v>7</v>
      </c>
      <c r="C53" s="135" t="s">
        <v>153</v>
      </c>
      <c r="D53" s="137" t="s">
        <v>153</v>
      </c>
      <c r="E53" s="137" t="s">
        <v>153</v>
      </c>
      <c r="F53" s="137" t="s">
        <v>153</v>
      </c>
      <c r="G53" s="137" t="s">
        <v>153</v>
      </c>
      <c r="H53" s="137" t="s">
        <v>153</v>
      </c>
      <c r="I53" s="137" t="s">
        <v>153</v>
      </c>
      <c r="J53" s="137" t="s">
        <v>153</v>
      </c>
      <c r="K53" s="137" t="s">
        <v>153</v>
      </c>
      <c r="L53" s="137" t="s">
        <v>153</v>
      </c>
      <c r="M53" s="137" t="s">
        <v>153</v>
      </c>
      <c r="N53" s="120"/>
      <c r="O53" s="120"/>
    </row>
    <row r="54" spans="1:15">
      <c r="N54" s="120"/>
      <c r="O54" s="120"/>
    </row>
    <row r="55" spans="1:15">
      <c r="I55" t="s">
        <v>194</v>
      </c>
      <c r="N55" s="120"/>
      <c r="O55" s="120"/>
    </row>
    <row r="56" spans="1:15">
      <c r="N56" s="120"/>
      <c r="O56" s="120"/>
    </row>
  </sheetData>
  <mergeCells count="32">
    <mergeCell ref="I45:I46"/>
    <mergeCell ref="J45:J46"/>
    <mergeCell ref="K45:K46"/>
    <mergeCell ref="L45:L46"/>
    <mergeCell ref="M45:M46"/>
    <mergeCell ref="B45:B46"/>
    <mergeCell ref="C45:C46"/>
    <mergeCell ref="D45:D46"/>
    <mergeCell ref="E45:E46"/>
    <mergeCell ref="H45:H46"/>
    <mergeCell ref="B31:M31"/>
    <mergeCell ref="B5:N5"/>
    <mergeCell ref="M8:N9"/>
    <mergeCell ref="B41:M41"/>
    <mergeCell ref="B42:M42"/>
    <mergeCell ref="B40:M40"/>
    <mergeCell ref="B32:M32"/>
    <mergeCell ref="N28:N39"/>
    <mergeCell ref="B30:M30"/>
    <mergeCell ref="B37:M37"/>
    <mergeCell ref="B38:M38"/>
    <mergeCell ref="B39:M39"/>
    <mergeCell ref="B28:M28"/>
    <mergeCell ref="B33:M33"/>
    <mergeCell ref="B35:M35"/>
    <mergeCell ref="B36:M36"/>
    <mergeCell ref="F1:N1"/>
    <mergeCell ref="B2:N3"/>
    <mergeCell ref="B24:H24"/>
    <mergeCell ref="B26:M26"/>
    <mergeCell ref="B27:M27"/>
    <mergeCell ref="D8:E8"/>
  </mergeCells>
  <phoneticPr fontId="101"/>
  <pageMargins left="0.75" right="0.75" top="1" bottom="1" header="0.51200000000000001" footer="0.51200000000000001"/>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D37"/>
  <sheetViews>
    <sheetView showGridLines="0" zoomScale="80" zoomScaleNormal="80" zoomScaleSheetLayoutView="79" workbookViewId="0">
      <selection activeCell="C2" sqref="C2:C4"/>
    </sheetView>
  </sheetViews>
  <sheetFormatPr defaultColWidth="9" defaultRowHeight="19.2"/>
  <cols>
    <col min="1" max="1" width="201.109375" style="354" customWidth="1"/>
    <col min="2" max="2" width="11.21875" style="352" customWidth="1"/>
    <col min="3" max="3" width="27.44140625" style="352" customWidth="1"/>
    <col min="4" max="4" width="17.88671875" style="353" customWidth="1"/>
    <col min="5" max="16384" width="9" style="1"/>
  </cols>
  <sheetData>
    <row r="1" spans="1:4" s="42" customFormat="1" ht="44.25" customHeight="1" thickBot="1">
      <c r="A1" s="220" t="s">
        <v>281</v>
      </c>
      <c r="B1" s="221" t="s">
        <v>0</v>
      </c>
      <c r="C1" s="222" t="s">
        <v>1</v>
      </c>
      <c r="D1" s="351" t="s">
        <v>2</v>
      </c>
    </row>
    <row r="2" spans="1:4" s="42" customFormat="1" ht="44.25" customHeight="1" thickTop="1">
      <c r="A2" s="214" t="s">
        <v>453</v>
      </c>
      <c r="B2" s="374"/>
      <c r="C2" s="720" t="s">
        <v>380</v>
      </c>
      <c r="D2" s="375"/>
    </row>
    <row r="3" spans="1:4" s="42" customFormat="1" ht="328.8" customHeight="1">
      <c r="A3" s="495" t="s">
        <v>377</v>
      </c>
      <c r="B3" s="394" t="s">
        <v>379</v>
      </c>
      <c r="C3" s="721"/>
      <c r="D3" s="376">
        <v>45014</v>
      </c>
    </row>
    <row r="4" spans="1:4" s="42" customFormat="1" ht="36.6" customHeight="1" thickBot="1">
      <c r="A4" s="215" t="s">
        <v>378</v>
      </c>
      <c r="B4" s="371"/>
      <c r="C4" s="722"/>
      <c r="D4" s="377"/>
    </row>
    <row r="5" spans="1:4" s="42" customFormat="1" ht="46.2" customHeight="1" thickBot="1">
      <c r="A5" s="462" t="s">
        <v>261</v>
      </c>
      <c r="B5" s="210"/>
      <c r="C5" s="711" t="s">
        <v>264</v>
      </c>
      <c r="D5" s="702">
        <v>45009</v>
      </c>
    </row>
    <row r="6" spans="1:4" s="42" customFormat="1" ht="171" customHeight="1" thickBot="1">
      <c r="A6" s="488" t="s">
        <v>381</v>
      </c>
      <c r="B6" s="489" t="s">
        <v>263</v>
      </c>
      <c r="C6" s="712"/>
      <c r="D6" s="703"/>
    </row>
    <row r="7" spans="1:4" s="42" customFormat="1" ht="34.950000000000003" customHeight="1" thickBot="1">
      <c r="A7" s="455" t="s">
        <v>262</v>
      </c>
      <c r="B7" s="456"/>
      <c r="C7" s="713"/>
      <c r="D7" s="703"/>
    </row>
    <row r="8" spans="1:4" s="42" customFormat="1" ht="43.8" customHeight="1" thickTop="1">
      <c r="A8" s="384" t="s">
        <v>382</v>
      </c>
      <c r="B8" s="454"/>
      <c r="C8" s="714" t="s">
        <v>390</v>
      </c>
      <c r="D8" s="729">
        <v>45009</v>
      </c>
    </row>
    <row r="9" spans="1:4" s="42" customFormat="1" ht="300.60000000000002" customHeight="1">
      <c r="A9" s="495" t="s">
        <v>383</v>
      </c>
      <c r="B9" s="211" t="s">
        <v>267</v>
      </c>
      <c r="C9" s="715"/>
      <c r="D9" s="730"/>
    </row>
    <row r="10" spans="1:4" s="42" customFormat="1" ht="44.4" customHeight="1" thickBot="1">
      <c r="A10" s="215" t="s">
        <v>384</v>
      </c>
      <c r="B10" s="212"/>
      <c r="C10" s="716"/>
      <c r="D10" s="731"/>
    </row>
    <row r="11" spans="1:4" s="42" customFormat="1" ht="44.25" customHeight="1" thickTop="1">
      <c r="A11" s="214" t="s">
        <v>385</v>
      </c>
      <c r="B11" s="374"/>
      <c r="C11" s="720" t="s">
        <v>388</v>
      </c>
      <c r="D11" s="375"/>
    </row>
    <row r="12" spans="1:4" s="42" customFormat="1" ht="174.6" customHeight="1">
      <c r="A12" s="495" t="s">
        <v>386</v>
      </c>
      <c r="B12" s="394" t="s">
        <v>389</v>
      </c>
      <c r="C12" s="721"/>
      <c r="D12" s="376">
        <v>45009</v>
      </c>
    </row>
    <row r="13" spans="1:4" s="42" customFormat="1" ht="36.6" customHeight="1" thickBot="1">
      <c r="A13" s="215" t="s">
        <v>387</v>
      </c>
      <c r="B13" s="371"/>
      <c r="C13" s="722"/>
      <c r="D13" s="377"/>
    </row>
    <row r="14" spans="1:4" s="42" customFormat="1" ht="44.25" customHeight="1" thickTop="1">
      <c r="A14" s="503" t="s">
        <v>352</v>
      </c>
      <c r="B14" s="374"/>
      <c r="C14" s="720" t="s">
        <v>437</v>
      </c>
      <c r="D14" s="380" t="s">
        <v>438</v>
      </c>
    </row>
    <row r="15" spans="1:4" s="42" customFormat="1" ht="160.80000000000001" customHeight="1" thickBot="1">
      <c r="A15" s="494" t="s">
        <v>353</v>
      </c>
      <c r="B15" s="383" t="s">
        <v>436</v>
      </c>
      <c r="C15" s="721"/>
      <c r="D15" s="376">
        <v>45014</v>
      </c>
    </row>
    <row r="16" spans="1:4" s="42" customFormat="1" ht="36.6" customHeight="1" thickTop="1" thickBot="1">
      <c r="A16" s="497" t="s">
        <v>354</v>
      </c>
      <c r="B16" s="371"/>
      <c r="C16" s="722"/>
      <c r="D16" s="377"/>
    </row>
    <row r="17" spans="1:4" s="42" customFormat="1" ht="48.6" hidden="1" customHeight="1" thickTop="1">
      <c r="A17" s="359"/>
      <c r="B17" s="726"/>
      <c r="C17" s="711"/>
      <c r="D17" s="708"/>
    </row>
    <row r="18" spans="1:4" s="42" customFormat="1" ht="91.2" hidden="1" customHeight="1">
      <c r="A18" s="386"/>
      <c r="B18" s="727"/>
      <c r="C18" s="712"/>
      <c r="D18" s="709"/>
    </row>
    <row r="19" spans="1:4" s="42" customFormat="1" ht="43.2" hidden="1" customHeight="1" thickBot="1">
      <c r="A19" s="445"/>
      <c r="B19" s="728"/>
      <c r="C19" s="713"/>
      <c r="D19" s="710"/>
    </row>
    <row r="20" spans="1:4" s="42" customFormat="1" ht="51" hidden="1" customHeight="1" thickTop="1" thickBot="1">
      <c r="A20" s="446"/>
      <c r="B20" s="717"/>
      <c r="C20" s="717"/>
      <c r="D20" s="702"/>
    </row>
    <row r="21" spans="1:4" s="42" customFormat="1" ht="168" hidden="1" customHeight="1" thickBot="1">
      <c r="A21" s="372"/>
      <c r="B21" s="718"/>
      <c r="C21" s="718"/>
      <c r="D21" s="703"/>
    </row>
    <row r="22" spans="1:4" s="42" customFormat="1" ht="43.2" hidden="1" customHeight="1" thickBot="1">
      <c r="A22" s="368"/>
      <c r="B22" s="719"/>
      <c r="C22" s="719"/>
      <c r="D22" s="703"/>
    </row>
    <row r="23" spans="1:4" s="42" customFormat="1" ht="48.6" hidden="1" customHeight="1" thickTop="1" thickBot="1">
      <c r="A23" s="216"/>
      <c r="B23" s="723"/>
      <c r="C23" s="705"/>
      <c r="D23" s="702"/>
    </row>
    <row r="24" spans="1:4" s="42" customFormat="1" ht="247.8" hidden="1" customHeight="1" thickBot="1">
      <c r="A24" s="442"/>
      <c r="B24" s="724"/>
      <c r="C24" s="706"/>
      <c r="D24" s="703"/>
    </row>
    <row r="25" spans="1:4" s="42" customFormat="1" ht="40.950000000000003" hidden="1" customHeight="1" thickBot="1">
      <c r="A25" s="365"/>
      <c r="B25" s="725"/>
      <c r="C25" s="707"/>
      <c r="D25" s="704"/>
    </row>
    <row r="26" spans="1:4" s="42" customFormat="1" ht="48.6" hidden="1" customHeight="1" thickTop="1" thickBot="1">
      <c r="A26" s="216"/>
      <c r="B26" s="723"/>
      <c r="C26" s="705"/>
      <c r="D26" s="702"/>
    </row>
    <row r="27" spans="1:4" s="42" customFormat="1" ht="383.4" hidden="1" customHeight="1" thickBot="1">
      <c r="A27" s="442"/>
      <c r="B27" s="724"/>
      <c r="C27" s="706"/>
      <c r="D27" s="703"/>
    </row>
    <row r="28" spans="1:4" s="42" customFormat="1" ht="40.950000000000003" hidden="1" customHeight="1" thickBot="1">
      <c r="A28" s="365"/>
      <c r="B28" s="725"/>
      <c r="C28" s="707"/>
      <c r="D28" s="704"/>
    </row>
    <row r="29" spans="1:4" s="42" customFormat="1" ht="40.950000000000003" hidden="1" customHeight="1" thickTop="1" thickBot="1">
      <c r="A29" s="216"/>
      <c r="B29" s="723"/>
      <c r="C29" s="705"/>
      <c r="D29" s="702"/>
    </row>
    <row r="30" spans="1:4" s="42" customFormat="1" ht="177" hidden="1" customHeight="1" thickBot="1">
      <c r="A30" s="442"/>
      <c r="B30" s="724"/>
      <c r="C30" s="706"/>
      <c r="D30" s="703"/>
    </row>
    <row r="31" spans="1:4" s="42" customFormat="1" ht="40.950000000000003" hidden="1" customHeight="1" thickBot="1">
      <c r="A31" s="365"/>
      <c r="B31" s="725"/>
      <c r="C31" s="707"/>
      <c r="D31" s="704"/>
    </row>
    <row r="32" spans="1:4" s="42" customFormat="1" ht="47.4" customHeight="1" thickTop="1">
      <c r="A32" s="373" t="s">
        <v>439</v>
      </c>
      <c r="B32" s="374"/>
      <c r="C32" s="732" t="s">
        <v>442</v>
      </c>
      <c r="D32" s="380" t="s">
        <v>438</v>
      </c>
    </row>
    <row r="33" spans="1:4" s="42" customFormat="1" ht="245.4" customHeight="1">
      <c r="A33" s="496" t="s">
        <v>441</v>
      </c>
      <c r="B33" s="383" t="s">
        <v>440</v>
      </c>
      <c r="C33" s="721"/>
      <c r="D33" s="376">
        <v>45016</v>
      </c>
    </row>
    <row r="34" spans="1:4" s="42" customFormat="1" ht="37.200000000000003" customHeight="1" thickBot="1">
      <c r="A34" s="468" t="s">
        <v>443</v>
      </c>
      <c r="B34" s="371"/>
      <c r="C34" s="722"/>
      <c r="D34" s="377"/>
    </row>
    <row r="35" spans="1:4" s="42" customFormat="1" ht="47.4" customHeight="1" thickTop="1">
      <c r="A35" s="373" t="s">
        <v>446</v>
      </c>
      <c r="B35" s="374"/>
      <c r="C35" s="732" t="s">
        <v>447</v>
      </c>
      <c r="D35" s="380"/>
    </row>
    <row r="36" spans="1:4" s="42" customFormat="1" ht="126" customHeight="1">
      <c r="A36" s="496" t="s">
        <v>448</v>
      </c>
      <c r="B36" s="383" t="s">
        <v>449</v>
      </c>
      <c r="C36" s="721"/>
      <c r="D36" s="376">
        <v>45015</v>
      </c>
    </row>
    <row r="37" spans="1:4" s="42" customFormat="1" ht="37.200000000000003" customHeight="1" thickBot="1">
      <c r="A37" s="468"/>
      <c r="B37" s="371"/>
      <c r="C37" s="722"/>
      <c r="D37" s="377"/>
    </row>
  </sheetData>
  <mergeCells count="24">
    <mergeCell ref="C35:C37"/>
    <mergeCell ref="C2:C4"/>
    <mergeCell ref="C29:C31"/>
    <mergeCell ref="D29:D31"/>
    <mergeCell ref="B26:B28"/>
    <mergeCell ref="C26:C28"/>
    <mergeCell ref="D26:D28"/>
    <mergeCell ref="B17:B19"/>
    <mergeCell ref="B23:B25"/>
    <mergeCell ref="B29:B31"/>
    <mergeCell ref="B20:B22"/>
    <mergeCell ref="C5:C7"/>
    <mergeCell ref="D20:D22"/>
    <mergeCell ref="D8:D10"/>
    <mergeCell ref="C32:C34"/>
    <mergeCell ref="C14:C16"/>
    <mergeCell ref="D5:D7"/>
    <mergeCell ref="D23:D25"/>
    <mergeCell ref="C23:C25"/>
    <mergeCell ref="D17:D19"/>
    <mergeCell ref="C17:C19"/>
    <mergeCell ref="C8:C10"/>
    <mergeCell ref="C20:C22"/>
    <mergeCell ref="C11:C13"/>
  </mergeCells>
  <phoneticPr fontId="16"/>
  <hyperlinks>
    <hyperlink ref="A16" r:id="rId1" xr:uid="{2F205F79-39AE-4E09-9A2C-F4C725C8566A}"/>
    <hyperlink ref="A4" r:id="rId2" xr:uid="{B61B9A67-47DA-4EDA-ACBD-88C147129F2F}"/>
    <hyperlink ref="A7" r:id="rId3" xr:uid="{1FAFACBB-7CE5-49F9-923D-3FFB27E06E13}"/>
    <hyperlink ref="A10" r:id="rId4" xr:uid="{B261847E-244A-4476-B4D1-D28DCBEE285D}"/>
    <hyperlink ref="A13" r:id="rId5" xr:uid="{6823D45A-B77F-410E-A4BE-D606E7AF32BD}"/>
    <hyperlink ref="C8" r:id="rId6" display="ut@k:y " xr:uid="{CD06DFD7-6DE1-4AB3-89D2-8E3D41E29AC2}"/>
    <hyperlink ref="A34" r:id="rId7" xr:uid="{61C005E6-B174-4B0E-8F9E-3C28CA670695}"/>
  </hyperlinks>
  <pageMargins left="0" right="0" top="0.19685039370078741" bottom="0.39370078740157483" header="0" footer="0.19685039370078741"/>
  <pageSetup paperSize="8" scale="28" orientation="portrait" horizontalDpi="300" verticalDpi="300" r:id="rId8"/>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C42"/>
  <sheetViews>
    <sheetView defaultGridColor="0" view="pageBreakPreview" topLeftCell="A4" colorId="56" zoomScale="91" zoomScaleNormal="66" zoomScaleSheetLayoutView="91" workbookViewId="0">
      <selection activeCell="A30" sqref="A30"/>
    </sheetView>
  </sheetViews>
  <sheetFormatPr defaultColWidth="9" defaultRowHeight="19.2"/>
  <cols>
    <col min="1" max="1" width="193.5546875" style="364" customWidth="1"/>
    <col min="2" max="2" width="18" style="174" customWidth="1"/>
    <col min="3" max="3" width="20.109375" style="175" customWidth="1"/>
    <col min="4" max="16384" width="9" style="38"/>
  </cols>
  <sheetData>
    <row r="1" spans="1:3" ht="58.95" customHeight="1" thickBot="1">
      <c r="A1" s="37" t="s">
        <v>282</v>
      </c>
      <c r="B1" s="347" t="s">
        <v>24</v>
      </c>
      <c r="C1" s="348" t="s">
        <v>2</v>
      </c>
    </row>
    <row r="2" spans="1:3" ht="48.6" customHeight="1">
      <c r="A2" s="160" t="s">
        <v>419</v>
      </c>
      <c r="B2" s="169"/>
      <c r="C2" s="170"/>
    </row>
    <row r="3" spans="1:3" ht="409.6" customHeight="1">
      <c r="A3" s="392" t="s">
        <v>401</v>
      </c>
      <c r="B3" s="448" t="s">
        <v>429</v>
      </c>
      <c r="C3" s="171">
        <v>45015</v>
      </c>
    </row>
    <row r="4" spans="1:3" ht="48.6" customHeight="1" thickBot="1">
      <c r="A4" s="366" t="s">
        <v>399</v>
      </c>
      <c r="B4" s="172"/>
      <c r="C4" s="173"/>
    </row>
    <row r="5" spans="1:3" ht="48.6" customHeight="1">
      <c r="A5" s="160" t="s">
        <v>420</v>
      </c>
      <c r="B5" s="169"/>
      <c r="C5" s="170"/>
    </row>
    <row r="6" spans="1:3" ht="126.6" customHeight="1">
      <c r="A6" s="451" t="s">
        <v>402</v>
      </c>
      <c r="B6" s="369" t="s">
        <v>430</v>
      </c>
      <c r="C6" s="171">
        <v>45015</v>
      </c>
    </row>
    <row r="7" spans="1:3" ht="48.6" customHeight="1" thickBot="1">
      <c r="A7" s="366" t="s">
        <v>400</v>
      </c>
      <c r="B7" s="172"/>
      <c r="C7" s="173"/>
    </row>
    <row r="8" spans="1:3" ht="48.6" customHeight="1">
      <c r="A8" s="160" t="s">
        <v>421</v>
      </c>
      <c r="B8" s="169"/>
      <c r="C8" s="170"/>
    </row>
    <row r="9" spans="1:3" ht="172.2" customHeight="1">
      <c r="A9" s="451" t="s">
        <v>404</v>
      </c>
      <c r="B9" s="459" t="s">
        <v>431</v>
      </c>
      <c r="C9" s="171">
        <v>45014</v>
      </c>
    </row>
    <row r="10" spans="1:3" ht="39.6" customHeight="1" thickBot="1">
      <c r="A10" s="366" t="s">
        <v>403</v>
      </c>
      <c r="B10" s="172"/>
      <c r="C10" s="173"/>
    </row>
    <row r="11" spans="1:3" ht="48.6" customHeight="1">
      <c r="A11" s="160" t="s">
        <v>422</v>
      </c>
      <c r="B11" s="169"/>
      <c r="C11" s="170"/>
    </row>
    <row r="12" spans="1:3" ht="325.8" customHeight="1">
      <c r="A12" s="392" t="s">
        <v>418</v>
      </c>
      <c r="B12" s="448" t="s">
        <v>432</v>
      </c>
      <c r="C12" s="171">
        <v>45016</v>
      </c>
    </row>
    <row r="13" spans="1:3" ht="48.6" customHeight="1" thickBot="1">
      <c r="A13" s="366" t="s">
        <v>417</v>
      </c>
      <c r="B13" s="172"/>
      <c r="C13" s="173"/>
    </row>
    <row r="14" spans="1:3" ht="48.6" customHeight="1">
      <c r="A14" s="160" t="s">
        <v>423</v>
      </c>
      <c r="B14" s="169"/>
      <c r="C14" s="170"/>
    </row>
    <row r="15" spans="1:3" ht="255.6" customHeight="1">
      <c r="A15" s="451" t="s">
        <v>406</v>
      </c>
      <c r="B15" s="369" t="s">
        <v>433</v>
      </c>
      <c r="C15" s="171">
        <v>45012</v>
      </c>
    </row>
    <row r="16" spans="1:3" ht="48.6" customHeight="1" thickBot="1">
      <c r="A16" s="366" t="s">
        <v>405</v>
      </c>
      <c r="B16" s="172"/>
      <c r="C16" s="173"/>
    </row>
    <row r="17" spans="1:3" ht="48.6" customHeight="1">
      <c r="A17" s="160" t="s">
        <v>424</v>
      </c>
      <c r="B17" s="169"/>
      <c r="C17" s="170"/>
    </row>
    <row r="18" spans="1:3" ht="141" customHeight="1">
      <c r="A18" s="451" t="s">
        <v>408</v>
      </c>
      <c r="B18" s="369" t="s">
        <v>433</v>
      </c>
      <c r="C18" s="171">
        <v>45012</v>
      </c>
    </row>
    <row r="19" spans="1:3" ht="48.6" customHeight="1" thickBot="1">
      <c r="A19" s="366" t="s">
        <v>407</v>
      </c>
      <c r="B19" s="172"/>
      <c r="C19" s="173" t="s">
        <v>189</v>
      </c>
    </row>
    <row r="20" spans="1:3" ht="48.6" customHeight="1">
      <c r="A20" s="160" t="s">
        <v>425</v>
      </c>
      <c r="B20" s="169"/>
      <c r="C20" s="170"/>
    </row>
    <row r="21" spans="1:3" ht="228.6" customHeight="1">
      <c r="A21" s="490" t="s">
        <v>410</v>
      </c>
      <c r="B21" s="448" t="s">
        <v>434</v>
      </c>
      <c r="C21" s="171">
        <v>45011</v>
      </c>
    </row>
    <row r="22" spans="1:3" ht="48.6" customHeight="1" thickBot="1">
      <c r="A22" s="366" t="s">
        <v>409</v>
      </c>
      <c r="B22" s="172"/>
      <c r="C22" s="173"/>
    </row>
    <row r="23" spans="1:3" ht="48.6" customHeight="1">
      <c r="A23" s="160" t="s">
        <v>426</v>
      </c>
      <c r="B23" s="169"/>
      <c r="C23" s="170"/>
    </row>
    <row r="24" spans="1:3" ht="195.6" customHeight="1">
      <c r="A24" s="451" t="s">
        <v>412</v>
      </c>
      <c r="B24" s="369" t="s">
        <v>435</v>
      </c>
      <c r="C24" s="171">
        <v>45012</v>
      </c>
    </row>
    <row r="25" spans="1:3" ht="48.6" customHeight="1" thickBot="1">
      <c r="A25" s="366" t="s">
        <v>411</v>
      </c>
      <c r="B25" s="172"/>
      <c r="C25" s="173"/>
    </row>
    <row r="26" spans="1:3" ht="48.6" customHeight="1">
      <c r="A26" s="160" t="s">
        <v>427</v>
      </c>
      <c r="B26" s="169"/>
      <c r="C26" s="170"/>
    </row>
    <row r="27" spans="1:3" ht="114.6" customHeight="1" thickBot="1">
      <c r="A27" s="499" t="s">
        <v>414</v>
      </c>
      <c r="B27" s="369" t="s">
        <v>435</v>
      </c>
      <c r="C27" s="171">
        <v>45010</v>
      </c>
    </row>
    <row r="28" spans="1:3" ht="48.6" customHeight="1" thickBot="1">
      <c r="A28" s="498" t="s">
        <v>413</v>
      </c>
      <c r="B28" s="172"/>
      <c r="C28" s="173"/>
    </row>
    <row r="29" spans="1:3" ht="48.6" customHeight="1">
      <c r="A29" s="160" t="s">
        <v>428</v>
      </c>
      <c r="B29" s="169"/>
      <c r="C29" s="170"/>
    </row>
    <row r="30" spans="1:3" ht="278.39999999999998" customHeight="1">
      <c r="A30" s="451" t="s">
        <v>416</v>
      </c>
      <c r="B30" s="369" t="s">
        <v>435</v>
      </c>
      <c r="C30" s="171">
        <v>45009</v>
      </c>
    </row>
    <row r="31" spans="1:3" ht="48.6" customHeight="1" thickBot="1">
      <c r="A31" s="366" t="s">
        <v>415</v>
      </c>
      <c r="B31" s="172"/>
      <c r="C31" s="173"/>
    </row>
    <row r="32" spans="1:3" ht="48.6" hidden="1" customHeight="1">
      <c r="A32" s="160"/>
      <c r="B32" s="169"/>
      <c r="C32" s="170"/>
    </row>
    <row r="33" spans="1:3" ht="119.4" hidden="1" customHeight="1">
      <c r="A33" s="392"/>
      <c r="B33" s="369"/>
      <c r="C33" s="171"/>
    </row>
    <row r="34" spans="1:3" ht="48.6" hidden="1" customHeight="1" thickBot="1">
      <c r="A34" s="366"/>
      <c r="B34" s="172"/>
      <c r="C34" s="173"/>
    </row>
    <row r="35" spans="1:3" ht="48.6" hidden="1" customHeight="1">
      <c r="A35" s="160"/>
      <c r="B35" s="169"/>
      <c r="C35" s="170"/>
    </row>
    <row r="36" spans="1:3" ht="342" hidden="1" customHeight="1">
      <c r="A36" s="392"/>
      <c r="B36" s="369"/>
      <c r="C36" s="171"/>
    </row>
    <row r="37" spans="1:3" ht="48.6" hidden="1" customHeight="1" thickBot="1">
      <c r="A37" s="366"/>
      <c r="B37" s="172"/>
      <c r="C37" s="173"/>
    </row>
    <row r="38" spans="1:3" ht="25.2" hidden="1" customHeight="1">
      <c r="A38" s="213"/>
      <c r="B38" s="457"/>
      <c r="C38" s="458"/>
    </row>
    <row r="39" spans="1:3" ht="25.2" hidden="1" customHeight="1" thickBot="1">
      <c r="A39" s="213"/>
      <c r="B39" s="457"/>
      <c r="C39" s="458"/>
    </row>
    <row r="40" spans="1:3" ht="37.799999999999997" customHeight="1">
      <c r="A40" s="733"/>
      <c r="B40" s="733"/>
      <c r="C40" s="733"/>
    </row>
    <row r="41" spans="1:3" ht="46.2" customHeight="1">
      <c r="A41" s="734"/>
      <c r="B41" s="734"/>
      <c r="C41" s="734"/>
    </row>
    <row r="42" spans="1:3">
      <c r="A42" s="364" t="s">
        <v>21</v>
      </c>
    </row>
  </sheetData>
  <mergeCells count="2">
    <mergeCell ref="A40:C40"/>
    <mergeCell ref="A41:C41"/>
  </mergeCells>
  <phoneticPr fontId="101"/>
  <hyperlinks>
    <hyperlink ref="A4" r:id="rId1" xr:uid="{E6503C4C-8DDC-4480-88CB-D77DF541EF41}"/>
    <hyperlink ref="A7" r:id="rId2" xr:uid="{9D236DC3-AD3A-4630-A6FE-F2332B55C191}"/>
    <hyperlink ref="A10" r:id="rId3" xr:uid="{E4436116-2B83-477B-9694-D7A0E5149472}"/>
    <hyperlink ref="A16" r:id="rId4" xr:uid="{00F388D6-9284-4853-8BB1-FEDDE28F40D3}"/>
    <hyperlink ref="A19" r:id="rId5" xr:uid="{D3F52CD7-EE75-48CA-B898-0B403174C2C8}"/>
    <hyperlink ref="A22" r:id="rId6" xr:uid="{490E1065-0373-4FFB-AB5B-218D41D63B93}"/>
    <hyperlink ref="A25" r:id="rId7" xr:uid="{96CC8FD6-C12C-4FB8-B0CE-2535E93367AB}"/>
    <hyperlink ref="A28" r:id="rId8" xr:uid="{36C8A89E-906F-4BF2-A6A0-C4476114DE4D}"/>
    <hyperlink ref="A31" r:id="rId9" xr:uid="{70720990-4255-4B0F-B514-364EC93EB4BB}"/>
    <hyperlink ref="A13" r:id="rId10" xr:uid="{C442F7E1-BE66-416F-A7BB-FB9038FA4A99}"/>
  </hyperlinks>
  <pageMargins left="0.74803149606299213" right="0.74803149606299213" top="0.98425196850393704" bottom="0.98425196850393704" header="0.51181102362204722" footer="0.51181102362204722"/>
  <pageSetup paperSize="9" scale="16" fitToHeight="3" orientation="portrait" r:id="rId11"/>
  <headerFooter alignWithMargins="0"/>
  <drawing r:id="rId1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E39"/>
  <sheetViews>
    <sheetView zoomScaleNormal="100" zoomScaleSheetLayoutView="100" workbookViewId="0">
      <selection activeCell="E7" sqref="E7"/>
    </sheetView>
  </sheetViews>
  <sheetFormatPr defaultColWidth="9" defaultRowHeight="13.2"/>
  <cols>
    <col min="1" max="1" width="7.33203125" style="1" customWidth="1"/>
    <col min="2" max="13" width="6.77734375" style="1" customWidth="1"/>
    <col min="14" max="14" width="7.44140625" style="1" customWidth="1"/>
    <col min="15" max="15" width="5.88671875" style="1" customWidth="1"/>
    <col min="16" max="16" width="7.44140625" style="1" customWidth="1"/>
    <col min="17" max="29" width="6.77734375" style="1" customWidth="1"/>
    <col min="30" max="16384" width="9" style="1"/>
  </cols>
  <sheetData>
    <row r="1" spans="1:29" ht="15" customHeight="1">
      <c r="A1" s="737" t="s">
        <v>3</v>
      </c>
      <c r="B1" s="738"/>
      <c r="C1" s="738"/>
      <c r="D1" s="738"/>
      <c r="E1" s="738"/>
      <c r="F1" s="738"/>
      <c r="G1" s="738"/>
      <c r="H1" s="738"/>
      <c r="I1" s="738"/>
      <c r="J1" s="738"/>
      <c r="K1" s="738"/>
      <c r="L1" s="738"/>
      <c r="M1" s="738"/>
      <c r="N1" s="739"/>
      <c r="P1" s="740" t="s">
        <v>4</v>
      </c>
      <c r="Q1" s="741"/>
      <c r="R1" s="741"/>
      <c r="S1" s="741"/>
      <c r="T1" s="741"/>
      <c r="U1" s="741"/>
      <c r="V1" s="741"/>
      <c r="W1" s="741"/>
      <c r="X1" s="741"/>
      <c r="Y1" s="741"/>
      <c r="Z1" s="741"/>
      <c r="AA1" s="741"/>
      <c r="AB1" s="741"/>
      <c r="AC1" s="742"/>
    </row>
    <row r="2" spans="1:29" ht="18" customHeight="1" thickBot="1">
      <c r="A2" s="743" t="s">
        <v>5</v>
      </c>
      <c r="B2" s="744"/>
      <c r="C2" s="744"/>
      <c r="D2" s="744"/>
      <c r="E2" s="744"/>
      <c r="F2" s="744"/>
      <c r="G2" s="744"/>
      <c r="H2" s="744"/>
      <c r="I2" s="744"/>
      <c r="J2" s="744"/>
      <c r="K2" s="744"/>
      <c r="L2" s="744"/>
      <c r="M2" s="744"/>
      <c r="N2" s="745"/>
      <c r="P2" s="746" t="s">
        <v>6</v>
      </c>
      <c r="Q2" s="744"/>
      <c r="R2" s="744"/>
      <c r="S2" s="744"/>
      <c r="T2" s="744"/>
      <c r="U2" s="744"/>
      <c r="V2" s="744"/>
      <c r="W2" s="744"/>
      <c r="X2" s="744"/>
      <c r="Y2" s="744"/>
      <c r="Z2" s="744"/>
      <c r="AA2" s="744"/>
      <c r="AB2" s="744"/>
      <c r="AC2" s="747"/>
    </row>
    <row r="3" spans="1:29" ht="13.8" thickBot="1">
      <c r="A3" s="6"/>
      <c r="B3" s="189" t="s">
        <v>214</v>
      </c>
      <c r="C3" s="189" t="s">
        <v>7</v>
      </c>
      <c r="D3" s="180" t="s">
        <v>8</v>
      </c>
      <c r="E3" s="189" t="s">
        <v>9</v>
      </c>
      <c r="F3" s="189" t="s">
        <v>10</v>
      </c>
      <c r="G3" s="189" t="s">
        <v>11</v>
      </c>
      <c r="H3" s="189" t="s">
        <v>12</v>
      </c>
      <c r="I3" s="189" t="s">
        <v>13</v>
      </c>
      <c r="J3" s="189" t="s">
        <v>14</v>
      </c>
      <c r="K3" s="189" t="s">
        <v>15</v>
      </c>
      <c r="L3" s="189" t="s">
        <v>16</v>
      </c>
      <c r="M3" s="189" t="s">
        <v>17</v>
      </c>
      <c r="N3" s="7" t="s">
        <v>18</v>
      </c>
      <c r="P3" s="8"/>
      <c r="Q3" s="189" t="s">
        <v>214</v>
      </c>
      <c r="R3" s="189" t="s">
        <v>7</v>
      </c>
      <c r="S3" s="180" t="s">
        <v>8</v>
      </c>
      <c r="T3" s="189" t="s">
        <v>9</v>
      </c>
      <c r="U3" s="189" t="s">
        <v>10</v>
      </c>
      <c r="V3" s="189" t="s">
        <v>11</v>
      </c>
      <c r="W3" s="189" t="s">
        <v>12</v>
      </c>
      <c r="X3" s="189" t="s">
        <v>13</v>
      </c>
      <c r="Y3" s="189" t="s">
        <v>14</v>
      </c>
      <c r="Z3" s="189" t="s">
        <v>15</v>
      </c>
      <c r="AA3" s="189" t="s">
        <v>16</v>
      </c>
      <c r="AB3" s="189" t="s">
        <v>17</v>
      </c>
      <c r="AC3" s="9" t="s">
        <v>19</v>
      </c>
    </row>
    <row r="4" spans="1:29" ht="19.8" thickBot="1">
      <c r="A4" s="439" t="s">
        <v>212</v>
      </c>
      <c r="B4" s="440">
        <f>AVERAGE(B7:B18)</f>
        <v>68.083333333333329</v>
      </c>
      <c r="C4" s="440">
        <f t="shared" ref="C4:M4" si="0">AVERAGE(C7:C18)</f>
        <v>56.083333333333336</v>
      </c>
      <c r="D4" s="440">
        <f t="shared" si="0"/>
        <v>64.666666666666671</v>
      </c>
      <c r="E4" s="440">
        <f t="shared" si="0"/>
        <v>102.45454545454545</v>
      </c>
      <c r="F4" s="440">
        <f t="shared" si="0"/>
        <v>184.81818181818181</v>
      </c>
      <c r="G4" s="440">
        <f t="shared" si="0"/>
        <v>405.27272727272725</v>
      </c>
      <c r="H4" s="440">
        <f t="shared" si="0"/>
        <v>614.90909090909088</v>
      </c>
      <c r="I4" s="440">
        <f t="shared" si="0"/>
        <v>875.18181818181813</v>
      </c>
      <c r="J4" s="440">
        <f t="shared" si="0"/>
        <v>564.72727272727275</v>
      </c>
      <c r="K4" s="440">
        <f t="shared" si="0"/>
        <v>363.72727272727275</v>
      </c>
      <c r="L4" s="440">
        <f t="shared" si="0"/>
        <v>207</v>
      </c>
      <c r="M4" s="440">
        <f t="shared" si="0"/>
        <v>134.81818181818181</v>
      </c>
      <c r="N4" s="440">
        <f>AVERAGE(N7:N18)</f>
        <v>3639.7272727272725</v>
      </c>
      <c r="O4" s="10"/>
      <c r="P4" s="441" t="str">
        <f>+A4</f>
        <v>12-21年月平均</v>
      </c>
      <c r="Q4" s="440">
        <f>AVERAGE(Q7:Q18)</f>
        <v>8.1666666666666661</v>
      </c>
      <c r="R4" s="440">
        <f t="shared" ref="R4:AC4" si="1">AVERAGE(R7:R18)</f>
        <v>8.75</v>
      </c>
      <c r="S4" s="440">
        <f t="shared" si="1"/>
        <v>13.25</v>
      </c>
      <c r="T4" s="440">
        <f t="shared" si="1"/>
        <v>6.9090909090909092</v>
      </c>
      <c r="U4" s="440">
        <f t="shared" si="1"/>
        <v>9.8181818181818183</v>
      </c>
      <c r="V4" s="440">
        <f t="shared" si="1"/>
        <v>9.0909090909090917</v>
      </c>
      <c r="W4" s="440">
        <f t="shared" si="1"/>
        <v>8.1818181818181817</v>
      </c>
      <c r="X4" s="440">
        <f t="shared" si="1"/>
        <v>11.545454545454545</v>
      </c>
      <c r="Y4" s="440">
        <f t="shared" si="1"/>
        <v>9.9090909090909083</v>
      </c>
      <c r="Z4" s="440">
        <f t="shared" si="1"/>
        <v>19.818181818181817</v>
      </c>
      <c r="AA4" s="440">
        <f t="shared" si="1"/>
        <v>11.636363636363637</v>
      </c>
      <c r="AB4" s="440">
        <f t="shared" si="1"/>
        <v>12.181818181818182</v>
      </c>
      <c r="AC4" s="440">
        <f t="shared" si="1"/>
        <v>131.45454545454547</v>
      </c>
    </row>
    <row r="5" spans="1:29" ht="19.8" customHeight="1" thickBot="1">
      <c r="A5" s="320"/>
      <c r="B5" s="320"/>
      <c r="C5" s="320"/>
      <c r="D5" s="11" t="s">
        <v>20</v>
      </c>
      <c r="E5" s="118"/>
      <c r="F5" s="118"/>
      <c r="G5" s="118"/>
      <c r="H5" s="118"/>
      <c r="I5" s="118"/>
      <c r="J5" s="118"/>
      <c r="K5" s="118"/>
      <c r="L5" s="118"/>
      <c r="M5" s="118"/>
      <c r="N5" s="285"/>
      <c r="O5" s="119"/>
      <c r="P5" s="181"/>
      <c r="Q5" s="181"/>
      <c r="R5" s="181"/>
      <c r="S5" s="11" t="s">
        <v>20</v>
      </c>
      <c r="T5" s="118"/>
      <c r="U5" s="118"/>
      <c r="V5" s="118"/>
      <c r="W5" s="118"/>
      <c r="X5" s="118"/>
      <c r="Y5" s="118"/>
      <c r="Z5" s="118"/>
      <c r="AA5" s="118"/>
      <c r="AB5" s="118"/>
      <c r="AC5" s="285"/>
    </row>
    <row r="6" spans="1:29" ht="19.8" customHeight="1" thickBot="1">
      <c r="A6" s="320"/>
      <c r="B6" s="320"/>
      <c r="C6" s="320"/>
      <c r="D6" s="426">
        <v>23</v>
      </c>
      <c r="E6" s="425"/>
      <c r="F6" s="425"/>
      <c r="G6" s="425"/>
      <c r="H6" s="425"/>
      <c r="I6" s="425"/>
      <c r="J6" s="425"/>
      <c r="K6" s="425"/>
      <c r="L6" s="425"/>
      <c r="M6" s="425"/>
      <c r="N6" s="417"/>
      <c r="O6" s="119"/>
      <c r="P6" s="181"/>
      <c r="Q6" s="181"/>
      <c r="R6" s="181"/>
      <c r="S6" s="426">
        <v>1</v>
      </c>
      <c r="T6" s="425"/>
      <c r="U6" s="425"/>
      <c r="V6" s="425"/>
      <c r="W6" s="425"/>
      <c r="X6" s="425"/>
      <c r="Y6" s="425"/>
      <c r="Z6" s="425"/>
      <c r="AA6" s="425"/>
      <c r="AB6" s="425"/>
      <c r="AC6" s="417"/>
    </row>
    <row r="7" spans="1:29" ht="18" customHeight="1" thickBot="1">
      <c r="A7" s="418" t="s">
        <v>229</v>
      </c>
      <c r="B7" s="436">
        <v>82</v>
      </c>
      <c r="C7" s="434">
        <v>62</v>
      </c>
      <c r="D7" s="434">
        <v>67</v>
      </c>
      <c r="E7" s="434"/>
      <c r="F7" s="434"/>
      <c r="G7" s="434"/>
      <c r="H7" s="434"/>
      <c r="I7" s="434"/>
      <c r="J7" s="434"/>
      <c r="K7" s="434"/>
      <c r="L7" s="434"/>
      <c r="M7" s="437"/>
      <c r="N7" s="435"/>
      <c r="O7" s="10"/>
      <c r="P7" s="424" t="s">
        <v>229</v>
      </c>
      <c r="Q7" s="436">
        <v>1</v>
      </c>
      <c r="R7" s="434">
        <v>1</v>
      </c>
      <c r="S7" s="434">
        <v>4</v>
      </c>
      <c r="T7" s="434"/>
      <c r="U7" s="434"/>
      <c r="V7" s="434"/>
      <c r="W7" s="434"/>
      <c r="X7" s="434"/>
      <c r="Y7" s="434"/>
      <c r="Z7" s="434"/>
      <c r="AA7" s="434"/>
      <c r="AB7" s="438"/>
      <c r="AC7" s="435"/>
    </row>
    <row r="8" spans="1:29" ht="18" customHeight="1" thickBot="1">
      <c r="A8" s="418" t="s">
        <v>213</v>
      </c>
      <c r="B8" s="427">
        <v>81</v>
      </c>
      <c r="C8" s="428">
        <v>39</v>
      </c>
      <c r="D8" s="428">
        <v>72</v>
      </c>
      <c r="E8" s="429">
        <v>89</v>
      </c>
      <c r="F8" s="429">
        <v>258</v>
      </c>
      <c r="G8" s="429">
        <v>416</v>
      </c>
      <c r="H8" s="429">
        <v>554</v>
      </c>
      <c r="I8" s="429">
        <v>568</v>
      </c>
      <c r="J8" s="429">
        <v>578</v>
      </c>
      <c r="K8" s="429">
        <v>337</v>
      </c>
      <c r="L8" s="429">
        <v>169</v>
      </c>
      <c r="M8" s="429">
        <v>168</v>
      </c>
      <c r="N8" s="430">
        <f t="shared" ref="N8:N19" si="2">SUM(B8:M8)</f>
        <v>3329</v>
      </c>
      <c r="O8" s="124" t="s">
        <v>21</v>
      </c>
      <c r="P8" s="419" t="s">
        <v>213</v>
      </c>
      <c r="Q8" s="431">
        <v>0</v>
      </c>
      <c r="R8" s="432">
        <v>5</v>
      </c>
      <c r="S8" s="432">
        <v>4</v>
      </c>
      <c r="T8" s="432">
        <v>1</v>
      </c>
      <c r="U8" s="432">
        <v>1</v>
      </c>
      <c r="V8" s="432">
        <v>1</v>
      </c>
      <c r="W8" s="432">
        <v>1</v>
      </c>
      <c r="X8" s="432">
        <v>1</v>
      </c>
      <c r="Y8" s="431">
        <v>0</v>
      </c>
      <c r="Z8" s="431">
        <v>0</v>
      </c>
      <c r="AA8" s="431">
        <v>0</v>
      </c>
      <c r="AB8" s="431">
        <v>2</v>
      </c>
      <c r="AC8" s="433">
        <f t="shared" ref="AC8:AC19" si="3">SUM(Q8:AB8)</f>
        <v>16</v>
      </c>
    </row>
    <row r="9" spans="1:29" ht="18" customHeight="1" thickBot="1">
      <c r="A9" s="321" t="s">
        <v>186</v>
      </c>
      <c r="B9" s="341">
        <v>81</v>
      </c>
      <c r="C9" s="341">
        <v>48</v>
      </c>
      <c r="D9" s="342">
        <v>71</v>
      </c>
      <c r="E9" s="341">
        <v>128</v>
      </c>
      <c r="F9" s="341">
        <v>171</v>
      </c>
      <c r="G9" s="341">
        <v>350</v>
      </c>
      <c r="H9" s="341">
        <v>569</v>
      </c>
      <c r="I9" s="341">
        <v>553</v>
      </c>
      <c r="J9" s="341">
        <v>458</v>
      </c>
      <c r="K9" s="341">
        <v>306</v>
      </c>
      <c r="L9" s="341">
        <v>220</v>
      </c>
      <c r="M9" s="342">
        <v>229</v>
      </c>
      <c r="N9" s="395">
        <f t="shared" si="2"/>
        <v>3184</v>
      </c>
      <c r="O9" s="319"/>
      <c r="P9" s="419" t="s">
        <v>185</v>
      </c>
      <c r="Q9" s="420">
        <v>1</v>
      </c>
      <c r="R9" s="420">
        <v>2</v>
      </c>
      <c r="S9" s="420">
        <v>1</v>
      </c>
      <c r="T9" s="420">
        <v>0</v>
      </c>
      <c r="U9" s="420">
        <v>0</v>
      </c>
      <c r="V9" s="420">
        <v>0</v>
      </c>
      <c r="W9" s="420">
        <v>1</v>
      </c>
      <c r="X9" s="420">
        <v>1</v>
      </c>
      <c r="Y9" s="420">
        <v>0</v>
      </c>
      <c r="Z9" s="420">
        <v>1</v>
      </c>
      <c r="AA9" s="420">
        <v>0</v>
      </c>
      <c r="AB9" s="420">
        <v>0</v>
      </c>
      <c r="AC9" s="421">
        <f t="shared" si="3"/>
        <v>7</v>
      </c>
    </row>
    <row r="10" spans="1:29" ht="18" customHeight="1" thickBot="1">
      <c r="A10" s="322" t="s">
        <v>132</v>
      </c>
      <c r="B10" s="223">
        <v>112</v>
      </c>
      <c r="C10" s="223">
        <v>85</v>
      </c>
      <c r="D10" s="223">
        <v>60</v>
      </c>
      <c r="E10" s="223">
        <v>97</v>
      </c>
      <c r="F10" s="223">
        <v>95</v>
      </c>
      <c r="G10" s="223">
        <v>305</v>
      </c>
      <c r="H10" s="223">
        <v>544</v>
      </c>
      <c r="I10" s="223">
        <v>449</v>
      </c>
      <c r="J10" s="223">
        <v>475</v>
      </c>
      <c r="K10" s="223">
        <v>505</v>
      </c>
      <c r="L10" s="223">
        <v>219</v>
      </c>
      <c r="M10" s="224">
        <v>98</v>
      </c>
      <c r="N10" s="335">
        <f t="shared" si="2"/>
        <v>3044</v>
      </c>
      <c r="O10" s="124"/>
      <c r="P10" s="419" t="s">
        <v>132</v>
      </c>
      <c r="Q10" s="284">
        <v>16</v>
      </c>
      <c r="R10" s="284">
        <v>1</v>
      </c>
      <c r="S10" s="284">
        <v>19</v>
      </c>
      <c r="T10" s="284">
        <v>3</v>
      </c>
      <c r="U10" s="284">
        <v>13</v>
      </c>
      <c r="V10" s="284">
        <v>1</v>
      </c>
      <c r="W10" s="284">
        <v>2</v>
      </c>
      <c r="X10" s="284">
        <v>2</v>
      </c>
      <c r="Y10" s="284">
        <v>0</v>
      </c>
      <c r="Z10" s="284">
        <v>24</v>
      </c>
      <c r="AA10" s="284">
        <v>4</v>
      </c>
      <c r="AB10" s="284">
        <v>2</v>
      </c>
      <c r="AC10" s="334">
        <f t="shared" si="3"/>
        <v>87</v>
      </c>
    </row>
    <row r="11" spans="1:29" ht="18" customHeight="1" thickBot="1">
      <c r="A11" s="323" t="s">
        <v>29</v>
      </c>
      <c r="B11" s="286">
        <v>84</v>
      </c>
      <c r="C11" s="286">
        <v>100</v>
      </c>
      <c r="D11" s="287">
        <v>77</v>
      </c>
      <c r="E11" s="287">
        <v>80</v>
      </c>
      <c r="F11" s="162">
        <v>236</v>
      </c>
      <c r="G11" s="162">
        <v>438</v>
      </c>
      <c r="H11" s="163">
        <v>631</v>
      </c>
      <c r="I11" s="162">
        <v>752</v>
      </c>
      <c r="J11" s="161">
        <v>523</v>
      </c>
      <c r="K11" s="162">
        <v>427</v>
      </c>
      <c r="L11" s="161">
        <v>253</v>
      </c>
      <c r="M11" s="288">
        <v>136</v>
      </c>
      <c r="N11" s="325">
        <f t="shared" si="2"/>
        <v>3737</v>
      </c>
      <c r="O11" s="124"/>
      <c r="P11" s="422" t="s">
        <v>22</v>
      </c>
      <c r="Q11" s="289">
        <v>7</v>
      </c>
      <c r="R11" s="289">
        <v>7</v>
      </c>
      <c r="S11" s="290">
        <v>13</v>
      </c>
      <c r="T11" s="290">
        <v>3</v>
      </c>
      <c r="U11" s="290">
        <v>8</v>
      </c>
      <c r="V11" s="290">
        <v>11</v>
      </c>
      <c r="W11" s="289">
        <v>5</v>
      </c>
      <c r="X11" s="290">
        <v>11</v>
      </c>
      <c r="Y11" s="290">
        <v>9</v>
      </c>
      <c r="Z11" s="290">
        <v>9</v>
      </c>
      <c r="AA11" s="291">
        <v>20</v>
      </c>
      <c r="AB11" s="291">
        <v>37</v>
      </c>
      <c r="AC11" s="332">
        <f t="shared" si="3"/>
        <v>140</v>
      </c>
    </row>
    <row r="12" spans="1:29" ht="18" customHeight="1" thickBot="1">
      <c r="A12" s="323" t="s">
        <v>30</v>
      </c>
      <c r="B12" s="290">
        <v>41</v>
      </c>
      <c r="C12" s="290">
        <v>44</v>
      </c>
      <c r="D12" s="290">
        <v>67</v>
      </c>
      <c r="E12" s="290">
        <v>103</v>
      </c>
      <c r="F12" s="292">
        <v>311</v>
      </c>
      <c r="G12" s="290">
        <v>415</v>
      </c>
      <c r="H12" s="290">
        <v>539</v>
      </c>
      <c r="I12" s="292">
        <v>1165</v>
      </c>
      <c r="J12" s="290">
        <v>534</v>
      </c>
      <c r="K12" s="290">
        <v>297</v>
      </c>
      <c r="L12" s="289">
        <v>205</v>
      </c>
      <c r="M12" s="293">
        <v>92</v>
      </c>
      <c r="N12" s="326">
        <f t="shared" si="2"/>
        <v>3813</v>
      </c>
      <c r="O12" s="124"/>
      <c r="P12" s="423" t="s">
        <v>30</v>
      </c>
      <c r="Q12" s="290">
        <v>9</v>
      </c>
      <c r="R12" s="290">
        <v>22</v>
      </c>
      <c r="S12" s="289">
        <v>18</v>
      </c>
      <c r="T12" s="290">
        <v>9</v>
      </c>
      <c r="U12" s="294">
        <v>21</v>
      </c>
      <c r="V12" s="290">
        <v>14</v>
      </c>
      <c r="W12" s="290">
        <v>6</v>
      </c>
      <c r="X12" s="290">
        <v>13</v>
      </c>
      <c r="Y12" s="290">
        <v>7</v>
      </c>
      <c r="Z12" s="295">
        <v>81</v>
      </c>
      <c r="AA12" s="294">
        <v>31</v>
      </c>
      <c r="AB12" s="295">
        <v>37</v>
      </c>
      <c r="AC12" s="333">
        <f t="shared" si="3"/>
        <v>268</v>
      </c>
    </row>
    <row r="13" spans="1:29" ht="18" customHeight="1" thickBot="1">
      <c r="A13" s="323" t="s">
        <v>31</v>
      </c>
      <c r="B13" s="290">
        <v>57</v>
      </c>
      <c r="C13" s="289">
        <v>35</v>
      </c>
      <c r="D13" s="290">
        <v>95</v>
      </c>
      <c r="E13" s="289">
        <v>112</v>
      </c>
      <c r="F13" s="290">
        <v>131</v>
      </c>
      <c r="G13" s="14">
        <v>340</v>
      </c>
      <c r="H13" s="14">
        <v>483</v>
      </c>
      <c r="I13" s="15">
        <v>1339</v>
      </c>
      <c r="J13" s="14">
        <v>614</v>
      </c>
      <c r="K13" s="14">
        <v>349</v>
      </c>
      <c r="L13" s="14">
        <v>236</v>
      </c>
      <c r="M13" s="296">
        <v>68</v>
      </c>
      <c r="N13" s="325">
        <f t="shared" si="2"/>
        <v>3859</v>
      </c>
      <c r="O13" s="124"/>
      <c r="P13" s="423" t="s">
        <v>31</v>
      </c>
      <c r="Q13" s="290">
        <v>19</v>
      </c>
      <c r="R13" s="290">
        <v>12</v>
      </c>
      <c r="S13" s="290">
        <v>8</v>
      </c>
      <c r="T13" s="289">
        <v>12</v>
      </c>
      <c r="U13" s="290">
        <v>7</v>
      </c>
      <c r="V13" s="290">
        <v>15</v>
      </c>
      <c r="W13" s="14">
        <v>16</v>
      </c>
      <c r="X13" s="296">
        <v>12</v>
      </c>
      <c r="Y13" s="289">
        <v>16</v>
      </c>
      <c r="Z13" s="290">
        <v>6</v>
      </c>
      <c r="AA13" s="289">
        <v>12</v>
      </c>
      <c r="AB13" s="289">
        <v>6</v>
      </c>
      <c r="AC13" s="332">
        <f t="shared" si="3"/>
        <v>141</v>
      </c>
    </row>
    <row r="14" spans="1:29" ht="18" customHeight="1" thickBot="1">
      <c r="A14" s="323" t="s">
        <v>32</v>
      </c>
      <c r="B14" s="297">
        <v>68</v>
      </c>
      <c r="C14" s="290">
        <v>42</v>
      </c>
      <c r="D14" s="290">
        <v>44</v>
      </c>
      <c r="E14" s="289">
        <v>75</v>
      </c>
      <c r="F14" s="289">
        <v>135</v>
      </c>
      <c r="G14" s="289">
        <v>448</v>
      </c>
      <c r="H14" s="290">
        <v>507</v>
      </c>
      <c r="I14" s="290">
        <v>808</v>
      </c>
      <c r="J14" s="294">
        <v>795</v>
      </c>
      <c r="K14" s="289">
        <v>313</v>
      </c>
      <c r="L14" s="289">
        <v>246</v>
      </c>
      <c r="M14" s="289">
        <v>143</v>
      </c>
      <c r="N14" s="325">
        <f t="shared" si="2"/>
        <v>3624</v>
      </c>
      <c r="O14" s="124"/>
      <c r="P14" s="423" t="s">
        <v>32</v>
      </c>
      <c r="Q14" s="299">
        <v>9</v>
      </c>
      <c r="R14" s="290">
        <v>16</v>
      </c>
      <c r="S14" s="290">
        <v>12</v>
      </c>
      <c r="T14" s="289">
        <v>6</v>
      </c>
      <c r="U14" s="300">
        <v>7</v>
      </c>
      <c r="V14" s="300">
        <v>14</v>
      </c>
      <c r="W14" s="290">
        <v>9</v>
      </c>
      <c r="X14" s="290">
        <v>14</v>
      </c>
      <c r="Y14" s="290">
        <v>9</v>
      </c>
      <c r="Z14" s="290">
        <v>9</v>
      </c>
      <c r="AA14" s="300">
        <v>8</v>
      </c>
      <c r="AB14" s="300">
        <v>7</v>
      </c>
      <c r="AC14" s="332">
        <f t="shared" si="3"/>
        <v>120</v>
      </c>
    </row>
    <row r="15" spans="1:29" ht="18" hidden="1" customHeight="1" thickBot="1">
      <c r="A15" s="13" t="s">
        <v>33</v>
      </c>
      <c r="B15" s="301">
        <v>71</v>
      </c>
      <c r="C15" s="301">
        <v>97</v>
      </c>
      <c r="D15" s="301">
        <v>61</v>
      </c>
      <c r="E15" s="302">
        <v>105</v>
      </c>
      <c r="F15" s="302">
        <v>198</v>
      </c>
      <c r="G15" s="302">
        <v>442</v>
      </c>
      <c r="H15" s="303">
        <v>790</v>
      </c>
      <c r="I15" s="16">
        <v>674</v>
      </c>
      <c r="J15" s="16">
        <v>594</v>
      </c>
      <c r="K15" s="302">
        <v>275</v>
      </c>
      <c r="L15" s="302">
        <v>133</v>
      </c>
      <c r="M15" s="302">
        <v>108</v>
      </c>
      <c r="N15" s="325">
        <f t="shared" si="2"/>
        <v>3548</v>
      </c>
      <c r="O15" s="10"/>
      <c r="P15" s="324" t="s">
        <v>33</v>
      </c>
      <c r="Q15" s="301">
        <v>7</v>
      </c>
      <c r="R15" s="301">
        <v>13</v>
      </c>
      <c r="S15" s="301">
        <v>12</v>
      </c>
      <c r="T15" s="302">
        <v>11</v>
      </c>
      <c r="U15" s="302">
        <v>12</v>
      </c>
      <c r="V15" s="302">
        <v>15</v>
      </c>
      <c r="W15" s="302">
        <v>20</v>
      </c>
      <c r="X15" s="302">
        <v>15</v>
      </c>
      <c r="Y15" s="302">
        <v>15</v>
      </c>
      <c r="Z15" s="302">
        <v>20</v>
      </c>
      <c r="AA15" s="302">
        <v>9</v>
      </c>
      <c r="AB15" s="302">
        <v>7</v>
      </c>
      <c r="AC15" s="331">
        <f t="shared" si="3"/>
        <v>156</v>
      </c>
    </row>
    <row r="16" spans="1:29" ht="13.8" hidden="1" thickBot="1">
      <c r="A16" s="18" t="s">
        <v>34</v>
      </c>
      <c r="B16" s="299">
        <v>38</v>
      </c>
      <c r="C16" s="302">
        <v>19</v>
      </c>
      <c r="D16" s="302">
        <v>38</v>
      </c>
      <c r="E16" s="302">
        <v>203</v>
      </c>
      <c r="F16" s="302">
        <v>146</v>
      </c>
      <c r="G16" s="302">
        <v>439</v>
      </c>
      <c r="H16" s="303">
        <v>964</v>
      </c>
      <c r="I16" s="303">
        <v>1154</v>
      </c>
      <c r="J16" s="302">
        <v>423</v>
      </c>
      <c r="K16" s="302">
        <v>388</v>
      </c>
      <c r="L16" s="302">
        <v>176</v>
      </c>
      <c r="M16" s="302">
        <v>143</v>
      </c>
      <c r="N16" s="304">
        <f t="shared" si="2"/>
        <v>4131</v>
      </c>
      <c r="O16" s="10"/>
      <c r="P16" s="17" t="s">
        <v>34</v>
      </c>
      <c r="Q16" s="302">
        <v>7</v>
      </c>
      <c r="R16" s="302">
        <v>7</v>
      </c>
      <c r="S16" s="302">
        <v>8</v>
      </c>
      <c r="T16" s="302">
        <v>12</v>
      </c>
      <c r="U16" s="302">
        <v>9</v>
      </c>
      <c r="V16" s="302">
        <v>6</v>
      </c>
      <c r="W16" s="302">
        <v>11</v>
      </c>
      <c r="X16" s="302">
        <v>8</v>
      </c>
      <c r="Y16" s="302">
        <v>16</v>
      </c>
      <c r="Z16" s="302">
        <v>40</v>
      </c>
      <c r="AA16" s="302">
        <v>17</v>
      </c>
      <c r="AB16" s="302">
        <v>16</v>
      </c>
      <c r="AC16" s="302">
        <f t="shared" si="3"/>
        <v>157</v>
      </c>
    </row>
    <row r="17" spans="1:31" ht="13.8" hidden="1" thickBot="1">
      <c r="A17" s="305" t="s">
        <v>35</v>
      </c>
      <c r="B17" s="16">
        <v>49</v>
      </c>
      <c r="C17" s="16">
        <v>63</v>
      </c>
      <c r="D17" s="16">
        <v>50</v>
      </c>
      <c r="E17" s="16">
        <v>71</v>
      </c>
      <c r="F17" s="16">
        <v>144</v>
      </c>
      <c r="G17" s="16">
        <v>374</v>
      </c>
      <c r="H17" s="121">
        <v>729</v>
      </c>
      <c r="I17" s="121">
        <v>1097</v>
      </c>
      <c r="J17" s="121">
        <v>650</v>
      </c>
      <c r="K17" s="16">
        <v>397</v>
      </c>
      <c r="L17" s="16">
        <v>192</v>
      </c>
      <c r="M17" s="16">
        <v>217</v>
      </c>
      <c r="N17" s="304">
        <f t="shared" si="2"/>
        <v>4033</v>
      </c>
      <c r="O17" s="10"/>
      <c r="P17" s="19" t="s">
        <v>35</v>
      </c>
      <c r="Q17" s="16">
        <v>10</v>
      </c>
      <c r="R17" s="16">
        <v>6</v>
      </c>
      <c r="S17" s="16">
        <v>14</v>
      </c>
      <c r="T17" s="16">
        <v>10</v>
      </c>
      <c r="U17" s="16">
        <v>10</v>
      </c>
      <c r="V17" s="16">
        <v>19</v>
      </c>
      <c r="W17" s="16">
        <v>11</v>
      </c>
      <c r="X17" s="16">
        <v>20</v>
      </c>
      <c r="Y17" s="16">
        <v>15</v>
      </c>
      <c r="Z17" s="16">
        <v>8</v>
      </c>
      <c r="AA17" s="16">
        <v>11</v>
      </c>
      <c r="AB17" s="16">
        <v>8</v>
      </c>
      <c r="AC17" s="302">
        <f t="shared" si="3"/>
        <v>142</v>
      </c>
    </row>
    <row r="18" spans="1:31" ht="13.8" hidden="1" thickBot="1">
      <c r="A18" s="18" t="s">
        <v>36</v>
      </c>
      <c r="B18" s="16">
        <v>53</v>
      </c>
      <c r="C18" s="16">
        <v>39</v>
      </c>
      <c r="D18" s="16">
        <v>74</v>
      </c>
      <c r="E18" s="16">
        <v>64</v>
      </c>
      <c r="F18" s="16">
        <v>208</v>
      </c>
      <c r="G18" s="16">
        <v>491</v>
      </c>
      <c r="H18" s="16">
        <v>454</v>
      </c>
      <c r="I18" s="121">
        <v>1068</v>
      </c>
      <c r="J18" s="16">
        <v>568</v>
      </c>
      <c r="K18" s="16">
        <v>407</v>
      </c>
      <c r="L18" s="16">
        <v>228</v>
      </c>
      <c r="M18" s="16">
        <v>81</v>
      </c>
      <c r="N18" s="298">
        <f t="shared" si="2"/>
        <v>3735</v>
      </c>
      <c r="O18" s="10"/>
      <c r="P18" s="17" t="s">
        <v>36</v>
      </c>
      <c r="Q18" s="16">
        <v>12</v>
      </c>
      <c r="R18" s="16">
        <v>13</v>
      </c>
      <c r="S18" s="16">
        <v>46</v>
      </c>
      <c r="T18" s="16">
        <v>9</v>
      </c>
      <c r="U18" s="16">
        <v>20</v>
      </c>
      <c r="V18" s="16">
        <v>4</v>
      </c>
      <c r="W18" s="16">
        <v>8</v>
      </c>
      <c r="X18" s="16">
        <v>30</v>
      </c>
      <c r="Y18" s="16">
        <v>22</v>
      </c>
      <c r="Z18" s="16">
        <v>20</v>
      </c>
      <c r="AA18" s="16">
        <v>16</v>
      </c>
      <c r="AB18" s="16">
        <v>12</v>
      </c>
      <c r="AC18" s="306">
        <f t="shared" si="3"/>
        <v>212</v>
      </c>
    </row>
    <row r="19" spans="1:31" ht="13.8" hidden="1" thickBot="1">
      <c r="A19" s="18" t="s">
        <v>23</v>
      </c>
      <c r="B19" s="122">
        <v>67</v>
      </c>
      <c r="C19" s="122">
        <v>62</v>
      </c>
      <c r="D19" s="122">
        <v>57</v>
      </c>
      <c r="E19" s="122">
        <v>77</v>
      </c>
      <c r="F19" s="122">
        <v>473</v>
      </c>
      <c r="G19" s="122">
        <v>468</v>
      </c>
      <c r="H19" s="123">
        <v>659</v>
      </c>
      <c r="I19" s="122">
        <v>851</v>
      </c>
      <c r="J19" s="122">
        <v>542</v>
      </c>
      <c r="K19" s="122">
        <v>270</v>
      </c>
      <c r="L19" s="122">
        <v>208</v>
      </c>
      <c r="M19" s="122">
        <v>174</v>
      </c>
      <c r="N19" s="307">
        <f t="shared" si="2"/>
        <v>3908</v>
      </c>
      <c r="O19" s="10" t="s">
        <v>28</v>
      </c>
      <c r="P19" s="19" t="s">
        <v>23</v>
      </c>
      <c r="Q19" s="16">
        <v>6</v>
      </c>
      <c r="R19" s="16">
        <v>25</v>
      </c>
      <c r="S19" s="16">
        <v>29</v>
      </c>
      <c r="T19" s="16">
        <v>4</v>
      </c>
      <c r="U19" s="16">
        <v>17</v>
      </c>
      <c r="V19" s="16">
        <v>19</v>
      </c>
      <c r="W19" s="16">
        <v>14</v>
      </c>
      <c r="X19" s="16">
        <v>37</v>
      </c>
      <c r="Y19" s="20">
        <v>76</v>
      </c>
      <c r="Z19" s="16">
        <v>34</v>
      </c>
      <c r="AA19" s="16">
        <v>17</v>
      </c>
      <c r="AB19" s="16">
        <v>18</v>
      </c>
      <c r="AC19" s="306">
        <f t="shared" si="3"/>
        <v>296</v>
      </c>
    </row>
    <row r="20" spans="1:31">
      <c r="A20" s="21"/>
      <c r="B20" s="308"/>
      <c r="C20" s="308"/>
      <c r="D20" s="308"/>
      <c r="E20" s="308"/>
      <c r="F20" s="308"/>
      <c r="G20" s="308"/>
      <c r="H20" s="308"/>
      <c r="I20" s="308"/>
      <c r="J20" s="308"/>
      <c r="K20" s="308"/>
      <c r="L20" s="308"/>
      <c r="M20" s="308"/>
      <c r="N20" s="22"/>
      <c r="O20" s="10"/>
      <c r="P20" s="23"/>
      <c r="Q20" s="309"/>
      <c r="R20" s="309"/>
      <c r="S20" s="309"/>
      <c r="T20" s="309"/>
      <c r="U20" s="309"/>
      <c r="V20" s="309"/>
      <c r="W20" s="309"/>
      <c r="X20" s="309"/>
      <c r="Y20" s="309"/>
      <c r="Z20" s="309"/>
      <c r="AA20" s="309"/>
      <c r="AB20" s="309"/>
      <c r="AC20" s="308"/>
    </row>
    <row r="21" spans="1:31" ht="13.5" customHeight="1">
      <c r="A21" s="748" t="s">
        <v>288</v>
      </c>
      <c r="B21" s="749"/>
      <c r="C21" s="749"/>
      <c r="D21" s="749"/>
      <c r="E21" s="749"/>
      <c r="F21" s="749"/>
      <c r="G21" s="749"/>
      <c r="H21" s="749"/>
      <c r="I21" s="749"/>
      <c r="J21" s="749"/>
      <c r="K21" s="749"/>
      <c r="L21" s="749"/>
      <c r="M21" s="749"/>
      <c r="N21" s="750"/>
      <c r="O21" s="10"/>
      <c r="P21" s="748" t="str">
        <f>+A21</f>
        <v>※2023年 第12週（3/20～3/26） 現在</v>
      </c>
      <c r="Q21" s="749"/>
      <c r="R21" s="749"/>
      <c r="S21" s="749"/>
      <c r="T21" s="749"/>
      <c r="U21" s="749"/>
      <c r="V21" s="749"/>
      <c r="W21" s="749"/>
      <c r="X21" s="749"/>
      <c r="Y21" s="749"/>
      <c r="Z21" s="749"/>
      <c r="AA21" s="749"/>
      <c r="AB21" s="749"/>
      <c r="AC21" s="750"/>
    </row>
    <row r="22" spans="1:31" ht="13.8" thickBot="1">
      <c r="A22" s="388" t="s">
        <v>221</v>
      </c>
      <c r="B22" s="10"/>
      <c r="C22" s="10"/>
      <c r="D22" s="10"/>
      <c r="E22" s="10"/>
      <c r="F22" s="10"/>
      <c r="G22" s="10" t="s">
        <v>21</v>
      </c>
      <c r="H22" s="10"/>
      <c r="I22" s="10"/>
      <c r="J22" s="10"/>
      <c r="K22" s="10"/>
      <c r="L22" s="10"/>
      <c r="M22" s="10"/>
      <c r="N22" s="25"/>
      <c r="O22" s="10"/>
      <c r="P22" s="389" t="s">
        <v>220</v>
      </c>
      <c r="Q22" s="10"/>
      <c r="R22" s="10"/>
      <c r="S22" s="10"/>
      <c r="T22" s="10"/>
      <c r="U22" s="10"/>
      <c r="V22" s="10"/>
      <c r="W22" s="10"/>
      <c r="X22" s="10"/>
      <c r="Y22" s="10"/>
      <c r="Z22" s="10"/>
      <c r="AA22" s="10"/>
      <c r="AB22" s="10"/>
      <c r="AC22" s="27"/>
    </row>
    <row r="23" spans="1:31" ht="17.25" customHeight="1" thickBot="1">
      <c r="A23" s="24"/>
      <c r="B23" s="310" t="s">
        <v>206</v>
      </c>
      <c r="C23" s="10"/>
      <c r="D23" s="385" t="s">
        <v>271</v>
      </c>
      <c r="E23" s="28"/>
      <c r="F23" s="10"/>
      <c r="G23" s="10" t="s">
        <v>21</v>
      </c>
      <c r="H23" s="10"/>
      <c r="I23" s="10"/>
      <c r="J23" s="10"/>
      <c r="K23" s="10"/>
      <c r="L23" s="10"/>
      <c r="M23" s="10"/>
      <c r="N23" s="25"/>
      <c r="O23" s="124" t="s">
        <v>21</v>
      </c>
      <c r="P23" s="199"/>
      <c r="Q23" s="311" t="s">
        <v>207</v>
      </c>
      <c r="R23" s="735" t="s">
        <v>268</v>
      </c>
      <c r="S23" s="736"/>
      <c r="T23" s="379" t="s">
        <v>269</v>
      </c>
      <c r="U23" s="379"/>
      <c r="V23" s="10"/>
      <c r="W23" s="10"/>
      <c r="X23" s="10"/>
      <c r="Y23" s="10"/>
      <c r="Z23" s="10"/>
      <c r="AA23" s="10"/>
      <c r="AB23" s="10"/>
      <c r="AC23" s="27"/>
    </row>
    <row r="24" spans="1:31" ht="15" customHeight="1">
      <c r="A24" s="24"/>
      <c r="B24" s="10"/>
      <c r="C24" s="10"/>
      <c r="D24" s="10" t="s">
        <v>28</v>
      </c>
      <c r="E24" s="10"/>
      <c r="F24" s="10"/>
      <c r="G24" s="10"/>
      <c r="H24" s="10"/>
      <c r="I24" s="10"/>
      <c r="J24" s="10"/>
      <c r="K24" s="10"/>
      <c r="L24" s="10"/>
      <c r="M24" s="10"/>
      <c r="N24" s="25"/>
      <c r="O24" s="124" t="s">
        <v>21</v>
      </c>
      <c r="P24" s="198"/>
      <c r="Q24" s="10"/>
      <c r="R24" s="10"/>
      <c r="S24" s="10"/>
      <c r="T24" s="10"/>
      <c r="U24" s="10"/>
      <c r="V24" s="10"/>
      <c r="W24" s="10"/>
      <c r="X24" s="10"/>
      <c r="Y24" s="10"/>
      <c r="Z24" s="10"/>
      <c r="AA24" s="10"/>
      <c r="AB24" s="10"/>
      <c r="AC24" s="27"/>
    </row>
    <row r="25" spans="1:31" ht="9" customHeight="1">
      <c r="A25" s="24"/>
      <c r="B25" s="10"/>
      <c r="C25" s="10"/>
      <c r="D25" s="10"/>
      <c r="E25" s="10"/>
      <c r="F25" s="10"/>
      <c r="G25" s="10"/>
      <c r="H25" s="10"/>
      <c r="I25" s="10"/>
      <c r="J25" s="10"/>
      <c r="K25" s="10"/>
      <c r="L25" s="10"/>
      <c r="M25" s="10"/>
      <c r="N25" s="25"/>
      <c r="O25" s="124" t="s">
        <v>21</v>
      </c>
      <c r="P25" s="26"/>
      <c r="Q25" s="10"/>
      <c r="R25" s="10"/>
      <c r="S25" s="10"/>
      <c r="T25" s="10"/>
      <c r="U25" s="10"/>
      <c r="V25" s="10"/>
      <c r="W25" s="10"/>
      <c r="X25" s="10"/>
      <c r="Y25" s="10"/>
      <c r="Z25" s="10"/>
      <c r="AA25" s="10"/>
      <c r="AB25" s="10"/>
      <c r="AC25" s="27"/>
      <c r="AE25" s="1" t="s">
        <v>197</v>
      </c>
    </row>
    <row r="26" spans="1:31">
      <c r="A26" s="24"/>
      <c r="B26" s="10"/>
      <c r="C26" s="10"/>
      <c r="D26" s="10"/>
      <c r="E26" s="10"/>
      <c r="F26" s="10"/>
      <c r="G26" s="10"/>
      <c r="H26" s="10"/>
      <c r="I26" s="10"/>
      <c r="J26" s="10"/>
      <c r="K26" s="10"/>
      <c r="L26" s="10"/>
      <c r="M26" s="10"/>
      <c r="N26" s="25"/>
      <c r="O26" s="10" t="s">
        <v>21</v>
      </c>
      <c r="P26" s="12"/>
      <c r="AC26" s="29"/>
    </row>
    <row r="27" spans="1:31">
      <c r="A27" s="24"/>
      <c r="B27" s="10"/>
      <c r="C27" s="10"/>
      <c r="D27" s="10"/>
      <c r="E27" s="10"/>
      <c r="F27" s="10"/>
      <c r="G27" s="10"/>
      <c r="H27" s="10"/>
      <c r="I27" s="10"/>
      <c r="J27" s="10"/>
      <c r="K27" s="10"/>
      <c r="L27" s="10"/>
      <c r="M27" s="10"/>
      <c r="N27" s="25"/>
      <c r="O27" s="10" t="s">
        <v>21</v>
      </c>
      <c r="P27" s="12"/>
      <c r="AC27" s="29"/>
    </row>
    <row r="28" spans="1:31">
      <c r="A28" s="24"/>
      <c r="B28" s="10"/>
      <c r="C28" s="10"/>
      <c r="D28" s="10"/>
      <c r="E28" s="10"/>
      <c r="F28" s="10"/>
      <c r="G28" s="10"/>
      <c r="H28" s="10"/>
      <c r="I28" s="10"/>
      <c r="J28" s="10"/>
      <c r="K28" s="10"/>
      <c r="L28" s="10"/>
      <c r="M28" s="10"/>
      <c r="N28" s="25"/>
      <c r="O28" s="10" t="s">
        <v>21</v>
      </c>
      <c r="P28" s="12"/>
      <c r="AC28" s="29"/>
      <c r="AD28" s="225"/>
    </row>
    <row r="29" spans="1:31">
      <c r="A29" s="24"/>
      <c r="B29" s="10"/>
      <c r="C29" s="10"/>
      <c r="D29" s="10"/>
      <c r="E29" s="10"/>
      <c r="F29" s="10"/>
      <c r="G29" s="10"/>
      <c r="H29" s="10"/>
      <c r="I29" s="10"/>
      <c r="J29" s="10"/>
      <c r="K29" s="10"/>
      <c r="L29" s="10"/>
      <c r="M29" s="10"/>
      <c r="N29" s="25"/>
      <c r="O29" s="10"/>
      <c r="P29" s="12"/>
      <c r="AC29" s="29"/>
    </row>
    <row r="30" spans="1:31" ht="21.6">
      <c r="A30" s="500" t="s">
        <v>270</v>
      </c>
      <c r="B30" s="10"/>
      <c r="C30" s="10"/>
      <c r="D30" s="10"/>
      <c r="E30" s="10"/>
      <c r="F30" s="10"/>
      <c r="G30" s="10"/>
      <c r="H30" s="10"/>
      <c r="I30" s="10"/>
      <c r="J30" s="10"/>
      <c r="K30" s="10"/>
      <c r="L30" s="10"/>
      <c r="M30" s="10"/>
      <c r="N30" s="25"/>
      <c r="O30" s="10"/>
      <c r="P30" s="12"/>
      <c r="AC30" s="29"/>
    </row>
    <row r="31" spans="1:31" ht="13.8" thickBot="1">
      <c r="A31" s="30"/>
      <c r="B31" s="31"/>
      <c r="C31" s="31"/>
      <c r="D31" s="31"/>
      <c r="E31" s="31"/>
      <c r="F31" s="31"/>
      <c r="G31" s="31"/>
      <c r="H31" s="31"/>
      <c r="I31" s="31"/>
      <c r="J31" s="31"/>
      <c r="K31" s="31"/>
      <c r="L31" s="31"/>
      <c r="M31" s="31"/>
      <c r="N31" s="32"/>
      <c r="O31" s="10"/>
      <c r="P31" s="33"/>
      <c r="Q31" s="34"/>
      <c r="R31" s="34"/>
      <c r="S31" s="34"/>
      <c r="T31" s="34"/>
      <c r="U31" s="34"/>
      <c r="V31" s="34"/>
      <c r="W31" s="34"/>
      <c r="X31" s="34"/>
      <c r="Y31" s="34"/>
      <c r="Z31" s="34"/>
      <c r="AA31" s="34"/>
      <c r="AB31" s="34"/>
      <c r="AC31" s="35"/>
    </row>
    <row r="32" spans="1:31">
      <c r="A32" s="36"/>
      <c r="C32" s="10"/>
      <c r="D32" s="10"/>
      <c r="E32" s="10"/>
      <c r="F32" s="10"/>
      <c r="G32" s="10"/>
      <c r="H32" s="10"/>
      <c r="I32" s="10"/>
      <c r="J32" s="10"/>
      <c r="K32" s="10"/>
      <c r="L32" s="10"/>
      <c r="M32" s="10"/>
      <c r="N32" s="10"/>
      <c r="O32" s="10"/>
    </row>
    <row r="33" spans="1:29">
      <c r="O33" s="10"/>
    </row>
    <row r="34" spans="1:29">
      <c r="K34" s="312" t="s">
        <v>28</v>
      </c>
      <c r="O34" s="10"/>
    </row>
    <row r="35" spans="1:29">
      <c r="O35" s="10"/>
    </row>
    <row r="36" spans="1:29">
      <c r="O36" s="10"/>
    </row>
    <row r="37" spans="1:29">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row>
    <row r="38" spans="1:29">
      <c r="Q38" s="155" t="s">
        <v>208</v>
      </c>
      <c r="R38" s="155"/>
      <c r="S38" s="155"/>
      <c r="T38" s="155"/>
      <c r="U38" s="155"/>
      <c r="V38" s="155"/>
      <c r="W38" s="155"/>
      <c r="X38" s="155"/>
    </row>
    <row r="39" spans="1:29">
      <c r="Q39" s="155" t="s">
        <v>209</v>
      </c>
      <c r="R39" s="155"/>
      <c r="S39" s="155"/>
      <c r="T39" s="155"/>
      <c r="U39" s="155"/>
      <c r="V39" s="155"/>
      <c r="W39" s="155"/>
      <c r="X39" s="155"/>
    </row>
  </sheetData>
  <mergeCells count="7">
    <mergeCell ref="R23:S23"/>
    <mergeCell ref="A1:N1"/>
    <mergeCell ref="P1:AC1"/>
    <mergeCell ref="A2:N2"/>
    <mergeCell ref="P2:AC2"/>
    <mergeCell ref="A21:N21"/>
    <mergeCell ref="P21:AC21"/>
  </mergeCells>
  <phoneticPr fontId="101"/>
  <pageMargins left="0.75" right="0.75" top="1" bottom="1" header="0.51200000000000001" footer="0.51200000000000001"/>
  <pageSetup paperSize="9" scale="44" orientation="portrait" horizontalDpi="1200" verticalDpi="12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B1:G29"/>
  <sheetViews>
    <sheetView view="pageBreakPreview" topLeftCell="A4" zoomScale="85" zoomScaleNormal="112" zoomScaleSheetLayoutView="85" workbookViewId="0">
      <selection activeCell="G14" sqref="G14"/>
    </sheetView>
  </sheetViews>
  <sheetFormatPr defaultColWidth="9" defaultRowHeight="13.2"/>
  <cols>
    <col min="1" max="1" width="2.109375" style="1" customWidth="1"/>
    <col min="2" max="2" width="25.77734375" style="101" customWidth="1"/>
    <col min="3" max="3" width="67.6640625" style="1" customWidth="1"/>
    <col min="4" max="4" width="98.33203125" style="1" customWidth="1"/>
    <col min="5" max="5" width="3.88671875" style="1" customWidth="1"/>
    <col min="6" max="16384" width="9" style="1"/>
  </cols>
  <sheetData>
    <row r="1" spans="2:7" ht="18.75" customHeight="1">
      <c r="B1" s="101" t="s">
        <v>111</v>
      </c>
    </row>
    <row r="2" spans="2:7" ht="17.25" customHeight="1" thickBot="1">
      <c r="B2" t="s">
        <v>254</v>
      </c>
      <c r="D2" s="753"/>
      <c r="E2" s="754"/>
    </row>
    <row r="3" spans="2:7" ht="16.5" customHeight="1" thickBot="1">
      <c r="B3" s="102" t="s">
        <v>112</v>
      </c>
      <c r="C3" s="236" t="s">
        <v>113</v>
      </c>
      <c r="D3" s="182" t="s">
        <v>201</v>
      </c>
    </row>
    <row r="4" spans="2:7" ht="17.25" customHeight="1" thickBot="1">
      <c r="B4" s="103" t="s">
        <v>114</v>
      </c>
      <c r="C4" s="130" t="s">
        <v>289</v>
      </c>
      <c r="D4" s="104"/>
    </row>
    <row r="5" spans="2:7" ht="17.25" customHeight="1">
      <c r="B5" s="755" t="s">
        <v>170</v>
      </c>
      <c r="C5" s="758" t="s">
        <v>198</v>
      </c>
      <c r="D5" s="759"/>
    </row>
    <row r="6" spans="2:7" ht="19.2" customHeight="1">
      <c r="B6" s="756"/>
      <c r="C6" s="760" t="s">
        <v>199</v>
      </c>
      <c r="D6" s="761"/>
      <c r="G6" s="202"/>
    </row>
    <row r="7" spans="2:7" ht="19.95" customHeight="1">
      <c r="B7" s="756"/>
      <c r="C7" s="237" t="s">
        <v>200</v>
      </c>
      <c r="D7" s="238"/>
      <c r="G7" s="202"/>
    </row>
    <row r="8" spans="2:7" ht="19.95" customHeight="1" thickBot="1">
      <c r="B8" s="757"/>
      <c r="C8" s="204" t="s">
        <v>202</v>
      </c>
      <c r="D8" s="203"/>
      <c r="G8" s="202"/>
    </row>
    <row r="9" spans="2:7" ht="42" customHeight="1" thickBot="1">
      <c r="B9" s="105" t="s">
        <v>115</v>
      </c>
      <c r="C9" s="762" t="s">
        <v>290</v>
      </c>
      <c r="D9" s="763"/>
    </row>
    <row r="10" spans="2:7" ht="69" customHeight="1" thickBot="1">
      <c r="B10" s="106" t="s">
        <v>116</v>
      </c>
      <c r="C10" s="764" t="s">
        <v>292</v>
      </c>
      <c r="D10" s="765"/>
    </row>
    <row r="11" spans="2:7" ht="59.4" customHeight="1" thickBot="1">
      <c r="B11" s="107"/>
      <c r="C11" s="108" t="s">
        <v>293</v>
      </c>
      <c r="D11" s="209" t="s">
        <v>294</v>
      </c>
      <c r="F11" s="1" t="s">
        <v>21</v>
      </c>
    </row>
    <row r="12" spans="2:7" ht="42.6" customHeight="1" thickBot="1">
      <c r="B12" s="105" t="s">
        <v>215</v>
      </c>
      <c r="C12" s="110" t="s">
        <v>291</v>
      </c>
      <c r="D12" s="109"/>
    </row>
    <row r="13" spans="2:7" ht="105" customHeight="1" thickBot="1">
      <c r="B13" s="111" t="s">
        <v>117</v>
      </c>
      <c r="C13" s="112" t="s">
        <v>295</v>
      </c>
      <c r="D13" s="179" t="s">
        <v>296</v>
      </c>
      <c r="F13" t="s">
        <v>28</v>
      </c>
    </row>
    <row r="14" spans="2:7" ht="79.2" customHeight="1" thickBot="1">
      <c r="B14" s="113" t="s">
        <v>118</v>
      </c>
      <c r="C14" s="751" t="s">
        <v>297</v>
      </c>
      <c r="D14" s="752"/>
    </row>
    <row r="15" spans="2:7" ht="17.25" customHeight="1"/>
    <row r="16" spans="2:7" ht="17.25" customHeight="1">
      <c r="C16" s="387"/>
      <c r="D16" s="1" t="s">
        <v>197</v>
      </c>
    </row>
    <row r="17" spans="2:5">
      <c r="C17" s="1" t="s">
        <v>28</v>
      </c>
    </row>
    <row r="18" spans="2:5">
      <c r="E18" s="1" t="s">
        <v>21</v>
      </c>
    </row>
    <row r="21" spans="2:5">
      <c r="B21" s="101" t="s">
        <v>21</v>
      </c>
    </row>
    <row r="29" spans="2:5">
      <c r="D29" s="1" t="s">
        <v>216</v>
      </c>
    </row>
  </sheetData>
  <mergeCells count="7">
    <mergeCell ref="C14:D14"/>
    <mergeCell ref="D2:E2"/>
    <mergeCell ref="B5:B8"/>
    <mergeCell ref="C5:D5"/>
    <mergeCell ref="C6:D6"/>
    <mergeCell ref="C9:D9"/>
    <mergeCell ref="C10:D10"/>
  </mergeCells>
  <phoneticPr fontId="101"/>
  <hyperlinks>
    <hyperlink ref="C6" r:id="rId1" location="h2_1" xr:uid="{B5E764AE-5943-4A97-AD1C-025941C051BF}"/>
  </hyperlinks>
  <pageMargins left="0.7" right="0.7" top="0.75" bottom="0.75" header="0.3" footer="0.3"/>
  <pageSetup paperSize="9" scale="45" orientation="portrait" horizontalDpi="1200" verticalDpi="1200"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vt:lpstr>
      <vt:lpstr>12　ノロウイルス関連情報 </vt:lpstr>
      <vt:lpstr>12　衛生訓話</vt:lpstr>
      <vt:lpstr>12　新型コロナウイルス情報</vt:lpstr>
      <vt:lpstr>12　食中毒記事等 </vt:lpstr>
      <vt:lpstr>12　海外情報</vt:lpstr>
      <vt:lpstr>12　感染症統計</vt:lpstr>
      <vt:lpstr>11　感染症情報</vt:lpstr>
      <vt:lpstr>12 食品回収</vt:lpstr>
      <vt:lpstr>12　食品表示</vt:lpstr>
      <vt:lpstr>12　 残留農薬　等 </vt:lpstr>
      <vt:lpstr>'11　感染症情報'!Print_Area</vt:lpstr>
      <vt:lpstr>'12　 残留農薬　等 '!Print_Area</vt:lpstr>
      <vt:lpstr>'12　ノロウイルス関連情報 '!Print_Area</vt:lpstr>
      <vt:lpstr>'12　衛生訓話'!Print_Area</vt:lpstr>
      <vt:lpstr>'12　海外情報'!Print_Area</vt:lpstr>
      <vt:lpstr>'12　感染症統計'!Print_Area</vt:lpstr>
      <vt:lpstr>'12　食中毒記事等 '!Print_Area</vt:lpstr>
      <vt:lpstr>'12 食品回収'!Print_Area</vt:lpstr>
      <vt:lpstr>'12　食品表示'!Print_Area</vt:lpstr>
      <vt:lpstr>スポンサー公告!Print_Area</vt:lpstr>
      <vt:lpstr>'12　 残留農薬　等 '!Print_Titles</vt:lpstr>
      <vt:lpstr>'12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2023-04-02T00:11:37Z</dcterms:modified>
</cp:coreProperties>
</file>