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FEB36135-0359-4DB9-B1A3-556A7A891E16}"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1　ノロウイルス関連情報 " sheetId="101" r:id="rId3"/>
    <sheet name="11 衛生訓話" sheetId="144" r:id="rId4"/>
    <sheet name="11　新型コロナウイルス情報" sheetId="82" r:id="rId5"/>
    <sheet name="11　食中毒記事等 " sheetId="29" r:id="rId6"/>
    <sheet name="11　海外情報" sheetId="123" r:id="rId7"/>
    <sheet name="11　感染症統計" sheetId="125" r:id="rId8"/>
    <sheet name="9　感染症情報" sheetId="124" state="hidden" r:id="rId9"/>
    <sheet name="11 食品回収" sheetId="60" r:id="rId10"/>
    <sheet name="11　食品表示" sheetId="34" r:id="rId11"/>
    <sheet name="11　 残留農薬　等 " sheetId="35" r:id="rId12"/>
  </sheets>
  <definedNames>
    <definedName name="_xlnm._FilterDatabase" localSheetId="11" hidden="1">'11　 残留農薬　等 '!$A$1:$C$1</definedName>
    <definedName name="_xlnm._FilterDatabase" localSheetId="2" hidden="1">'11　ノロウイルス関連情報 '!$A$22:$G$75</definedName>
    <definedName name="_xlnm._FilterDatabase" localSheetId="5" hidden="1">'11　食中毒記事等 '!$A$1:$D$1</definedName>
    <definedName name="_xlnm.Print_Area" localSheetId="11">'11　 残留農薬　等 '!$A$1:$A$15</definedName>
    <definedName name="_xlnm.Print_Area" localSheetId="2">'11　ノロウイルス関連情報 '!$A$1:$N$84</definedName>
    <definedName name="_xlnm.Print_Area" localSheetId="3">'11 衛生訓話'!$A$1:$V$52</definedName>
    <definedName name="_xlnm.Print_Area" localSheetId="6">'11　海外情報'!$A$1:$C$35</definedName>
    <definedName name="_xlnm.Print_Area" localSheetId="7">'11　感染症統計'!$A$1:$AC$37</definedName>
    <definedName name="_xlnm.Print_Area" localSheetId="5">'11　食中毒記事等 '!$A$1:$D$15</definedName>
    <definedName name="_xlnm.Print_Area" localSheetId="9">'11 食品回収'!$A$1:$E$33</definedName>
    <definedName name="_xlnm.Print_Area" localSheetId="10">'11　食品表示'!$A$1:$N$13</definedName>
    <definedName name="_xlnm.Print_Area" localSheetId="8">'9　感染症情報'!$A$1:$D$21</definedName>
    <definedName name="_xlnm.Print_Area" localSheetId="1">スポンサー公告!$A$1:$R$39</definedName>
    <definedName name="_xlnm.Print_Titles" localSheetId="11">'11　 残留農薬　等 '!$1:$1</definedName>
    <definedName name="_xlnm.Print_Titles" localSheetId="5">'11　食中毒記事等 '!$1:$1</definedName>
  </definedNames>
  <calcPr calcId="191029"/>
</workbook>
</file>

<file path=xl/calcChain.xml><?xml version="1.0" encoding="utf-8"?>
<calcChain xmlns="http://schemas.openxmlformats.org/spreadsheetml/2006/main">
  <c r="B9" i="78" l="1"/>
  <c r="B18" i="78"/>
  <c r="B17" i="78"/>
  <c r="B25" i="101" l="1"/>
  <c r="B26" i="101"/>
  <c r="B27" i="101"/>
  <c r="B28" i="101"/>
  <c r="B29" i="101"/>
  <c r="B30" i="101"/>
  <c r="B31" i="101"/>
  <c r="B32" i="101"/>
  <c r="B33" i="101"/>
  <c r="B34" i="101"/>
  <c r="B35" i="101"/>
  <c r="B36" i="101"/>
  <c r="B37"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N71" i="101" l="1"/>
  <c r="M71" i="101"/>
  <c r="G74" i="101" l="1"/>
  <c r="G35" i="101" l="1"/>
  <c r="G24" i="101"/>
  <c r="B24" i="101" s="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L9" i="82"/>
  <c r="L8" i="82"/>
  <c r="B11" i="78"/>
  <c r="G73" i="101"/>
  <c r="B14" i="78" l="1"/>
  <c r="B15"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B16"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2" i="78" l="1"/>
  <c r="K8" i="82" l="1"/>
  <c r="K9" i="82"/>
  <c r="I9" i="82"/>
  <c r="G75" i="101" l="1"/>
  <c r="F75" i="101" s="1"/>
  <c r="D10" i="78"/>
  <c r="I74" i="101" l="1"/>
  <c r="I73" i="101"/>
  <c r="F10" i="78" s="1"/>
  <c r="M75" i="101"/>
  <c r="K75" i="101"/>
  <c r="I8" i="82" l="1"/>
</calcChain>
</file>

<file path=xl/sharedStrings.xml><?xml version="1.0" encoding="utf-8"?>
<sst xmlns="http://schemas.openxmlformats.org/spreadsheetml/2006/main" count="631" uniqueCount="420">
  <si>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</si>
  <si>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</si>
  <si>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</si>
  <si>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</si>
  <si>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</si>
  <si>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</si>
  <si>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</si>
  <si>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</si>
  <si>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</si>
  <si>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</si>
  <si>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</si>
  <si>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</si>
  <si>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</si>
  <si>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</si>
  <si>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</si>
  <si>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</si>
  <si>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</si>
  <si>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</si>
  <si>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</si>
  <si>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</si>
  <si>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</si>
  <si>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</si>
  <si>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</si>
  <si>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</si>
  <si>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</si>
  <si>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</si>
  <si>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</si>
  <si>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</si>
  <si>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</si>
  <si>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</si>
  <si>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</si>
  <si>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</si>
  <si>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</si>
  <si>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</si>
  <si>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</si>
  <si>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</si>
  <si>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</si>
  <si>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</si>
  <si>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</si>
  <si>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</si>
  <si>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</si>
  <si>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</si>
  <si>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</si>
  <si>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</si>
  <si>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</si>
  <si>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</si>
  <si>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</si>
  <si>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</si>
  <si>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</si>
  <si>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</si>
  <si>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</si>
  <si>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</si>
  <si>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</si>
  <si>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</si>
  <si>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</si>
  <si>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</si>
  <si>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</si>
  <si>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</si>
  <si>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</si>
  <si>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</si>
  <si>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</si>
  <si>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</si>
  <si>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</si>
  <si>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</si>
  <si>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</si>
  <si>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</si>
  <si>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</si>
  <si>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</si>
  <si>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</si>
  <si>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</si>
  <si>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</si>
  <si>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</si>
  <si>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</si>
  <si>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</si>
  <si>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</si>
  <si>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</si>
  <si>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</si>
  <si>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</si>
  <si>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</si>
  <si>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</si>
  <si>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</si>
  <si>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</si>
  <si>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</si>
  <si>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</si>
  <si>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</si>
  <si>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</si>
  <si>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</si>
  <si>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</si>
  <si>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</si>
  <si>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</si>
  <si>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</si>
  <si>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</si>
  <si>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</si>
  <si>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</si>
  <si>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</si>
  <si>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</si>
  <si>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</si>
  <si>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</si>
  <si>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</si>
  <si>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</si>
  <si>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</si>
  <si>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</si>
  <si>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</si>
  <si>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</si>
  <si>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</si>
  <si>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</si>
  <si>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</si>
  <si>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</si>
  <si>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</si>
  <si>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</si>
  <si>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</si>
  <si>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</si>
  <si>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</si>
  <si>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</si>
  <si>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</si>
  <si>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</si>
  <si>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</si>
  <si>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</si>
  <si>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</si>
  <si>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</si>
  <si>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</si>
  <si>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</si>
  <si>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</si>
  <si>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</si>
  <si>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</si>
  <si>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</si>
  <si>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</si>
  <si>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</si>
  <si>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</si>
  <si>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</si>
  <si>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</si>
  <si>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</si>
  <si>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</si>
  <si>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</si>
  <si>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</si>
  <si>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</si>
  <si>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</si>
  <si>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</si>
  <si>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</si>
  <si>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</si>
  <si>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</si>
  <si>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</si>
  <si>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</si>
  <si>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</si>
  <si>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</si>
  <si>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</si>
  <si>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</si>
  <si>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</si>
  <si>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</si>
  <si>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</si>
  <si>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</si>
  <si>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</si>
  <si>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</si>
  <si>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</si>
  <si>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</si>
  <si>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</si>
  <si>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</si>
  <si>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</si>
  <si>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</si>
  <si>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</si>
  <si>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</si>
  <si>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</si>
  <si>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</si>
  <si>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</si>
  <si>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</si>
  <si>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</si>
  <si>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</si>
  <si>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</si>
  <si>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</si>
  <si>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</si>
  <si>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</si>
  <si>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</si>
  <si>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</si>
  <si>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</si>
  <si>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</si>
  <si>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</si>
  <si>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</si>
  <si>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</si>
  <si>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</si>
  <si>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</si>
  <si>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</si>
  <si>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1"/>
  </si>
  <si>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</si>
  <si>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</si>
  <si>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1"/>
  </si>
  <si>
    <t>3.  地域住民、同居者の参加団体に感染者が確認された段階</t>
    <phoneticPr fontId="101"/>
  </si>
  <si>
    <t>2021年</t>
  </si>
  <si>
    <t>2021年</t>
    <phoneticPr fontId="5"/>
  </si>
  <si>
    <t>日本</t>
    <rPh sb="0" eb="2">
      <t>ニホン</t>
    </rPh>
    <phoneticPr fontId="101"/>
  </si>
  <si>
    <t>・長期間休業に対する対策　従業員のケア</t>
    <phoneticPr fontId="101"/>
  </si>
  <si>
    <t>　</t>
    <phoneticPr fontId="101"/>
  </si>
  <si>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1"/>
  </si>
  <si>
    <t>PCR検査確認</t>
    <rPh sb="3" eb="5">
      <t>ケンサ</t>
    </rPh>
    <rPh sb="5" eb="7">
      <t>カクニン</t>
    </rPh>
    <phoneticPr fontId="101"/>
  </si>
  <si>
    <t>無症状なら１週間経過と就業制限</t>
    <rPh sb="0" eb="3">
      <t>ムショウジョウ</t>
    </rPh>
    <rPh sb="6" eb="8">
      <t>シュウカン</t>
    </rPh>
    <rPh sb="8" eb="10">
      <t>ケイカ</t>
    </rPh>
    <rPh sb="11" eb="13">
      <t>シュウギョウ</t>
    </rPh>
    <rPh sb="13" eb="15">
      <t>セイゲン</t>
    </rPh>
    <phoneticPr fontId="101"/>
  </si>
  <si>
    <t>★</t>
    <phoneticPr fontId="101"/>
  </si>
  <si>
    <t>★PCR+</t>
    <phoneticPr fontId="101"/>
  </si>
  <si>
    <t>保健所　　       医療機関</t>
    <phoneticPr fontId="101"/>
  </si>
  <si>
    <t>行動履歴整理</t>
    <rPh sb="0" eb="2">
      <t>コウドウ</t>
    </rPh>
    <rPh sb="2" eb="4">
      <t>リレキ</t>
    </rPh>
    <rPh sb="4" eb="6">
      <t>セイリ</t>
    </rPh>
    <phoneticPr fontId="101"/>
  </si>
  <si>
    <t xml:space="preserve"> </t>
    <phoneticPr fontId="101"/>
  </si>
  <si>
    <t>厚生労働省：国内の発生状況など
https://www.mhlw.go.jp/stf/covid-19/kokunainohasseijoukyou.html#h2_1
厚生労働省：データからわかる－新型コロナウイルス感染症情報－
https：//covid19.mhlw.go.jp/</t>
    <phoneticPr fontId="101"/>
  </si>
  <si>
    <t>https://www.mhlw.go.jp/stf/covid-19/kokunainohasseijoukyou.html#h2_1</t>
    <phoneticPr fontId="101"/>
  </si>
  <si>
    <t>厚生労働省：データからわかる－新型コロナウイルス感染症情報－</t>
    <phoneticPr fontId="101"/>
  </si>
  <si>
    <t xml:space="preserve">
</t>
    <phoneticPr fontId="101"/>
  </si>
  <si>
    <t>https：//covid19.mhlw.go.jp/</t>
    <phoneticPr fontId="101"/>
  </si>
  <si>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</si>
  <si>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</si>
  <si>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</si>
  <si>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</si>
  <si>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</si>
  <si>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</si>
  <si>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</si>
  <si>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1"/>
  </si>
  <si>
    <t>8．衛生訓話</t>
    <rPh sb="2" eb="4">
      <t>エイセイ</t>
    </rPh>
    <rPh sb="4" eb="6">
      <t>クンワ</t>
    </rPh>
    <phoneticPr fontId="5"/>
  </si>
  <si>
    <t>12-21年月平均</t>
  </si>
  <si>
    <t>2022年</t>
    <phoneticPr fontId="5"/>
  </si>
  <si>
    <t>1月</t>
    <phoneticPr fontId="101"/>
  </si>
  <si>
    <t xml:space="preserve">腸チフス
パラチフス
</t>
    <rPh sb="0" eb="1">
      <t>チョウ</t>
    </rPh>
    <phoneticPr fontId="5"/>
  </si>
  <si>
    <t>^</t>
    <phoneticPr fontId="101"/>
  </si>
  <si>
    <t xml:space="preserve">  </t>
    <phoneticPr fontId="16"/>
  </si>
  <si>
    <t>l</t>
    <phoneticPr fontId="33"/>
  </si>
  <si>
    <t>冬に向かい</t>
    <rPh sb="0" eb="1">
      <t>フユ</t>
    </rPh>
    <rPh sb="2" eb="3">
      <t>ム</t>
    </rPh>
    <phoneticPr fontId="101"/>
  </si>
  <si>
    <t>*発行予定は2022年11月7日（月）です。</t>
  </si>
  <si>
    <t>*発行予定は2022年11月7日（月）です。</t>
    <phoneticPr fontId="101"/>
  </si>
  <si>
    <t>▶https://zoom.us/webinar/register/WN_9-ciXs0sQT2yGdb79VBoLQ</t>
  </si>
  <si>
    <t xml:space="preserve"> 全国指数</t>
    <phoneticPr fontId="5"/>
  </si>
  <si>
    <t>先週より</t>
    <phoneticPr fontId="5"/>
  </si>
  <si>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</si>
  <si>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</si>
  <si>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</si>
  <si>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</si>
  <si>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</si>
  <si>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r>
      <rPr>
        <u/>
        <sz val="12"/>
        <color theme="0"/>
        <rFont val="Inherit"/>
        <family val="2"/>
      </rPr>
      <t>中国</t>
    </r>
    <rPh sb="0" eb="2">
      <t>チュウゴク</t>
    </rPh>
    <phoneticPr fontId="101"/>
  </si>
  <si>
    <t>11月ー3月中
施設の所在市町村で流行・   食中毒が複数件報告される 
定点観測値が5.00～10.00</t>
    <phoneticPr fontId="101"/>
  </si>
  <si>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1"/>
  </si>
  <si>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</si>
  <si>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</si>
  <si>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</si>
  <si>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</si>
  <si>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</si>
  <si>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</si>
  <si>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</si>
  <si>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</si>
  <si>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</si>
  <si>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</si>
  <si>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</si>
  <si>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</si>
  <si>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</si>
  <si>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北海道新聞</t>
    <rPh sb="0" eb="5">
      <t>ホッカイドウシンブン</t>
    </rPh>
    <phoneticPr fontId="101"/>
  </si>
  <si>
    <t>回収＆返金</t>
  </si>
  <si>
    <t>回収</t>
  </si>
  <si>
    <t>回収＆返金/交換</t>
  </si>
  <si>
    <t>カスミ</t>
  </si>
  <si>
    <t>管理レベル「3」　</t>
    <phoneticPr fontId="5"/>
  </si>
  <si>
    <t>西友</t>
  </si>
  <si>
    <t>マックスバリュ東...</t>
  </si>
  <si>
    <t>ファクトリークリンシステムの食品監査e-ラニング</t>
    <rPh sb="14" eb="18">
      <t>ショクヒンカンサ</t>
    </rPh>
    <phoneticPr fontId="33"/>
  </si>
  <si>
    <t>2023/10週</t>
    <phoneticPr fontId="101"/>
  </si>
  <si>
    <t>旭川市保健所は１７日、市内の保育所で幼児１６人が下痢や嘔吐（おうと）などの感染性胃腸炎とみられる症状を訴え、このうち便検査をした５人からノロウイルスが確認されたと発表した。１２～１６日に発症し、現在は全員が回復または快方に向かっている。</t>
    <phoneticPr fontId="101"/>
  </si>
  <si>
    <t>新潟県は16日、新潟県三条市鬼木新田の日本料理店「伊東屋」が11〜12日に提供した弁当を食べた男女86人が嘔吐（おうと）や下痢の症状を訴え、このうち14人からノロウイルスが検出されたと発表した。33人が治療を受けたが、全員が快方に向かっている。 ノロウイルスは店の調理従事者4人からも検出された。三条保健所は食中毒と断定</t>
    <phoneticPr fontId="101"/>
  </si>
  <si>
    <t>新潟日報</t>
    <rPh sb="0" eb="4">
      <t>ニイガタニッポウ</t>
    </rPh>
    <phoneticPr fontId="101"/>
  </si>
  <si>
    <t>「令和2年と3年のコロナがすごかった時期は、手洗いをしっかりしたり消毒したりがあったと思うが、今はなかなか手を洗わない、消毒もほぼしなくなってきて、ノロウイルスがついた手でものを食べてしまうのがあるのかなと感じている。」去年1年間でノロウイルスなどによる食中毒にかかった患者は105人。今年は2カ月余りで110人と大幅に増えています。</t>
    <phoneticPr fontId="101"/>
  </si>
  <si>
    <t>テレビ宮崎</t>
    <rPh sb="3" eb="5">
      <t>ミヤザキ</t>
    </rPh>
    <phoneticPr fontId="101"/>
  </si>
  <si>
    <t>伊那保健所は、伊那市山寺の仕出し弁当屋「竹屋たけや」でノロウイルス食中毒が発生したとして１４日から１６日まで営業停止にしたと１４日発表しました。伊那保健所の発表によりますと食中毒が発生したのは伊那市山寺の仕出し弁当屋「竹屋」です。今月７日に竹屋の施設で調理した弁当を食べた１８人に８日の未明から倦怠感や下痢などの症状がでたという事です。</t>
    <phoneticPr fontId="101"/>
  </si>
  <si>
    <t>伊那谷ネット</t>
    <rPh sb="0" eb="2">
      <t>イナ</t>
    </rPh>
    <rPh sb="2" eb="3">
      <t>タニ</t>
    </rPh>
    <phoneticPr fontId="101"/>
  </si>
  <si>
    <t>米国</t>
    <rPh sb="0" eb="2">
      <t>ベイコク</t>
    </rPh>
    <phoneticPr fontId="16"/>
  </si>
  <si>
    <t>宗教法人仏神会</t>
  </si>
  <si>
    <t>回収＆交換</t>
  </si>
  <si>
    <t>2023年 第9週（2月27日〜 3月5日）</t>
    <phoneticPr fontId="101"/>
  </si>
  <si>
    <t>結核例　242</t>
    <phoneticPr fontId="5"/>
  </si>
  <si>
    <t xml:space="preserve">コレラ1例 感染地域：フィリピン
細菌性赤痢1例 菌種：S. flexneri（B群）＿感染地域：宮城県
</t>
    <rPh sb="4" eb="5">
      <t>レイ</t>
    </rPh>
    <rPh sb="6" eb="8">
      <t>カンセン</t>
    </rPh>
    <rPh sb="8" eb="10">
      <t>チイキ</t>
    </rPh>
    <rPh sb="17" eb="20">
      <t>サイキンセイ</t>
    </rPh>
    <rPh sb="20" eb="22">
      <t>セキリ</t>
    </rPh>
    <rPh sb="23" eb="24">
      <t>レイ</t>
    </rPh>
    <rPh sb="25" eb="27">
      <t>キンシュ</t>
    </rPh>
    <rPh sb="41" eb="42">
      <t>グン</t>
    </rPh>
    <rPh sb="44" eb="46">
      <t>カンセン</t>
    </rPh>
    <rPh sb="46" eb="48">
      <t>チイキ</t>
    </rPh>
    <rPh sb="49" eb="51">
      <t>ミヤギ</t>
    </rPh>
    <rPh sb="51" eb="52">
      <t>ケン</t>
    </rPh>
    <phoneticPr fontId="101"/>
  </si>
  <si>
    <t xml:space="preserve">年齢群：‌10代（4例）、20代（6例）、30代（1例）、40代（3例）、50代（1例）、
60代（3例）、70代（1例）、80代（1例）
</t>
    <phoneticPr fontId="101"/>
  </si>
  <si>
    <t>血清群・毒素型：‌O157 VT2（3例）、O157 VT1（2例）、O26VT2（2例）、O128 VT1・VT2（1例）、
O146VT2（1例）、O157 VT1・VT2（1例）、その他・不明（10例）
累積報告数：162例（有症者85例、うちHUS 1例．死亡なし）</t>
    <phoneticPr fontId="101"/>
  </si>
  <si>
    <t xml:space="preserve">腸管出血性大腸菌感染症20例（有症者11例、うちHUS なし）
感染地域：‌国内13例、エジプト1例、ラオス1例、国内・国外不明5例
国内の感染地域：‌福岡県3例、大阪府2例、岩手県1例、秋田県1例、埼玉県1例、東京都1例、神奈川県1例、京都府1例、兵庫県1例、熊本県1例
</t>
    <phoneticPr fontId="101"/>
  </si>
  <si>
    <t>レジオネラ症17例（肺炎型15例、ポンティアック型1例、無症状病原体保有者1例）
感染地域：静岡県3例、富山県2例、宮城県1例、千葉県1例、東京都1例、神奈川県1例、大阪府1例、
兵庫県1例、広島県1例、タイ1例、フィリピン1例、国内・国外不明
年齢群：‌20代（1例）、30代（1例）、40代（1例）、60代（4例）、70代（3例）、80代（6例）、90代以上（1例）
累積報告数：222例</t>
    <phoneticPr fontId="101"/>
  </si>
  <si>
    <t>E型肝炎10例 感染地域（感染源）：‌東京都4例（牛肉/牛レバー1例、
レバー1例、不明2例）、千葉県2例（不明2例）、山形県1例（羊肉）、
国内（都道府県不明）2例（不明2例）、国内・国外不明1例（不明）
A型肝炎1例 感染地域：愛知県</t>
    <phoneticPr fontId="101"/>
  </si>
  <si>
    <t>アメーバ赤痢7例（腸管アメーバ症7例）
感染地域：‌大阪府2例、埼玉県1例、千葉県1例、国内（都道府県不明）2例、国内・国外不明1例
感染経路：経口感染2例、その他・不明5例</t>
    <phoneticPr fontId="101"/>
  </si>
  <si>
    <t>埼玉新聞</t>
    <rPh sb="0" eb="4">
      <t>サイタマシンブン</t>
    </rPh>
    <phoneticPr fontId="16"/>
  </si>
  <si>
    <t>米国</t>
    <rPh sb="0" eb="2">
      <t>ベイコク</t>
    </rPh>
    <phoneticPr fontId="101"/>
  </si>
  <si>
    <t>中国</t>
    <rPh sb="0" eb="2">
      <t>チュウゴク</t>
    </rPh>
    <phoneticPr fontId="101"/>
  </si>
  <si>
    <t xml:space="preserve"> </t>
    <phoneticPr fontId="33"/>
  </si>
  <si>
    <t xml:space="preserve"> GⅡ　11週　0例</t>
    <rPh sb="9" eb="10">
      <t>レイ</t>
    </rPh>
    <phoneticPr fontId="5"/>
  </si>
  <si>
    <t xml:space="preserve"> GⅡ　10週　0例</t>
    <rPh sb="6" eb="7">
      <t>シュウ</t>
    </rPh>
    <phoneticPr fontId="5"/>
  </si>
  <si>
    <t>今週のニュース（Noroｖｉｒｕｓ） (3/20-3/26)</t>
    <rPh sb="0" eb="2">
      <t>コンシュウ</t>
    </rPh>
    <phoneticPr fontId="5"/>
  </si>
  <si>
    <t>2023/11週</t>
  </si>
  <si>
    <t>★★★★★</t>
    <phoneticPr fontId="101"/>
  </si>
  <si>
    <t>広島市は１８日、同市西区の結婚式場「アーククラブ迎賓館ヴィクトリアハウス」で１２日に開かれた結婚披露宴で食事をした１０歳未満〜７０歳代の男女１７人が下痢や発熱などの症状を訴え、６人からノロウイルスが検出されたと発表した。市は１８日、食中毒と断定し、式場に営業禁止を命じた。</t>
    <phoneticPr fontId="101"/>
  </si>
  <si>
    <t>読売新聞</t>
    <rPh sb="0" eb="4">
      <t>ヨミウリシンブン</t>
    </rPh>
    <phoneticPr fontId="101"/>
  </si>
  <si>
    <t>千葉県は１９日、旭市西足洗のすし店「たから」で飲食した２１～７７歳の男女１３人からノロウイルスが検出されたと発表した。海匝保健所は従業員３人の便からも同ウイルスが検出されたことなどから、同店を原因とする食中毒と断定し、１９日から３日間営業停止処分とした。</t>
    <phoneticPr fontId="101"/>
  </si>
  <si>
    <t>千葉日報</t>
    <rPh sb="0" eb="4">
      <t>チバニッポウ</t>
    </rPh>
    <phoneticPr fontId="101"/>
  </si>
  <si>
    <t>食中毒情報   (3/20-3/26)</t>
    <rPh sb="0" eb="3">
      <t>ショクチュウドク</t>
    </rPh>
    <rPh sb="3" eb="5">
      <t>ジョウホウ</t>
    </rPh>
    <phoneticPr fontId="5"/>
  </si>
  <si>
    <t>海外情報  (3/20-3/26)</t>
    <rPh sb="0" eb="2">
      <t>カイガイ</t>
    </rPh>
    <rPh sb="2" eb="4">
      <t>ジョウホウ</t>
    </rPh>
    <phoneticPr fontId="5"/>
  </si>
  <si>
    <t>食品リコール・回収情報
 (3/20-3/26)</t>
    <rPh sb="0" eb="2">
      <t>ショクヒン</t>
    </rPh>
    <rPh sb="7" eb="9">
      <t>カイシュウ</t>
    </rPh>
    <rPh sb="9" eb="11">
      <t>ジョウホウ</t>
    </rPh>
    <phoneticPr fontId="5"/>
  </si>
  <si>
    <t>食品表示　(3/20-3/26)</t>
    <rPh sb="0" eb="2">
      <t>ショクヒン</t>
    </rPh>
    <rPh sb="2" eb="4">
      <t>ヒョウジ</t>
    </rPh>
    <phoneticPr fontId="5"/>
  </si>
  <si>
    <t>残留農薬 (3/20-3/26)</t>
    <phoneticPr fontId="16"/>
  </si>
  <si>
    <t>１３０人超がノロウイルス感染、ロングビーチの小学校が休校に（3/20）</t>
    <phoneticPr fontId="16"/>
  </si>
  <si>
    <t>【ロングビーチ17日】ロングビーチ統一学校区（ＬＢＵＳＤ）は、Carver Elementary Schoolで２月22日以降、生徒と教職員ら１３０人以上がノロウイルスに感染したため、保健局の要請に従い、17日から21日まで休校にすると発表した。ＬＢＵＳＤによると、休校中に同校内を消毒し、22日の朝に生徒が学校に戻る際には健康診断を実施する予定。ノロウイルスは非常に感染力の強いウイルスで、突然の嘔吐、下痢、吐き気、腹痛を引き起こし、感染してから24～48時間後に症状が現れる。一般的には、汚染された飲食物の摂取や汚染エリアへの接触、症状の出ている人と直接接触することで感染する。</t>
    <phoneticPr fontId="16"/>
  </si>
  <si>
    <t>https://lalalausa.com/archives/35445</t>
    <phoneticPr fontId="16"/>
  </si>
  <si>
    <t>LALALAUSA</t>
    <phoneticPr fontId="16"/>
  </si>
  <si>
    <t>新規感染者数　 152週目</t>
    <rPh sb="0" eb="2">
      <t>シンキ</t>
    </rPh>
    <rPh sb="2" eb="5">
      <t>カンセンシャ</t>
    </rPh>
    <rPh sb="5" eb="6">
      <t>スウ</t>
    </rPh>
    <rPh sb="11" eb="13">
      <t>シュウメ</t>
    </rPh>
    <phoneticPr fontId="5"/>
  </si>
  <si>
    <t>世界の感染状況まとめてきた米大学 コロナ特設サイト更新終了</t>
    <phoneticPr fontId="101"/>
  </si>
  <si>
    <r>
      <t>新型コロナウイルスの感染が広がった当初から、世界の感染状況をまとめ、インターネットで発信してきた、</t>
    </r>
    <r>
      <rPr>
        <b/>
        <u/>
        <sz val="20"/>
        <color rgb="FFFF0000"/>
        <rFont val="游ゴシック"/>
        <family val="3"/>
        <charset val="128"/>
      </rPr>
      <t>アメリカのジョンズ・ホプキンス大学の特設サイトが、10日、データの更新を終了しました。リアルタイムに公開される情報が少なくなり、正確なデータの把握が難しくなったことが理由だとしています。</t>
    </r>
    <r>
      <rPr>
        <b/>
        <sz val="16"/>
        <color theme="1"/>
        <rFont val="游ゴシック"/>
        <family val="3"/>
        <charset val="128"/>
      </rPr>
      <t>この特設サイトはジョンズ・ホプキンス大学が2020年1月に立ち上げ、新型コロナの発生状況や死者数などの世界中の最新データを、国や地域ごとにまとめて発信してきました。サイトはインターネット上で公開された各国政府の情報を自動的に収集するなどしてデータの更新を続け、日本や海外のメディアが世界の感染状況を伝えるのに利用するなど、さまざまな形で活用されてきました。
しかし、最近になり、リアルタイムに公開される情報が少なくなり、正確なデータの把握が難しくなったとして、更新の終了を決めたということです。大学によりますと、現地時間の10日午前8時すぎに最後のデータ更新を行ったということで、今後もこれまで集めたデータは公開するとしています。運営に携わったジョンズ・ホプキンス大学の研究者、ベス・ブラウアーさんは「更新終了は複雑な気持ちだ。パンデミックはまだ終わっていないが、世界が新型コロナを理解するのに重要な役割を果たせたことを誇りに思っている」と話していました。</t>
    </r>
    <phoneticPr fontId="101"/>
  </si>
  <si>
    <t>日本のデータ3/25</t>
    <rPh sb="0" eb="2">
      <t>ニホン</t>
    </rPh>
    <phoneticPr fontId="101"/>
  </si>
  <si>
    <t>スイセン球根をタマネギと誤認　カレーの具材にして3人食中毒　茨城・阿見</t>
    <phoneticPr fontId="16"/>
  </si>
  <si>
    <t>茨城県は20日、同県阿見町の10歳未満から40代までの男性3人が、スイセンの球根をタマネギと間違えて食べ、腹痛やのどの痛みを訴えたと発表した。竜ケ崎保健所はスイセンによる食中毒と断定した。いずれも軽症で、既に回復している。県食の安全対策課によると、18日午後0時45分ごろ、家族が観賞用として譲り受けたスイセンの球根を男性がタマネギと誤ってカレー具材として調理。4人が食べ、3人に食中毒症状が出た。スイセンは有毒植物の一つで、茨城県内では2014年4月に常総市でも食中毒が発生している。</t>
    <phoneticPr fontId="16"/>
  </si>
  <si>
    <t>https://ibarakinews.jp/news/newsdetail.php?f_jun=16793157009834</t>
    <phoneticPr fontId="16"/>
  </si>
  <si>
    <t>茨城新聞</t>
    <rPh sb="0" eb="2">
      <t>イバラギ</t>
    </rPh>
    <rPh sb="2" eb="4">
      <t>シンブン</t>
    </rPh>
    <phoneticPr fontId="16"/>
  </si>
  <si>
    <t>茨城県</t>
    <rPh sb="0" eb="2">
      <t>イバラキ</t>
    </rPh>
    <rPh sb="2" eb="3">
      <t>ケン</t>
    </rPh>
    <phoneticPr fontId="16"/>
  </si>
  <si>
    <t>結婚式場で17人食中毒　広島市</t>
    <phoneticPr fontId="16"/>
  </si>
  <si>
    <t>広島市西区の結婚式場で17人が発熱やおう吐などの症状を訴える食中毒が発生しました。広島市保健所によりますと15日「結婚披露宴に参加した者のうち複数名が体調不良を呈している」と連絡がありました。調査の結果、西区井口台2丁目の「アーククラブ迎賓館ヴィクトリアハウス」で
行われた結婚披露宴に参加した82人のうち17人が発熱やおう吐などの症状を発症していることがわかりました。コース料理を食べた患者の便などからはノロウイルスが検出されたということですが入院した患者はいないということです。広島市はこの施設に対し18日、営業の禁止を命令しています。
広島市はアルコール消毒だけでなく手洗いを行うことでノロウイルスの食中毒を防いでほしいとしています。</t>
    <phoneticPr fontId="16"/>
  </si>
  <si>
    <t>広島市</t>
    <rPh sb="0" eb="3">
      <t>ヒロシマシ</t>
    </rPh>
    <phoneticPr fontId="16"/>
  </si>
  <si>
    <t>広島ホームテレビ</t>
    <rPh sb="0" eb="2">
      <t>ヒロシマ</t>
    </rPh>
    <phoneticPr fontId="16"/>
  </si>
  <si>
    <t>客12人が嘔吐や下痢等…回転寿司チェーン店で『食中毒』原因菌や感染経路等は不明 1店舗に営業禁止処分</t>
    <phoneticPr fontId="16"/>
  </si>
  <si>
    <t>名古屋市北区にある回転寿司チェーン店「にぎりの徳兵衛」で食中毒が発生し、保健所は24日、この店舗に対し営業の禁止処分をしました。食中毒が発生したのは名古屋市北区清水五丁目の「にぎりの徳兵衛 黒川店」で、3月21日に食事をした客から「家族2人が嘔吐や下痢で体調不良になっている」と23日に保健所に連絡がありました。保健所が調査したところ、3月21日の午後9時ごろに食事をした客のうち、12人に嘔吐や下痢などの症状があったということです。いずれも快方に向かっていて、重症者はいないということです。12人の客はタイやサーモンやマグロ、うどんや茶碗蒸しなどを食べたということですが食中毒の原因となった菌や感染経路などはわかっていません。保健所では再発防止策が講じられるまでの間、この店を営業禁止処分としています。</t>
    <phoneticPr fontId="16"/>
  </si>
  <si>
    <t>https://news.yahoo.co.jp/articles/043752ac654009305d816912c1bf287f935c349e</t>
    <phoneticPr fontId="16"/>
  </si>
  <si>
    <t>名古屋市</t>
    <rPh sb="0" eb="4">
      <t>ナゴヤシ</t>
    </rPh>
    <phoneticPr fontId="16"/>
  </si>
  <si>
    <t>東海テレビ</t>
    <rPh sb="0" eb="2">
      <t>トウカイ</t>
    </rPh>
    <phoneticPr fontId="16"/>
  </si>
  <si>
    <t xml:space="preserve">
入院した人はいない。このうち4人と同店従業員4人の便からノロウイルスが検出された。同店の料理が原因の食中毒として、24日から3日間の営業停止を命じた。</t>
    <phoneticPr fontId="101"/>
  </si>
  <si>
    <t>群馬県公表</t>
    <rPh sb="0" eb="3">
      <t>グンマケン</t>
    </rPh>
    <rPh sb="3" eb="5">
      <t>コウヒョウ</t>
    </rPh>
    <phoneticPr fontId="101"/>
  </si>
  <si>
    <t>イワシの刺身を食べ「アニサキス食中毒」　50代女性が強い胃痛、悪寒、吐き気　内視鏡検査で胃内から摘出</t>
    <phoneticPr fontId="16"/>
  </si>
  <si>
    <t>松本保健所は24日、管内の魚介類販売店で購入したイワシの刺身を食べた50代の女性が胃痛などの症状を訴え、アニサキスによる食中毒と断定したと発表しました。女性は快方に向かっているということです。保健所によりますと、19日、この販売店からイワシの刺身を購入し、夕食として食べた2人のうち50代女性の1人が20日午前3時ころから胃のあたりに強い痛みと悪寒、吐き気の症状を訴えたということです。女性は21日に医療機関を受診、内視鏡検査で胃の中から寄生虫のアニサキスが摘出されました。医療機関から報告を受け、保健所はイワシの刺身を原因とするアニサキスによる食中毒と断定し、この販売店に対し、3月24日の1日間の営業停止を命じました。女性は快方に向かっているということです。
アニサキスによる食中毒は、主に海産魚類を生で食べた後、その魚類に寄生するアニサキス属線虫が胃や腸の壁に刺入して引き起こります。海産魚類を生で食べた後、1～36時間（多くは8時間以内）の潜伏期間を経た後、胃や下腹部の激しい痛み、嘔吐などの症状があらわれ、血圧下降、呼吸不全、意識喪失などのアレルギー症状を起こすこともあるということです。</t>
    <phoneticPr fontId="16"/>
  </si>
  <si>
    <t>https://news.yahoo.co.jp/articles/368abe4aeba4f5e117c615fa04ecc01dabbd1d7a</t>
    <phoneticPr fontId="16"/>
  </si>
  <si>
    <t>長野県</t>
    <rPh sb="0" eb="3">
      <t>ナガノケン</t>
    </rPh>
    <phoneticPr fontId="16"/>
  </si>
  <si>
    <t>長野放送</t>
    <rPh sb="0" eb="4">
      <t>ナガノホウソウ</t>
    </rPh>
    <phoneticPr fontId="16"/>
  </si>
  <si>
    <t>学校給食で不適切調理…調理会社の社員ら3人不起訴処分に　加熱処理を怠り小中学生3400人超が食中毒</t>
    <phoneticPr fontId="16"/>
  </si>
  <si>
    <t>さいたま地検は22日､適切な調理をせずに学校給食を提供したなどとして書類送検された給食調理会社の60代男性役員､50代女性社員､30代男性社員について､不起訴処分とした｡処分理由は明らかにしていない｡男性役員と女性社員は2020年6月､八潮市で学校給食を食べた3400人を超える小中学生が病原大腸菌による食中毒を発症した問題で､従業員に対して加熱処理するように十分な指導や指示をせず､また男性社員は適切な調理をしなかったとして､業務上過失傷害の疑いで1月6日にさいたま地検に書類送検されていた｡</t>
    <phoneticPr fontId="16"/>
  </si>
  <si>
    <t>https://www.saitama-np.co.jp/articles/19193/postDetail</t>
    <phoneticPr fontId="16"/>
  </si>
  <si>
    <t>さいたま市</t>
    <rPh sb="4" eb="5">
      <t>シ</t>
    </rPh>
    <phoneticPr fontId="16"/>
  </si>
  <si>
    <t>https://www.jetro.go.jp/biznews/2023/03/58f86c193d670dd5.html</t>
    <phoneticPr fontId="101"/>
  </si>
  <si>
    <t>https://www.jetro.go.jp/biznews/2023/03/8e40ddb496583eed.html</t>
    <phoneticPr fontId="101"/>
  </si>
  <si>
    <t>https://www.jetro.go.jp/biznews/2023/03/8847bb8c6a187849.html</t>
    <phoneticPr fontId="101"/>
  </si>
  <si>
    <t>https://www.jetro.go.jp/biznews/2023/03/afe4ce91dfb60604.html</t>
    <phoneticPr fontId="101"/>
  </si>
  <si>
    <t>https://www.itmedia.co.jp/news/articles/2303/22/news111.html</t>
    <phoneticPr fontId="101"/>
  </si>
  <si>
    <t>https://www.nna.jp/news/2495824</t>
    <phoneticPr fontId="101"/>
  </si>
  <si>
    <t>https://www.jetro.go.jp/biznews/2023/03/d383825d2b43eec2.html</t>
    <phoneticPr fontId="101"/>
  </si>
  <si>
    <t>https://www.nna.jp/corp_contents/book/eastasia/230202/</t>
    <phoneticPr fontId="101"/>
  </si>
  <si>
    <t>アルゼンチンの農業バイオテクノロジー企業であるビオセレスは3月3日、ブラジルが、同国内において遺伝子組み換え小麦である「HB4小麦」の栽培、同小麦粉の生産や商業販売を承認したと発表した。HB4小麦は、乾燥への耐性と、除草剤であるグルホシネート・アンモニウムへの耐性の2つの特徴を併せ持つ小麦だ。栽培・生産が行われているのは現在、アルゼンチンだが、今回の承認によりブラジルが2カ国目の栽培・生産国になることが見込まれる。ビオセレスは、ブラジル国家バイオ安全技術委員会（CTNBio）による厳しい検査を受けて承認が得られたと説明している。なお、同国は、2021年11月に既にアルゼンチン産「HB4小麦」による小麦粉の輸入を承認している（2021年11月25日記事参照）。
ビオセレスは、2019/2020年度にアルゼンチンで約6,000ヘクタールの栽培面積でHB4小麦の栽培を試験的に開始した。その後、アルゼンチン国内の小麦栽培業者に直接、種を販売する、あるいは、種苗業者を通じて栽培業者に種を販売するなどして、同国全体で5万ヘクタールまでHB4小麦栽培を拡大した。同社は、HB4小麦とそれ以外の小麦の栽培が混ざることがないよう管理を行いながら、栽培されたHB4小麦をすべて買い取り、国内25の製粉業者に販売している。その後、これら製粉業者からパン屋やパスタ工場に小麦粉が販売されているため、アルゼンチン国内ではHB4小麦を使用したパンやパスタがすでに流通している。ジェトロが3月9日に現地農業協同組合や農畜産業団体などにHB4小麦についてインタビューを行ったところ、海外の消費者がHB4小麦を受け入れることを前提に、「干ばつなどの気候変動への対応にバイオ技術は積極的に活用すべき」との意向を示している。</t>
    <phoneticPr fontId="101"/>
  </si>
  <si>
    <t>ブラジル</t>
    <phoneticPr fontId="101"/>
  </si>
  <si>
    <t>ブエノスアイレス穀物取引所（BCBA）は3月16日、アルゼンチンの主要農作物である大豆、トウモロコシ、小麦、大麦、グレーンソルガム、ヒマワリの2022/2023年度（注）の総生産量が、前年度比34.4％減の8,400万トンとなるとの見通しを発表した。生産量の大幅な減少の原因は、主に降雨不足による歴史的干ばつの影響だ。2021/2022年度の総生産量は、1億3,000万トンだった。BCBAによると、大豆の生産量は2021/2022年度に4,330万トンを記録したが、2022/2023年度は42.3％減少し、わずか2,500万トンとなる。これは、2000/2001年度以来の低い水準だ。トウモロコシは30.8％減の3,600万トン、グレーンソルガムは14.3％減の300万トンとなる見通し。ヒマワリは14.7％増の390万トンと、増加する見通しだ。小麦の2022/2023年度収穫量は44.6％減の1,240万トンにとどまった。生産量の減少を受けて、これら主要農作物の2023年の輸出額（FOB）は2022年の433億6,300万ドルから48％減少する見通し。2023年は前年比で208億1,100万ドルの外貨収入が失われるとBCBAが警鐘を鳴らしている。ロサリオ穀物取引所（BCR）も3月9日に最新の見通しを発表し、大豆とトウモロコシの生産量の見通しを大幅に引き下げている。1月11日に発表していた2022/2023年度の生産量見通しでは（2023年2月2日記事参照）、大豆とトウモロコシはそれぞれ3,700万トンと4,500万トンだったが、今回の見通しでは、大豆は2,700万トン（前年度比36.0％減）、トウモロコシは3,500万トン（31.4％減）（添付資料図参照）。
アルゼンチン国家干ばつ監視委員会によると、畜産や林業地域を含めて全国の約1億7,400万ヘクタールが水不足の状況にあるが、ラニーニャ現象は収束しており、南半球の冬の開始（2023年6月）まではニュートラル状態（エルニーニョ現象とラニーニャ現象が発生しない状態）が続く見込み（現地紙「ペルフィル」2023年3月16日）</t>
    <phoneticPr fontId="101"/>
  </si>
  <si>
    <t>ｱﾙｾﾞﾝﾁﾝ</t>
    <phoneticPr fontId="101"/>
  </si>
  <si>
    <t>タイでは2017年9月から、国民の過剰な砂糖摂取を予防することを目的に、輸入品を含め、砂糖を含有する飲料に対する物品税（注）が導入されている。当初公表された物品税率規則PDFファイル(外部サイトへ、新しいウィンドウで開きます)においては、物品税のうち従量税について、2019年10月1日、2021年10月1日、2023年10月1日の3段階で税率を引き上げることが規定されていた。しかし、新型コロナウイルス感染症の流行や飲料事業者の経済的負担を軽減することを理由として、2021年10月1日の税率引き上げは1年間延期となり、その後さらに2023年4月まで延期され、関連の物品税率規則のスケジュールも改正外部サイトへ、新しいウィンドウで開きますされていた（2022年9月22日記事参照）。
その後、予定どおり2023年4月1日に税率を引き上げる方針との報道も出ており、今般ジェトロがあらためて財務省物品税局に確認したところ、再度の延期はなく、2023年4月1日から税率引き上げを実施する方針であることが確認された（添付資料表参照）。
（注）砂糖を含有する飲料に課税される物品税は、「希望小売価格に従価税率を掛けて計算される従価税」と、「砂糖含有量に従って計算される従量税」の合計になっている（詳細は清涼飲料水の輸入規制、輸入手続きの「輸入関税等」を参照）。</t>
    <phoneticPr fontId="101"/>
  </si>
  <si>
    <t>アルゼンチン国家農畜食料衛生品質管理機構（SENASA）は3月17日、国内の高病原性鳥インフルエンザ（H5亜型）感染疑い事例約300件以上を検査した結果、58件が陽性だったと発表した。アルゼンチンでは、2月15日に国内初の高病原性鳥インフルエンザ（H5亜型）への野鳥の感染例が確認されていた（2023年2月24日記事参照）。SENASAは2月28日、アルゼンチン南部リオ・ネグロ州の養鶏場で鳥インフルエンザへの感染が確認されたと発表した。養鶏場では国内初の感染例だったことから、SENASAは国際基準にのっとり、同国が一時的に鳥インフルエンザの非清浄国となったと判断し、鶏肉、鶏卵などの輸出を自粛する旨を発表した。3月19日付の国営テラム通信によると、国内での鳥インフルエンザ発生で約70万羽が処分され、うち30％は感染によって死亡し、残りの70％は殺処分されたとSENASA関係者が伝えている。農畜水産庁によると、アルゼンチンの2022年の鶏肉生産量は231万9,000トンで、うち約12％が輸出された。国内の1人当たり鶏肉年間消費量は約46キロ。鳥インフルエンザ発生後は鶏肉および鶏卵の価格が高騰しており（2023年3月20日記事参照）、消費者物価指数（CPI）を押し上げる要因の1つとなりそうだ。</t>
    <phoneticPr fontId="101"/>
  </si>
  <si>
    <t>タイ</t>
    <phoneticPr fontId="101"/>
  </si>
  <si>
    <t>米Microsoftは3月21日（現地時間）、クラウドサービス「Microsoft Azure」から、米OpenAIの大規模言語モデル「GPT-3.5」などのAPIにアクセスできるサービス「Azure OpenAI Service」において、最新の「GPT-4」を利用可能にしたと発表した。まずはプレビュー版を提供する。価格はOpenAIが提供するAPIの料金と同様。8000トークン（英語の場合、1000トークンでおよそ750ワード相当）を扱えるモデルの場合、1000トークンの入力当たり0.03ドル、出力が0.06ドル。3万2000トークンを扱えるモデルの場合、1000トークンの入力当たり0.06ドル、出力が0.12ドルで利用できる。Azure OpenAI Serviceは2021年に発表。以降、招待制での提供だったが、23年1月に一般提供が始まった。同サービスでは、ユーザーからの申請があった場合、データを記録しない形での利用に応じるという。Microsoftが低リスクと認めた顧客から申し出があった場合、ログの保存や監視を無効化することもあるとしている。</t>
    <phoneticPr fontId="101"/>
  </si>
  <si>
    <t>コロナ起源の機密情報を90日以内に解除へ　バイデン氏が法案署名</t>
    <phoneticPr fontId="101"/>
  </si>
  <si>
    <t>新型コロナウイルスの起源をめぐって、バイデン米大統領は20日、米情報機関が集めた関連情報を機密解除して公開するよう求める法案に署名した。情報機関は今後一定の情報を開示するとみられるが、動物を介して人に感染した説と、ウイルスが中国の研究所から流出した説とで見解が割れており、決定的な情報が出てくる可能性は低い。　バイデン氏の署名で成立した法律は、米国の情報機関を統括する国家情報長官室に対し、コロナの起源や、研究中のウイルスが流出した可能性を指摘されている中国の武漢ウイルス研究所に関連する情報について、90日以内にすべて機密解除するよう求めている。法案は共和党が主導し、民主党も賛成して上下院で可決されていた。バイデン氏はこれまで法案に署名するかの見解を示してこなかった。バイデン氏は20日の声明で、国家の安全保障上、開示すると支障があるものなどを除き「可能な限り多くの情報を機密解除して共有する予定だ」と述べた。</t>
    <phoneticPr fontId="101"/>
  </si>
  <si>
    <t>https://www.asahi.com/articles/ASR3P2VSPR3PUHBI00C.html?iref=pc_special_coronavirus_international</t>
    <phoneticPr fontId="101"/>
  </si>
  <si>
    <t>上海で日本酒やワインの大規模商談会　中国で市場拡大中</t>
    <phoneticPr fontId="101"/>
  </si>
  <si>
    <t>　中国・上海で日本酒や日本のワインを中国の仕入れ業者に売り込む大規模な商談会が開かれました。上海市内で17日、日本酒や日本産のワインの販売メーカーと中国の仕入れ業者をつなぐための商談会が開かれました。ジェトロ（日本貿易振興機構）と酒の販売を所管する日本の国税庁が共催した商談会には日本酒などを扱う50以上の会社が参加し、約1000種類のお酒が取引されました。CORTESE株式会社・千葉聡子さん：「（中国に）どの世界の市場よりも、とても可能性を感じています」
　去年1月、日本や中国などの間でRCEP（地域的な包括的経済連携協定）が発行されたことで日本から中国に輸出される日本酒の関税は引き下げが始まっていて、20年以内に撤廃される見込みです。またジェトロによりますと、去年、中国に輸出された日本酒の量が過去最高を更新するなど市場の拡大は続いているということです。</t>
    <phoneticPr fontId="101"/>
  </si>
  <si>
    <t>今回のセミナーは、ベレン市内のホテルのイベントブースにおいて実施し、市内の日本食レストラン経営者、日本産品を取り扱う小売店経営者、グルメ専門のジャーナリスト、メディア関係者などを招いた。ジェトロからは、日本産食材サポーター店制度について紹介するとともに、南米で唯一、酒サムライ（注2）の称号を持つ、アレシャンドレ飯田氏が日本酒の説明を行った。同氏からは、日本産の日本酒の作られ方、日本酒の甘口や辛口などの味や香りの違い、産地の特徴などをプレゼンテーションし、その後、5種類の産地・味の異なる日本酒の試飲を行った。試飲の際には、試飲する日本酒の特徴に合致した料理が順次供され、料理とのペアリングも参加者に体験してもらった。アレシャンドレ飯田氏は、サンパウロ市を中心に日本酒ソムリエの育成や日本酒の普及にも取り組んでいる。この度のセミナーに参加したレストランオーナーは、サンパウロ州で実施されるアレシャンドレ飯田氏による酒ソムリエ講習会への参加を予定している。こうした日本酒を伝える機会が増加すること、消費者に向け、日本酒の説明ができるソムリエが増えることにより、ベレンにおける日本酒市場拡大につながりそうだ。セミナー開催地域のパラー州の人口は800万人程度。人口は、欧州系（ポルトガル系）、アフリカ系および先住民の混血などで構成されている。州内に居住する邦人や日系人は約3,000人と推定され、日本食レストランは100店舗以上存在している。ただ、現地レストランのオーナーによれば、顧客への日本食の提供の仕方、素材を生かした日本料理のレシピ、またそれらの指導が十分でないようだ。州都のベレン市内には、日本産食材サポーター店舗は小売店舗の1店舗のみ。当該小売店舗は、サンパウロ州から多くの日本産商品をベレン向けに陸路輸送している。自身の店舗での取り扱いだけでなく、近隣の日本食レストラン等に卸す機能も有し、ベレンでの日本産食材の普及に大きく貢献している。しかし、当該小売店によると、本物の日本食を提供できるレストランは、レストランの数のわりに市内にはまだ少ないため、日本酒に関する認知度も低い。そこでジェトロは、日本産食材サポーター店舗制度の普及および同店舗を通じて日本酒に関する正しい知識を伝えていくことで、日本酒への関心喚起と市場拡大を目的に本セミナーを開催した。</t>
    <phoneticPr fontId="101"/>
  </si>
  <si>
    <t>中国の主要60業界について、業界概要、市場概況、企業分布図、関連法令、業界動向などを詳細にレポート。
2023年版では、ロボット、スマート製造設備、新素材、治療機器・病棟設備など、新たに10業種を追加しました。
のべ1200社の企業情報（概況、設立年、ＵＲＬ、資本金・売上高、提携・資本関係情報等）を収録し、複雑でわかりにくいとされる業界の構造を俯瞰して把握できる構成に仕上がっており、中国業界研究、事業戦略の一助となる一冊です。</t>
    <phoneticPr fontId="101"/>
  </si>
  <si>
    <t>ブラジルがアルゼンチン発の遺伝子組み換え小麦の栽培を承認(アルゼンチン、ブラジル) ｜ - ジェトロ</t>
  </si>
  <si>
    <t>深刻な干ばつで大豆とトウモロコシが減産見通し、外貨収入激減を懸念(アルゼンチン) ｜- ジェトロ</t>
  </si>
  <si>
    <t>タイ財務省、4月から砂糖を含有する飲料の税率を引き上げ(タイ) ｜ - ジェトロ</t>
  </si>
  <si>
    <t>鳥インフルエンザ感染拡大で鶏肉・鶏卵輸出を一時停止、国内物価高に懸念も(アルゼンチン) ｜ - ジェトロ</t>
  </si>
  <si>
    <t xml:space="preserve">GPT-4がMicrosoft Azureで利用可能に　まずはプレビュー版 - ITmedia NEWS </t>
  </si>
  <si>
    <t xml:space="preserve">アマゾン河岸州都でプロ向け日本酒試飲セミナー開催 - ジェトロ </t>
  </si>
  <si>
    <t>【好評発売中】NNA中国業界地図2023年版　～中国業界研究の一助に！～　</t>
  </si>
  <si>
    <t>増加傾向注意</t>
    <rPh sb="0" eb="4">
      <t>ゾウカケイコウ</t>
    </rPh>
    <rPh sb="4" eb="6">
      <t>チュウイ</t>
    </rPh>
    <phoneticPr fontId="5"/>
  </si>
  <si>
    <t>　コロナ明け</t>
    <rPh sb="4" eb="5">
      <t>ア</t>
    </rPh>
    <phoneticPr fontId="5"/>
  </si>
  <si>
    <t>※2023年 第11週（3/13～3/19）  現在</t>
    <phoneticPr fontId="101"/>
  </si>
  <si>
    <t>※2023年 第11週（3/13～3/19） 現在</t>
    <phoneticPr fontId="5"/>
  </si>
  <si>
    <t>例年並み</t>
    <rPh sb="0" eb="2">
      <t>レイネン</t>
    </rPh>
    <rPh sb="2" eb="3">
      <t>ナ</t>
    </rPh>
    <phoneticPr fontId="101"/>
  </si>
  <si>
    <t>沖田</t>
  </si>
  <si>
    <t>イトーヨーカ堂</t>
  </si>
  <si>
    <t>農事組合法人石神...</t>
  </si>
  <si>
    <t>マルエツ</t>
  </si>
  <si>
    <t>太陽グリーンエナ...</t>
  </si>
  <si>
    <t>OVA</t>
  </si>
  <si>
    <t>鹿部漁業協同組合...</t>
  </si>
  <si>
    <t>ナイス企画</t>
  </si>
  <si>
    <t>ライフコーポレー...</t>
  </si>
  <si>
    <t>小倉かまぼこ</t>
  </si>
  <si>
    <t>イオン九州</t>
  </si>
  <si>
    <t>チーズ入りささみフライ 一部アレルギー(かに)表示欠落</t>
  </si>
  <si>
    <t>ヤオコー</t>
  </si>
  <si>
    <t>シーフードミックス 一部保存方法誤表示</t>
  </si>
  <si>
    <t>焼おにぎりセット 一部特定原材料表示欠落</t>
  </si>
  <si>
    <t>塩サーモントラウト甘口ふり塩 消費期限誤表示</t>
  </si>
  <si>
    <t>フレッシュクリエ...</t>
  </si>
  <si>
    <t>おにぎり(焼たらこ) 一部アレルゲン(小麦,大豆)表示欠落</t>
  </si>
  <si>
    <t>いなげや</t>
  </si>
  <si>
    <t>国産黒毛和牛すき焼き御膳 一部ラベル誤貼付で表示欠落</t>
  </si>
  <si>
    <t>おつまみチータラ 一部保管温度誤り販売</t>
  </si>
  <si>
    <t>オギノ</t>
  </si>
  <si>
    <t>関の鮮 かます 他 一部消費期限記載漏れ</t>
  </si>
  <si>
    <t>コロンブスかわの...</t>
  </si>
  <si>
    <t>九州アミノシェイク(黒ゴマきな粉味) 一部食品添加物表示欠落</t>
  </si>
  <si>
    <t>吉村</t>
  </si>
  <si>
    <t>和の果物しょこら 一部賞味期限表示間違い</t>
  </si>
  <si>
    <t>綿半パートナーズ...</t>
  </si>
  <si>
    <t>かに甲羅グラタン 一部保存温度表示欠落</t>
  </si>
  <si>
    <t>シャキシャキレタスのサラダ巻 一部特定原材料表示欠落</t>
  </si>
  <si>
    <t>ごぼうスティック 一部賞味期限超過記載</t>
  </si>
  <si>
    <t>かき揚げ天丼 一部ラベル誤貼付でアレルギー表示欠落</t>
  </si>
  <si>
    <t>からみ漬 徳用サイズ 一部賞味期限表示欠落</t>
  </si>
  <si>
    <t>北浦和東口店 TimTam 一部賞味期限切れ商品販売</t>
  </si>
  <si>
    <t>あさりめし 一部特定原材料表示欠落</t>
  </si>
  <si>
    <t>無添加いちごジャム,ソース 一部カビ発生の恐れ</t>
  </si>
  <si>
    <t>フリアン、桜モンブラン 一部アレルゲン表示欠落</t>
  </si>
  <si>
    <t>ほたて貝(ウロ取りむき身) 一部麻痺性貝毒基準値超過</t>
  </si>
  <si>
    <t>ジンラーメン(辛口)他 一部日本語表示欠落</t>
  </si>
  <si>
    <t>御神水 一部規格基準超過</t>
  </si>
  <si>
    <t>めばちまぐろの鉄火中巻 一部ラベル誤貼付で表示欠落</t>
  </si>
  <si>
    <t>自社製肉団子 一部ラベル誤貼付で表示欠落</t>
  </si>
  <si>
    <t>とりみそ焼き 一部鶏肉が過熱不足</t>
  </si>
  <si>
    <t>揚げかまぼこ(紅しょうが天) 一部賞味期限超過記載</t>
  </si>
  <si>
    <t>機能性表示食品、3年度連続1,000品超　22年度、現時点で200社が新規受理</t>
    <phoneticPr fontId="16"/>
  </si>
  <si>
    <t xml:space="preserve">機能性表示食品の2022年度受理累計が、2 月20日公表分で1,000品を突破した。1,000品超えはこれで3年度連続。22年度の新規届出者数は200となった。
機能性表示食品の届出数は、初年度の2015年度が310品。16年度にその倍となり、17年度は減少に転じたものの、18年度以降は右肩上がりに増加した（グラフ）。SR付原料の増加、届出支援企業のノウハウ蓄積、異業種からの参入増加など、様々な要因が届出数の増加につながっているとみられる。
20年度には初めて1,000品を突破した。コロナ禍においても企業の届出意欲は旺盛で、21年度は過去最高の1,445品を記録している。・・・
</t>
    <phoneticPr fontId="16"/>
  </si>
  <si>
    <t>ラベルバンク新聞を発見しましたので、興味ある方は今後読んでください。
https://www.label-bank.co.jp/column/news_pdf/lb_news_170.pdf</t>
    <rPh sb="6" eb="8">
      <t>シンブン</t>
    </rPh>
    <rPh sb="9" eb="11">
      <t>ハッケン</t>
    </rPh>
    <rPh sb="18" eb="20">
      <t>キョウミ</t>
    </rPh>
    <rPh sb="22" eb="23">
      <t>カタ</t>
    </rPh>
    <rPh sb="24" eb="27">
      <t>コンゴヨ</t>
    </rPh>
    <phoneticPr fontId="16"/>
  </si>
  <si>
    <t>ラベルバンク新聞</t>
    <phoneticPr fontId="16"/>
  </si>
  <si>
    <t>第24回 酒類分科会 説明資料 目次　国税庁　2023/03/22</t>
    <rPh sb="19" eb="22">
      <t>コクゼイチョウ</t>
    </rPh>
    <phoneticPr fontId="16"/>
  </si>
  <si>
    <t xml:space="preserve"> 酒類の公正な取引に関する基準について
酒類業者が、酒類事業と酒類事業以外の事業を併せ行っている場合において、これらの事業に共通する費用が発生するときは、当該酒類業者が選択した合理的な配賦方法により配賦。
・ 酒類業者が選択した合理的な配賦方法により配賦できる場合は、その算出根拠が明らかにされている場合に限る。
・ 当該酒類業者が合理的な配賦方法を選択していない場合には、 。</t>
    <phoneticPr fontId="16"/>
  </si>
  <si>
    <t>リスクに備える 化学物質のリスク管理-食品残留農薬からの安全確保-</t>
    <phoneticPr fontId="16"/>
  </si>
  <si>
    <t>著者 (1): 山本 幸雄 (京大)
材料： 人環フォーラム (人間・環境フォーラム)
About 人環フォーラム
Search "L7605A"
Search ISSN,ISBN,CODEN
Detailed information
発行：19 (ウェブ)ページ：38-41 (ウェブのみ)発行年:30年 2006月&lt;&gt;日JST資料番号:L7605AISSN:1342-3622ドキュメントの種類:記事
発行国:日本言語：日本語
タイトルの用語(6): タイトルの用語 タイトルから自動的に抽出されたキーワード。リスク,化学物質,リスク管理,食品,残留農薬,安全確保</t>
    <phoneticPr fontId="16"/>
  </si>
  <si>
    <t>https://jglobal.jst.go.jp/en/detail?JGLOBAL_ID=202302236842040046</t>
    <phoneticPr fontId="16"/>
  </si>
  <si>
    <t>残留農薬基準値検索システム</t>
    <phoneticPr fontId="16"/>
  </si>
  <si>
    <t>http://db.ffcr.or.jp/front/</t>
    <phoneticPr fontId="16"/>
  </si>
  <si>
    <t>食品に残留する農薬、動物用医薬品及び飼料添加物の限度量一覧表
上記の他「 食品において不検出とされる農薬等 」が定められています。
また、上記の各一覧表は、公益財団法人 日本食品化学研究振興財団が、官報及び厚生労働省発表資料を基に独自に編集したものでありますので、この表の数値等をご利用になる場合は、官報等で再度ご確認下さい。</t>
    <phoneticPr fontId="16"/>
  </si>
  <si>
    <t>上記の他「 食品において不検出とされる農薬等 」が定められています。</t>
  </si>
  <si>
    <t>また、上記の各一覧表は、公益財団法人 日本食品化学研究振興財団が、官報及び厚生労働省発表資料を基に独自に編集したものでありますので、この表の数値等をご利用になる場合は、官報等で再度ご確認下さい。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</si>
</sst>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20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0"/>
      <name val="Inherit"/>
      <family val="2"/>
    </font>
    <font>
      <sz val="11"/>
      <color theme="1"/>
      <name val="游明朝"/>
      <family val="1"/>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sz val="13"/>
      <color theme="0"/>
      <name val="Inherit"/>
      <family val="2"/>
    </font>
    <font>
      <sz val="13"/>
      <color theme="0"/>
      <name val="Inherit"/>
    </font>
    <font>
      <sz val="13"/>
      <color theme="0"/>
      <name val="Arial"/>
      <family val="2"/>
    </font>
    <font>
      <b/>
      <sz val="18"/>
      <color indexed="8"/>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indexed="8"/>
      <name val="メイリオ"/>
      <family val="3"/>
      <charset val="128"/>
    </font>
    <font>
      <b/>
      <sz val="14"/>
      <name val="Arial"/>
      <family val="2"/>
    </font>
    <font>
      <sz val="14"/>
      <name val="Arial"/>
      <family val="2"/>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b/>
      <sz val="18"/>
      <color theme="1"/>
      <name val="ＭＳ Ｐゴシック"/>
      <family val="3"/>
      <charset val="128"/>
      <scheme val="minor"/>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b/>
      <sz val="24"/>
      <color theme="1"/>
      <name val="ＭＳ Ｐゴシック"/>
      <family val="3"/>
      <charset val="128"/>
      <scheme val="minor"/>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b/>
      <sz val="14"/>
      <name val="游ゴシック"/>
      <family val="3"/>
      <charset val="128"/>
    </font>
    <font>
      <sz val="16"/>
      <color rgb="FF454545"/>
      <name val="Robotoregular"/>
      <family val="2"/>
      <charset val="128"/>
    </font>
    <font>
      <b/>
      <sz val="14"/>
      <color theme="1"/>
      <name val="游ゴシック"/>
      <family val="3"/>
      <charset val="128"/>
    </font>
    <font>
      <b/>
      <u/>
      <sz val="12"/>
      <color theme="0"/>
      <name val="ＭＳ Ｐゴシック"/>
      <family val="3"/>
      <charset val="128"/>
      <scheme val="minor"/>
    </font>
    <font>
      <b/>
      <u/>
      <sz val="13"/>
      <color theme="0"/>
      <name val="Inherit"/>
    </font>
    <font>
      <b/>
      <sz val="14"/>
      <color rgb="FF000000"/>
      <name val="游ゴシック"/>
      <family val="3"/>
      <charset val="128"/>
    </font>
    <font>
      <b/>
      <sz val="22"/>
      <color indexed="8"/>
      <name val="ＭＳ Ｐゴシック"/>
      <family val="3"/>
      <charset val="128"/>
    </font>
    <font>
      <b/>
      <sz val="16"/>
      <color theme="1"/>
      <name val="游ゴシック"/>
      <family val="3"/>
      <charset val="128"/>
    </font>
    <font>
      <b/>
      <u/>
      <sz val="20"/>
      <color rgb="FFFF0000"/>
      <name val="游ゴシック"/>
      <family val="3"/>
      <charset val="128"/>
    </font>
    <font>
      <b/>
      <sz val="16"/>
      <color rgb="FF333333"/>
      <name val="游ゴシック"/>
      <family val="3"/>
      <charset val="128"/>
    </font>
    <font>
      <sz val="14"/>
      <color rgb="FF000000"/>
      <name val="Meiryo"/>
      <family val="3"/>
      <charset val="128"/>
    </font>
    <font>
      <b/>
      <sz val="16"/>
      <color indexed="53"/>
      <name val="ＭＳ Ｐゴシック"/>
      <family val="3"/>
      <charset val="128"/>
    </font>
    <font>
      <sz val="14"/>
      <color theme="1"/>
      <name val="ＭＳ Ｐゴシック"/>
      <family val="3"/>
      <charset val="128"/>
      <scheme val="minor"/>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rgb="FFFF990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s>
  <borders count="23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indexed="12"/>
      </left>
      <right style="medium">
        <color indexed="12"/>
      </right>
      <top style="thin">
        <color indexed="12"/>
      </top>
      <bottom style="medium">
        <color indexed="12"/>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45" fillId="0" borderId="0"/>
    <xf numFmtId="0" fontId="146" fillId="0" borderId="0" applyNumberFormat="0" applyFill="0" applyBorder="0" applyAlignment="0" applyProtection="0"/>
    <xf numFmtId="0" fontId="145" fillId="0" borderId="0"/>
  </cellStyleXfs>
  <cellXfs count="76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8" fillId="0" borderId="129" xfId="1" applyFill="1" applyBorder="1" applyAlignment="1" applyProtection="1">
      <alignment vertical="center" wrapText="1"/>
    </xf>
    <xf numFmtId="0" fontId="95" fillId="0" borderId="57" xfId="0" applyFont="1" applyBorder="1" applyAlignment="1">
      <alignment horizontal="justify" vertical="center" wrapText="1"/>
    </xf>
    <xf numFmtId="0" fontId="95" fillId="0" borderId="37" xfId="0" applyFont="1" applyBorder="1" applyAlignment="1">
      <alignment horizontal="justify" vertical="center" wrapText="1"/>
    </xf>
    <xf numFmtId="0" fontId="95" fillId="28" borderId="37" xfId="0" applyFont="1" applyFill="1" applyBorder="1" applyAlignment="1">
      <alignment horizontal="justify" vertical="center" wrapText="1"/>
    </xf>
    <xf numFmtId="0" fontId="97" fillId="0" borderId="0" xfId="17" applyFont="1">
      <alignment vertical="center"/>
    </xf>
    <xf numFmtId="0" fontId="96" fillId="0" borderId="0" xfId="2" applyFont="1">
      <alignment vertical="center"/>
    </xf>
    <xf numFmtId="0" fontId="98"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72" fillId="25" borderId="0" xfId="0" applyFont="1" applyFill="1" applyAlignment="1">
      <alignment vertical="top" wrapText="1"/>
    </xf>
    <xf numFmtId="0" fontId="94" fillId="25" borderId="0" xfId="0" applyFont="1" applyFill="1" applyAlignment="1">
      <alignment vertical="top" wrapText="1"/>
    </xf>
    <xf numFmtId="0" fontId="73" fillId="25" borderId="0" xfId="0" applyFont="1" applyFill="1" applyAlignment="1">
      <alignment vertical="top" wrapText="1"/>
    </xf>
    <xf numFmtId="0" fontId="28" fillId="26" borderId="0" xfId="0" applyFont="1" applyFill="1">
      <alignment vertical="center"/>
    </xf>
    <xf numFmtId="0" fontId="105" fillId="22" borderId="31" xfId="2" applyFont="1" applyFill="1" applyBorder="1" applyAlignment="1">
      <alignment horizontal="center" vertical="center" wrapText="1"/>
    </xf>
    <xf numFmtId="0" fontId="107" fillId="3" borderId="41" xfId="2" applyFont="1" applyFill="1" applyBorder="1" applyAlignment="1">
      <alignment horizontal="center" vertical="center"/>
    </xf>
    <xf numFmtId="14" fontId="107" fillId="3" borderId="40" xfId="2" applyNumberFormat="1" applyFont="1" applyFill="1" applyBorder="1" applyAlignment="1">
      <alignment horizontal="center" vertical="center"/>
    </xf>
    <xf numFmtId="14" fontId="107" fillId="3" borderId="1" xfId="2" applyNumberFormat="1" applyFont="1" applyFill="1" applyBorder="1" applyAlignment="1">
      <alignment horizontal="center" vertical="center"/>
    </xf>
    <xf numFmtId="0" fontId="107" fillId="3" borderId="39" xfId="2" applyFont="1" applyFill="1" applyBorder="1" applyAlignment="1">
      <alignment horizontal="center" vertical="center"/>
    </xf>
    <xf numFmtId="14" fontId="107" fillId="3" borderId="2" xfId="2" applyNumberFormat="1" applyFont="1" applyFill="1" applyBorder="1" applyAlignment="1">
      <alignment horizontal="center" vertical="center"/>
    </xf>
    <xf numFmtId="0" fontId="108" fillId="0" borderId="0" xfId="2" applyFont="1" applyAlignment="1">
      <alignment horizontal="center" vertical="center"/>
    </xf>
    <xf numFmtId="14" fontId="107" fillId="0" borderId="0" xfId="2" applyNumberFormat="1" applyFont="1" applyAlignment="1">
      <alignment horizontal="center" vertical="center"/>
    </xf>
    <xf numFmtId="0" fontId="102" fillId="24" borderId="109" xfId="0" applyFont="1" applyFill="1" applyBorder="1" applyAlignment="1">
      <alignment horizontal="left" vertical="center"/>
    </xf>
    <xf numFmtId="0" fontId="102" fillId="24" borderId="110" xfId="0" applyFont="1" applyFill="1" applyBorder="1" applyAlignment="1">
      <alignment horizontal="left" vertical="center"/>
    </xf>
    <xf numFmtId="0" fontId="112"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0" fillId="35" borderId="0" xfId="0" applyFont="1" applyFill="1">
      <alignment vertical="center"/>
    </xf>
    <xf numFmtId="0" fontId="121" fillId="35" borderId="0" xfId="0" applyFont="1" applyFill="1">
      <alignment vertical="center"/>
    </xf>
    <xf numFmtId="0" fontId="122" fillId="35" borderId="0" xfId="0" applyFont="1" applyFill="1">
      <alignment vertical="center"/>
    </xf>
    <xf numFmtId="0" fontId="123"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24" fillId="25" borderId="0" xfId="0" applyNumberFormat="1"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06" fillId="0" borderId="68" xfId="0" applyFont="1" applyBorder="1">
      <alignment vertical="center"/>
    </xf>
    <xf numFmtId="0" fontId="106" fillId="0" borderId="0" xfId="0" applyFont="1">
      <alignment vertical="center"/>
    </xf>
    <xf numFmtId="0" fontId="106" fillId="5" borderId="68" xfId="0" applyFont="1" applyFill="1" applyBorder="1">
      <alignment vertical="center"/>
    </xf>
    <xf numFmtId="0" fontId="106" fillId="5" borderId="0" xfId="0" applyFont="1" applyFill="1">
      <alignment vertical="center"/>
    </xf>
    <xf numFmtId="0" fontId="6" fillId="5" borderId="144" xfId="2" applyFill="1" applyBorder="1">
      <alignment vertical="center"/>
    </xf>
    <xf numFmtId="0" fontId="6" fillId="0" borderId="144" xfId="2" applyBorder="1">
      <alignment vertical="center"/>
    </xf>
    <xf numFmtId="0" fontId="109" fillId="20" borderId="142" xfId="17" applyFont="1" applyFill="1" applyBorder="1" applyAlignment="1">
      <alignment horizontal="center" vertical="center" wrapText="1"/>
    </xf>
    <xf numFmtId="14" fontId="109" fillId="20" borderId="143" xfId="17" applyNumberFormat="1" applyFont="1" applyFill="1" applyBorder="1" applyAlignment="1">
      <alignment horizontal="center" vertical="center"/>
    </xf>
    <xf numFmtId="0" fontId="6" fillId="0" borderId="0" xfId="2" applyAlignment="1">
      <alignment horizontal="left" vertical="top"/>
    </xf>
    <xf numFmtId="0" fontId="6" fillId="36" borderId="155" xfId="2" applyFill="1" applyBorder="1" applyAlignment="1">
      <alignment horizontal="left" vertical="top"/>
    </xf>
    <xf numFmtId="0" fontId="8" fillId="36" borderId="154"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 fillId="0" borderId="106" xfId="1" applyFill="1" applyBorder="1" applyAlignment="1" applyProtection="1">
      <alignment vertical="center" wrapText="1"/>
    </xf>
    <xf numFmtId="0" fontId="97" fillId="0" borderId="0" xfId="17" applyFont="1" applyAlignment="1">
      <alignment horizontal="left" vertical="center"/>
    </xf>
    <xf numFmtId="0" fontId="71" fillId="25" borderId="0" xfId="0" applyFont="1" applyFill="1" applyAlignment="1">
      <alignment vertical="top" wrapText="1"/>
    </xf>
    <xf numFmtId="0" fontId="132" fillId="2" borderId="63" xfId="2" applyFont="1" applyFill="1" applyBorder="1" applyAlignment="1">
      <alignment vertical="top" wrapText="1"/>
    </xf>
    <xf numFmtId="0" fontId="107" fillId="22" borderId="41" xfId="2" applyFont="1" applyFill="1" applyBorder="1" applyAlignment="1">
      <alignment horizontal="center" vertical="center"/>
    </xf>
    <xf numFmtId="0" fontId="107" fillId="22" borderId="9" xfId="2" applyFont="1" applyFill="1" applyBorder="1" applyAlignment="1">
      <alignment horizontal="center" vertical="center" wrapText="1"/>
    </xf>
    <xf numFmtId="0" fontId="107"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4" xfId="2" applyFont="1" applyFill="1" applyBorder="1" applyAlignment="1">
      <alignment horizontal="center" vertical="center" wrapText="1"/>
    </xf>
    <xf numFmtId="0" fontId="8" fillId="0" borderId="167" xfId="1" applyFill="1" applyBorder="1" applyAlignment="1" applyProtection="1">
      <alignment vertical="center" wrapText="1"/>
    </xf>
    <xf numFmtId="0" fontId="18" fillId="22" borderId="168" xfId="1" applyFont="1" applyFill="1" applyBorder="1" applyAlignment="1" applyProtection="1">
      <alignment horizontal="center" vertical="center" wrapText="1"/>
    </xf>
    <xf numFmtId="0" fontId="104" fillId="0" borderId="28" xfId="2" applyFont="1" applyBorder="1" applyAlignment="1">
      <alignment vertical="center" shrinkToFit="1"/>
    </xf>
    <xf numFmtId="0" fontId="134" fillId="0" borderId="0" xfId="0" applyFont="1" applyAlignment="1">
      <alignment vertical="center" wrapText="1"/>
    </xf>
    <xf numFmtId="0" fontId="135" fillId="0" borderId="0" xfId="0" applyFont="1" applyAlignment="1">
      <alignment vertical="center" wrapText="1"/>
    </xf>
    <xf numFmtId="3" fontId="126" fillId="25" borderId="0" xfId="0" applyNumberFormat="1" applyFont="1" applyFill="1">
      <alignment vertical="center"/>
    </xf>
    <xf numFmtId="0" fontId="27" fillId="0" borderId="95" xfId="2" applyFont="1" applyBorder="1" applyAlignment="1">
      <alignment vertical="top" wrapText="1"/>
    </xf>
    <xf numFmtId="0" fontId="18" fillId="24" borderId="160" xfId="2" applyFont="1" applyFill="1" applyBorder="1" applyAlignment="1">
      <alignment horizontal="center" vertical="center" wrapText="1"/>
    </xf>
    <xf numFmtId="0" fontId="103" fillId="24" borderId="161" xfId="2" applyFont="1" applyFill="1" applyBorder="1" applyAlignment="1">
      <alignment horizontal="center" vertical="center"/>
    </xf>
    <xf numFmtId="0" fontId="103" fillId="24" borderId="162" xfId="2" applyFont="1" applyFill="1" applyBorder="1" applyAlignment="1">
      <alignment horizontal="center" vertical="center"/>
    </xf>
    <xf numFmtId="0" fontId="136" fillId="20" borderId="8" xfId="0" applyFont="1" applyFill="1" applyBorder="1" applyAlignment="1">
      <alignment horizontal="center" vertical="center" wrapText="1"/>
    </xf>
    <xf numFmtId="177" fontId="137" fillId="20" borderId="8" xfId="2" applyNumberFormat="1" applyFont="1" applyFill="1" applyBorder="1" applyAlignment="1">
      <alignment horizontal="center" vertical="center" shrinkToFit="1"/>
    </xf>
    <xf numFmtId="0" fontId="6" fillId="0" borderId="0" xfId="2" applyAlignment="1">
      <alignment horizontal="left" vertical="center"/>
    </xf>
    <xf numFmtId="0" fontId="138" fillId="5" borderId="68" xfId="0" applyFont="1" applyFill="1" applyBorder="1">
      <alignment vertical="center"/>
    </xf>
    <xf numFmtId="0" fontId="138" fillId="5" borderId="0" xfId="0" applyFont="1" applyFill="1" applyAlignment="1">
      <alignment horizontal="left" vertical="center"/>
    </xf>
    <xf numFmtId="0" fontId="138" fillId="5" borderId="0" xfId="0" applyFont="1" applyFill="1">
      <alignment vertical="center"/>
    </xf>
    <xf numFmtId="176" fontId="138" fillId="5" borderId="0" xfId="0" applyNumberFormat="1" applyFont="1" applyFill="1" applyAlignment="1">
      <alignment horizontal="left" vertical="center"/>
    </xf>
    <xf numFmtId="183" fontId="138" fillId="5" borderId="0" xfId="0" applyNumberFormat="1" applyFont="1" applyFill="1" applyAlignment="1">
      <alignment horizontal="center" vertical="center"/>
    </xf>
    <xf numFmtId="0" fontId="138" fillId="5" borderId="68" xfId="0" applyFont="1" applyFill="1" applyBorder="1" applyAlignment="1">
      <alignment vertical="top"/>
    </xf>
    <xf numFmtId="0" fontId="138" fillId="5" borderId="0" xfId="0" applyFont="1" applyFill="1" applyAlignment="1">
      <alignment vertical="top"/>
    </xf>
    <xf numFmtId="14" fontId="138" fillId="5" borderId="0" xfId="0" applyNumberFormat="1" applyFont="1" applyFill="1" applyAlignment="1">
      <alignment horizontal="left" vertical="center"/>
    </xf>
    <xf numFmtId="14" fontId="138" fillId="0" borderId="0" xfId="0" applyNumberFormat="1" applyFont="1">
      <alignment vertical="center"/>
    </xf>
    <xf numFmtId="0" fontId="139"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3"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8"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79"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0"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1"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79" xfId="16" applyFont="1" applyFill="1" applyBorder="1">
      <alignment vertical="center"/>
    </xf>
    <xf numFmtId="0" fontId="50" fillId="20" borderId="180" xfId="16" applyFont="1" applyFill="1" applyBorder="1">
      <alignment vertical="center"/>
    </xf>
    <xf numFmtId="0" fontId="10" fillId="20" borderId="180" xfId="16" applyFont="1" applyFill="1" applyBorder="1">
      <alignment vertical="center"/>
    </xf>
    <xf numFmtId="0" fontId="37" fillId="0" borderId="0" xfId="17" applyFont="1" applyAlignment="1">
      <alignment horizontal="left" vertical="center" indent="2"/>
    </xf>
    <xf numFmtId="0" fontId="127" fillId="26" borderId="0" xfId="0" applyFont="1" applyFill="1">
      <alignment vertical="center"/>
    </xf>
    <xf numFmtId="0" fontId="140" fillId="0" borderId="0" xfId="17" applyFont="1">
      <alignment vertical="center"/>
    </xf>
    <xf numFmtId="10" fontId="125" fillId="25" borderId="0" xfId="0" applyNumberFormat="1" applyFont="1" applyFill="1" applyAlignment="1">
      <alignment horizontal="center"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1"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2" xfId="2" applyFont="1" applyBorder="1" applyAlignment="1">
      <alignment horizontal="center" vertical="center" wrapText="1"/>
    </xf>
    <xf numFmtId="0" fontId="13" fillId="0" borderId="183" xfId="2" applyFont="1" applyBorder="1" applyAlignment="1">
      <alignment horizontal="center" vertical="center" wrapText="1"/>
    </xf>
    <xf numFmtId="0" fontId="13" fillId="0" borderId="184" xfId="2" applyFont="1" applyBorder="1" applyAlignment="1">
      <alignment horizontal="center" vertical="center" wrapText="1"/>
    </xf>
    <xf numFmtId="0" fontId="13" fillId="0" borderId="182" xfId="2" applyFont="1" applyBorder="1" applyAlignment="1">
      <alignment horizontal="center" vertical="center"/>
    </xf>
    <xf numFmtId="0" fontId="13" fillId="5" borderId="182" xfId="2" applyFont="1" applyFill="1" applyBorder="1" applyAlignment="1">
      <alignment horizontal="center" vertical="center" wrapText="1"/>
    </xf>
    <xf numFmtId="0" fontId="136" fillId="20" borderId="145" xfId="0" applyFont="1" applyFill="1" applyBorder="1" applyAlignment="1">
      <alignment horizontal="center" vertical="center" wrapText="1"/>
    </xf>
    <xf numFmtId="0" fontId="136" fillId="20" borderId="173" xfId="0" applyFont="1" applyFill="1" applyBorder="1" applyAlignment="1">
      <alignment horizontal="center" vertical="center" wrapText="1"/>
    </xf>
    <xf numFmtId="0" fontId="117" fillId="32" borderId="185" xfId="2" applyFont="1" applyFill="1" applyBorder="1" applyAlignment="1">
      <alignment horizontal="center" vertical="center" wrapText="1"/>
    </xf>
    <xf numFmtId="0" fontId="118" fillId="32" borderId="186" xfId="2" applyFont="1" applyFill="1" applyBorder="1" applyAlignment="1">
      <alignment horizontal="center" vertical="center" wrapText="1"/>
    </xf>
    <xf numFmtId="0" fontId="116" fillId="32" borderId="186" xfId="2" applyFont="1" applyFill="1" applyBorder="1" applyAlignment="1">
      <alignment horizontal="center" vertical="center"/>
    </xf>
    <xf numFmtId="0" fontId="116" fillId="32" borderId="187" xfId="2" applyFont="1" applyFill="1" applyBorder="1" applyAlignment="1">
      <alignment horizontal="center" vertical="center"/>
    </xf>
    <xf numFmtId="0" fontId="107" fillId="22" borderId="26" xfId="2" applyFont="1" applyFill="1" applyBorder="1" applyAlignment="1">
      <alignment horizontal="center" vertical="center"/>
    </xf>
    <xf numFmtId="14" fontId="107"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14" fontId="103" fillId="24" borderId="163" xfId="2" applyNumberFormat="1" applyFont="1" applyFill="1" applyBorder="1" applyAlignment="1">
      <alignment horizontal="center" vertical="center"/>
    </xf>
    <xf numFmtId="0" fontId="13" fillId="0" borderId="0" xfId="2" applyFont="1" applyAlignment="1">
      <alignment horizontal="center" vertical="center"/>
    </xf>
    <xf numFmtId="14" fontId="103" fillId="0" borderId="0" xfId="2" applyNumberFormat="1" applyFont="1" applyAlignment="1">
      <alignment horizontal="center" vertical="center"/>
    </xf>
    <xf numFmtId="0" fontId="13" fillId="0" borderId="0" xfId="2" applyFont="1" applyAlignment="1">
      <alignment vertical="top" wrapText="1"/>
    </xf>
    <xf numFmtId="0" fontId="141" fillId="0" borderId="0" xfId="0" applyFont="1">
      <alignment vertical="center"/>
    </xf>
    <xf numFmtId="0" fontId="149" fillId="0" borderId="0" xfId="0" applyFont="1" applyAlignment="1">
      <alignment vertical="center" wrapText="1"/>
    </xf>
    <xf numFmtId="0" fontId="41" fillId="0" borderId="0" xfId="17" applyFont="1" applyAlignment="1">
      <alignment horizontal="center" vertical="center"/>
    </xf>
    <xf numFmtId="0" fontId="138" fillId="5" borderId="0" xfId="0" applyFont="1" applyFill="1" applyAlignment="1">
      <alignment horizontal="left" vertical="top"/>
    </xf>
    <xf numFmtId="0" fontId="151" fillId="22" borderId="170" xfId="1" applyFont="1" applyFill="1" applyBorder="1" applyAlignment="1" applyProtection="1">
      <alignment horizontal="center" vertical="center" wrapText="1"/>
    </xf>
    <xf numFmtId="0" fontId="150" fillId="20" borderId="0" xfId="17" applyFont="1" applyFill="1" applyAlignment="1">
      <alignment horizontal="left" vertical="center"/>
    </xf>
    <xf numFmtId="0" fontId="106" fillId="20" borderId="0" xfId="0" applyFont="1" applyFill="1">
      <alignment vertical="center"/>
    </xf>
    <xf numFmtId="0" fontId="152" fillId="25" borderId="0" xfId="0" applyFont="1" applyFill="1" applyAlignment="1">
      <alignment vertical="top" wrapText="1"/>
    </xf>
    <xf numFmtId="0" fontId="153" fillId="20" borderId="0" xfId="0" applyFont="1" applyFill="1" applyAlignment="1">
      <alignment vertical="top" wrapText="1"/>
    </xf>
    <xf numFmtId="0" fontId="103" fillId="0" borderId="0" xfId="2" applyFont="1" applyAlignment="1">
      <alignment vertical="top" wrapText="1"/>
    </xf>
    <xf numFmtId="0" fontId="8" fillId="0" borderId="198" xfId="1" applyBorder="1" applyAlignment="1" applyProtection="1">
      <alignment vertical="center" wrapText="1"/>
    </xf>
    <xf numFmtId="0" fontId="8" fillId="0" borderId="190" xfId="1" applyFill="1" applyBorder="1" applyAlignment="1" applyProtection="1">
      <alignment vertical="center" wrapText="1"/>
    </xf>
    <xf numFmtId="180" fontId="50" fillId="12" borderId="199" xfId="17" applyNumberFormat="1" applyFont="1" applyFill="1" applyBorder="1" applyAlignment="1">
      <alignment horizontal="center" vertical="center"/>
    </xf>
    <xf numFmtId="0" fontId="8" fillId="0" borderId="177" xfId="1" applyBorder="1" applyAlignment="1" applyProtection="1">
      <alignment vertical="center" wrapText="1"/>
    </xf>
    <xf numFmtId="0" fontId="157" fillId="3" borderId="9" xfId="2" applyFont="1" applyFill="1" applyBorder="1" applyAlignment="1">
      <alignment horizontal="center" vertical="center"/>
    </xf>
    <xf numFmtId="0" fontId="133" fillId="40" borderId="97" xfId="2" applyFont="1" applyFill="1" applyBorder="1" applyAlignment="1">
      <alignment horizontal="center" vertical="center" wrapText="1" shrinkToFit="1"/>
    </xf>
    <xf numFmtId="0" fontId="21" fillId="0" borderId="94" xfId="1" applyFont="1" applyBorder="1" applyAlignment="1" applyProtection="1">
      <alignment vertical="top" wrapText="1"/>
    </xf>
    <xf numFmtId="0" fontId="8" fillId="0" borderId="0" xfId="1" applyFill="1" applyAlignment="1" applyProtection="1">
      <alignment vertical="center"/>
    </xf>
    <xf numFmtId="14" fontId="107" fillId="22" borderId="146" xfId="2" applyNumberFormat="1" applyFont="1" applyFill="1" applyBorder="1" applyAlignment="1">
      <alignment vertical="center" shrinkToFit="1"/>
    </xf>
    <xf numFmtId="0" fontId="156" fillId="20" borderId="159" xfId="1" applyFont="1" applyFill="1" applyBorder="1" applyAlignment="1" applyProtection="1">
      <alignment horizontal="left" vertical="top" wrapText="1"/>
    </xf>
    <xf numFmtId="0" fontId="28" fillId="22" borderId="200" xfId="0" applyFont="1" applyFill="1" applyBorder="1" applyAlignment="1">
      <alignment horizontal="center" vertical="center" wrapText="1"/>
    </xf>
    <xf numFmtId="14" fontId="29" fillId="22" borderId="201" xfId="2" applyNumberFormat="1" applyFont="1" applyFill="1" applyBorder="1" applyAlignment="1">
      <alignment horizontal="center" vertical="center" shrinkToFit="1"/>
    </xf>
    <xf numFmtId="0" fontId="103" fillId="22" borderId="202" xfId="2" applyFont="1" applyFill="1" applyBorder="1">
      <alignment vertical="center"/>
    </xf>
    <xf numFmtId="14" fontId="103" fillId="22" borderId="203" xfId="1" applyNumberFormat="1" applyFont="1" applyFill="1" applyBorder="1" applyAlignment="1" applyProtection="1">
      <alignment vertical="center" wrapText="1"/>
    </xf>
    <xf numFmtId="14" fontId="103" fillId="22" borderId="205" xfId="1" applyNumberFormat="1" applyFont="1" applyFill="1" applyBorder="1" applyAlignment="1" applyProtection="1">
      <alignment vertical="center" wrapText="1"/>
    </xf>
    <xf numFmtId="0" fontId="155" fillId="25" borderId="0" xfId="0" applyFont="1" applyFill="1" applyAlignment="1">
      <alignment vertical="top" wrapText="1"/>
    </xf>
    <xf numFmtId="0" fontId="91" fillId="24" borderId="0" xfId="2" applyFont="1" applyFill="1">
      <alignment vertical="center"/>
    </xf>
    <xf numFmtId="56" fontId="103" fillId="22" borderId="202"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07" fillId="22" borderId="1" xfId="2" applyNumberFormat="1" applyFont="1" applyFill="1" applyBorder="1" applyAlignment="1">
      <alignment vertical="center" wrapText="1" shrinkToFit="1"/>
    </xf>
    <xf numFmtId="0" fontId="18" fillId="22" borderId="208" xfId="2" applyFont="1" applyFill="1" applyBorder="1" applyAlignment="1">
      <alignment horizontal="center" vertical="center" wrapText="1"/>
    </xf>
    <xf numFmtId="0" fontId="161" fillId="5" borderId="17" xfId="2" applyFont="1" applyFill="1" applyBorder="1">
      <alignment vertical="center"/>
    </xf>
    <xf numFmtId="0" fontId="156" fillId="0" borderId="159" xfId="0" applyFont="1" applyBorder="1" applyAlignment="1">
      <alignment horizontal="left" vertical="top" wrapText="1"/>
    </xf>
    <xf numFmtId="0" fontId="76" fillId="0" borderId="0" xfId="0" applyFont="1">
      <alignment vertical="center"/>
    </xf>
    <xf numFmtId="0" fontId="164" fillId="5" borderId="14" xfId="2" applyFont="1" applyFill="1" applyBorder="1">
      <alignment vertical="center"/>
    </xf>
    <xf numFmtId="0" fontId="163" fillId="0" borderId="144" xfId="0" applyFont="1" applyBorder="1">
      <alignment vertical="center"/>
    </xf>
    <xf numFmtId="0" fontId="98" fillId="42" borderId="130" xfId="0" applyFont="1" applyFill="1" applyBorder="1" applyAlignment="1">
      <alignment horizontal="center" vertical="center" wrapText="1"/>
    </xf>
    <xf numFmtId="0" fontId="162" fillId="40" borderId="0" xfId="0" applyFont="1" applyFill="1" applyAlignment="1">
      <alignment horizontal="center" vertical="center" wrapText="1"/>
    </xf>
    <xf numFmtId="0" fontId="156" fillId="0" borderId="209" xfId="1" applyFont="1" applyFill="1" applyBorder="1" applyAlignment="1" applyProtection="1">
      <alignment vertical="top" wrapText="1"/>
    </xf>
    <xf numFmtId="0" fontId="98" fillId="0" borderId="145"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15"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0" fontId="154" fillId="20" borderId="206" xfId="0" applyFont="1" applyFill="1" applyBorder="1" applyAlignment="1">
      <alignment horizontal="left" vertical="center"/>
    </xf>
    <xf numFmtId="0" fontId="76" fillId="20" borderId="188" xfId="0" applyFont="1" applyFill="1" applyBorder="1" applyAlignment="1">
      <alignment horizontal="left" vertical="center"/>
    </xf>
    <xf numFmtId="14" fontId="76" fillId="20" borderId="188" xfId="0" applyNumberFormat="1" applyFont="1" applyFill="1" applyBorder="1" applyAlignment="1">
      <alignment horizontal="left" vertical="center"/>
    </xf>
    <xf numFmtId="14" fontId="76" fillId="20" borderId="207" xfId="0" applyNumberFormat="1" applyFont="1" applyFill="1" applyBorder="1" applyAlignment="1">
      <alignment horizontal="left" vertical="center"/>
    </xf>
    <xf numFmtId="0" fontId="37" fillId="20" borderId="142" xfId="17" applyFont="1" applyFill="1" applyBorder="1" applyAlignment="1">
      <alignment horizontal="center" vertical="center" wrapText="1"/>
    </xf>
    <xf numFmtId="14" fontId="37" fillId="20" borderId="143" xfId="17" applyNumberFormat="1" applyFont="1" applyFill="1" applyBorder="1" applyAlignment="1">
      <alignment horizontal="center" vertical="center"/>
    </xf>
    <xf numFmtId="0" fontId="1" fillId="20" borderId="142" xfId="17" applyFill="1" applyBorder="1" applyAlignment="1">
      <alignment horizontal="center" vertical="center" wrapText="1"/>
    </xf>
    <xf numFmtId="14" fontId="1" fillId="20" borderId="143" xfId="17" applyNumberFormat="1" applyFill="1" applyBorder="1" applyAlignment="1">
      <alignment horizontal="center" vertical="center"/>
    </xf>
    <xf numFmtId="0" fontId="139" fillId="5" borderId="0" xfId="0" applyFont="1" applyFill="1">
      <alignment vertical="center"/>
    </xf>
    <xf numFmtId="184" fontId="125" fillId="25" borderId="211" xfId="0" applyNumberFormat="1" applyFont="1" applyFill="1" applyBorder="1" applyAlignment="1">
      <alignment vertical="center" wrapText="1"/>
    </xf>
    <xf numFmtId="0" fontId="140" fillId="0" borderId="0" xfId="17" applyFont="1" applyAlignment="1">
      <alignment horizontal="left" vertical="center"/>
    </xf>
    <xf numFmtId="0" fontId="0" fillId="39" borderId="0" xfId="0" applyFill="1">
      <alignment vertical="center"/>
    </xf>
    <xf numFmtId="0" fontId="165" fillId="39" borderId="0" xfId="0" applyFont="1" applyFill="1">
      <alignment vertical="center"/>
    </xf>
    <xf numFmtId="0" fontId="166" fillId="39" borderId="0" xfId="0" applyFont="1" applyFill="1">
      <alignment vertical="center"/>
    </xf>
    <xf numFmtId="0" fontId="159" fillId="39" borderId="0" xfId="0" applyFont="1" applyFill="1">
      <alignment vertical="center"/>
    </xf>
    <xf numFmtId="0" fontId="160" fillId="39" borderId="0" xfId="1" applyFont="1" applyFill="1" applyAlignment="1" applyProtection="1">
      <alignment vertical="center"/>
    </xf>
    <xf numFmtId="0" fontId="154" fillId="20" borderId="216" xfId="0" applyFont="1" applyFill="1" applyBorder="1" applyAlignment="1">
      <alignment horizontal="left" vertical="center"/>
    </xf>
    <xf numFmtId="14" fontId="76" fillId="20" borderId="217" xfId="0" applyNumberFormat="1" applyFont="1" applyFill="1" applyBorder="1" applyAlignment="1">
      <alignment horizontal="left" vertical="center"/>
    </xf>
    <xf numFmtId="177" fontId="1" fillId="20" borderId="218" xfId="2" applyNumberFormat="1" applyFont="1" applyFill="1" applyBorder="1" applyAlignment="1">
      <alignment horizontal="center" vertical="center" wrapText="1"/>
    </xf>
    <xf numFmtId="0" fontId="23" fillId="20" borderId="219" xfId="2" applyFont="1" applyFill="1" applyBorder="1" applyAlignment="1">
      <alignment horizontal="left" vertical="center"/>
    </xf>
    <xf numFmtId="0" fontId="23" fillId="20" borderId="8" xfId="2" applyFont="1" applyFill="1" applyBorder="1" applyAlignment="1">
      <alignment horizontal="left" vertical="center"/>
    </xf>
    <xf numFmtId="177" fontId="147" fillId="20" borderId="8" xfId="2" applyNumberFormat="1" applyFont="1" applyFill="1" applyBorder="1" applyAlignment="1">
      <alignment horizontal="center" vertical="center" shrinkToFit="1"/>
    </xf>
    <xf numFmtId="177" fontId="148"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185" fillId="20" borderId="221" xfId="2" applyFont="1" applyFill="1" applyBorder="1" applyAlignment="1">
      <alignment horizontal="center" vertical="center"/>
    </xf>
    <xf numFmtId="177" fontId="185" fillId="20" borderId="221" xfId="2" applyNumberFormat="1" applyFont="1" applyFill="1" applyBorder="1" applyAlignment="1">
      <alignment horizontal="center" vertical="center" shrinkToFit="1"/>
    </xf>
    <xf numFmtId="0" fontId="186" fillId="0" borderId="221" xfId="0" applyFont="1" applyBorder="1" applyAlignment="1">
      <alignment horizontal="center" vertical="center" wrapText="1"/>
    </xf>
    <xf numFmtId="177" fontId="13" fillId="20" borderId="221" xfId="2" applyNumberFormat="1" applyFont="1" applyFill="1" applyBorder="1" applyAlignment="1">
      <alignment horizontal="center" vertical="center" wrapText="1"/>
    </xf>
    <xf numFmtId="0" fontId="185" fillId="20" borderId="10" xfId="2" applyFont="1" applyFill="1" applyBorder="1" applyAlignment="1">
      <alignment horizontal="center" vertical="center"/>
    </xf>
    <xf numFmtId="177" fontId="185"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20" xfId="2" applyNumberFormat="1" applyFont="1" applyFill="1" applyBorder="1" applyAlignment="1">
      <alignment horizontal="center" vertical="center" shrinkToFit="1"/>
    </xf>
    <xf numFmtId="177" fontId="1" fillId="20" borderId="220" xfId="2" applyNumberFormat="1" applyFont="1" applyFill="1" applyBorder="1" applyAlignment="1">
      <alignment horizontal="center" vertical="center" wrapText="1"/>
    </xf>
    <xf numFmtId="0" fontId="23" fillId="20" borderId="220" xfId="2" applyFont="1" applyFill="1" applyBorder="1" applyAlignment="1">
      <alignment horizontal="center" vertical="center" wrapText="1"/>
    </xf>
    <xf numFmtId="0" fontId="6" fillId="0" borderId="220" xfId="2" applyBorder="1">
      <alignment vertical="center"/>
    </xf>
    <xf numFmtId="0" fontId="6" fillId="0" borderId="220"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103" fillId="0" borderId="197" xfId="2" applyFont="1" applyBorder="1" applyAlignment="1">
      <alignment horizontal="left" vertical="top" wrapText="1"/>
    </xf>
    <xf numFmtId="0" fontId="76" fillId="20" borderId="0" xfId="0" applyFont="1" applyFill="1" applyAlignment="1">
      <alignment horizontal="center" vertical="center"/>
    </xf>
    <xf numFmtId="0" fontId="114" fillId="20" borderId="0" xfId="0" applyFont="1" applyFill="1" applyAlignment="1">
      <alignment vertical="center" wrapText="1"/>
    </xf>
    <xf numFmtId="0" fontId="8" fillId="0" borderId="189" xfId="1" applyBorder="1" applyAlignment="1" applyProtection="1">
      <alignment vertical="center"/>
    </xf>
    <xf numFmtId="0" fontId="190" fillId="22" borderId="0" xfId="0" applyFont="1" applyFill="1" applyAlignment="1">
      <alignment horizontal="center" vertical="center" wrapText="1"/>
    </xf>
    <xf numFmtId="0" fontId="98" fillId="43" borderId="130" xfId="0" applyFont="1" applyFill="1" applyBorder="1" applyAlignment="1">
      <alignment horizontal="center" vertical="center" wrapText="1"/>
    </xf>
    <xf numFmtId="0" fontId="157" fillId="3" borderId="9" xfId="2" applyFont="1" applyFill="1" applyBorder="1" applyAlignment="1">
      <alignment horizontal="center" vertical="center" wrapText="1"/>
    </xf>
    <xf numFmtId="0" fontId="151" fillId="34" borderId="223" xfId="1" applyFont="1" applyFill="1" applyBorder="1" applyAlignment="1" applyProtection="1">
      <alignment horizontal="center" vertical="center" wrapText="1"/>
    </xf>
    <xf numFmtId="0" fontId="142" fillId="32" borderId="186" xfId="2" applyFont="1" applyFill="1" applyBorder="1" applyAlignment="1">
      <alignment horizontal="left" vertical="center" shrinkToFit="1"/>
    </xf>
    <xf numFmtId="0" fontId="191" fillId="0" borderId="209" xfId="1" applyFont="1" applyFill="1" applyBorder="1" applyAlignment="1" applyProtection="1">
      <alignment vertical="top" wrapText="1"/>
    </xf>
    <xf numFmtId="0" fontId="0" fillId="45" borderId="0" xfId="0" applyFill="1">
      <alignment vertical="center"/>
    </xf>
    <xf numFmtId="14" fontId="109" fillId="20" borderId="143" xfId="17" applyNumberFormat="1" applyFont="1" applyFill="1" applyBorder="1" applyAlignment="1">
      <alignment horizontal="center" vertical="center" wrapText="1"/>
    </xf>
    <xf numFmtId="56" fontId="109" fillId="20" borderId="142" xfId="17" applyNumberFormat="1" applyFont="1" applyFill="1" applyBorder="1" applyAlignment="1">
      <alignment horizontal="center" vertical="center" wrapText="1"/>
    </xf>
    <xf numFmtId="0" fontId="6" fillId="0" borderId="0" xfId="4"/>
    <xf numFmtId="0" fontId="107" fillId="22" borderId="9" xfId="2" applyFont="1" applyFill="1" applyBorder="1" applyAlignment="1">
      <alignment horizontal="center" vertical="center"/>
    </xf>
    <xf numFmtId="0" fontId="8" fillId="0" borderId="224" xfId="1" applyBorder="1" applyAlignment="1" applyProtection="1">
      <alignment vertical="center"/>
    </xf>
    <xf numFmtId="0" fontId="107" fillId="22" borderId="226" xfId="2" applyFont="1" applyFill="1" applyBorder="1" applyAlignment="1">
      <alignment horizontal="center" vertical="center"/>
    </xf>
    <xf numFmtId="0" fontId="107" fillId="3" borderId="0" xfId="2" applyFont="1" applyFill="1" applyAlignment="1">
      <alignment horizontal="center" vertical="center"/>
    </xf>
    <xf numFmtId="14" fontId="107" fillId="3" borderId="0" xfId="2" applyNumberFormat="1" applyFont="1" applyFill="1" applyAlignment="1">
      <alignment horizontal="center" vertical="center"/>
    </xf>
    <xf numFmtId="0" fontId="157" fillId="3" borderId="9" xfId="2" applyFont="1" applyFill="1" applyBorder="1" applyAlignment="1">
      <alignment horizontal="center" vertical="center" shrinkToFit="1"/>
    </xf>
    <xf numFmtId="0" fontId="13" fillId="20" borderId="142" xfId="17" applyFont="1" applyFill="1" applyBorder="1" applyAlignment="1">
      <alignment horizontal="center" vertical="center" wrapText="1"/>
    </xf>
    <xf numFmtId="14" fontId="13" fillId="20" borderId="143" xfId="17" applyNumberFormat="1" applyFont="1" applyFill="1" applyBorder="1" applyAlignment="1">
      <alignment horizontal="center" vertical="center"/>
    </xf>
    <xf numFmtId="0" fontId="104" fillId="22" borderId="164" xfId="1" applyFont="1" applyFill="1" applyBorder="1" applyAlignment="1" applyProtection="1">
      <alignment horizontal="center" vertical="center" wrapText="1"/>
    </xf>
    <xf numFmtId="0" fontId="76" fillId="22" borderId="188" xfId="0" applyFont="1" applyFill="1" applyBorder="1" applyAlignment="1">
      <alignment horizontal="left" vertical="center"/>
    </xf>
    <xf numFmtId="0" fontId="76" fillId="46" borderId="188" xfId="0" applyFont="1" applyFill="1" applyBorder="1" applyAlignment="1">
      <alignment horizontal="left" vertical="center"/>
    </xf>
    <xf numFmtId="0" fontId="76" fillId="47" borderId="188" xfId="0" applyFont="1" applyFill="1" applyBorder="1" applyAlignment="1">
      <alignment horizontal="left" vertical="center"/>
    </xf>
    <xf numFmtId="0" fontId="192" fillId="0" borderId="0" xfId="0" applyFont="1" applyAlignment="1">
      <alignment vertical="top" wrapText="1"/>
    </xf>
    <xf numFmtId="14" fontId="168" fillId="20" borderId="143" xfId="0" applyNumberFormat="1" applyFont="1" applyFill="1" applyBorder="1" applyAlignment="1">
      <alignment horizontal="center" vertical="center"/>
    </xf>
    <xf numFmtId="0" fontId="113" fillId="20" borderId="0" xfId="0" applyFont="1" applyFill="1" applyAlignment="1">
      <alignment horizontal="center" vertical="center"/>
    </xf>
    <xf numFmtId="0" fontId="8" fillId="0" borderId="224" xfId="1" applyBorder="1" applyAlignment="1" applyProtection="1">
      <alignment horizontal="left" vertical="center" wrapText="1"/>
    </xf>
    <xf numFmtId="0" fontId="181" fillId="25" borderId="210" xfId="0" applyFont="1" applyFill="1" applyBorder="1" applyAlignment="1">
      <alignment horizontal="left" vertical="center"/>
    </xf>
    <xf numFmtId="177" fontId="167" fillId="25" borderId="0" xfId="0" applyNumberFormat="1" applyFont="1" applyFill="1">
      <alignment vertical="center"/>
    </xf>
    <xf numFmtId="0" fontId="194" fillId="25" borderId="210" xfId="0" applyFont="1" applyFill="1" applyBorder="1" applyAlignment="1">
      <alignment horizontal="left" vertical="center"/>
    </xf>
    <xf numFmtId="3" fontId="175" fillId="25" borderId="0" xfId="0" applyNumberFormat="1" applyFont="1" applyFill="1" applyAlignment="1">
      <alignment vertical="center" wrapText="1"/>
    </xf>
    <xf numFmtId="184" fontId="176" fillId="25" borderId="0" xfId="0" applyNumberFormat="1" applyFont="1" applyFill="1" applyAlignment="1">
      <alignment vertical="center" wrapText="1"/>
    </xf>
    <xf numFmtId="177" fontId="177" fillId="25" borderId="0" xfId="0" applyNumberFormat="1" applyFont="1" applyFill="1">
      <alignment vertical="center"/>
    </xf>
    <xf numFmtId="10" fontId="178" fillId="25" borderId="0" xfId="0" applyNumberFormat="1" applyFont="1" applyFill="1" applyAlignment="1">
      <alignment horizontal="center" vertical="center" wrapText="1"/>
    </xf>
    <xf numFmtId="184" fontId="195" fillId="25" borderId="211" xfId="0" applyNumberFormat="1" applyFont="1" applyFill="1" applyBorder="1" applyAlignment="1">
      <alignment vertical="center" wrapText="1"/>
    </xf>
    <xf numFmtId="0" fontId="188" fillId="25" borderId="212" xfId="0" applyFont="1" applyFill="1" applyBorder="1" applyAlignment="1">
      <alignment vertical="center" wrapText="1"/>
    </xf>
    <xf numFmtId="177" fontId="187" fillId="25" borderId="213" xfId="0" applyNumberFormat="1" applyFont="1" applyFill="1" applyBorder="1" applyAlignment="1">
      <alignment vertical="center" wrapText="1"/>
    </xf>
    <xf numFmtId="184" fontId="187" fillId="25" borderId="213" xfId="0" applyNumberFormat="1" applyFont="1" applyFill="1" applyBorder="1" applyAlignment="1">
      <alignment vertical="center" wrapText="1"/>
    </xf>
    <xf numFmtId="3" fontId="187" fillId="25" borderId="213" xfId="0" applyNumberFormat="1" applyFont="1" applyFill="1" applyBorder="1" applyAlignment="1">
      <alignment vertical="center" wrapText="1"/>
    </xf>
    <xf numFmtId="10" fontId="119" fillId="44" borderId="213" xfId="0" applyNumberFormat="1" applyFont="1" applyFill="1" applyBorder="1" applyAlignment="1">
      <alignment horizontal="center" vertical="center" wrapText="1"/>
    </xf>
    <xf numFmtId="184" fontId="187" fillId="25" borderId="214" xfId="0" applyNumberFormat="1" applyFont="1" applyFill="1" applyBorder="1" applyAlignment="1">
      <alignment vertical="center" wrapText="1"/>
    </xf>
    <xf numFmtId="0" fontId="106" fillId="25" borderId="0" xfId="0" applyFont="1" applyFill="1">
      <alignment vertical="center"/>
    </xf>
    <xf numFmtId="0" fontId="131" fillId="20" borderId="0" xfId="0" applyFont="1" applyFill="1" applyAlignment="1">
      <alignment vertical="top" wrapText="1"/>
    </xf>
    <xf numFmtId="0" fontId="131" fillId="25" borderId="0" xfId="0" applyFont="1" applyFill="1" applyAlignment="1">
      <alignment vertical="top" wrapText="1"/>
    </xf>
    <xf numFmtId="0" fontId="13" fillId="0" borderId="229" xfId="2" applyFont="1" applyBorder="1" applyAlignment="1">
      <alignment horizontal="center" vertical="center" wrapText="1"/>
    </xf>
    <xf numFmtId="180" fontId="50" fillId="12" borderId="230" xfId="17" applyNumberFormat="1" applyFont="1" applyFill="1" applyBorder="1" applyAlignment="1">
      <alignment horizontal="center" vertical="center"/>
    </xf>
    <xf numFmtId="0" fontId="130" fillId="20" borderId="142" xfId="17" applyFont="1" applyFill="1" applyBorder="1" applyAlignment="1">
      <alignment horizontal="center" vertical="center" wrapText="1"/>
    </xf>
    <xf numFmtId="14" fontId="23" fillId="20" borderId="143" xfId="17" applyNumberFormat="1" applyFont="1" applyFill="1" applyBorder="1" applyAlignment="1">
      <alignment horizontal="center" vertical="center"/>
    </xf>
    <xf numFmtId="0" fontId="98" fillId="0" borderId="130" xfId="0" applyFont="1" applyBorder="1" applyAlignment="1">
      <alignment horizontal="center" vertical="center" wrapText="1"/>
    </xf>
    <xf numFmtId="0" fontId="109" fillId="22" borderId="142" xfId="17" applyFont="1" applyFill="1" applyBorder="1" applyAlignment="1">
      <alignment horizontal="center" vertical="center" wrapText="1"/>
    </xf>
    <xf numFmtId="14" fontId="109" fillId="22" borderId="143" xfId="17" applyNumberFormat="1" applyFont="1" applyFill="1" applyBorder="1" applyAlignment="1">
      <alignment horizontal="center" vertical="center"/>
    </xf>
    <xf numFmtId="0" fontId="179" fillId="25" borderId="211" xfId="0" applyFont="1" applyFill="1" applyBorder="1" applyAlignment="1">
      <alignment vertical="center" wrapText="1"/>
    </xf>
    <xf numFmtId="0" fontId="156" fillId="0" borderId="231" xfId="0" applyFont="1" applyBorder="1" applyAlignment="1">
      <alignment horizontal="left" vertical="top" wrapText="1"/>
    </xf>
    <xf numFmtId="0" fontId="103" fillId="22" borderId="1" xfId="1" applyFont="1" applyFill="1" applyBorder="1" applyAlignment="1" applyProtection="1">
      <alignment horizontal="center" vertical="center" wrapText="1"/>
    </xf>
    <xf numFmtId="0" fontId="193" fillId="0" borderId="209" xfId="1" applyFont="1" applyFill="1" applyBorder="1" applyAlignment="1" applyProtection="1">
      <alignment vertical="top" wrapText="1"/>
    </xf>
    <xf numFmtId="0" fontId="191" fillId="0" borderId="30" xfId="1" applyFont="1" applyBorder="1" applyAlignment="1" applyProtection="1">
      <alignment horizontal="left" vertical="top" wrapText="1"/>
    </xf>
    <xf numFmtId="0" fontId="196" fillId="0" borderId="129" xfId="1" applyFont="1" applyFill="1" applyBorder="1" applyAlignment="1" applyProtection="1">
      <alignment horizontal="left" vertical="top" wrapText="1"/>
    </xf>
    <xf numFmtId="14" fontId="130" fillId="20" borderId="143" xfId="17" applyNumberFormat="1" applyFont="1" applyFill="1" applyBorder="1" applyAlignment="1">
      <alignment horizontal="center" vertical="center" wrapText="1"/>
    </xf>
    <xf numFmtId="0" fontId="129" fillId="22" borderId="0" xfId="0" applyFont="1" applyFill="1" applyAlignment="1">
      <alignment horizontal="center" vertical="center" wrapText="1"/>
    </xf>
    <xf numFmtId="14" fontId="37" fillId="22" borderId="143" xfId="17" applyNumberFormat="1" applyFont="1" applyFill="1" applyBorder="1" applyAlignment="1">
      <alignment horizontal="center" vertical="center" wrapText="1"/>
    </xf>
    <xf numFmtId="0" fontId="198" fillId="0" borderId="204" xfId="1" applyFont="1" applyFill="1" applyBorder="1" applyAlignment="1" applyProtection="1">
      <alignment vertical="top" wrapText="1"/>
    </xf>
    <xf numFmtId="0" fontId="156" fillId="0" borderId="166" xfId="1" applyFont="1" applyFill="1" applyBorder="1" applyAlignment="1" applyProtection="1">
      <alignment vertical="top" wrapText="1"/>
    </xf>
    <xf numFmtId="0" fontId="200" fillId="0" borderId="147" xfId="0" applyFont="1" applyBorder="1" applyAlignment="1">
      <alignment horizontal="left" vertical="top" wrapText="1"/>
    </xf>
    <xf numFmtId="0" fontId="8" fillId="0" borderId="232" xfId="1" applyBorder="1" applyAlignment="1" applyProtection="1">
      <alignment vertical="center"/>
    </xf>
    <xf numFmtId="0" fontId="8" fillId="0" borderId="0" xfId="1" applyAlignment="1" applyProtection="1">
      <alignment horizontal="left" vertical="top" wrapText="1"/>
    </xf>
    <xf numFmtId="0" fontId="156" fillId="0" borderId="190" xfId="1" applyFont="1" applyFill="1" applyBorder="1" applyAlignment="1" applyProtection="1">
      <alignment horizontal="left" vertical="top" wrapText="1"/>
    </xf>
    <xf numFmtId="0" fontId="201" fillId="0" borderId="0" xfId="0" applyFont="1">
      <alignment vertical="center"/>
    </xf>
    <xf numFmtId="0" fontId="154" fillId="20" borderId="188" xfId="0" applyFont="1" applyFill="1" applyBorder="1" applyAlignment="1">
      <alignment horizontal="left" vertical="center"/>
    </xf>
    <xf numFmtId="0" fontId="76" fillId="48" borderId="188" xfId="0" applyFont="1" applyFill="1" applyBorder="1" applyAlignment="1">
      <alignment horizontal="left" vertical="center"/>
    </xf>
    <xf numFmtId="0" fontId="6" fillId="29" borderId="0" xfId="4" applyFill="1"/>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38" fillId="5" borderId="0" xfId="0" applyFont="1" applyFill="1" applyAlignment="1">
      <alignment horizontal="left" vertical="center" wrapText="1"/>
    </xf>
    <xf numFmtId="0" fontId="138" fillId="5" borderId="70" xfId="0" applyFont="1" applyFill="1" applyBorder="1" applyAlignment="1">
      <alignment horizontal="left" vertical="center" wrapText="1"/>
    </xf>
    <xf numFmtId="0" fontId="138" fillId="5" borderId="0" xfId="0" applyFont="1" applyFill="1" applyAlignment="1">
      <alignment horizontal="left" vertical="center"/>
    </xf>
    <xf numFmtId="0" fontId="138" fillId="5"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41" fillId="39" borderId="0" xfId="0" applyFont="1" applyFill="1" applyAlignment="1">
      <alignment horizontal="left" vertical="top" wrapText="1"/>
    </xf>
    <xf numFmtId="0" fontId="180" fillId="39" borderId="0" xfId="0" applyFont="1" applyFill="1" applyAlignment="1">
      <alignment horizontal="center" vertical="center" wrapText="1"/>
    </xf>
    <xf numFmtId="0" fontId="184" fillId="39" borderId="0" xfId="0" applyFont="1" applyFill="1" applyAlignment="1">
      <alignment horizontal="center" vertical="center" wrapText="1"/>
    </xf>
    <xf numFmtId="0" fontId="0" fillId="39" borderId="0" xfId="0" applyFill="1" applyAlignment="1">
      <alignment horizontal="center" vertical="center"/>
    </xf>
    <xf numFmtId="0" fontId="10" fillId="6" borderId="227" xfId="17" applyFont="1" applyFill="1" applyBorder="1" applyAlignment="1">
      <alignment horizontal="left" vertical="center" wrapText="1"/>
    </xf>
    <xf numFmtId="0" fontId="10" fillId="6" borderId="228" xfId="17" applyFont="1" applyFill="1" applyBorder="1" applyAlignment="1">
      <alignment horizontal="left" vertical="center" wrapText="1"/>
    </xf>
    <xf numFmtId="0" fontId="10" fillId="6" borderId="229" xfId="17" applyFont="1" applyFill="1" applyBorder="1" applyAlignment="1">
      <alignment horizontal="left" vertical="center" wrapText="1"/>
    </xf>
    <xf numFmtId="0" fontId="37" fillId="20" borderId="174" xfId="17" applyFont="1" applyFill="1" applyBorder="1" applyAlignment="1">
      <alignment horizontal="left" vertical="top" wrapText="1"/>
    </xf>
    <xf numFmtId="0" fontId="37" fillId="20" borderId="175" xfId="17" applyFont="1" applyFill="1" applyBorder="1" applyAlignment="1">
      <alignment horizontal="left" vertical="top" wrapText="1"/>
    </xf>
    <xf numFmtId="0" fontId="37" fillId="20" borderId="176" xfId="17" applyFont="1" applyFill="1" applyBorder="1" applyAlignment="1">
      <alignment horizontal="left" vertical="top" wrapText="1"/>
    </xf>
    <xf numFmtId="0" fontId="13" fillId="20" borderId="174" xfId="2" applyFont="1" applyFill="1" applyBorder="1" applyAlignment="1">
      <alignment horizontal="left" vertical="top" wrapText="1"/>
    </xf>
    <xf numFmtId="0" fontId="13" fillId="20" borderId="175" xfId="2" applyFont="1" applyFill="1" applyBorder="1" applyAlignment="1">
      <alignment horizontal="left" vertical="top" wrapText="1"/>
    </xf>
    <xf numFmtId="0" fontId="13" fillId="20" borderId="176" xfId="2" applyFont="1" applyFill="1" applyBorder="1" applyAlignment="1">
      <alignment horizontal="left" vertical="top" wrapText="1"/>
    </xf>
    <xf numFmtId="0" fontId="115" fillId="20" borderId="174" xfId="2" applyFont="1" applyFill="1" applyBorder="1" applyAlignment="1">
      <alignment horizontal="left" vertical="top" wrapText="1"/>
    </xf>
    <xf numFmtId="0" fontId="115" fillId="20" borderId="175" xfId="2" applyFont="1" applyFill="1" applyBorder="1" applyAlignment="1">
      <alignment horizontal="left" vertical="top" wrapText="1"/>
    </xf>
    <xf numFmtId="0" fontId="115" fillId="20" borderId="176"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25"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37" fillId="22" borderId="174" xfId="17" applyFont="1" applyFill="1" applyBorder="1" applyAlignment="1">
      <alignment horizontal="left" vertical="top" wrapText="1"/>
    </xf>
    <xf numFmtId="0" fontId="37" fillId="22" borderId="175" xfId="17" applyFont="1" applyFill="1" applyBorder="1" applyAlignment="1">
      <alignment horizontal="left" vertical="top" wrapText="1"/>
    </xf>
    <xf numFmtId="0" fontId="37" fillId="22" borderId="176" xfId="17" applyFont="1" applyFill="1" applyBorder="1" applyAlignment="1">
      <alignment horizontal="left" vertical="top" wrapText="1"/>
    </xf>
    <xf numFmtId="0" fontId="109" fillId="20" borderId="174" xfId="17" applyFont="1" applyFill="1" applyBorder="1" applyAlignment="1">
      <alignment horizontal="left" vertical="top" wrapText="1"/>
    </xf>
    <xf numFmtId="0" fontId="109" fillId="20" borderId="175" xfId="17" applyFont="1" applyFill="1" applyBorder="1" applyAlignment="1">
      <alignment horizontal="left" vertical="top" wrapText="1"/>
    </xf>
    <xf numFmtId="0" fontId="109" fillId="20" borderId="176" xfId="17" applyFont="1" applyFill="1" applyBorder="1" applyAlignment="1">
      <alignment horizontal="left" vertical="top" wrapText="1"/>
    </xf>
    <xf numFmtId="0" fontId="13" fillId="20" borderId="174" xfId="17" applyFont="1" applyFill="1" applyBorder="1" applyAlignment="1">
      <alignment horizontal="left" vertical="top" wrapText="1"/>
    </xf>
    <xf numFmtId="0" fontId="13" fillId="20" borderId="175" xfId="17" applyFont="1" applyFill="1" applyBorder="1" applyAlignment="1">
      <alignment horizontal="left" vertical="top" wrapText="1"/>
    </xf>
    <xf numFmtId="0" fontId="13" fillId="20" borderId="176" xfId="17" applyFont="1" applyFill="1" applyBorder="1" applyAlignment="1">
      <alignment horizontal="left" vertical="top" wrapText="1"/>
    </xf>
    <xf numFmtId="0" fontId="37" fillId="20" borderId="222" xfId="17" applyFont="1" applyFill="1" applyBorder="1" applyAlignment="1">
      <alignment horizontal="left" vertical="top" wrapText="1"/>
    </xf>
    <xf numFmtId="0" fontId="37" fillId="20" borderId="142"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44" fillId="20" borderId="174" xfId="17" applyFont="1" applyFill="1" applyBorder="1" applyAlignment="1">
      <alignment horizontal="left" vertical="top" wrapText="1"/>
    </xf>
    <xf numFmtId="0" fontId="144" fillId="20" borderId="175" xfId="17" applyFont="1" applyFill="1" applyBorder="1" applyAlignment="1">
      <alignment horizontal="left" vertical="top" wrapText="1"/>
    </xf>
    <xf numFmtId="0" fontId="144" fillId="20" borderId="176" xfId="17" applyFont="1" applyFill="1" applyBorder="1" applyAlignment="1">
      <alignment horizontal="left" vertical="top"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20" borderId="107" xfId="0" applyFont="1" applyFill="1" applyBorder="1" applyAlignment="1">
      <alignment horizontal="left" vertical="center"/>
    </xf>
    <xf numFmtId="0" fontId="110" fillId="30" borderId="0" xfId="0" applyFont="1" applyFill="1" applyAlignment="1">
      <alignment horizontal="center" vertical="top" wrapText="1"/>
    </xf>
    <xf numFmtId="0" fontId="100" fillId="30" borderId="0" xfId="0" applyFont="1" applyFill="1" applyAlignment="1">
      <alignment horizontal="center" vertical="top" wrapText="1"/>
    </xf>
    <xf numFmtId="0" fontId="155" fillId="25" borderId="0" xfId="0" applyFont="1" applyFill="1" applyAlignment="1">
      <alignment horizontal="left" vertical="top" wrapText="1"/>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0" borderId="107" xfId="0" applyFont="1" applyBorder="1" applyAlignment="1">
      <alignment horizontal="left" vertical="center"/>
    </xf>
    <xf numFmtId="0" fontId="100" fillId="31" borderId="0" xfId="0" applyFont="1" applyFill="1" applyAlignment="1">
      <alignment horizontal="left" vertical="center" wrapText="1"/>
    </xf>
    <xf numFmtId="0" fontId="102" fillId="24" borderId="108" xfId="0" applyFont="1" applyFill="1" applyBorder="1" applyAlignment="1">
      <alignment horizontal="left" vertical="center"/>
    </xf>
    <xf numFmtId="0" fontId="102" fillId="24" borderId="109" xfId="0" applyFont="1" applyFill="1" applyBorder="1" applyAlignment="1">
      <alignment horizontal="left" vertical="center"/>
    </xf>
    <xf numFmtId="0" fontId="102" fillId="24" borderId="110" xfId="0" applyFont="1" applyFill="1" applyBorder="1" applyAlignment="1">
      <alignment horizontal="left" vertical="center"/>
    </xf>
    <xf numFmtId="0" fontId="197" fillId="26" borderId="0" xfId="0" applyFont="1" applyFill="1" applyAlignment="1">
      <alignment horizontal="left" vertical="center"/>
    </xf>
    <xf numFmtId="3" fontId="198" fillId="26" borderId="0" xfId="0" applyNumberFormat="1" applyFont="1" applyFill="1" applyAlignment="1">
      <alignment horizontal="left" vertical="top" wrapText="1"/>
    </xf>
    <xf numFmtId="0" fontId="99" fillId="20" borderId="0" xfId="0" applyFont="1" applyFill="1" applyAlignment="1">
      <alignment horizontal="left" vertical="center"/>
    </xf>
    <xf numFmtId="0" fontId="179" fillId="25" borderId="0" xfId="0" applyFont="1" applyFill="1" applyAlignment="1">
      <alignment horizontal="right" vertical="center" wrapText="1"/>
    </xf>
    <xf numFmtId="0" fontId="179" fillId="25" borderId="211" xfId="0" applyFont="1" applyFill="1" applyBorder="1" applyAlignment="1">
      <alignment horizontal="right" vertical="center" wrapText="1"/>
    </xf>
    <xf numFmtId="14" fontId="103" fillId="22" borderId="201" xfId="2" applyNumberFormat="1" applyFont="1" applyFill="1" applyBorder="1" applyAlignment="1">
      <alignment horizontal="center" vertical="center" shrinkToFit="1"/>
    </xf>
    <xf numFmtId="14" fontId="103" fillId="22" borderId="1" xfId="2" applyNumberFormat="1" applyFont="1" applyFill="1" applyBorder="1" applyAlignment="1">
      <alignment horizontal="center" vertical="center" shrinkToFit="1"/>
    </xf>
    <xf numFmtId="14" fontId="103" fillId="22" borderId="146" xfId="2" applyNumberFormat="1" applyFont="1" applyFill="1" applyBorder="1" applyAlignment="1">
      <alignment horizontal="center" vertical="center" shrinkToFit="1"/>
    </xf>
    <xf numFmtId="56" fontId="103" fillId="22" borderId="40" xfId="2" applyNumberFormat="1" applyFont="1" applyFill="1" applyBorder="1" applyAlignment="1">
      <alignment horizontal="center" vertical="center" wrapText="1"/>
    </xf>
    <xf numFmtId="56" fontId="103" fillId="22" borderId="1" xfId="2" applyNumberFormat="1" applyFont="1" applyFill="1" applyBorder="1" applyAlignment="1">
      <alignment horizontal="center" vertical="center" wrapText="1"/>
    </xf>
    <xf numFmtId="56" fontId="103" fillId="22" borderId="146" xfId="2" applyNumberFormat="1" applyFont="1" applyFill="1" applyBorder="1" applyAlignment="1">
      <alignment horizontal="center" vertical="center" wrapText="1"/>
    </xf>
    <xf numFmtId="14" fontId="103" fillId="22" borderId="165" xfId="1" applyNumberFormat="1" applyFont="1" applyFill="1" applyBorder="1" applyAlignment="1" applyProtection="1">
      <alignment horizontal="center" vertical="center" wrapText="1"/>
    </xf>
    <xf numFmtId="0" fontId="103" fillId="22" borderId="165" xfId="2" applyFont="1" applyFill="1" applyBorder="1" applyAlignment="1">
      <alignment horizontal="center" vertical="center"/>
    </xf>
    <xf numFmtId="0" fontId="103" fillId="22" borderId="169" xfId="2" applyFont="1" applyFill="1" applyBorder="1" applyAlignment="1">
      <alignment horizontal="center" vertical="center"/>
    </xf>
    <xf numFmtId="14" fontId="103" fillId="22" borderId="149" xfId="2" applyNumberFormat="1" applyFont="1" applyFill="1" applyBorder="1" applyAlignment="1">
      <alignment horizontal="center" vertical="center" wrapText="1" shrinkToFit="1"/>
    </xf>
    <xf numFmtId="14" fontId="103" fillId="22" borderId="147" xfId="2" applyNumberFormat="1" applyFont="1" applyFill="1" applyBorder="1" applyAlignment="1">
      <alignment horizontal="center" vertical="center" wrapText="1" shrinkToFit="1"/>
    </xf>
    <xf numFmtId="14" fontId="103" fillId="22" borderId="148" xfId="2" applyNumberFormat="1" applyFont="1" applyFill="1" applyBorder="1" applyAlignment="1">
      <alignment horizontal="center" vertical="center" wrapText="1" shrinkToFit="1"/>
    </xf>
    <xf numFmtId="0" fontId="107" fillId="22" borderId="40" xfId="2" applyFont="1" applyFill="1" applyBorder="1" applyAlignment="1">
      <alignment horizontal="center" vertical="center" wrapText="1"/>
    </xf>
    <xf numFmtId="0" fontId="107" fillId="22" borderId="1" xfId="2" applyFont="1" applyFill="1" applyBorder="1" applyAlignment="1">
      <alignment horizontal="center" vertical="center" wrapText="1"/>
    </xf>
    <xf numFmtId="0" fontId="107" fillId="22" borderId="2" xfId="2" applyFont="1" applyFill="1" applyBorder="1" applyAlignment="1">
      <alignment horizontal="center" vertical="center" wrapText="1"/>
    </xf>
    <xf numFmtId="14" fontId="103" fillId="22" borderId="150" xfId="1" applyNumberFormat="1" applyFont="1" applyFill="1" applyBorder="1" applyAlignment="1" applyProtection="1">
      <alignment horizontal="center" vertical="center" wrapText="1" shrinkToFit="1"/>
    </xf>
    <xf numFmtId="14" fontId="103" fillId="22" borderId="152" xfId="1" applyNumberFormat="1" applyFont="1" applyFill="1" applyBorder="1" applyAlignment="1" applyProtection="1">
      <alignment horizontal="center" vertical="center" wrapText="1" shrinkToFit="1"/>
    </xf>
    <xf numFmtId="14" fontId="103" fillId="22" borderId="151" xfId="1" applyNumberFormat="1" applyFont="1" applyFill="1" applyBorder="1" applyAlignment="1" applyProtection="1">
      <alignment horizontal="center" vertical="center" wrapText="1" shrinkToFit="1"/>
    </xf>
    <xf numFmtId="56" fontId="103" fillId="22" borderId="40" xfId="1" applyNumberFormat="1" applyFont="1" applyFill="1" applyBorder="1" applyAlignment="1" applyProtection="1">
      <alignment horizontal="center" vertical="center" wrapText="1"/>
    </xf>
    <xf numFmtId="56" fontId="103" fillId="22" borderId="1" xfId="1" applyNumberFormat="1" applyFont="1" applyFill="1" applyBorder="1" applyAlignment="1" applyProtection="1">
      <alignment horizontal="center" vertical="center" wrapText="1"/>
    </xf>
    <xf numFmtId="56" fontId="103" fillId="22" borderId="2" xfId="1" applyNumberFormat="1" applyFont="1" applyFill="1" applyBorder="1" applyAlignment="1" applyProtection="1">
      <alignment horizontal="center" vertical="center" wrapText="1"/>
    </xf>
    <xf numFmtId="14" fontId="103" fillId="22" borderId="194" xfId="1" applyNumberFormat="1" applyFont="1" applyFill="1" applyBorder="1" applyAlignment="1" applyProtection="1">
      <alignment horizontal="center" vertical="center" wrapText="1"/>
    </xf>
    <xf numFmtId="14" fontId="103" fillId="22" borderId="195" xfId="1" applyNumberFormat="1" applyFont="1" applyFill="1" applyBorder="1" applyAlignment="1" applyProtection="1">
      <alignment horizontal="center" vertical="center" wrapText="1"/>
    </xf>
    <xf numFmtId="14" fontId="103" fillId="22" borderId="196" xfId="1" applyNumberFormat="1" applyFont="1" applyFill="1" applyBorder="1" applyAlignment="1" applyProtection="1">
      <alignment horizontal="center" vertical="center" wrapText="1"/>
    </xf>
    <xf numFmtId="14" fontId="103" fillId="22" borderId="201" xfId="2" applyNumberFormat="1" applyFont="1" applyFill="1" applyBorder="1" applyAlignment="1">
      <alignment horizontal="center" vertical="center" wrapText="1" shrinkToFit="1"/>
    </xf>
    <xf numFmtId="14" fontId="103" fillId="22" borderId="191" xfId="2" applyNumberFormat="1" applyFont="1" applyFill="1" applyBorder="1" applyAlignment="1">
      <alignment horizontal="center" vertical="center"/>
    </xf>
    <xf numFmtId="14" fontId="103" fillId="22" borderId="192" xfId="2" applyNumberFormat="1" applyFont="1" applyFill="1" applyBorder="1" applyAlignment="1">
      <alignment horizontal="center" vertical="center"/>
    </xf>
    <xf numFmtId="14" fontId="103" fillId="22" borderId="193" xfId="2" applyNumberFormat="1" applyFont="1" applyFill="1" applyBorder="1" applyAlignment="1">
      <alignment horizontal="center" vertical="center"/>
    </xf>
    <xf numFmtId="0" fontId="10" fillId="0" borderId="162"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4"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3"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104" fillId="20" borderId="156" xfId="1" applyFont="1" applyFill="1" applyBorder="1" applyAlignment="1" applyProtection="1">
      <alignment horizontal="center" vertical="center" wrapText="1" shrinkToFit="1"/>
    </xf>
    <xf numFmtId="0" fontId="28" fillId="20" borderId="157" xfId="2" applyFont="1" applyFill="1" applyBorder="1" applyAlignment="1">
      <alignment horizontal="center" vertical="center" wrapText="1" shrinkToFit="1"/>
    </xf>
    <xf numFmtId="0" fontId="28" fillId="20" borderId="158" xfId="2" applyFont="1" applyFill="1" applyBorder="1" applyAlignment="1">
      <alignment horizontal="center" vertical="center" wrapText="1" shrinkToFit="1"/>
    </xf>
    <xf numFmtId="0" fontId="196"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56" xfId="2" applyFont="1" applyFill="1" applyBorder="1" applyAlignment="1">
      <alignment horizontal="center" vertical="center" wrapText="1" shrinkToFit="1"/>
    </xf>
    <xf numFmtId="0" fontId="28" fillId="37" borderId="157" xfId="2" applyFont="1" applyFill="1" applyBorder="1" applyAlignment="1">
      <alignment horizontal="center" vertical="center" wrapText="1" shrinkToFit="1"/>
    </xf>
    <xf numFmtId="0" fontId="28" fillId="37" borderId="158"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4" fillId="20" borderId="97" xfId="1" applyFont="1" applyFill="1" applyBorder="1" applyAlignment="1" applyProtection="1">
      <alignment horizontal="center" vertical="center" wrapText="1"/>
    </xf>
    <xf numFmtId="0" fontId="104" fillId="20" borderId="28" xfId="1" applyFont="1" applyFill="1" applyBorder="1" applyAlignment="1" applyProtection="1">
      <alignment horizontal="center" vertical="center" wrapText="1"/>
    </xf>
    <xf numFmtId="0" fontId="104"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1" xfId="1" applyFont="1" applyFill="1" applyBorder="1" applyAlignment="1" applyProtection="1">
      <alignment horizontal="left" vertical="top" wrapText="1"/>
    </xf>
    <xf numFmtId="0" fontId="21" fillId="20" borderId="172" xfId="1" applyFont="1" applyFill="1" applyBorder="1" applyAlignment="1" applyProtection="1">
      <alignment horizontal="left" vertical="top"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58"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191"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191"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28"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83" fillId="24" borderId="0" xfId="2" applyFont="1" applyFill="1" applyAlignment="1">
      <alignment horizontal="center" vertical="center"/>
    </xf>
    <xf numFmtId="0" fontId="18" fillId="24" borderId="0" xfId="2" applyFont="1" applyFill="1" applyAlignment="1">
      <alignment horizontal="center" vertical="center"/>
    </xf>
    <xf numFmtId="0" fontId="202" fillId="24" borderId="0" xfId="2" applyFont="1" applyFill="1" applyAlignment="1">
      <alignment horizontal="center" vertical="center"/>
    </xf>
    <xf numFmtId="0" fontId="34" fillId="24" borderId="0" xfId="2" applyFont="1" applyFill="1" applyAlignment="1">
      <alignment horizontal="center" vertical="center"/>
    </xf>
    <xf numFmtId="0" fontId="6" fillId="24" borderId="0" xfId="4" applyFill="1"/>
    <xf numFmtId="0" fontId="25" fillId="24" borderId="0" xfId="4" applyFont="1" applyFill="1" applyAlignment="1">
      <alignment horizontal="right"/>
    </xf>
    <xf numFmtId="0" fontId="203" fillId="24" borderId="0" xfId="0" applyFont="1" applyFill="1" applyAlignment="1">
      <alignment horizontal="right"/>
    </xf>
    <xf numFmtId="0" fontId="25" fillId="24" borderId="0" xfId="4" applyFont="1" applyFill="1"/>
    <xf numFmtId="0" fontId="32" fillId="24" borderId="0" xfId="4" applyFont="1" applyFill="1"/>
    <xf numFmtId="0" fontId="27" fillId="24" borderId="0" xfId="4" applyFont="1" applyFill="1"/>
    <xf numFmtId="0" fontId="35" fillId="24" borderId="0" xfId="4" applyFont="1" applyFill="1"/>
    <xf numFmtId="0" fontId="35" fillId="24" borderId="0" xfId="4" applyFont="1" applyFill="1" applyAlignment="1">
      <alignment horizontal="right"/>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'11　感染症統計'!$A$7</c:f>
              <c:strCache>
                <c:ptCount val="1"/>
                <c:pt idx="0">
                  <c:v>2023年</c:v>
                </c:pt>
              </c:strCache>
            </c:strRef>
          </c:tx>
          <c:spPr>
            <a:ln w="63500" cap="rnd">
              <a:solidFill>
                <a:srgbClr val="FF0000"/>
              </a:solidFill>
              <a:round/>
            </a:ln>
            <a:effectLst/>
          </c:spPr>
          <c:marker>
            <c:symbol val="none"/>
          </c:marker>
          <c:val>
            <c:numRef>
              <c:f>'11　感染症統計'!$B$7:$M$7</c:f>
              <c:numCache>
                <c:formatCode>#,##0_ </c:formatCode>
                <c:ptCount val="12"/>
                <c:pt idx="0" formatCode="General">
                  <c:v>82</c:v>
                </c:pt>
                <c:pt idx="1">
                  <c:v>62</c:v>
                </c:pt>
                <c:pt idx="2">
                  <c:v>44</c:v>
                </c:pt>
              </c:numCache>
            </c:numRef>
          </c:val>
          <c:smooth val="0"/>
          <c:extLst>
            <c:ext xmlns:c16="http://schemas.microsoft.com/office/drawing/2014/chart" uri="{C3380CC4-5D6E-409C-BE32-E72D297353CC}">
              <c16:uniqueId val="{00000000-EF25-4824-8530-875CCEE0B185}"/>
            </c:ext>
          </c:extLst>
        </c:ser>
        <c:ser>
          <c:idx val="7"/>
          <c:order val="1"/>
          <c:tx>
            <c:strRef>
              <c:f>'11　感染症統計'!$A$8</c:f>
              <c:strCache>
                <c:ptCount val="1"/>
                <c:pt idx="0">
                  <c:v>2022年</c:v>
                </c:pt>
              </c:strCache>
            </c:strRef>
          </c:tx>
          <c:spPr>
            <a:ln w="25400" cap="rnd">
              <a:solidFill>
                <a:schemeClr val="accent6">
                  <a:lumMod val="75000"/>
                </a:schemeClr>
              </a:solidFill>
              <a:round/>
            </a:ln>
            <a:effectLst/>
          </c:spPr>
          <c:marker>
            <c:symbol val="none"/>
          </c:marker>
          <c:val>
            <c:numRef>
              <c:f>'11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'11　感染症統計'!$A$9</c:f>
              <c:strCache>
                <c:ptCount val="1"/>
                <c:pt idx="0">
                  <c:v>2021年</c:v>
                </c:pt>
              </c:strCache>
            </c:strRef>
          </c:tx>
          <c:spPr>
            <a:ln w="28575" cap="rnd">
              <a:solidFill>
                <a:schemeClr val="accent6"/>
              </a:solidFill>
              <a:round/>
            </a:ln>
            <a:effectLst/>
          </c:spPr>
          <c:marker>
            <c:symbol val="none"/>
          </c:marker>
          <c:val>
            <c:numRef>
              <c:f>'11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'11　感染症統計'!$A$10</c:f>
              <c:strCache>
                <c:ptCount val="1"/>
                <c:pt idx="0">
                  <c:v>2020年</c:v>
                </c:pt>
              </c:strCache>
            </c:strRef>
          </c:tx>
          <c:spPr>
            <a:ln w="12700" cap="rnd">
              <a:solidFill>
                <a:srgbClr val="FF0066"/>
              </a:solidFill>
              <a:round/>
            </a:ln>
            <a:effectLst/>
          </c:spPr>
          <c:marker>
            <c:symbol val="none"/>
          </c:marker>
          <c:val>
            <c:numRef>
              <c:f>'11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'11　感染症統計'!$A$11</c:f>
              <c:strCache>
                <c:ptCount val="1"/>
                <c:pt idx="0">
                  <c:v>2019年</c:v>
                </c:pt>
              </c:strCache>
            </c:strRef>
          </c:tx>
          <c:spPr>
            <a:ln w="19050" cap="rnd">
              <a:solidFill>
                <a:srgbClr val="0070C0"/>
              </a:solidFill>
              <a:round/>
            </a:ln>
            <a:effectLst/>
          </c:spPr>
          <c:marker>
            <c:symbol val="none"/>
          </c:marker>
          <c:val>
            <c:numRef>
              <c:f>'11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'11　感染症統計'!$A$12</c:f>
              <c:strCache>
                <c:ptCount val="1"/>
                <c:pt idx="0">
                  <c:v>2018年</c:v>
                </c:pt>
              </c:strCache>
            </c:strRef>
          </c:tx>
          <c:spPr>
            <a:ln w="12700" cap="rnd">
              <a:solidFill>
                <a:schemeClr val="accent4"/>
              </a:solidFill>
              <a:round/>
            </a:ln>
            <a:effectLst/>
          </c:spPr>
          <c:marker>
            <c:symbol val="none"/>
          </c:marker>
          <c:val>
            <c:numRef>
              <c:f>'11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'11　感染症統計'!$A$13</c:f>
              <c:strCache>
                <c:ptCount val="1"/>
                <c:pt idx="0">
                  <c:v>2017年</c:v>
                </c:pt>
              </c:strCache>
            </c:strRef>
          </c:tx>
          <c:spPr>
            <a:ln w="12700" cap="rnd">
              <a:solidFill>
                <a:schemeClr val="accent5"/>
              </a:solidFill>
              <a:round/>
            </a:ln>
            <a:effectLst/>
          </c:spPr>
          <c:marker>
            <c:symbol val="none"/>
          </c:marker>
          <c:val>
            <c:numRef>
              <c:f>'11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'11　感染症統計'!$A$14</c:f>
              <c:strCache>
                <c:ptCount val="1"/>
                <c:pt idx="0">
                  <c:v>2016年</c:v>
                </c:pt>
              </c:strCache>
            </c:strRef>
          </c:tx>
          <c:spPr>
            <a:ln w="12700" cap="rnd">
              <a:solidFill>
                <a:schemeClr val="tx2"/>
              </a:solidFill>
              <a:round/>
            </a:ln>
            <a:effectLst/>
          </c:spPr>
          <c:marker>
            <c:symbol val="none"/>
          </c:marker>
          <c:val>
            <c:numRef>
              <c:f>'11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'11　感染症統計'!$A$15</c:f>
              <c:strCache>
                <c:ptCount val="1"/>
                <c:pt idx="0">
                  <c:v>2015年</c:v>
                </c:pt>
              </c:strCache>
            </c:strRef>
          </c:tx>
          <c:spPr>
            <a:ln w="28575" cap="rnd">
              <a:solidFill>
                <a:schemeClr val="accent3">
                  <a:lumMod val="60000"/>
                </a:schemeClr>
              </a:solidFill>
              <a:round/>
            </a:ln>
            <a:effectLst/>
          </c:spPr>
          <c:marker>
            <c:symbol val="none"/>
          </c:marker>
          <c:val>
            <c:numRef>
              <c:f>'11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'11　感染症統計'!$P$7</c:f>
              <c:strCache>
                <c:ptCount val="1"/>
                <c:pt idx="0">
                  <c:v>2023年</c:v>
                </c:pt>
              </c:strCache>
            </c:strRef>
          </c:tx>
          <c:spPr>
            <a:ln w="63500" cap="rnd">
              <a:solidFill>
                <a:srgbClr val="FF0000"/>
              </a:solidFill>
              <a:round/>
            </a:ln>
            <a:effectLst/>
          </c:spPr>
          <c:marker>
            <c:symbol val="none"/>
          </c:marker>
          <c:val>
            <c:numRef>
              <c:f>'11　感染症統計'!$Q$7:$AB$7</c:f>
              <c:numCache>
                <c:formatCode>#,##0_ </c:formatCode>
                <c:ptCount val="12"/>
                <c:pt idx="0" formatCode="General">
                  <c:v>1</c:v>
                </c:pt>
                <c:pt idx="1">
                  <c:v>1</c:v>
                </c:pt>
                <c:pt idx="2">
                  <c:v>4</c:v>
                </c:pt>
              </c:numCache>
            </c:numRef>
          </c:val>
          <c:smooth val="0"/>
          <c:extLst>
            <c:ext xmlns:c16="http://schemas.microsoft.com/office/drawing/2014/chart" uri="{C3380CC4-5D6E-409C-BE32-E72D297353CC}">
              <c16:uniqueId val="{00000000-691A-4A61-BF12-3A5977548A2F}"/>
            </c:ext>
          </c:extLst>
        </c:ser>
        <c:ser>
          <c:idx val="7"/>
          <c:order val="1"/>
          <c:tx>
            <c:strRef>
              <c:f>'11　感染症統計'!$P$8</c:f>
              <c:strCache>
                <c:ptCount val="1"/>
                <c:pt idx="0">
                  <c:v>2022年</c:v>
                </c:pt>
              </c:strCache>
            </c:strRef>
          </c:tx>
          <c:spPr>
            <a:ln w="25400" cap="rnd">
              <a:solidFill>
                <a:schemeClr val="accent6">
                  <a:lumMod val="75000"/>
                </a:schemeClr>
              </a:solidFill>
              <a:round/>
            </a:ln>
            <a:effectLst/>
          </c:spPr>
          <c:marker>
            <c:symbol val="none"/>
          </c:marker>
          <c:val>
            <c:numRef>
              <c:f>'11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'11　感染症統計'!$P$9</c:f>
              <c:strCache>
                <c:ptCount val="1"/>
                <c:pt idx="0">
                  <c:v>2021年</c:v>
                </c:pt>
              </c:strCache>
            </c:strRef>
          </c:tx>
          <c:spPr>
            <a:ln w="28575" cap="rnd">
              <a:solidFill>
                <a:srgbClr val="FF0066"/>
              </a:solidFill>
              <a:round/>
            </a:ln>
            <a:effectLst/>
          </c:spPr>
          <c:marker>
            <c:symbol val="none"/>
          </c:marker>
          <c:val>
            <c:numRef>
              <c:f>'11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'11　感染症統計'!$P$10</c:f>
              <c:strCache>
                <c:ptCount val="1"/>
                <c:pt idx="0">
                  <c:v>2020年</c:v>
                </c:pt>
              </c:strCache>
            </c:strRef>
          </c:tx>
          <c:spPr>
            <a:ln w="28575" cap="rnd">
              <a:solidFill>
                <a:schemeClr val="accent2"/>
              </a:solidFill>
              <a:round/>
            </a:ln>
            <a:effectLst/>
          </c:spPr>
          <c:marker>
            <c:symbol val="none"/>
          </c:marker>
          <c:val>
            <c:numRef>
              <c:f>'11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'11　感染症統計'!$P$11</c:f>
              <c:strCache>
                <c:ptCount val="1"/>
                <c:pt idx="0">
                  <c:v>2019年</c:v>
                </c:pt>
              </c:strCache>
            </c:strRef>
          </c:tx>
          <c:spPr>
            <a:ln w="28575" cap="rnd">
              <a:solidFill>
                <a:schemeClr val="accent3">
                  <a:lumMod val="50000"/>
                </a:schemeClr>
              </a:solidFill>
              <a:round/>
            </a:ln>
            <a:effectLst/>
          </c:spPr>
          <c:marker>
            <c:symbol val="none"/>
          </c:marker>
          <c:val>
            <c:numRef>
              <c:f>'11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'11　感染症統計'!$P$12</c:f>
              <c:strCache>
                <c:ptCount val="1"/>
                <c:pt idx="0">
                  <c:v>2018年</c:v>
                </c:pt>
              </c:strCache>
            </c:strRef>
          </c:tx>
          <c:spPr>
            <a:ln w="28575" cap="rnd">
              <a:solidFill>
                <a:schemeClr val="accent4">
                  <a:lumMod val="75000"/>
                </a:schemeClr>
              </a:solidFill>
              <a:round/>
            </a:ln>
            <a:effectLst/>
          </c:spPr>
          <c:marker>
            <c:symbol val="none"/>
          </c:marker>
          <c:val>
            <c:numRef>
              <c:f>'11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'11　感染症統計'!$P$13</c:f>
              <c:strCache>
                <c:ptCount val="1"/>
                <c:pt idx="0">
                  <c:v>2017年</c:v>
                </c:pt>
              </c:strCache>
            </c:strRef>
          </c:tx>
          <c:spPr>
            <a:ln w="28575" cap="rnd">
              <a:solidFill>
                <a:schemeClr val="accent5"/>
              </a:solidFill>
              <a:round/>
            </a:ln>
            <a:effectLst/>
          </c:spPr>
          <c:marker>
            <c:symbol val="none"/>
          </c:marker>
          <c:val>
            <c:numRef>
              <c:f>'11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'11　感染症統計'!$P$14</c:f>
              <c:strCache>
                <c:ptCount val="1"/>
                <c:pt idx="0">
                  <c:v>2016年</c:v>
                </c:pt>
              </c:strCache>
            </c:strRef>
          </c:tx>
          <c:spPr>
            <a:ln w="28575" cap="rnd">
              <a:solidFill>
                <a:srgbClr val="3399FF"/>
              </a:solidFill>
              <a:round/>
            </a:ln>
            <a:effectLst/>
          </c:spPr>
          <c:marker>
            <c:symbol val="none"/>
          </c:marker>
          <c:val>
            <c:numRef>
              <c:f>'11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gif"/></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gif"/><Relationship Id="rId1" Type="http://schemas.openxmlformats.org/officeDocument/2006/relationships/image" Target="../media/image12.gi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487680</xdr:colOff>
      <xdr:row>20</xdr:row>
      <xdr:rowOff>0</xdr:rowOff>
    </xdr:from>
    <xdr:to>
      <xdr:col>8</xdr:col>
      <xdr:colOff>106680</xdr:colOff>
      <xdr:row>27</xdr:row>
      <xdr:rowOff>60960</xdr:rowOff>
    </xdr:to>
    <xdr:sp macro="" textlink="">
      <xdr:nvSpPr>
        <xdr:cNvPr id="4" name="四角形: 角を丸くする 3">
          <a:extLst>
            <a:ext uri="{FF2B5EF4-FFF2-40B4-BE49-F238E27FC236}">
              <a16:creationId xmlns:a16="http://schemas.microsoft.com/office/drawing/2014/main" id="{329D0DF7-65EC-F163-28B9-C0089CBB6AB0}"/>
            </a:ext>
          </a:extLst>
        </xdr:cNvPr>
        <xdr:cNvSpPr/>
      </xdr:nvSpPr>
      <xdr:spPr>
        <a:xfrm>
          <a:off x="2926080" y="3596640"/>
          <a:ext cx="2057400" cy="1234440"/>
        </a:xfrm>
        <a:prstGeom prst="round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289560</xdr:colOff>
      <xdr:row>26</xdr:row>
      <xdr:rowOff>76200</xdr:rowOff>
    </xdr:from>
    <xdr:to>
      <xdr:col>8</xdr:col>
      <xdr:colOff>137160</xdr:colOff>
      <xdr:row>31</xdr:row>
      <xdr:rowOff>152400</xdr:rowOff>
    </xdr:to>
    <xdr:sp macro="" textlink="">
      <xdr:nvSpPr>
        <xdr:cNvPr id="5" name="吹き出し: 折線 4">
          <a:extLst>
            <a:ext uri="{FF2B5EF4-FFF2-40B4-BE49-F238E27FC236}">
              <a16:creationId xmlns:a16="http://schemas.microsoft.com/office/drawing/2014/main" id="{25790FAE-EB50-9ABC-BF2C-14AFD6334DC4}"/>
            </a:ext>
          </a:extLst>
        </xdr:cNvPr>
        <xdr:cNvSpPr/>
      </xdr:nvSpPr>
      <xdr:spPr>
        <a:xfrm>
          <a:off x="3947160" y="4678680"/>
          <a:ext cx="1066800" cy="952500"/>
        </a:xfrm>
        <a:prstGeom prst="borderCallout2">
          <a:avLst>
            <a:gd name="adj1" fmla="val 18750"/>
            <a:gd name="adj2" fmla="val -8333"/>
            <a:gd name="adj3" fmla="val 18750"/>
            <a:gd name="adj4" fmla="val -16667"/>
            <a:gd name="adj5" fmla="val -68045"/>
            <a:gd name="adj6" fmla="val 34048"/>
          </a:avLst>
        </a:prstGeom>
        <a:solidFill>
          <a:schemeClr val="bg2"/>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latin typeface="游ゴシック" panose="020B0400000000000000" pitchFamily="50" charset="-128"/>
              <a:ea typeface="游ゴシック" panose="020B0400000000000000" pitchFamily="50" charset="-128"/>
            </a:rPr>
            <a:t>実証テスト先募集中</a:t>
          </a:r>
          <a:endParaRPr kumimoji="1" lang="en-US" altLang="ja-JP" sz="1200" b="1">
            <a:latin typeface="游ゴシック" panose="020B0400000000000000" pitchFamily="50" charset="-128"/>
            <a:ea typeface="游ゴシック" panose="020B0400000000000000" pitchFamily="50" charset="-128"/>
          </a:endParaRPr>
        </a:p>
        <a:p>
          <a:pPr algn="ctr"/>
          <a:r>
            <a:rPr kumimoji="1" lang="en-US" altLang="ja-JP" sz="1200" b="1">
              <a:latin typeface="游ゴシック" panose="020B0400000000000000" pitchFamily="50" charset="-128"/>
              <a:ea typeface="游ゴシック" panose="020B0400000000000000" pitchFamily="50" charset="-128"/>
            </a:rPr>
            <a:t>FoodSafety</a:t>
          </a:r>
          <a:endParaRPr kumimoji="1" lang="ja-JP" altLang="en-US" sz="1200" b="1">
            <a:latin typeface="游ゴシック" panose="020B0400000000000000" pitchFamily="50" charset="-128"/>
            <a:ea typeface="游ゴシック" panose="020B0400000000000000" pitchFamily="50" charset="-128"/>
          </a:endParaRPr>
        </a:p>
      </xdr:txBody>
    </xdr:sp>
    <xdr:clientData/>
  </xdr:twoCellAnchor>
  <xdr:twoCellAnchor editAs="oneCell">
    <xdr:from>
      <xdr:col>0</xdr:col>
      <xdr:colOff>0</xdr:colOff>
      <xdr:row>0</xdr:row>
      <xdr:rowOff>15240</xdr:rowOff>
    </xdr:from>
    <xdr:to>
      <xdr:col>17</xdr:col>
      <xdr:colOff>562892</xdr:colOff>
      <xdr:row>38</xdr:row>
      <xdr:rowOff>121920</xdr:rowOff>
    </xdr:to>
    <xdr:pic>
      <xdr:nvPicPr>
        <xdr:cNvPr id="6" name="図 5">
          <a:extLst>
            <a:ext uri="{FF2B5EF4-FFF2-40B4-BE49-F238E27FC236}">
              <a16:creationId xmlns:a16="http://schemas.microsoft.com/office/drawing/2014/main" id="{0FA829AE-BA4B-904A-6F25-3F5CDD724B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40"/>
          <a:ext cx="9760232" cy="6758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129540</xdr:colOff>
      <xdr:row>18</xdr:row>
      <xdr:rowOff>22860</xdr:rowOff>
    </xdr:to>
    <xdr:pic>
      <xdr:nvPicPr>
        <xdr:cNvPr id="16" name="図 15" descr="感染性胃腸炎患者報告数　直近5シーズン">
          <a:extLst>
            <a:ext uri="{FF2B5EF4-FFF2-40B4-BE49-F238E27FC236}">
              <a16:creationId xmlns:a16="http://schemas.microsoft.com/office/drawing/2014/main" id="{F219CF24-8526-3376-A202-2837A2F90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33900" y="990600"/>
          <a:ext cx="733806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5.36</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19868"/>
            <a:gd name="adj6" fmla="val -1775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99784</xdr:colOff>
      <xdr:row>14</xdr:row>
      <xdr:rowOff>84947</xdr:rowOff>
    </xdr:from>
    <xdr:to>
      <xdr:col>10</xdr:col>
      <xdr:colOff>422602</xdr:colOff>
      <xdr:row>16</xdr:row>
      <xdr:rowOff>49066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458924" y="280528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160020</xdr:colOff>
      <xdr:row>16</xdr:row>
      <xdr:rowOff>30480</xdr:rowOff>
    </xdr:to>
    <xdr:pic>
      <xdr:nvPicPr>
        <xdr:cNvPr id="32" name="図 31">
          <a:extLst>
            <a:ext uri="{FF2B5EF4-FFF2-40B4-BE49-F238E27FC236}">
              <a16:creationId xmlns:a16="http://schemas.microsoft.com/office/drawing/2014/main" id="{787E3730-7604-4AA3-9874-A3068208598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10160</xdr:rowOff>
    </xdr:from>
    <xdr:to>
      <xdr:col>22</xdr:col>
      <xdr:colOff>10434</xdr:colOff>
      <xdr:row>52</xdr:row>
      <xdr:rowOff>40640</xdr:rowOff>
    </xdr:to>
    <xdr:pic>
      <xdr:nvPicPr>
        <xdr:cNvPr id="33" name="図 32">
          <a:extLst>
            <a:ext uri="{FF2B5EF4-FFF2-40B4-BE49-F238E27FC236}">
              <a16:creationId xmlns:a16="http://schemas.microsoft.com/office/drawing/2014/main" id="{4F94CD28-23E3-1AEA-54D4-2ED127C960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
          <a:ext cx="13035554" cy="10048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20320</xdr:colOff>
      <xdr:row>12</xdr:row>
      <xdr:rowOff>203200</xdr:rowOff>
    </xdr:from>
    <xdr:to>
      <xdr:col>10</xdr:col>
      <xdr:colOff>487680</xdr:colOff>
      <xdr:row>20</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4080" y="15179040"/>
          <a:ext cx="11155680" cy="2170364"/>
        </a:xfrm>
        <a:prstGeom prst="rect">
          <a:avLst/>
        </a:prstGeom>
      </xdr:spPr>
    </xdr:pic>
    <xdr:clientData/>
  </xdr:twoCellAnchor>
  <xdr:twoCellAnchor>
    <xdr:from>
      <xdr:col>5</xdr:col>
      <xdr:colOff>558800</xdr:colOff>
      <xdr:row>28</xdr:row>
      <xdr:rowOff>265814</xdr:rowOff>
    </xdr:from>
    <xdr:to>
      <xdr:col>5</xdr:col>
      <xdr:colOff>593651</xdr:colOff>
      <xdr:row>49</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621844</xdr:colOff>
      <xdr:row>17</xdr:row>
      <xdr:rowOff>20319</xdr:rowOff>
    </xdr:from>
    <xdr:to>
      <xdr:col>4</xdr:col>
      <xdr:colOff>660403</xdr:colOff>
      <xdr:row>18</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17</xdr:row>
      <xdr:rowOff>71120</xdr:rowOff>
    </xdr:from>
    <xdr:to>
      <xdr:col>6</xdr:col>
      <xdr:colOff>833120</xdr:colOff>
      <xdr:row>18</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17</xdr:row>
      <xdr:rowOff>10160</xdr:rowOff>
    </xdr:from>
    <xdr:to>
      <xdr:col>5</xdr:col>
      <xdr:colOff>558804</xdr:colOff>
      <xdr:row>18</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18</xdr:row>
      <xdr:rowOff>6716</xdr:rowOff>
    </xdr:from>
    <xdr:to>
      <xdr:col>10</xdr:col>
      <xdr:colOff>10160</xdr:colOff>
      <xdr:row>20</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13</xdr:row>
      <xdr:rowOff>213360</xdr:rowOff>
    </xdr:from>
    <xdr:to>
      <xdr:col>8</xdr:col>
      <xdr:colOff>508000</xdr:colOff>
      <xdr:row>18</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10</xdr:row>
      <xdr:rowOff>111760</xdr:rowOff>
    </xdr:from>
    <xdr:to>
      <xdr:col>10</xdr:col>
      <xdr:colOff>650240</xdr:colOff>
      <xdr:row>12</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16</xdr:row>
      <xdr:rowOff>243840</xdr:rowOff>
    </xdr:from>
    <xdr:to>
      <xdr:col>9</xdr:col>
      <xdr:colOff>477520</xdr:colOff>
      <xdr:row>18</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10</xdr:col>
      <xdr:colOff>0</xdr:colOff>
      <xdr:row>17</xdr:row>
      <xdr:rowOff>152400</xdr:rowOff>
    </xdr:from>
    <xdr:to>
      <xdr:col>10</xdr:col>
      <xdr:colOff>406400</xdr:colOff>
      <xdr:row>18</xdr:row>
      <xdr:rowOff>71120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a:off x="11562080" y="16499840"/>
          <a:ext cx="406400" cy="1930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1026160</xdr:colOff>
      <xdr:row>3</xdr:row>
      <xdr:rowOff>355600</xdr:rowOff>
    </xdr:from>
    <xdr:to>
      <xdr:col>6</xdr:col>
      <xdr:colOff>1009258</xdr:colOff>
      <xdr:row>4</xdr:row>
      <xdr:rowOff>3373120</xdr:rowOff>
    </xdr:to>
    <xdr:pic>
      <xdr:nvPicPr>
        <xdr:cNvPr id="15" name="図 14">
          <a:extLst>
            <a:ext uri="{FF2B5EF4-FFF2-40B4-BE49-F238E27FC236}">
              <a16:creationId xmlns:a16="http://schemas.microsoft.com/office/drawing/2014/main" id="{4921C433-17DF-DA20-48BC-014662C1E6C9}"/>
            </a:ext>
          </a:extLst>
        </xdr:cNvPr>
        <xdr:cNvPicPr>
          <a:picLocks noChangeAspect="1"/>
        </xdr:cNvPicPr>
      </xdr:nvPicPr>
      <xdr:blipFill>
        <a:blip xmlns:r="http://schemas.openxmlformats.org/officeDocument/2006/relationships" r:embed="rId2"/>
        <a:stretch>
          <a:fillRect/>
        </a:stretch>
      </xdr:blipFill>
      <xdr:spPr>
        <a:xfrm>
          <a:off x="1899920" y="4328160"/>
          <a:ext cx="6018138" cy="3383280"/>
        </a:xfrm>
        <a:prstGeom prst="rect">
          <a:avLst/>
        </a:prstGeom>
      </xdr:spPr>
    </xdr:pic>
    <xdr:clientData/>
  </xdr:twoCellAnchor>
  <xdr:twoCellAnchor editAs="oneCell">
    <xdr:from>
      <xdr:col>7</xdr:col>
      <xdr:colOff>731520</xdr:colOff>
      <xdr:row>4</xdr:row>
      <xdr:rowOff>10160</xdr:rowOff>
    </xdr:from>
    <xdr:to>
      <xdr:col>13</xdr:col>
      <xdr:colOff>426720</xdr:colOff>
      <xdr:row>5</xdr:row>
      <xdr:rowOff>10349</xdr:rowOff>
    </xdr:to>
    <xdr:pic>
      <xdr:nvPicPr>
        <xdr:cNvPr id="17" name="図 16">
          <a:extLst>
            <a:ext uri="{FF2B5EF4-FFF2-40B4-BE49-F238E27FC236}">
              <a16:creationId xmlns:a16="http://schemas.microsoft.com/office/drawing/2014/main" id="{1F3DC484-1EF1-07CD-EFD1-2D79C0E6F959}"/>
            </a:ext>
          </a:extLst>
        </xdr:cNvPr>
        <xdr:cNvPicPr>
          <a:picLocks noChangeAspect="1"/>
        </xdr:cNvPicPr>
      </xdr:nvPicPr>
      <xdr:blipFill>
        <a:blip xmlns:r="http://schemas.openxmlformats.org/officeDocument/2006/relationships" r:embed="rId3"/>
        <a:stretch>
          <a:fillRect/>
        </a:stretch>
      </xdr:blipFill>
      <xdr:spPr>
        <a:xfrm>
          <a:off x="8656320" y="4348480"/>
          <a:ext cx="6085840" cy="3393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17</xdr:col>
      <xdr:colOff>342900</xdr:colOff>
      <xdr:row>23</xdr:row>
      <xdr:rowOff>24319</xdr:rowOff>
    </xdr:from>
    <xdr:to>
      <xdr:col>18</xdr:col>
      <xdr:colOff>18887</xdr:colOff>
      <xdr:row>45</xdr:row>
      <xdr:rowOff>53340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313420" y="3925759"/>
          <a:ext cx="140807" cy="36942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152400</xdr:colOff>
      <xdr:row>23</xdr:row>
      <xdr:rowOff>20267</xdr:rowOff>
    </xdr:from>
    <xdr:to>
      <xdr:col>4</xdr:col>
      <xdr:colOff>6079</xdr:colOff>
      <xdr:row>46</xdr:row>
      <xdr:rowOff>53340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584960" y="3921707"/>
          <a:ext cx="318499" cy="3865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3198725</xdr:colOff>
      <xdr:row>2</xdr:row>
      <xdr:rowOff>680765</xdr:rowOff>
    </xdr:from>
    <xdr:to>
      <xdr:col>13</xdr:col>
      <xdr:colOff>6330461</xdr:colOff>
      <xdr:row>2</xdr:row>
      <xdr:rowOff>3441986</xdr:rowOff>
    </xdr:to>
    <xdr:pic>
      <xdr:nvPicPr>
        <xdr:cNvPr id="7" name="図 6">
          <a:extLst>
            <a:ext uri="{FF2B5EF4-FFF2-40B4-BE49-F238E27FC236}">
              <a16:creationId xmlns:a16="http://schemas.microsoft.com/office/drawing/2014/main" id="{989E4694-6B88-723D-FFB1-4E6DB4C06C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54154" y="1836325"/>
          <a:ext cx="3131736" cy="2761221"/>
        </a:xfrm>
        <a:prstGeom prst="rect">
          <a:avLst/>
        </a:prstGeom>
      </xdr:spPr>
    </xdr:pic>
    <xdr:clientData/>
  </xdr:twoCellAnchor>
  <xdr:twoCellAnchor editAs="oneCell">
    <xdr:from>
      <xdr:col>9</xdr:col>
      <xdr:colOff>594528</xdr:colOff>
      <xdr:row>4</xdr:row>
      <xdr:rowOff>75362</xdr:rowOff>
    </xdr:from>
    <xdr:to>
      <xdr:col>13</xdr:col>
      <xdr:colOff>6482822</xdr:colOff>
      <xdr:row>4</xdr:row>
      <xdr:rowOff>3114988</xdr:rowOff>
    </xdr:to>
    <xdr:pic>
      <xdr:nvPicPr>
        <xdr:cNvPr id="9" name="図 8">
          <a:extLst>
            <a:ext uri="{FF2B5EF4-FFF2-40B4-BE49-F238E27FC236}">
              <a16:creationId xmlns:a16="http://schemas.microsoft.com/office/drawing/2014/main" id="{A17961AC-E13F-ADFF-512F-DFBFEFB8D1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71363" y="5442857"/>
          <a:ext cx="8366888" cy="30396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db.ffcr.or.jp/front/" TargetMode="External"/><Relationship Id="rId1" Type="http://schemas.openxmlformats.org/officeDocument/2006/relationships/hyperlink" Target="https://jglobal.jst.go.jp/en/detail?JGLOBAL_ID=20230223684204004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news.yahoo.co.jp/articles/043752ac654009305d816912c1bf287f935c349e" TargetMode="External"/><Relationship Id="rId2" Type="http://schemas.openxmlformats.org/officeDocument/2006/relationships/hyperlink" Target="https://ibarakinews.jp/news/newsdetail.php?f_jun=16793157009834" TargetMode="External"/><Relationship Id="rId1" Type="http://schemas.openxmlformats.org/officeDocument/2006/relationships/hyperlink" Target="https://lalalausa.com/archives/35445" TargetMode="External"/><Relationship Id="rId6" Type="http://schemas.openxmlformats.org/officeDocument/2006/relationships/printerSettings" Target="../printerSettings/printerSettings6.bin"/><Relationship Id="rId5" Type="http://schemas.openxmlformats.org/officeDocument/2006/relationships/hyperlink" Target="https://www.saitama-np.co.jp/articles/19193/postDetail" TargetMode="External"/><Relationship Id="rId4" Type="http://schemas.openxmlformats.org/officeDocument/2006/relationships/hyperlink" Target="https://news.yahoo.co.jp/articles/368abe4aeba4f5e117c615fa04ecc01dabbd1d7a"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nna.jp/corp_contents/book/eastasia/230202/" TargetMode="External"/><Relationship Id="rId3" Type="http://schemas.openxmlformats.org/officeDocument/2006/relationships/hyperlink" Target="https://www.jetro.go.jp/biznews/2023/03/8847bb8c6a187849.html" TargetMode="External"/><Relationship Id="rId7" Type="http://schemas.openxmlformats.org/officeDocument/2006/relationships/hyperlink" Target="https://www.jetro.go.jp/biznews/2023/03/d383825d2b43eec2.html" TargetMode="External"/><Relationship Id="rId2" Type="http://schemas.openxmlformats.org/officeDocument/2006/relationships/hyperlink" Target="https://www.jetro.go.jp/biznews/2023/03/8e40ddb496583eed.html" TargetMode="External"/><Relationship Id="rId1" Type="http://schemas.openxmlformats.org/officeDocument/2006/relationships/hyperlink" Target="https://www.jetro.go.jp/biznews/2023/03/58f86c193d670dd5.html" TargetMode="External"/><Relationship Id="rId6" Type="http://schemas.openxmlformats.org/officeDocument/2006/relationships/hyperlink" Target="https://www.asahi.com/articles/ASR3P2VSPR3PUHBI00C.html?iref=pc_special_coronavirus_international" TargetMode="External"/><Relationship Id="rId5" Type="http://schemas.openxmlformats.org/officeDocument/2006/relationships/hyperlink" Target="https://www.itmedia.co.jp/news/articles/2303/22/news111.html" TargetMode="External"/><Relationship Id="rId10" Type="http://schemas.openxmlformats.org/officeDocument/2006/relationships/printerSettings" Target="../printerSettings/printerSettings7.bin"/><Relationship Id="rId4" Type="http://schemas.openxmlformats.org/officeDocument/2006/relationships/hyperlink" Target="https://www.jetro.go.jp/biznews/2023/03/afe4ce91dfb60604.html" TargetMode="External"/><Relationship Id="rId9" Type="http://schemas.openxmlformats.org/officeDocument/2006/relationships/hyperlink" Target="https://www.nna.jp/news/2495824"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zoomScaleNormal="100" workbookViewId="0">
      <selection activeCell="A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92" t="s">
        <v>226</v>
      </c>
      <c r="B1" s="193"/>
      <c r="C1" s="193" t="s">
        <v>219</v>
      </c>
      <c r="D1" s="193"/>
      <c r="E1" s="193"/>
      <c r="F1" s="193"/>
      <c r="G1" s="193"/>
      <c r="H1" s="193"/>
      <c r="I1" s="114"/>
    </row>
    <row r="2" spans="1:17">
      <c r="A2" s="194" t="s">
        <v>120</v>
      </c>
      <c r="B2" s="195"/>
      <c r="C2" s="195"/>
      <c r="D2" s="195"/>
      <c r="E2" s="195"/>
      <c r="F2" s="195"/>
      <c r="G2" s="195"/>
      <c r="H2" s="195"/>
      <c r="I2" s="114"/>
    </row>
    <row r="3" spans="1:17" ht="15.75" customHeight="1">
      <c r="A3" s="525" t="s">
        <v>29</v>
      </c>
      <c r="B3" s="526"/>
      <c r="C3" s="526"/>
      <c r="D3" s="526"/>
      <c r="E3" s="526"/>
      <c r="F3" s="526"/>
      <c r="G3" s="526"/>
      <c r="H3" s="527"/>
      <c r="I3" s="114"/>
    </row>
    <row r="4" spans="1:17">
      <c r="A4" s="194" t="s">
        <v>179</v>
      </c>
      <c r="B4" s="195"/>
      <c r="C4" s="195"/>
      <c r="D4" s="195"/>
      <c r="E4" s="195"/>
      <c r="F4" s="195"/>
      <c r="G4" s="195"/>
      <c r="H4" s="195"/>
      <c r="I4" s="114"/>
    </row>
    <row r="5" spans="1:17">
      <c r="A5" s="194" t="s">
        <v>121</v>
      </c>
      <c r="B5" s="195"/>
      <c r="C5" s="195"/>
      <c r="D5" s="195"/>
      <c r="E5" s="195"/>
      <c r="F5" s="195"/>
      <c r="G5" s="195"/>
      <c r="H5" s="195"/>
      <c r="I5" s="114"/>
    </row>
    <row r="6" spans="1:17">
      <c r="A6" s="196" t="s">
        <v>120</v>
      </c>
      <c r="B6" s="197"/>
      <c r="C6" s="197"/>
      <c r="D6" s="197"/>
      <c r="E6" s="197"/>
      <c r="F6" s="197"/>
      <c r="G6" s="197"/>
      <c r="H6" s="197"/>
      <c r="I6" s="114"/>
    </row>
    <row r="7" spans="1:17">
      <c r="A7" s="196" t="s">
        <v>122</v>
      </c>
      <c r="B7" s="197"/>
      <c r="C7" s="197"/>
      <c r="D7" s="197"/>
      <c r="E7" s="197"/>
      <c r="F7" s="197"/>
      <c r="G7" s="197"/>
      <c r="H7" s="197"/>
      <c r="I7" s="114"/>
    </row>
    <row r="8" spans="1:17">
      <c r="A8" s="198" t="s">
        <v>123</v>
      </c>
      <c r="B8" s="199"/>
      <c r="C8" s="199"/>
      <c r="D8" s="199"/>
      <c r="E8" s="199"/>
      <c r="F8" s="199"/>
      <c r="G8" s="199"/>
      <c r="H8" s="199"/>
      <c r="I8" s="114"/>
    </row>
    <row r="9" spans="1:17" ht="15" customHeight="1">
      <c r="A9" s="231" t="s">
        <v>418</v>
      </c>
      <c r="B9" s="232" t="str">
        <f>+'11　食中毒記事等 '!A2</f>
        <v>客12人が嘔吐や下痢等…回転寿司チェーン店で『食中毒』原因菌や感染経路等は不明 1店舗に営業禁止処分</v>
      </c>
      <c r="C9" s="233"/>
      <c r="D9" s="233"/>
      <c r="E9" s="233"/>
      <c r="F9" s="233"/>
      <c r="G9" s="233"/>
      <c r="H9" s="233"/>
      <c r="I9" s="114"/>
    </row>
    <row r="10" spans="1:17" ht="15" customHeight="1">
      <c r="A10" s="231" t="s">
        <v>419</v>
      </c>
      <c r="B10" s="232" t="s">
        <v>229</v>
      </c>
      <c r="C10" s="232" t="s">
        <v>224</v>
      </c>
      <c r="D10" s="234">
        <f>+'11　ノロウイルス関連情報 '!G73</f>
        <v>5.36</v>
      </c>
      <c r="E10" s="232" t="s">
        <v>225</v>
      </c>
      <c r="F10" s="235">
        <f>+'11　ノロウイルス関連情報 '!I73</f>
        <v>-0.54999999999999982</v>
      </c>
      <c r="G10" s="233" t="s">
        <v>29</v>
      </c>
      <c r="H10" s="233"/>
      <c r="I10" s="114"/>
      <c r="L10" t="s">
        <v>229</v>
      </c>
      <c r="M10" t="s">
        <v>238</v>
      </c>
      <c r="N10">
        <v>7.26</v>
      </c>
      <c r="O10" t="s">
        <v>239</v>
      </c>
      <c r="P10">
        <v>-0.65000000000000036</v>
      </c>
      <c r="Q10" t="s">
        <v>240</v>
      </c>
    </row>
    <row r="11" spans="1:17" s="128" customFormat="1" ht="15" customHeight="1">
      <c r="A11" s="236" t="s">
        <v>124</v>
      </c>
      <c r="B11" s="531" t="str">
        <f>+'11　 残留農薬　等 '!A2</f>
        <v>リスクに備える 化学物質のリスク管理-食品残留農薬からの安全確保-</v>
      </c>
      <c r="C11" s="531"/>
      <c r="D11" s="531"/>
      <c r="E11" s="531"/>
      <c r="F11" s="531"/>
      <c r="G11" s="531"/>
      <c r="H11" s="237"/>
      <c r="I11" s="127"/>
      <c r="J11" s="128" t="s">
        <v>125</v>
      </c>
      <c r="L11" s="128" t="s">
        <v>237</v>
      </c>
    </row>
    <row r="12" spans="1:17" ht="15" customHeight="1">
      <c r="A12" s="231" t="s">
        <v>126</v>
      </c>
      <c r="B12" s="232" t="str">
        <f>+'11　食品表示'!A2</f>
        <v>機能性表示食品、3年度連続1,000品超　22年度、現時点で200社が新規受理</v>
      </c>
      <c r="C12" s="233"/>
      <c r="D12" s="233"/>
      <c r="E12" s="233"/>
      <c r="F12" s="233"/>
      <c r="G12" s="233"/>
      <c r="H12" s="233"/>
      <c r="I12" s="114"/>
      <c r="L12" t="s">
        <v>242</v>
      </c>
    </row>
    <row r="13" spans="1:17" ht="15" customHeight="1">
      <c r="A13" s="231" t="s">
        <v>127</v>
      </c>
      <c r="B13" s="238" t="str">
        <f>+'11　海外情報'!A2</f>
        <v>ブラジルがアルゼンチン発の遺伝子組み換え小麦の栽培を承認(アルゼンチン、ブラジル) ｜ - ジェトロ</v>
      </c>
      <c r="C13" s="233"/>
      <c r="D13" s="233"/>
      <c r="E13" s="233"/>
      <c r="F13" s="233"/>
      <c r="G13" s="233"/>
      <c r="H13" s="233"/>
      <c r="I13" s="114"/>
      <c r="L13" t="s">
        <v>243</v>
      </c>
    </row>
    <row r="14" spans="1:17" ht="15" customHeight="1">
      <c r="A14" s="238" t="s">
        <v>128</v>
      </c>
      <c r="B14" s="239" t="str">
        <f>+'11　海外情報'!A8</f>
        <v>タイ財務省、4月から砂糖を含有する飲料の税率を引き上げ(タイ) ｜ - ジェトロ</v>
      </c>
      <c r="C14" s="528"/>
      <c r="D14" s="528"/>
      <c r="E14" s="528"/>
      <c r="F14" s="528"/>
      <c r="G14" s="528"/>
      <c r="H14" s="529"/>
      <c r="I14" s="114"/>
      <c r="L14" t="s">
        <v>244</v>
      </c>
    </row>
    <row r="15" spans="1:17" ht="15" customHeight="1">
      <c r="A15" s="231" t="s">
        <v>129</v>
      </c>
      <c r="B15" s="232" t="str">
        <f>+'11　感染症統計'!A21</f>
        <v>※2023年 第11週（3/13～3/19） 現在</v>
      </c>
      <c r="C15" s="233"/>
      <c r="D15" s="232" t="s">
        <v>21</v>
      </c>
      <c r="E15" s="233"/>
      <c r="F15" s="233"/>
      <c r="G15" s="233"/>
      <c r="H15" s="233"/>
      <c r="I15" s="114"/>
      <c r="N15" t="s">
        <v>241</v>
      </c>
    </row>
    <row r="16" spans="1:17" ht="15" customHeight="1">
      <c r="A16" s="231" t="s">
        <v>130</v>
      </c>
      <c r="B16" s="530" t="str">
        <f>+'9　感染症情報'!B2</f>
        <v>2023年 第9週（2月27日〜 3月5日）</v>
      </c>
      <c r="C16" s="530"/>
      <c r="D16" s="530"/>
      <c r="E16" s="530"/>
      <c r="F16" s="530"/>
      <c r="G16" s="530"/>
      <c r="H16" s="233"/>
      <c r="I16" s="114"/>
    </row>
    <row r="17" spans="1:16" ht="15" customHeight="1">
      <c r="A17" s="231" t="s">
        <v>212</v>
      </c>
      <c r="B17" s="364">
        <f>+'11 衛生訓話'!A2</f>
        <v>0</v>
      </c>
      <c r="C17" s="233"/>
      <c r="D17" s="233"/>
      <c r="E17" s="233"/>
      <c r="F17" s="240"/>
      <c r="G17" s="233"/>
      <c r="H17" s="233"/>
      <c r="I17" s="114"/>
    </row>
    <row r="18" spans="1:16" ht="15" customHeight="1">
      <c r="A18" s="231" t="s">
        <v>134</v>
      </c>
      <c r="B18" s="233" t="str">
        <f>+'11　新型コロナウイルス情報'!F1</f>
        <v>世界の感染状況まとめてきた米大学 コロナ特設サイト更新終了</v>
      </c>
      <c r="C18" s="233"/>
      <c r="D18" s="233"/>
      <c r="E18" s="233"/>
      <c r="F18" s="233" t="s">
        <v>21</v>
      </c>
      <c r="G18" s="233"/>
      <c r="H18" s="233"/>
      <c r="I18" s="114"/>
      <c r="P18" t="s">
        <v>241</v>
      </c>
    </row>
    <row r="19" spans="1:16" ht="15" customHeight="1">
      <c r="A19" s="231" t="s">
        <v>180</v>
      </c>
      <c r="B19" s="417" t="s">
        <v>255</v>
      </c>
      <c r="C19" s="233"/>
      <c r="D19" s="233"/>
      <c r="E19" s="233"/>
      <c r="F19" s="233"/>
      <c r="G19" s="233"/>
      <c r="H19" s="233"/>
      <c r="I19" s="114"/>
      <c r="L19" t="s">
        <v>245</v>
      </c>
    </row>
    <row r="20" spans="1:16">
      <c r="A20" s="198" t="s">
        <v>123</v>
      </c>
      <c r="B20" s="199"/>
      <c r="C20" s="199"/>
      <c r="D20" s="199"/>
      <c r="E20" s="199"/>
      <c r="F20" s="199"/>
      <c r="G20" s="199"/>
      <c r="H20" s="199"/>
      <c r="I20" s="114"/>
    </row>
    <row r="21" spans="1:16">
      <c r="A21" s="196" t="s">
        <v>21</v>
      </c>
      <c r="B21" s="197"/>
      <c r="C21" s="197"/>
      <c r="D21" s="197"/>
      <c r="E21" s="197"/>
      <c r="F21" s="197"/>
      <c r="G21" s="197"/>
      <c r="H21" s="197"/>
      <c r="I21" s="114"/>
    </row>
    <row r="22" spans="1:16">
      <c r="A22" s="115" t="s">
        <v>131</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H29" t="s">
        <v>279</v>
      </c>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1" t="s">
        <v>155</v>
      </c>
    </row>
    <row r="38" spans="1:9" ht="40.5" customHeight="1">
      <c r="A38" s="532" t="s">
        <v>156</v>
      </c>
      <c r="B38" s="532"/>
      <c r="C38" s="532"/>
      <c r="D38" s="532"/>
      <c r="E38" s="532"/>
      <c r="F38" s="532"/>
      <c r="G38" s="532"/>
    </row>
    <row r="39" spans="1:9" ht="30.75" customHeight="1">
      <c r="A39" s="536" t="s">
        <v>157</v>
      </c>
      <c r="B39" s="536"/>
      <c r="C39" s="536"/>
      <c r="D39" s="536"/>
      <c r="E39" s="536"/>
      <c r="F39" s="536"/>
      <c r="G39" s="536"/>
    </row>
    <row r="40" spans="1:9" ht="15">
      <c r="A40" s="142"/>
    </row>
    <row r="41" spans="1:9" ht="69.75" customHeight="1">
      <c r="A41" s="534" t="s">
        <v>165</v>
      </c>
      <c r="B41" s="534"/>
      <c r="C41" s="534"/>
      <c r="D41" s="534"/>
      <c r="E41" s="534"/>
      <c r="F41" s="534"/>
      <c r="G41" s="534"/>
    </row>
    <row r="42" spans="1:9" ht="35.25" customHeight="1">
      <c r="A42" s="536" t="s">
        <v>158</v>
      </c>
      <c r="B42" s="536"/>
      <c r="C42" s="536"/>
      <c r="D42" s="536"/>
      <c r="E42" s="536"/>
      <c r="F42" s="536"/>
      <c r="G42" s="536"/>
    </row>
    <row r="43" spans="1:9" ht="59.25" customHeight="1">
      <c r="A43" s="534" t="s">
        <v>159</v>
      </c>
      <c r="B43" s="534"/>
      <c r="C43" s="534"/>
      <c r="D43" s="534"/>
      <c r="E43" s="534"/>
      <c r="F43" s="534"/>
      <c r="G43" s="534"/>
    </row>
    <row r="44" spans="1:9" ht="15">
      <c r="A44" s="143"/>
    </row>
    <row r="45" spans="1:9" ht="27.75" customHeight="1">
      <c r="A45" s="535" t="s">
        <v>160</v>
      </c>
      <c r="B45" s="535"/>
      <c r="C45" s="535"/>
      <c r="D45" s="535"/>
      <c r="E45" s="535"/>
      <c r="F45" s="535"/>
      <c r="G45" s="535"/>
    </row>
    <row r="46" spans="1:9" ht="53.25" customHeight="1">
      <c r="A46" s="533" t="s">
        <v>166</v>
      </c>
      <c r="B46" s="534"/>
      <c r="C46" s="534"/>
      <c r="D46" s="534"/>
      <c r="E46" s="534"/>
      <c r="F46" s="534"/>
      <c r="G46" s="534"/>
    </row>
    <row r="47" spans="1:9" ht="15">
      <c r="A47" s="143"/>
    </row>
    <row r="48" spans="1:9" ht="32.25" customHeight="1">
      <c r="A48" s="535" t="s">
        <v>161</v>
      </c>
      <c r="B48" s="535"/>
      <c r="C48" s="535"/>
      <c r="D48" s="535"/>
      <c r="E48" s="535"/>
      <c r="F48" s="535"/>
      <c r="G48" s="535"/>
    </row>
    <row r="49" spans="1:7" ht="15">
      <c r="A49" s="142"/>
    </row>
    <row r="50" spans="1:7" ht="87" customHeight="1">
      <c r="A50" s="533" t="s">
        <v>167</v>
      </c>
      <c r="B50" s="534"/>
      <c r="C50" s="534"/>
      <c r="D50" s="534"/>
      <c r="E50" s="534"/>
      <c r="F50" s="534"/>
      <c r="G50" s="534"/>
    </row>
    <row r="51" spans="1:7" ht="15">
      <c r="A51" s="143"/>
    </row>
    <row r="52" spans="1:7" ht="32.25" customHeight="1">
      <c r="A52" s="535" t="s">
        <v>162</v>
      </c>
      <c r="B52" s="535"/>
      <c r="C52" s="535"/>
      <c r="D52" s="535"/>
      <c r="E52" s="535"/>
      <c r="F52" s="535"/>
      <c r="G52" s="535"/>
    </row>
    <row r="53" spans="1:7" ht="29.25" customHeight="1">
      <c r="A53" s="534" t="s">
        <v>163</v>
      </c>
      <c r="B53" s="534"/>
      <c r="C53" s="534"/>
      <c r="D53" s="534"/>
      <c r="E53" s="534"/>
      <c r="F53" s="534"/>
      <c r="G53" s="534"/>
    </row>
    <row r="54" spans="1:7" ht="15">
      <c r="A54" s="143"/>
    </row>
    <row r="55" spans="1:7" s="128" customFormat="1" ht="110.25" customHeight="1">
      <c r="A55" s="537" t="s">
        <v>168</v>
      </c>
      <c r="B55" s="538"/>
      <c r="C55" s="538"/>
      <c r="D55" s="538"/>
      <c r="E55" s="538"/>
      <c r="F55" s="538"/>
      <c r="G55" s="538"/>
    </row>
    <row r="56" spans="1:7" ht="34.5" customHeight="1">
      <c r="A56" s="536" t="s">
        <v>164</v>
      </c>
      <c r="B56" s="536"/>
      <c r="C56" s="536"/>
      <c r="D56" s="536"/>
      <c r="E56" s="536"/>
      <c r="F56" s="536"/>
      <c r="G56" s="536"/>
    </row>
    <row r="57" spans="1:7" ht="114" customHeight="1">
      <c r="A57" s="533" t="s">
        <v>169</v>
      </c>
      <c r="B57" s="534"/>
      <c r="C57" s="534"/>
      <c r="D57" s="534"/>
      <c r="E57" s="534"/>
      <c r="F57" s="534"/>
      <c r="G57" s="534"/>
    </row>
    <row r="58" spans="1:7" ht="109.5" customHeight="1">
      <c r="A58" s="534"/>
      <c r="B58" s="534"/>
      <c r="C58" s="534"/>
      <c r="D58" s="534"/>
      <c r="E58" s="534"/>
      <c r="F58" s="534"/>
      <c r="G58" s="534"/>
    </row>
    <row r="59" spans="1:7" ht="15">
      <c r="A59" s="143"/>
    </row>
    <row r="60" spans="1:7" s="140" customFormat="1" ht="57.75" customHeight="1">
      <c r="A60" s="534"/>
      <c r="B60" s="534"/>
      <c r="C60" s="534"/>
      <c r="D60" s="534"/>
      <c r="E60" s="534"/>
      <c r="F60" s="534"/>
      <c r="G60" s="534"/>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Normal="100" zoomScaleSheetLayoutView="100" workbookViewId="0">
      <selection activeCell="C37" sqref="C37"/>
    </sheetView>
  </sheetViews>
  <sheetFormatPr defaultColWidth="9" defaultRowHeight="13.2"/>
  <cols>
    <col min="1" max="1" width="21.33203125" style="42" customWidth="1"/>
    <col min="2" max="2" width="19.77734375" style="42" customWidth="1"/>
    <col min="3" max="3" width="80.21875" style="335"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49" t="s">
        <v>291</v>
      </c>
      <c r="B1" s="350" t="s">
        <v>206</v>
      </c>
      <c r="C1" s="460" t="s">
        <v>236</v>
      </c>
      <c r="D1" s="351" t="s">
        <v>25</v>
      </c>
      <c r="E1" s="352" t="s">
        <v>26</v>
      </c>
    </row>
    <row r="2" spans="1:5" s="119" customFormat="1" ht="22.95" customHeight="1">
      <c r="A2" s="409" t="s">
        <v>248</v>
      </c>
      <c r="B2" s="410" t="s">
        <v>251</v>
      </c>
      <c r="C2" s="476" t="s">
        <v>391</v>
      </c>
      <c r="D2" s="411">
        <v>45009</v>
      </c>
      <c r="E2" s="412">
        <v>45009</v>
      </c>
    </row>
    <row r="3" spans="1:5" s="119" customFormat="1" ht="22.95" customHeight="1">
      <c r="A3" s="409" t="s">
        <v>250</v>
      </c>
      <c r="B3" s="410" t="s">
        <v>362</v>
      </c>
      <c r="C3" s="475" t="s">
        <v>392</v>
      </c>
      <c r="D3" s="411">
        <v>45009</v>
      </c>
      <c r="E3" s="412">
        <v>45009</v>
      </c>
    </row>
    <row r="4" spans="1:5" s="119" customFormat="1" ht="22.95" customHeight="1">
      <c r="A4" s="409" t="s">
        <v>249</v>
      </c>
      <c r="B4" s="410" t="s">
        <v>363</v>
      </c>
      <c r="C4" s="476" t="s">
        <v>393</v>
      </c>
      <c r="D4" s="411">
        <v>45009</v>
      </c>
      <c r="E4" s="412">
        <v>45009</v>
      </c>
    </row>
    <row r="5" spans="1:5" s="119" customFormat="1" ht="22.95" customHeight="1">
      <c r="A5" s="409" t="s">
        <v>249</v>
      </c>
      <c r="B5" s="410" t="s">
        <v>364</v>
      </c>
      <c r="C5" s="475" t="s">
        <v>394</v>
      </c>
      <c r="D5" s="411">
        <v>45009</v>
      </c>
      <c r="E5" s="412">
        <v>45009</v>
      </c>
    </row>
    <row r="6" spans="1:5" s="119" customFormat="1" ht="22.95" customHeight="1">
      <c r="A6" s="409" t="s">
        <v>248</v>
      </c>
      <c r="B6" s="410" t="s">
        <v>365</v>
      </c>
      <c r="C6" s="475" t="s">
        <v>395</v>
      </c>
      <c r="D6" s="411">
        <v>45009</v>
      </c>
      <c r="E6" s="412">
        <v>45009</v>
      </c>
    </row>
    <row r="7" spans="1:5" s="119" customFormat="1" ht="22.95" customHeight="1">
      <c r="A7" s="409" t="s">
        <v>248</v>
      </c>
      <c r="B7" s="410" t="s">
        <v>251</v>
      </c>
      <c r="C7" s="476" t="s">
        <v>396</v>
      </c>
      <c r="D7" s="411">
        <v>45009</v>
      </c>
      <c r="E7" s="412">
        <v>45009</v>
      </c>
    </row>
    <row r="8" spans="1:5" s="119" customFormat="1" ht="22.95" customHeight="1">
      <c r="A8" s="425" t="s">
        <v>248</v>
      </c>
      <c r="B8" s="410" t="s">
        <v>366</v>
      </c>
      <c r="C8" s="477" t="s">
        <v>397</v>
      </c>
      <c r="D8" s="411">
        <v>45009</v>
      </c>
      <c r="E8" s="426">
        <v>45009</v>
      </c>
    </row>
    <row r="9" spans="1:5" s="119" customFormat="1" ht="22.95" customHeight="1">
      <c r="A9" s="425" t="s">
        <v>248</v>
      </c>
      <c r="B9" s="410" t="s">
        <v>367</v>
      </c>
      <c r="C9" s="476" t="s">
        <v>398</v>
      </c>
      <c r="D9" s="411">
        <v>45008</v>
      </c>
      <c r="E9" s="426">
        <v>45009</v>
      </c>
    </row>
    <row r="10" spans="1:5" s="119" customFormat="1" ht="22.95" customHeight="1">
      <c r="A10" s="425" t="s">
        <v>249</v>
      </c>
      <c r="B10" s="410" t="s">
        <v>368</v>
      </c>
      <c r="C10" s="477" t="s">
        <v>399</v>
      </c>
      <c r="D10" s="411">
        <v>45008</v>
      </c>
      <c r="E10" s="426">
        <v>45009</v>
      </c>
    </row>
    <row r="11" spans="1:5" s="119" customFormat="1" ht="22.95" customHeight="1">
      <c r="A11" s="425" t="s">
        <v>248</v>
      </c>
      <c r="B11" s="410" t="s">
        <v>369</v>
      </c>
      <c r="C11" s="523" t="s">
        <v>400</v>
      </c>
      <c r="D11" s="411">
        <v>45008</v>
      </c>
      <c r="E11" s="426">
        <v>45008</v>
      </c>
    </row>
    <row r="12" spans="1:5" s="119" customFormat="1" ht="22.95" customHeight="1">
      <c r="A12" s="425" t="s">
        <v>248</v>
      </c>
      <c r="B12" s="410" t="s">
        <v>265</v>
      </c>
      <c r="C12" s="410" t="s">
        <v>401</v>
      </c>
      <c r="D12" s="411">
        <v>45008</v>
      </c>
      <c r="E12" s="426">
        <v>45008</v>
      </c>
    </row>
    <row r="13" spans="1:5" s="119" customFormat="1" ht="22.95" customHeight="1">
      <c r="A13" s="425" t="s">
        <v>248</v>
      </c>
      <c r="B13" s="410" t="s">
        <v>370</v>
      </c>
      <c r="C13" s="523" t="s">
        <v>402</v>
      </c>
      <c r="D13" s="411">
        <v>45007</v>
      </c>
      <c r="E13" s="426">
        <v>45008</v>
      </c>
    </row>
    <row r="14" spans="1:5" s="119" customFormat="1" ht="22.95" customHeight="1">
      <c r="A14" s="425" t="s">
        <v>248</v>
      </c>
      <c r="B14" s="410" t="s">
        <v>370</v>
      </c>
      <c r="C14" s="523" t="s">
        <v>403</v>
      </c>
      <c r="D14" s="411">
        <v>45007</v>
      </c>
      <c r="E14" s="426">
        <v>45008</v>
      </c>
    </row>
    <row r="15" spans="1:5" s="119" customFormat="1" ht="22.95" customHeight="1">
      <c r="A15" s="425" t="s">
        <v>248</v>
      </c>
      <c r="B15" s="410" t="s">
        <v>254</v>
      </c>
      <c r="C15" s="410" t="s">
        <v>404</v>
      </c>
      <c r="D15" s="411">
        <v>45007</v>
      </c>
      <c r="E15" s="426">
        <v>45008</v>
      </c>
    </row>
    <row r="16" spans="1:5" s="119" customFormat="1" ht="22.95" customHeight="1">
      <c r="A16" s="425" t="s">
        <v>250</v>
      </c>
      <c r="B16" s="410" t="s">
        <v>371</v>
      </c>
      <c r="C16" s="475" t="s">
        <v>405</v>
      </c>
      <c r="D16" s="411">
        <v>45007</v>
      </c>
      <c r="E16" s="426">
        <v>45008</v>
      </c>
    </row>
    <row r="17" spans="1:11" s="119" customFormat="1" ht="22.95" customHeight="1">
      <c r="A17" s="425" t="s">
        <v>248</v>
      </c>
      <c r="B17" s="410" t="s">
        <v>372</v>
      </c>
      <c r="C17" s="476" t="s">
        <v>373</v>
      </c>
      <c r="D17" s="411">
        <v>45007</v>
      </c>
      <c r="E17" s="426">
        <v>45007</v>
      </c>
    </row>
    <row r="18" spans="1:11" s="119" customFormat="1" ht="22.95" customHeight="1">
      <c r="A18" s="425" t="s">
        <v>248</v>
      </c>
      <c r="B18" s="410" t="s">
        <v>374</v>
      </c>
      <c r="C18" s="523" t="s">
        <v>375</v>
      </c>
      <c r="D18" s="411">
        <v>45007</v>
      </c>
      <c r="E18" s="426">
        <v>45007</v>
      </c>
    </row>
    <row r="19" spans="1:11" s="119" customFormat="1" ht="22.95" customHeight="1">
      <c r="A19" s="425" t="s">
        <v>248</v>
      </c>
      <c r="B19" s="410" t="s">
        <v>251</v>
      </c>
      <c r="C19" s="476" t="s">
        <v>376</v>
      </c>
      <c r="D19" s="411">
        <v>45006</v>
      </c>
      <c r="E19" s="426">
        <v>45007</v>
      </c>
    </row>
    <row r="20" spans="1:11" s="119" customFormat="1" ht="22.95" customHeight="1">
      <c r="A20" s="425" t="s">
        <v>248</v>
      </c>
      <c r="B20" s="410" t="s">
        <v>253</v>
      </c>
      <c r="C20" s="475" t="s">
        <v>377</v>
      </c>
      <c r="D20" s="411">
        <v>45005</v>
      </c>
      <c r="E20" s="426">
        <v>45007</v>
      </c>
    </row>
    <row r="21" spans="1:11" s="119" customFormat="1" ht="22.95" customHeight="1">
      <c r="A21" s="425" t="s">
        <v>248</v>
      </c>
      <c r="B21" s="410" t="s">
        <v>378</v>
      </c>
      <c r="C21" s="476" t="s">
        <v>379</v>
      </c>
      <c r="D21" s="411">
        <v>45005</v>
      </c>
      <c r="E21" s="426">
        <v>45007</v>
      </c>
    </row>
    <row r="22" spans="1:11" s="119" customFormat="1" ht="22.95" customHeight="1">
      <c r="A22" s="425" t="s">
        <v>248</v>
      </c>
      <c r="B22" s="410" t="s">
        <v>380</v>
      </c>
      <c r="C22" s="523" t="s">
        <v>381</v>
      </c>
      <c r="D22" s="411">
        <v>45005</v>
      </c>
      <c r="E22" s="426">
        <v>45007</v>
      </c>
    </row>
    <row r="23" spans="1:11" s="119" customFormat="1" ht="22.95" customHeight="1">
      <c r="A23" s="425" t="s">
        <v>248</v>
      </c>
      <c r="B23" s="410" t="s">
        <v>254</v>
      </c>
      <c r="C23" s="410" t="s">
        <v>382</v>
      </c>
      <c r="D23" s="411">
        <v>45005</v>
      </c>
      <c r="E23" s="426">
        <v>45007</v>
      </c>
    </row>
    <row r="24" spans="1:11" s="119" customFormat="1" ht="22.95" customHeight="1">
      <c r="A24" s="425" t="s">
        <v>248</v>
      </c>
      <c r="B24" s="410" t="s">
        <v>383</v>
      </c>
      <c r="C24" s="475" t="s">
        <v>384</v>
      </c>
      <c r="D24" s="411">
        <v>45002</v>
      </c>
      <c r="E24" s="426">
        <v>45005</v>
      </c>
    </row>
    <row r="25" spans="1:11" s="119" customFormat="1" ht="22.95" customHeight="1">
      <c r="A25" s="425" t="s">
        <v>266</v>
      </c>
      <c r="B25" s="410" t="s">
        <v>385</v>
      </c>
      <c r="C25" s="477" t="s">
        <v>386</v>
      </c>
      <c r="D25" s="411">
        <v>45002</v>
      </c>
      <c r="E25" s="426">
        <v>45005</v>
      </c>
    </row>
    <row r="26" spans="1:11" s="119" customFormat="1" ht="22.95" customHeight="1">
      <c r="A26" s="522" t="s">
        <v>266</v>
      </c>
      <c r="B26" s="410" t="s">
        <v>387</v>
      </c>
      <c r="C26" s="475" t="s">
        <v>388</v>
      </c>
      <c r="D26" s="411">
        <v>45002</v>
      </c>
      <c r="E26" s="411">
        <v>45005</v>
      </c>
    </row>
    <row r="27" spans="1:11" s="119" customFormat="1" ht="22.95" customHeight="1">
      <c r="A27" s="522" t="s">
        <v>248</v>
      </c>
      <c r="B27" s="410" t="s">
        <v>389</v>
      </c>
      <c r="C27" s="523" t="s">
        <v>390</v>
      </c>
      <c r="D27" s="411">
        <v>45002</v>
      </c>
      <c r="E27" s="411">
        <v>45005</v>
      </c>
    </row>
    <row r="28" spans="1:11" ht="16.2" customHeight="1">
      <c r="A28" s="1"/>
      <c r="B28" s="1"/>
      <c r="C28" s="119"/>
      <c r="D28" s="1"/>
      <c r="E28" s="1"/>
    </row>
    <row r="29" spans="1:11" ht="20.25" customHeight="1">
      <c r="A29" s="404"/>
      <c r="B29" s="405"/>
      <c r="C29" s="333"/>
      <c r="D29" s="406"/>
      <c r="E29" s="406"/>
      <c r="J29" s="160"/>
      <c r="K29" s="160"/>
    </row>
    <row r="30" spans="1:11" ht="20.25" customHeight="1">
      <c r="A30" s="39"/>
      <c r="B30" s="40"/>
      <c r="C30" s="333" t="s">
        <v>227</v>
      </c>
      <c r="D30" s="41"/>
      <c r="E30" s="41"/>
      <c r="J30" s="160"/>
      <c r="K30" s="160"/>
    </row>
    <row r="31" spans="1:11" ht="20.25" customHeight="1">
      <c r="A31" s="404"/>
      <c r="B31" s="405"/>
      <c r="C31" s="333"/>
      <c r="D31" s="406"/>
      <c r="E31" s="406"/>
      <c r="J31" s="160"/>
      <c r="K31" s="160"/>
    </row>
    <row r="32" spans="1:11">
      <c r="A32" s="334" t="s">
        <v>170</v>
      </c>
      <c r="B32" s="334"/>
      <c r="C32" s="334"/>
      <c r="D32" s="407"/>
      <c r="E32" s="407"/>
    </row>
    <row r="33" spans="1:5">
      <c r="A33" s="717" t="s">
        <v>27</v>
      </c>
      <c r="B33" s="717"/>
      <c r="C33" s="717"/>
      <c r="D33" s="408"/>
      <c r="E33" s="408"/>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topLeftCell="A4" zoomScale="91" zoomScaleNormal="91" zoomScaleSheetLayoutView="100" workbookViewId="0">
      <selection activeCell="A5" sqref="A5:N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38" t="s">
        <v>292</v>
      </c>
      <c r="B1" s="739"/>
      <c r="C1" s="739"/>
      <c r="D1" s="739"/>
      <c r="E1" s="739"/>
      <c r="F1" s="739"/>
      <c r="G1" s="739"/>
      <c r="H1" s="739"/>
      <c r="I1" s="739"/>
      <c r="J1" s="739"/>
      <c r="K1" s="739"/>
      <c r="L1" s="739"/>
      <c r="M1" s="739"/>
      <c r="N1" s="740"/>
    </row>
    <row r="2" spans="1:16" ht="47.4" customHeight="1">
      <c r="A2" s="741" t="s">
        <v>406</v>
      </c>
      <c r="B2" s="742"/>
      <c r="C2" s="742"/>
      <c r="D2" s="742"/>
      <c r="E2" s="742"/>
      <c r="F2" s="742"/>
      <c r="G2" s="742"/>
      <c r="H2" s="742"/>
      <c r="I2" s="742"/>
      <c r="J2" s="742"/>
      <c r="K2" s="742"/>
      <c r="L2" s="742"/>
      <c r="M2" s="742"/>
      <c r="N2" s="743"/>
    </row>
    <row r="3" spans="1:16" ht="277.2" customHeight="1" thickBot="1">
      <c r="A3" s="744" t="s">
        <v>407</v>
      </c>
      <c r="B3" s="745"/>
      <c r="C3" s="745"/>
      <c r="D3" s="745"/>
      <c r="E3" s="745"/>
      <c r="F3" s="745"/>
      <c r="G3" s="745"/>
      <c r="H3" s="745"/>
      <c r="I3" s="745"/>
      <c r="J3" s="745"/>
      <c r="K3" s="745"/>
      <c r="L3" s="745"/>
      <c r="M3" s="745"/>
      <c r="N3" s="746"/>
      <c r="P3" s="390" t="s">
        <v>223</v>
      </c>
    </row>
    <row r="4" spans="1:16" ht="54.6" customHeight="1">
      <c r="A4" s="750" t="s">
        <v>409</v>
      </c>
      <c r="B4" s="751"/>
      <c r="C4" s="751"/>
      <c r="D4" s="751"/>
      <c r="E4" s="751"/>
      <c r="F4" s="751"/>
      <c r="G4" s="751"/>
      <c r="H4" s="751"/>
      <c r="I4" s="751"/>
      <c r="J4" s="751"/>
      <c r="K4" s="751"/>
      <c r="L4" s="751"/>
      <c r="M4" s="751"/>
      <c r="N4" s="752"/>
    </row>
    <row r="5" spans="1:16" ht="255.6" customHeight="1" thickBot="1">
      <c r="A5" s="747" t="s">
        <v>408</v>
      </c>
      <c r="B5" s="748"/>
      <c r="C5" s="748"/>
      <c r="D5" s="748"/>
      <c r="E5" s="748"/>
      <c r="F5" s="748"/>
      <c r="G5" s="748"/>
      <c r="H5" s="748"/>
      <c r="I5" s="748"/>
      <c r="J5" s="748"/>
      <c r="K5" s="748"/>
      <c r="L5" s="748"/>
      <c r="M5" s="748"/>
      <c r="N5" s="749"/>
    </row>
    <row r="6" spans="1:16" ht="54.6" customHeight="1" thickBot="1">
      <c r="A6" s="718" t="s">
        <v>410</v>
      </c>
      <c r="B6" s="719"/>
      <c r="C6" s="719"/>
      <c r="D6" s="719"/>
      <c r="E6" s="719"/>
      <c r="F6" s="719"/>
      <c r="G6" s="719"/>
      <c r="H6" s="719"/>
      <c r="I6" s="719"/>
      <c r="J6" s="719"/>
      <c r="K6" s="719"/>
      <c r="L6" s="719"/>
      <c r="M6" s="719"/>
      <c r="N6" s="720"/>
    </row>
    <row r="7" spans="1:16" ht="129.6" customHeight="1" thickBot="1">
      <c r="A7" s="721" t="s">
        <v>411</v>
      </c>
      <c r="B7" s="722"/>
      <c r="C7" s="722"/>
      <c r="D7" s="722"/>
      <c r="E7" s="722"/>
      <c r="F7" s="722"/>
      <c r="G7" s="722"/>
      <c r="H7" s="722"/>
      <c r="I7" s="722"/>
      <c r="J7" s="722"/>
      <c r="K7" s="722"/>
      <c r="L7" s="722"/>
      <c r="M7" s="722"/>
      <c r="N7" s="723"/>
      <c r="O7" s="44"/>
    </row>
    <row r="8" spans="1:16" ht="50.4" hidden="1" customHeight="1" thickBot="1">
      <c r="A8" s="726"/>
      <c r="B8" s="727"/>
      <c r="C8" s="727"/>
      <c r="D8" s="727"/>
      <c r="E8" s="727"/>
      <c r="F8" s="727"/>
      <c r="G8" s="727"/>
      <c r="H8" s="727"/>
      <c r="I8" s="727"/>
      <c r="J8" s="727"/>
      <c r="K8" s="727"/>
      <c r="L8" s="727"/>
      <c r="M8" s="727"/>
      <c r="N8" s="728"/>
      <c r="O8" s="47"/>
    </row>
    <row r="9" spans="1:16" ht="141.6" hidden="1" customHeight="1" thickBot="1">
      <c r="A9" s="729"/>
      <c r="B9" s="730"/>
      <c r="C9" s="730"/>
      <c r="D9" s="730"/>
      <c r="E9" s="730"/>
      <c r="F9" s="730"/>
      <c r="G9" s="730"/>
      <c r="H9" s="730"/>
      <c r="I9" s="730"/>
      <c r="J9" s="730"/>
      <c r="K9" s="730"/>
      <c r="L9" s="730"/>
      <c r="M9" s="730"/>
      <c r="N9" s="731"/>
      <c r="O9" s="47"/>
    </row>
    <row r="10" spans="1:16" s="119" customFormat="1" ht="37.799999999999997" hidden="1" customHeight="1">
      <c r="A10" s="732"/>
      <c r="B10" s="733"/>
      <c r="C10" s="733"/>
      <c r="D10" s="733"/>
      <c r="E10" s="733"/>
      <c r="F10" s="733"/>
      <c r="G10" s="733"/>
      <c r="H10" s="733"/>
      <c r="I10" s="733"/>
      <c r="J10" s="733"/>
      <c r="K10" s="733"/>
      <c r="L10" s="733"/>
      <c r="M10" s="733"/>
      <c r="N10" s="734"/>
      <c r="O10" s="355"/>
    </row>
    <row r="11" spans="1:16" s="119" customFormat="1" ht="37.799999999999997" hidden="1" customHeight="1" thickBot="1">
      <c r="A11" s="735"/>
      <c r="B11" s="736"/>
      <c r="C11" s="736"/>
      <c r="D11" s="736"/>
      <c r="E11" s="736"/>
      <c r="F11" s="736"/>
      <c r="G11" s="736"/>
      <c r="H11" s="736"/>
      <c r="I11" s="736"/>
      <c r="J11" s="736"/>
      <c r="K11" s="736"/>
      <c r="L11" s="736"/>
      <c r="M11" s="736"/>
      <c r="N11" s="737"/>
      <c r="O11" s="355"/>
    </row>
    <row r="12" spans="1:16" ht="22.8" customHeight="1">
      <c r="A12" s="725" t="s">
        <v>29</v>
      </c>
      <c r="B12" s="725"/>
      <c r="C12" s="725"/>
      <c r="D12" s="725"/>
      <c r="E12" s="725"/>
      <c r="F12" s="725"/>
      <c r="G12" s="725"/>
      <c r="H12" s="725"/>
      <c r="I12" s="725"/>
      <c r="J12" s="725"/>
      <c r="K12" s="725"/>
      <c r="L12" s="725"/>
      <c r="M12" s="725"/>
      <c r="N12" s="725"/>
    </row>
    <row r="13" spans="1:16" ht="40.200000000000003" customHeight="1">
      <c r="A13" s="685" t="s">
        <v>27</v>
      </c>
      <c r="B13" s="724"/>
      <c r="C13" s="724"/>
      <c r="D13" s="724"/>
      <c r="E13" s="724"/>
      <c r="F13" s="724"/>
      <c r="G13" s="724"/>
      <c r="H13" s="724"/>
      <c r="I13" s="724"/>
      <c r="J13" s="724"/>
      <c r="K13" s="724"/>
      <c r="L13" s="724"/>
      <c r="M13" s="724"/>
      <c r="N13" s="724"/>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218</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6"/>
  <sheetViews>
    <sheetView view="pageBreakPreview" zoomScale="95" zoomScaleNormal="75" zoomScaleSheetLayoutView="95" workbookViewId="0">
      <selection activeCell="A3" sqref="A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69" t="s">
        <v>293</v>
      </c>
      <c r="B1" s="45" t="s">
        <v>0</v>
      </c>
      <c r="C1" s="46" t="s">
        <v>2</v>
      </c>
    </row>
    <row r="2" spans="1:3" ht="40.799999999999997" customHeight="1">
      <c r="A2" s="399" t="s">
        <v>412</v>
      </c>
      <c r="B2" s="2"/>
      <c r="C2" s="753"/>
    </row>
    <row r="3" spans="1:3" ht="228.6" customHeight="1">
      <c r="A3" s="510" t="s">
        <v>413</v>
      </c>
      <c r="B3" s="48"/>
      <c r="C3" s="754"/>
    </row>
    <row r="4" spans="1:3" ht="42" customHeight="1" thickBot="1">
      <c r="A4" s="151" t="s">
        <v>414</v>
      </c>
      <c r="B4" s="1"/>
      <c r="C4" s="1"/>
    </row>
    <row r="5" spans="1:3" ht="41.4" customHeight="1" thickBot="1">
      <c r="A5" s="459" t="s">
        <v>415</v>
      </c>
      <c r="B5" s="2"/>
      <c r="C5" s="753"/>
    </row>
    <row r="6" spans="1:3" ht="96" customHeight="1">
      <c r="A6" s="478" t="s">
        <v>417</v>
      </c>
      <c r="B6" s="48"/>
      <c r="C6" s="754"/>
    </row>
    <row r="7" spans="1:3" ht="42.6" customHeight="1">
      <c r="A7" s="378" t="s">
        <v>416</v>
      </c>
      <c r="B7" s="1"/>
      <c r="C7" s="1"/>
    </row>
    <row r="8" spans="1:3" ht="43.2" hidden="1" customHeight="1" thickBot="1">
      <c r="A8" s="459"/>
      <c r="B8" s="207"/>
      <c r="C8" s="753"/>
    </row>
    <row r="9" spans="1:3" ht="250.8" hidden="1" customHeight="1" thickBot="1">
      <c r="A9" s="511"/>
      <c r="B9" s="208"/>
      <c r="C9" s="754"/>
    </row>
    <row r="10" spans="1:3" ht="39" hidden="1" customHeight="1" thickBot="1">
      <c r="A10" s="209"/>
      <c r="B10" s="1"/>
      <c r="C10" s="1"/>
    </row>
    <row r="11" spans="1:3" ht="42.6" hidden="1" customHeight="1">
      <c r="A11" s="376"/>
      <c r="B11" s="220"/>
      <c r="C11" s="220"/>
    </row>
    <row r="12" spans="1:3" ht="333" hidden="1" customHeight="1" thickBot="1">
      <c r="A12" s="377"/>
      <c r="B12" s="224"/>
      <c r="C12" s="224"/>
    </row>
    <row r="13" spans="1:3" ht="27.6" customHeight="1">
      <c r="A13" s="216"/>
      <c r="B13" s="1"/>
      <c r="C13" s="1"/>
    </row>
    <row r="14" spans="1:3" ht="39" customHeight="1">
      <c r="A14" s="1" t="s">
        <v>204</v>
      </c>
      <c r="B14" s="1"/>
      <c r="C14" s="1"/>
    </row>
    <row r="15" spans="1:3" ht="32.25" customHeight="1">
      <c r="A15" s="1" t="s">
        <v>205</v>
      </c>
      <c r="B15" s="1"/>
      <c r="C15" s="1"/>
    </row>
    <row r="16" spans="1:3" ht="36.75" customHeight="1"/>
    <row r="17" ht="33" customHeight="1"/>
    <row r="18" ht="36.75" customHeight="1"/>
    <row r="19" ht="36.75" customHeight="1"/>
    <row r="20" ht="25.5" customHeight="1"/>
    <row r="21" ht="32.25" customHeight="1"/>
    <row r="22" ht="30.75" customHeight="1"/>
    <row r="23" ht="42.75" customHeight="1"/>
    <row r="24" ht="43.5" customHeight="1"/>
    <row r="25" ht="27.75" customHeight="1"/>
    <row r="26" ht="30.75" customHeight="1"/>
    <row r="27" ht="29.25" customHeight="1"/>
    <row r="28" ht="27" customHeight="1"/>
    <row r="29" ht="27" customHeight="1"/>
    <row r="30" ht="27" customHeight="1"/>
    <row r="31" ht="27" customHeight="1"/>
    <row r="32" ht="27" customHeight="1"/>
    <row r="33" ht="27" customHeight="1"/>
    <row r="34" ht="27" customHeight="1"/>
    <row r="35" ht="27" customHeight="1"/>
    <row r="36" ht="27" customHeight="1"/>
  </sheetData>
  <mergeCells count="3">
    <mergeCell ref="C2:C3"/>
    <mergeCell ref="C5:C6"/>
    <mergeCell ref="C8:C9"/>
  </mergeCells>
  <phoneticPr fontId="16"/>
  <hyperlinks>
    <hyperlink ref="A4" r:id="rId1" xr:uid="{6F10CE3B-3A79-4508-A140-F95BF24B0D6C}"/>
    <hyperlink ref="A7" r:id="rId2" xr:uid="{79EB17EA-322B-4B39-AE41-CA750CE4EB9A}"/>
  </hyperlinks>
  <pageMargins left="0" right="0" top="0.19685039370078741" bottom="0.39370078740157483" header="0" footer="0.19685039370078741"/>
  <pageSetup paperSize="8" scale="5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U58"/>
  <sheetViews>
    <sheetView view="pageBreakPreview" zoomScaleNormal="100" zoomScaleSheetLayoutView="100" workbookViewId="0">
      <selection activeCell="T36" sqref="T36"/>
    </sheetView>
  </sheetViews>
  <sheetFormatPr defaultRowHeight="13.2"/>
  <cols>
    <col min="9" max="9" width="8.88671875" customWidth="1"/>
    <col min="10" max="10" width="8.88671875" hidden="1" customWidth="1"/>
    <col min="11" max="11" width="0.77734375" customWidth="1"/>
  </cols>
  <sheetData>
    <row r="1" spans="1:19">
      <c r="A1" s="390"/>
      <c r="B1" s="420"/>
      <c r="C1" s="420"/>
      <c r="D1" s="420"/>
      <c r="E1" s="420"/>
      <c r="F1" s="420"/>
      <c r="G1" s="420"/>
      <c r="H1" s="420"/>
      <c r="I1" s="420"/>
      <c r="J1" s="420"/>
      <c r="K1" s="420"/>
      <c r="L1" s="420"/>
      <c r="M1" s="420"/>
      <c r="N1" s="420"/>
      <c r="O1" s="420"/>
      <c r="P1" s="420"/>
      <c r="Q1" s="420"/>
      <c r="R1" s="420"/>
      <c r="S1" s="389"/>
    </row>
    <row r="2" spans="1:19" ht="24.6">
      <c r="A2" s="420"/>
      <c r="B2" s="421"/>
      <c r="C2" s="422"/>
      <c r="D2" s="422"/>
      <c r="E2" s="422"/>
      <c r="F2" s="422"/>
      <c r="G2" s="422"/>
      <c r="H2" s="422"/>
      <c r="I2" s="422"/>
      <c r="J2" s="422"/>
      <c r="K2" s="422"/>
      <c r="L2" s="422"/>
      <c r="M2" s="422"/>
      <c r="N2" s="422"/>
      <c r="O2" s="422"/>
      <c r="P2" s="422"/>
      <c r="Q2" s="422"/>
      <c r="R2" s="422"/>
    </row>
    <row r="3" spans="1:19">
      <c r="A3" s="420"/>
      <c r="B3" s="420"/>
      <c r="C3" s="420"/>
      <c r="D3" s="420"/>
      <c r="E3" s="420"/>
      <c r="F3" s="420"/>
      <c r="G3" s="420"/>
      <c r="H3" s="420"/>
      <c r="I3" s="420"/>
      <c r="J3" s="420"/>
      <c r="K3" s="420"/>
      <c r="L3" s="420"/>
      <c r="M3" s="420"/>
      <c r="N3" s="420"/>
      <c r="O3" s="420"/>
      <c r="P3" s="420"/>
      <c r="Q3" s="420"/>
      <c r="R3" s="420"/>
    </row>
    <row r="4" spans="1:19" ht="13.2" customHeight="1">
      <c r="A4" s="420"/>
      <c r="B4" s="420"/>
      <c r="C4" s="420"/>
      <c r="D4" s="420"/>
      <c r="E4" s="420"/>
      <c r="F4" s="420"/>
      <c r="G4" s="420"/>
      <c r="H4" s="420"/>
      <c r="I4" s="540"/>
      <c r="J4" s="540"/>
      <c r="K4" s="540"/>
      <c r="L4" s="540"/>
      <c r="M4" s="540"/>
      <c r="N4" s="540"/>
      <c r="O4" s="540"/>
      <c r="P4" s="540"/>
      <c r="Q4" s="540"/>
      <c r="R4" s="540"/>
    </row>
    <row r="5" spans="1:19" ht="13.2" customHeight="1">
      <c r="A5" s="420"/>
      <c r="B5" s="420"/>
      <c r="C5" s="420"/>
      <c r="D5" s="420"/>
      <c r="E5" s="420"/>
      <c r="F5" s="420"/>
      <c r="G5" s="420"/>
      <c r="H5" s="420"/>
      <c r="I5" s="540"/>
      <c r="J5" s="540"/>
      <c r="K5" s="540"/>
      <c r="L5" s="540"/>
      <c r="M5" s="540"/>
      <c r="N5" s="540"/>
      <c r="O5" s="540"/>
      <c r="P5" s="540"/>
      <c r="Q5" s="540"/>
      <c r="R5" s="540"/>
    </row>
    <row r="6" spans="1:19" ht="13.2" customHeight="1">
      <c r="A6" s="420"/>
      <c r="B6" s="420"/>
      <c r="C6" s="420"/>
      <c r="D6" s="420"/>
      <c r="E6" s="420"/>
      <c r="F6" s="420"/>
      <c r="G6" s="420"/>
      <c r="H6" s="420"/>
      <c r="I6" s="540"/>
      <c r="J6" s="540"/>
      <c r="K6" s="540"/>
      <c r="L6" s="540"/>
      <c r="M6" s="540"/>
      <c r="N6" s="540"/>
      <c r="O6" s="540"/>
      <c r="P6" s="540"/>
      <c r="Q6" s="540"/>
      <c r="R6" s="540"/>
    </row>
    <row r="7" spans="1:19" ht="13.2" customHeight="1">
      <c r="A7" s="420"/>
      <c r="B7" s="420"/>
      <c r="C7" s="420"/>
      <c r="D7" s="420"/>
      <c r="E7" s="420"/>
      <c r="F7" s="420"/>
      <c r="G7" s="420"/>
      <c r="H7" s="420"/>
      <c r="I7" s="540"/>
      <c r="J7" s="540"/>
      <c r="K7" s="540"/>
      <c r="L7" s="540"/>
      <c r="M7" s="540"/>
      <c r="N7" s="540"/>
      <c r="O7" s="540"/>
      <c r="P7" s="540"/>
      <c r="Q7" s="540"/>
      <c r="R7" s="540"/>
    </row>
    <row r="8" spans="1:19" ht="13.2" customHeight="1">
      <c r="A8" s="420"/>
      <c r="B8" s="420"/>
      <c r="C8" s="420"/>
      <c r="D8" s="420"/>
      <c r="E8" s="420"/>
      <c r="F8" s="420"/>
      <c r="G8" s="420"/>
      <c r="H8" s="420"/>
      <c r="I8" s="540"/>
      <c r="J8" s="540"/>
      <c r="K8" s="540"/>
      <c r="L8" s="540"/>
      <c r="M8" s="540"/>
      <c r="N8" s="540"/>
      <c r="O8" s="540"/>
      <c r="P8" s="540"/>
      <c r="Q8" s="540"/>
      <c r="R8" s="540"/>
    </row>
    <row r="9" spans="1:19" ht="13.2" customHeight="1">
      <c r="A9" s="420"/>
      <c r="B9" s="420"/>
      <c r="C9" s="420"/>
      <c r="D9" s="420"/>
      <c r="E9" s="420"/>
      <c r="F9" s="420"/>
      <c r="G9" s="420"/>
      <c r="H9" s="420"/>
      <c r="I9" s="540"/>
      <c r="J9" s="540"/>
      <c r="K9" s="540"/>
      <c r="L9" s="540"/>
      <c r="M9" s="540"/>
      <c r="N9" s="540"/>
      <c r="O9" s="540"/>
      <c r="P9" s="540"/>
      <c r="Q9" s="540"/>
      <c r="R9" s="540"/>
    </row>
    <row r="10" spans="1:19">
      <c r="A10" s="420"/>
      <c r="B10" s="420"/>
      <c r="C10" s="420"/>
      <c r="D10" s="420"/>
      <c r="E10" s="420"/>
      <c r="F10" s="420"/>
      <c r="G10" s="420"/>
      <c r="H10" s="420"/>
      <c r="I10" s="420"/>
      <c r="J10" s="420"/>
      <c r="K10" s="420"/>
      <c r="L10" s="420"/>
      <c r="M10" s="420"/>
      <c r="N10" s="420"/>
      <c r="O10" s="420"/>
      <c r="P10" s="420"/>
      <c r="Q10" s="420"/>
      <c r="R10" s="420"/>
    </row>
    <row r="11" spans="1:19" ht="21" customHeight="1">
      <c r="A11" s="420"/>
      <c r="B11" s="420"/>
      <c r="C11" s="420"/>
      <c r="D11" s="420"/>
      <c r="E11" s="420"/>
      <c r="F11" s="420"/>
      <c r="G11" s="420"/>
      <c r="H11" s="420"/>
      <c r="I11" s="420"/>
      <c r="J11" s="420"/>
      <c r="K11" s="420"/>
      <c r="L11" s="420"/>
      <c r="M11" s="420"/>
      <c r="N11" s="420"/>
      <c r="O11" s="420"/>
      <c r="P11" s="420"/>
      <c r="Q11" s="420"/>
      <c r="R11" s="420"/>
    </row>
    <row r="12" spans="1:19" ht="13.2" customHeight="1">
      <c r="A12" s="420"/>
      <c r="B12" s="420"/>
      <c r="C12" s="420"/>
      <c r="D12" s="420"/>
      <c r="E12" s="420"/>
      <c r="F12" s="420"/>
      <c r="G12" s="420"/>
      <c r="H12" s="420"/>
      <c r="I12" s="420"/>
      <c r="J12" s="420"/>
      <c r="K12" s="420"/>
      <c r="L12" s="420"/>
      <c r="M12" s="420"/>
      <c r="N12" s="420"/>
      <c r="O12" s="420"/>
      <c r="P12" s="420"/>
      <c r="Q12" s="420"/>
      <c r="R12" s="420"/>
    </row>
    <row r="13" spans="1:19" ht="13.2" customHeight="1">
      <c r="A13" s="420"/>
      <c r="B13" s="420"/>
      <c r="C13" s="420"/>
      <c r="D13" s="420"/>
      <c r="E13" s="420"/>
      <c r="F13" s="420"/>
      <c r="G13" s="420"/>
      <c r="H13" s="420"/>
      <c r="I13" s="420"/>
      <c r="J13" s="420"/>
      <c r="K13" s="420"/>
      <c r="L13" s="420"/>
      <c r="M13" s="420"/>
      <c r="N13" s="420"/>
      <c r="O13" s="420"/>
      <c r="P13" s="420"/>
      <c r="Q13" s="420"/>
      <c r="R13" s="420"/>
    </row>
    <row r="14" spans="1:19">
      <c r="A14" s="420"/>
      <c r="B14" s="420"/>
      <c r="C14" s="420"/>
      <c r="D14" s="420"/>
      <c r="E14" s="420"/>
      <c r="F14" s="420"/>
      <c r="G14" s="420"/>
      <c r="H14" s="420"/>
      <c r="I14" s="420"/>
      <c r="J14" s="420"/>
      <c r="K14" s="420"/>
      <c r="L14" s="420"/>
      <c r="M14" s="420"/>
      <c r="N14" s="420"/>
      <c r="O14" s="420"/>
      <c r="P14" s="420"/>
      <c r="Q14" s="420"/>
      <c r="R14" s="420"/>
    </row>
    <row r="15" spans="1:19">
      <c r="A15" s="420"/>
      <c r="B15" s="420"/>
      <c r="C15" s="420"/>
      <c r="D15" s="420"/>
      <c r="E15" s="420"/>
      <c r="F15" s="420"/>
      <c r="G15" s="420"/>
      <c r="H15" s="420"/>
      <c r="I15" s="420"/>
      <c r="J15" s="420"/>
      <c r="K15" s="420"/>
      <c r="L15" s="420"/>
      <c r="M15" s="420"/>
      <c r="N15" s="420"/>
      <c r="O15" s="420"/>
      <c r="P15" s="420"/>
      <c r="Q15" s="420"/>
      <c r="R15" s="420"/>
    </row>
    <row r="16" spans="1:19">
      <c r="A16" s="420"/>
      <c r="B16" s="420"/>
      <c r="C16" s="420"/>
      <c r="D16" s="420"/>
      <c r="E16" s="420"/>
      <c r="F16" s="420"/>
      <c r="G16" s="420"/>
      <c r="H16" s="420"/>
      <c r="I16" s="420"/>
      <c r="J16" s="420"/>
      <c r="K16" s="420"/>
      <c r="L16" s="420"/>
      <c r="M16" s="420"/>
      <c r="N16" s="420"/>
      <c r="O16" s="420"/>
      <c r="P16" s="420"/>
      <c r="Q16" s="420"/>
      <c r="R16" s="420"/>
    </row>
    <row r="17" spans="1:21">
      <c r="A17" s="420"/>
      <c r="B17" s="539"/>
      <c r="C17" s="539"/>
      <c r="D17" s="539"/>
      <c r="E17" s="539"/>
      <c r="F17" s="539"/>
      <c r="G17" s="539"/>
      <c r="H17" s="539"/>
      <c r="I17" s="420"/>
      <c r="J17" s="420"/>
      <c r="K17" s="420"/>
      <c r="L17" s="420"/>
      <c r="M17" s="420"/>
      <c r="N17" s="420"/>
      <c r="O17" s="420"/>
      <c r="P17" s="420"/>
      <c r="Q17" s="420"/>
      <c r="R17" s="420"/>
      <c r="U17" s="390"/>
    </row>
    <row r="18" spans="1:21">
      <c r="A18" s="420"/>
      <c r="B18" s="539"/>
      <c r="C18" s="539"/>
      <c r="D18" s="539"/>
      <c r="E18" s="539"/>
      <c r="F18" s="539"/>
      <c r="G18" s="539"/>
      <c r="H18" s="539"/>
      <c r="I18" s="420"/>
      <c r="J18" s="420"/>
      <c r="K18" s="420"/>
      <c r="L18" s="420"/>
      <c r="M18" s="420"/>
      <c r="N18" s="420"/>
      <c r="O18" s="420"/>
      <c r="P18" s="420"/>
      <c r="Q18" s="420"/>
      <c r="R18" s="420"/>
    </row>
    <row r="19" spans="1:21">
      <c r="A19" s="420"/>
      <c r="B19" s="539"/>
      <c r="C19" s="539"/>
      <c r="D19" s="539"/>
      <c r="E19" s="539"/>
      <c r="F19" s="539"/>
      <c r="G19" s="539"/>
      <c r="H19" s="539"/>
      <c r="I19" s="420"/>
      <c r="J19" s="420"/>
      <c r="K19" s="420"/>
      <c r="L19" s="420"/>
      <c r="M19" s="420"/>
      <c r="N19" s="420"/>
      <c r="O19" s="420"/>
      <c r="P19" s="420"/>
      <c r="Q19" s="420"/>
      <c r="R19" s="420"/>
    </row>
    <row r="20" spans="1:21">
      <c r="A20" s="420"/>
      <c r="B20" s="539"/>
      <c r="C20" s="539"/>
      <c r="D20" s="539"/>
      <c r="E20" s="539"/>
      <c r="F20" s="539"/>
      <c r="G20" s="539"/>
      <c r="H20" s="539"/>
      <c r="I20" s="420"/>
      <c r="J20" s="420"/>
      <c r="K20" s="420"/>
      <c r="L20" s="420"/>
      <c r="M20" s="420"/>
      <c r="N20" s="420"/>
      <c r="O20" s="420"/>
      <c r="P20" s="420"/>
      <c r="Q20" s="420"/>
      <c r="R20" s="420"/>
    </row>
    <row r="21" spans="1:21">
      <c r="A21" s="420"/>
      <c r="B21" s="539"/>
      <c r="C21" s="539"/>
      <c r="D21" s="539"/>
      <c r="E21" s="539"/>
      <c r="F21" s="539"/>
      <c r="G21" s="539"/>
      <c r="H21" s="539"/>
      <c r="I21" s="420"/>
      <c r="J21" s="420"/>
      <c r="K21" s="420"/>
      <c r="L21" s="420"/>
      <c r="M21" s="420"/>
      <c r="N21" s="420"/>
      <c r="O21" s="420"/>
      <c r="P21" s="420"/>
      <c r="Q21" s="420"/>
      <c r="R21" s="420"/>
    </row>
    <row r="22" spans="1:21">
      <c r="A22" s="420"/>
      <c r="B22" s="539"/>
      <c r="C22" s="539"/>
      <c r="D22" s="539"/>
      <c r="E22" s="539"/>
      <c r="F22" s="539"/>
      <c r="G22" s="539"/>
      <c r="H22" s="539"/>
      <c r="I22" s="420"/>
      <c r="J22" s="420"/>
      <c r="K22" s="420"/>
      <c r="L22" s="420"/>
      <c r="M22" s="420"/>
      <c r="N22" s="420"/>
      <c r="O22" s="420"/>
      <c r="P22" s="420"/>
      <c r="Q22" s="420"/>
      <c r="R22" s="420"/>
    </row>
    <row r="23" spans="1:21">
      <c r="A23" s="420"/>
      <c r="B23" s="539"/>
      <c r="C23" s="539"/>
      <c r="D23" s="539"/>
      <c r="E23" s="539"/>
      <c r="F23" s="539"/>
      <c r="G23" s="539"/>
      <c r="H23" s="539"/>
      <c r="I23" s="420"/>
      <c r="J23" s="420"/>
      <c r="K23" s="420"/>
      <c r="L23" s="420"/>
      <c r="M23" s="420"/>
      <c r="N23" s="420"/>
      <c r="O23" s="420"/>
      <c r="P23" s="420"/>
      <c r="Q23" s="420"/>
      <c r="R23" s="420"/>
    </row>
    <row r="24" spans="1:21">
      <c r="A24" s="420"/>
      <c r="B24" s="539"/>
      <c r="C24" s="539"/>
      <c r="D24" s="539"/>
      <c r="E24" s="539"/>
      <c r="F24" s="539"/>
      <c r="G24" s="539"/>
      <c r="H24" s="539"/>
      <c r="I24" s="420"/>
      <c r="J24" s="420"/>
      <c r="K24" s="420"/>
      <c r="L24" s="420"/>
      <c r="M24" s="420"/>
      <c r="N24" s="420"/>
      <c r="O24" s="420"/>
      <c r="P24" s="420"/>
      <c r="Q24" s="420"/>
      <c r="R24" s="420"/>
    </row>
    <row r="25" spans="1:21">
      <c r="A25" s="420"/>
      <c r="B25" s="539"/>
      <c r="C25" s="539"/>
      <c r="D25" s="539"/>
      <c r="E25" s="539"/>
      <c r="F25" s="539"/>
      <c r="G25" s="539"/>
      <c r="H25" s="539"/>
      <c r="I25" s="420"/>
      <c r="J25" s="420"/>
      <c r="K25" s="420"/>
      <c r="L25" s="420"/>
      <c r="M25" s="420"/>
      <c r="N25" s="420"/>
      <c r="O25" s="420"/>
      <c r="P25" s="420"/>
      <c r="Q25" s="420"/>
      <c r="R25" s="420"/>
    </row>
    <row r="26" spans="1:21">
      <c r="A26" s="420"/>
      <c r="B26" s="539"/>
      <c r="C26" s="539"/>
      <c r="D26" s="539"/>
      <c r="E26" s="539"/>
      <c r="F26" s="539"/>
      <c r="G26" s="539"/>
      <c r="H26" s="539"/>
      <c r="I26" s="420"/>
      <c r="J26" s="420"/>
      <c r="K26" s="420"/>
      <c r="L26" s="420"/>
      <c r="M26" s="420"/>
      <c r="N26" s="420"/>
      <c r="O26" s="420"/>
      <c r="P26" s="420"/>
      <c r="Q26" s="420"/>
      <c r="R26" s="420"/>
    </row>
    <row r="27" spans="1:21">
      <c r="A27" s="420"/>
      <c r="B27" s="539"/>
      <c r="C27" s="539"/>
      <c r="D27" s="539"/>
      <c r="E27" s="539"/>
      <c r="F27" s="539"/>
      <c r="G27" s="539"/>
      <c r="H27" s="539"/>
      <c r="I27" s="420"/>
      <c r="J27" s="420"/>
      <c r="K27" s="420"/>
      <c r="L27" s="420"/>
      <c r="M27" s="420"/>
      <c r="N27" s="420"/>
      <c r="O27" s="420"/>
      <c r="P27" s="420"/>
      <c r="Q27" s="420"/>
      <c r="R27" s="420"/>
    </row>
    <row r="28" spans="1:21">
      <c r="A28" s="420"/>
      <c r="B28" s="420"/>
      <c r="C28" s="420"/>
      <c r="D28" s="420"/>
      <c r="E28" s="420"/>
      <c r="F28" s="420"/>
      <c r="G28" s="420"/>
      <c r="H28" s="420"/>
      <c r="I28" s="420"/>
      <c r="J28" s="420"/>
      <c r="K28" s="420"/>
      <c r="L28" s="420"/>
      <c r="M28" s="420"/>
      <c r="N28" s="420"/>
      <c r="O28" s="420"/>
      <c r="P28" s="420"/>
      <c r="Q28" s="420"/>
      <c r="R28" s="420"/>
    </row>
    <row r="29" spans="1:21" ht="16.2">
      <c r="A29" s="420"/>
      <c r="B29" s="423"/>
      <c r="C29" s="424"/>
      <c r="D29" s="423"/>
      <c r="E29" s="423"/>
      <c r="F29" s="423"/>
      <c r="G29" s="423"/>
      <c r="H29" s="423"/>
      <c r="I29" s="423"/>
      <c r="J29" s="420"/>
      <c r="K29" s="420"/>
      <c r="L29" s="420"/>
      <c r="M29" s="420"/>
      <c r="N29" s="420"/>
      <c r="O29" s="420"/>
      <c r="P29" s="420"/>
      <c r="Q29" s="420"/>
      <c r="R29" s="420"/>
    </row>
    <row r="30" spans="1:21">
      <c r="A30" s="420"/>
      <c r="B30" s="420"/>
      <c r="C30" s="420"/>
      <c r="D30" s="420"/>
      <c r="E30" s="420"/>
      <c r="F30" s="420"/>
      <c r="G30" s="420"/>
      <c r="H30" s="420"/>
      <c r="I30" s="420"/>
      <c r="J30" s="420"/>
      <c r="K30" s="420"/>
      <c r="L30" s="420"/>
      <c r="M30" s="420"/>
      <c r="N30" s="420"/>
      <c r="O30" s="420"/>
      <c r="P30" s="420"/>
      <c r="Q30" s="420"/>
      <c r="R30" s="420"/>
    </row>
    <row r="31" spans="1:21">
      <c r="A31" s="541"/>
      <c r="B31" s="542"/>
      <c r="C31" s="542"/>
      <c r="D31" s="542"/>
      <c r="E31" s="542"/>
      <c r="F31" s="542"/>
      <c r="G31" s="542"/>
      <c r="H31" s="542"/>
      <c r="I31" s="542"/>
      <c r="J31" s="542"/>
      <c r="K31" s="542"/>
      <c r="L31" s="542"/>
      <c r="M31" s="542"/>
      <c r="N31" s="542"/>
      <c r="O31" s="542"/>
      <c r="P31" s="542"/>
      <c r="Q31" s="542"/>
      <c r="R31" s="542"/>
    </row>
    <row r="32" spans="1:21">
      <c r="A32" s="542"/>
      <c r="B32" s="542"/>
      <c r="C32" s="542"/>
      <c r="D32" s="542"/>
      <c r="E32" s="542"/>
      <c r="F32" s="542"/>
      <c r="G32" s="542"/>
      <c r="H32" s="542"/>
      <c r="I32" s="542"/>
      <c r="J32" s="542"/>
      <c r="K32" s="542"/>
      <c r="L32" s="542"/>
      <c r="M32" s="542"/>
      <c r="N32" s="542"/>
      <c r="O32" s="542"/>
      <c r="P32" s="542"/>
      <c r="Q32" s="542"/>
      <c r="R32" s="542"/>
    </row>
    <row r="33" spans="1:18">
      <c r="A33" s="542"/>
      <c r="B33" s="542"/>
      <c r="C33" s="542"/>
      <c r="D33" s="542"/>
      <c r="E33" s="542"/>
      <c r="F33" s="542"/>
      <c r="G33" s="542"/>
      <c r="H33" s="542"/>
      <c r="I33" s="542"/>
      <c r="J33" s="542"/>
      <c r="K33" s="542"/>
      <c r="L33" s="542"/>
      <c r="M33" s="542"/>
      <c r="N33" s="542"/>
      <c r="O33" s="542"/>
      <c r="P33" s="542"/>
      <c r="Q33" s="542"/>
      <c r="R33" s="542"/>
    </row>
    <row r="34" spans="1:18">
      <c r="A34" s="542"/>
      <c r="B34" s="542"/>
      <c r="C34" s="542"/>
      <c r="D34" s="542"/>
      <c r="E34" s="542"/>
      <c r="F34" s="542"/>
      <c r="G34" s="542"/>
      <c r="H34" s="542"/>
      <c r="I34" s="542"/>
      <c r="J34" s="542"/>
      <c r="K34" s="542"/>
      <c r="L34" s="542"/>
      <c r="M34" s="542"/>
      <c r="N34" s="542"/>
      <c r="O34" s="542"/>
      <c r="P34" s="542"/>
      <c r="Q34" s="542"/>
      <c r="R34" s="542"/>
    </row>
    <row r="35" spans="1:18">
      <c r="A35" s="542"/>
      <c r="B35" s="542"/>
      <c r="C35" s="542"/>
      <c r="D35" s="542"/>
      <c r="E35" s="542"/>
      <c r="F35" s="542"/>
      <c r="G35" s="542"/>
      <c r="H35" s="542"/>
      <c r="I35" s="542"/>
      <c r="J35" s="542"/>
      <c r="K35" s="542"/>
      <c r="L35" s="542"/>
      <c r="M35" s="542"/>
      <c r="N35" s="542"/>
      <c r="O35" s="542"/>
      <c r="P35" s="542"/>
      <c r="Q35" s="542"/>
      <c r="R35" s="542"/>
    </row>
    <row r="36" spans="1:18">
      <c r="A36" s="542"/>
      <c r="B36" s="542"/>
      <c r="C36" s="542"/>
      <c r="D36" s="542"/>
      <c r="E36" s="542"/>
      <c r="F36" s="542"/>
      <c r="G36" s="542"/>
      <c r="H36" s="542"/>
      <c r="I36" s="542"/>
      <c r="J36" s="542"/>
      <c r="K36" s="542"/>
      <c r="L36" s="542"/>
      <c r="M36" s="542"/>
      <c r="N36" s="542"/>
      <c r="O36" s="542"/>
      <c r="P36" s="542"/>
      <c r="Q36" s="542"/>
      <c r="R36" s="542"/>
    </row>
    <row r="37" spans="1:18">
      <c r="A37" s="542"/>
      <c r="B37" s="542"/>
      <c r="C37" s="542"/>
      <c r="D37" s="542"/>
      <c r="E37" s="542"/>
      <c r="F37" s="542"/>
      <c r="G37" s="542"/>
      <c r="H37" s="542"/>
      <c r="I37" s="542"/>
      <c r="J37" s="542"/>
      <c r="K37" s="542"/>
      <c r="L37" s="542"/>
      <c r="M37" s="542"/>
      <c r="N37" s="542"/>
      <c r="O37" s="542"/>
      <c r="P37" s="542"/>
      <c r="Q37" s="542"/>
      <c r="R37" s="542"/>
    </row>
    <row r="38" spans="1:18">
      <c r="A38" s="542"/>
      <c r="B38" s="542"/>
      <c r="C38" s="542"/>
      <c r="D38" s="542"/>
      <c r="E38" s="542"/>
      <c r="F38" s="542"/>
      <c r="G38" s="542"/>
      <c r="H38" s="542"/>
      <c r="I38" s="542"/>
      <c r="J38" s="542"/>
      <c r="K38" s="542"/>
      <c r="L38" s="542"/>
      <c r="M38" s="542"/>
      <c r="N38" s="542"/>
      <c r="O38" s="542"/>
      <c r="P38" s="542"/>
      <c r="Q38" s="542"/>
      <c r="R38" s="542"/>
    </row>
    <row r="39" spans="1:18">
      <c r="A39" s="542"/>
      <c r="B39" s="542"/>
      <c r="C39" s="542"/>
      <c r="D39" s="542"/>
      <c r="E39" s="542"/>
      <c r="F39" s="542"/>
      <c r="G39" s="542"/>
      <c r="H39" s="542"/>
      <c r="I39" s="542"/>
      <c r="J39" s="542"/>
      <c r="K39" s="542"/>
      <c r="L39" s="542"/>
      <c r="M39" s="542"/>
      <c r="N39" s="542"/>
      <c r="O39" s="542"/>
      <c r="P39" s="542"/>
      <c r="Q39" s="542"/>
      <c r="R39" s="542"/>
    </row>
    <row r="40" spans="1:18">
      <c r="A40" s="542"/>
      <c r="B40" s="542"/>
      <c r="C40" s="542"/>
      <c r="D40" s="542"/>
      <c r="E40" s="542"/>
      <c r="F40" s="542"/>
      <c r="G40" s="542"/>
      <c r="H40" s="542"/>
      <c r="I40" s="542"/>
      <c r="J40" s="542"/>
      <c r="K40" s="542"/>
      <c r="L40" s="542"/>
      <c r="M40" s="542"/>
      <c r="N40" s="542"/>
      <c r="O40" s="542"/>
      <c r="P40" s="542"/>
      <c r="Q40" s="542"/>
      <c r="R40" s="542"/>
    </row>
    <row r="41" spans="1:18">
      <c r="A41" s="462"/>
      <c r="B41" s="462"/>
      <c r="C41" s="462"/>
      <c r="D41" s="462"/>
      <c r="E41" s="462"/>
      <c r="F41" s="462"/>
      <c r="G41" s="462"/>
      <c r="H41" s="462"/>
      <c r="I41" s="462"/>
      <c r="J41" s="462"/>
      <c r="K41" s="462"/>
      <c r="L41" s="462"/>
      <c r="M41" s="462"/>
      <c r="N41" s="462"/>
      <c r="O41" s="462"/>
      <c r="P41" s="462"/>
      <c r="Q41" s="462"/>
      <c r="R41" s="462"/>
    </row>
    <row r="42" spans="1:18">
      <c r="A42" s="462"/>
      <c r="B42" s="462"/>
      <c r="C42" s="462"/>
      <c r="D42" s="462"/>
      <c r="E42" s="462"/>
      <c r="F42" s="462"/>
      <c r="G42" s="462"/>
      <c r="H42" s="462"/>
      <c r="I42" s="462"/>
      <c r="J42" s="462"/>
      <c r="K42" s="462"/>
      <c r="L42" s="462"/>
      <c r="M42" s="462"/>
      <c r="N42" s="462"/>
      <c r="O42" s="462"/>
      <c r="P42" s="462"/>
      <c r="Q42" s="462"/>
      <c r="R42" s="462"/>
    </row>
    <row r="43" spans="1:18">
      <c r="A43" s="462"/>
      <c r="B43" s="462"/>
      <c r="C43" s="462"/>
      <c r="D43" s="462"/>
      <c r="E43" s="462"/>
      <c r="F43" s="462"/>
      <c r="G43" s="462"/>
      <c r="H43" s="462"/>
      <c r="I43" s="462"/>
      <c r="J43" s="462"/>
      <c r="K43" s="462"/>
      <c r="L43" s="462"/>
      <c r="M43" s="462"/>
      <c r="N43" s="462"/>
      <c r="O43" s="462"/>
      <c r="P43" s="462"/>
      <c r="Q43" s="462"/>
      <c r="R43" s="462"/>
    </row>
    <row r="44" spans="1:18">
      <c r="A44" s="462"/>
      <c r="B44" s="462"/>
      <c r="C44" s="462"/>
      <c r="D44" s="462"/>
      <c r="E44" s="462"/>
      <c r="F44" s="462"/>
      <c r="G44" s="462"/>
      <c r="H44" s="462"/>
      <c r="I44" s="462"/>
      <c r="J44" s="462"/>
      <c r="K44" s="462"/>
      <c r="L44" s="462"/>
      <c r="M44" s="462"/>
      <c r="N44" s="462"/>
      <c r="O44" s="462"/>
      <c r="P44" s="462"/>
      <c r="Q44" s="462"/>
      <c r="R44" s="462"/>
    </row>
    <row r="45" spans="1:18">
      <c r="A45" s="462"/>
      <c r="B45" s="462"/>
      <c r="C45" s="462"/>
      <c r="D45" s="462"/>
      <c r="E45" s="462"/>
      <c r="F45" s="462"/>
      <c r="G45" s="462"/>
      <c r="H45" s="462"/>
      <c r="I45" s="462"/>
      <c r="J45" s="462"/>
      <c r="K45" s="462"/>
      <c r="L45" s="462"/>
      <c r="M45" s="462"/>
      <c r="N45" s="462"/>
      <c r="O45" s="462"/>
      <c r="P45" s="462"/>
      <c r="Q45" s="462"/>
      <c r="R45" s="462"/>
    </row>
    <row r="46" spans="1:18">
      <c r="A46" s="462"/>
      <c r="B46" s="462"/>
      <c r="C46" s="462"/>
      <c r="D46" s="462"/>
      <c r="E46" s="462"/>
      <c r="F46" s="462"/>
      <c r="G46" s="462"/>
      <c r="H46" s="462"/>
      <c r="I46" s="462"/>
      <c r="J46" s="462"/>
      <c r="K46" s="462"/>
      <c r="L46" s="462"/>
      <c r="M46" s="462"/>
      <c r="N46" s="462"/>
      <c r="O46" s="462"/>
      <c r="P46" s="462"/>
      <c r="Q46" s="462"/>
      <c r="R46" s="462"/>
    </row>
    <row r="47" spans="1:18">
      <c r="A47" s="462"/>
      <c r="B47" s="462"/>
      <c r="C47" s="462"/>
      <c r="D47" s="462"/>
      <c r="E47" s="462"/>
      <c r="F47" s="462"/>
      <c r="G47" s="462"/>
      <c r="H47" s="462"/>
      <c r="I47" s="462"/>
      <c r="J47" s="462"/>
      <c r="K47" s="462"/>
      <c r="L47" s="462"/>
      <c r="M47" s="462"/>
      <c r="N47" s="462"/>
      <c r="O47" s="462"/>
      <c r="P47" s="462"/>
      <c r="Q47" s="462"/>
      <c r="R47" s="462"/>
    </row>
    <row r="48" spans="1:18">
      <c r="A48" s="462"/>
      <c r="B48" s="462"/>
      <c r="C48" s="462"/>
      <c r="D48" s="462"/>
      <c r="E48" s="462"/>
      <c r="F48" s="462"/>
      <c r="G48" s="462"/>
      <c r="H48" s="462"/>
      <c r="I48" s="462"/>
      <c r="J48" s="462"/>
      <c r="K48" s="462"/>
      <c r="L48" s="462"/>
      <c r="M48" s="462"/>
      <c r="N48" s="462"/>
      <c r="O48" s="462"/>
      <c r="P48" s="462"/>
      <c r="Q48" s="462"/>
      <c r="R48" s="462"/>
    </row>
    <row r="49" spans="1:18">
      <c r="A49" s="462"/>
      <c r="B49" s="462"/>
      <c r="C49" s="462"/>
      <c r="D49" s="462"/>
      <c r="E49" s="462"/>
      <c r="F49" s="462"/>
      <c r="G49" s="462"/>
      <c r="H49" s="462"/>
      <c r="I49" s="462"/>
      <c r="J49" s="462"/>
      <c r="K49" s="462"/>
      <c r="L49" s="462"/>
      <c r="M49" s="462"/>
      <c r="N49" s="462"/>
      <c r="O49" s="462"/>
      <c r="P49" s="462"/>
      <c r="Q49" s="462"/>
      <c r="R49" s="462"/>
    </row>
    <row r="50" spans="1:18">
      <c r="A50" s="462"/>
      <c r="B50" s="462"/>
      <c r="C50" s="462"/>
      <c r="D50" s="462"/>
      <c r="E50" s="462"/>
      <c r="F50" s="462"/>
      <c r="G50" s="462"/>
      <c r="H50" s="462"/>
      <c r="I50" s="462"/>
      <c r="J50" s="462"/>
      <c r="K50" s="462"/>
      <c r="L50" s="462"/>
      <c r="M50" s="462"/>
      <c r="N50" s="462"/>
      <c r="O50" s="462"/>
      <c r="P50" s="462"/>
      <c r="Q50" s="462"/>
      <c r="R50" s="462"/>
    </row>
    <row r="51" spans="1:18">
      <c r="A51" s="462"/>
      <c r="B51" s="462"/>
      <c r="C51" s="462"/>
      <c r="D51" s="462"/>
      <c r="E51" s="462"/>
      <c r="F51" s="462"/>
      <c r="G51" s="462"/>
      <c r="H51" s="462"/>
      <c r="I51" s="462"/>
      <c r="J51" s="462"/>
      <c r="K51" s="462"/>
      <c r="L51" s="462"/>
      <c r="M51" s="462"/>
      <c r="N51" s="462"/>
      <c r="O51" s="462"/>
      <c r="P51" s="462"/>
      <c r="Q51" s="462"/>
      <c r="R51" s="462"/>
    </row>
    <row r="52" spans="1:18">
      <c r="A52" s="462"/>
      <c r="B52" s="462"/>
      <c r="C52" s="462"/>
      <c r="D52" s="462"/>
      <c r="E52" s="462"/>
      <c r="F52" s="462"/>
      <c r="G52" s="462"/>
      <c r="H52" s="462"/>
      <c r="I52" s="462"/>
      <c r="J52" s="462"/>
      <c r="K52" s="462"/>
      <c r="L52" s="462"/>
      <c r="M52" s="462"/>
      <c r="N52" s="462"/>
      <c r="O52" s="462"/>
      <c r="P52" s="462"/>
      <c r="Q52" s="462"/>
      <c r="R52" s="462"/>
    </row>
    <row r="53" spans="1:18">
      <c r="A53" s="462"/>
      <c r="B53" s="462"/>
      <c r="C53" s="462"/>
      <c r="D53" s="462"/>
      <c r="E53" s="462"/>
      <c r="F53" s="462"/>
      <c r="G53" s="462"/>
      <c r="H53" s="462"/>
      <c r="I53" s="462"/>
      <c r="J53" s="462"/>
      <c r="K53" s="462"/>
      <c r="L53" s="462"/>
      <c r="M53" s="462"/>
      <c r="N53" s="462"/>
      <c r="O53" s="462"/>
      <c r="P53" s="462"/>
      <c r="Q53" s="462"/>
      <c r="R53" s="462"/>
    </row>
    <row r="54" spans="1:18">
      <c r="A54" s="462"/>
      <c r="B54" s="462"/>
      <c r="C54" s="462"/>
      <c r="D54" s="462"/>
      <c r="E54" s="462"/>
      <c r="F54" s="462"/>
      <c r="G54" s="462"/>
      <c r="H54" s="462"/>
      <c r="I54" s="462"/>
      <c r="J54" s="462"/>
      <c r="K54" s="462"/>
      <c r="L54" s="462"/>
      <c r="M54" s="462"/>
      <c r="N54" s="462"/>
      <c r="O54" s="462"/>
      <c r="P54" s="462"/>
      <c r="Q54" s="462"/>
      <c r="R54" s="462"/>
    </row>
    <row r="55" spans="1:18">
      <c r="A55" s="462"/>
      <c r="B55" s="462"/>
      <c r="C55" s="462"/>
      <c r="D55" s="462"/>
      <c r="E55" s="462"/>
      <c r="F55" s="462"/>
      <c r="G55" s="462"/>
      <c r="H55" s="462"/>
      <c r="I55" s="462"/>
      <c r="J55" s="462"/>
      <c r="K55" s="462"/>
      <c r="L55" s="462"/>
      <c r="M55" s="462"/>
      <c r="N55" s="462"/>
      <c r="O55" s="462"/>
      <c r="P55" s="462"/>
      <c r="Q55" s="462"/>
      <c r="R55" s="462"/>
    </row>
    <row r="56" spans="1:18">
      <c r="A56" s="462"/>
      <c r="B56" s="462"/>
      <c r="C56" s="462"/>
      <c r="D56" s="462"/>
      <c r="E56" s="462"/>
      <c r="F56" s="462"/>
      <c r="G56" s="462"/>
      <c r="H56" s="462"/>
      <c r="I56" s="462"/>
      <c r="J56" s="462"/>
      <c r="K56" s="462"/>
      <c r="L56" s="462"/>
      <c r="M56" s="462"/>
      <c r="N56" s="462"/>
      <c r="O56" s="462"/>
      <c r="P56" s="462"/>
      <c r="Q56" s="462"/>
      <c r="R56" s="462"/>
    </row>
    <row r="57" spans="1:18">
      <c r="A57" s="462"/>
      <c r="B57" s="462"/>
      <c r="C57" s="462"/>
      <c r="D57" s="462"/>
      <c r="E57" s="462"/>
      <c r="F57" s="462"/>
      <c r="G57" s="462"/>
      <c r="H57" s="462"/>
      <c r="I57" s="462"/>
      <c r="J57" s="462"/>
      <c r="K57" s="462"/>
      <c r="L57" s="462"/>
      <c r="M57" s="462"/>
      <c r="N57" s="462"/>
      <c r="O57" s="462"/>
      <c r="P57" s="462"/>
      <c r="Q57" s="462"/>
      <c r="R57" s="462"/>
    </row>
    <row r="58" spans="1:18">
      <c r="A58" s="462"/>
      <c r="B58" s="462"/>
      <c r="C58" s="462"/>
      <c r="D58" s="462"/>
      <c r="E58" s="462"/>
      <c r="F58" s="462"/>
      <c r="G58" s="462"/>
      <c r="H58" s="462"/>
      <c r="I58" s="462"/>
      <c r="J58" s="462"/>
      <c r="K58" s="462"/>
      <c r="L58" s="462"/>
      <c r="M58" s="462"/>
      <c r="N58" s="462"/>
      <c r="O58" s="462"/>
      <c r="P58" s="462"/>
      <c r="Q58" s="462"/>
      <c r="R58" s="462"/>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1"/>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33" sqref="H33:L33"/>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235</v>
      </c>
      <c r="B1" s="50"/>
      <c r="C1" s="50"/>
      <c r="D1" s="51"/>
      <c r="E1" s="51"/>
      <c r="F1" s="52"/>
      <c r="G1" s="53"/>
      <c r="H1" s="54"/>
      <c r="I1" s="244" t="s">
        <v>38</v>
      </c>
      <c r="J1" s="74"/>
      <c r="K1" s="55"/>
      <c r="L1" s="245"/>
      <c r="M1" s="56"/>
    </row>
    <row r="2" spans="1:16" ht="17.399999999999999">
      <c r="A2" s="59"/>
      <c r="B2" s="246"/>
      <c r="C2" s="246"/>
      <c r="D2" s="246"/>
      <c r="E2" s="246"/>
      <c r="F2" s="246"/>
      <c r="G2" s="60"/>
      <c r="H2" s="61"/>
      <c r="I2" s="247" t="s">
        <v>39</v>
      </c>
      <c r="J2" s="62"/>
      <c r="K2" s="248" t="s">
        <v>21</v>
      </c>
      <c r="L2" s="63"/>
      <c r="M2" s="56"/>
      <c r="N2" s="210"/>
      <c r="P2" s="155"/>
    </row>
    <row r="3" spans="1:16" ht="17.399999999999999">
      <c r="A3" s="249" t="s">
        <v>29</v>
      </c>
      <c r="B3" s="250"/>
      <c r="D3" s="251"/>
      <c r="E3" s="251"/>
      <c r="F3" s="251"/>
      <c r="G3" s="64"/>
      <c r="H3"/>
      <c r="J3" s="252"/>
      <c r="L3" s="55"/>
      <c r="M3" s="66"/>
    </row>
    <row r="4" spans="1:16" ht="17.399999999999999">
      <c r="A4" s="67"/>
      <c r="B4" s="250"/>
      <c r="C4" s="100"/>
      <c r="D4" s="251"/>
      <c r="E4" s="251"/>
      <c r="F4" s="253"/>
      <c r="G4" s="68"/>
      <c r="H4" s="69"/>
      <c r="I4" s="69"/>
      <c r="J4" s="74"/>
      <c r="L4" s="55"/>
      <c r="M4" s="66"/>
      <c r="N4" s="321"/>
    </row>
    <row r="5" spans="1:16">
      <c r="A5" s="254"/>
      <c r="D5" s="251"/>
      <c r="E5" s="70"/>
      <c r="F5" s="255"/>
      <c r="G5" s="71"/>
      <c r="H5"/>
      <c r="I5" s="256"/>
      <c r="J5" s="74"/>
      <c r="M5" s="66"/>
    </row>
    <row r="6" spans="1:16" ht="17.399999999999999">
      <c r="A6" s="254"/>
      <c r="D6" s="251"/>
      <c r="E6" s="255"/>
      <c r="F6" s="255"/>
      <c r="G6" s="71"/>
      <c r="H6" s="61"/>
      <c r="I6" s="257"/>
      <c r="J6" s="74"/>
      <c r="M6" s="66"/>
    </row>
    <row r="7" spans="1:16">
      <c r="A7" s="254"/>
      <c r="D7" s="251"/>
      <c r="E7" s="255"/>
      <c r="F7" s="255"/>
      <c r="G7" s="71"/>
      <c r="H7" s="258"/>
      <c r="I7" s="256"/>
      <c r="J7" s="74"/>
      <c r="M7" s="66"/>
    </row>
    <row r="8" spans="1:16">
      <c r="A8" s="254"/>
      <c r="D8" s="251"/>
      <c r="E8" s="255"/>
      <c r="F8" s="255"/>
      <c r="G8" s="71"/>
      <c r="H8" s="62"/>
      <c r="I8" s="42"/>
      <c r="J8" s="42"/>
      <c r="K8" s="42"/>
    </row>
    <row r="9" spans="1:16">
      <c r="A9" s="254"/>
      <c r="D9" s="251"/>
      <c r="E9" s="255"/>
      <c r="F9" s="255"/>
      <c r="G9" s="71"/>
      <c r="H9" s="42"/>
      <c r="I9" s="42"/>
      <c r="J9" s="42"/>
      <c r="K9" s="42"/>
      <c r="N9" s="73"/>
    </row>
    <row r="10" spans="1:16">
      <c r="A10" s="254"/>
      <c r="D10" s="251"/>
      <c r="E10" s="255"/>
      <c r="F10" s="255"/>
      <c r="G10" s="71"/>
      <c r="H10" s="42"/>
      <c r="I10" s="42"/>
      <c r="J10" s="42"/>
      <c r="K10" s="42"/>
      <c r="N10" s="73" t="s">
        <v>40</v>
      </c>
    </row>
    <row r="11" spans="1:16">
      <c r="A11" s="254"/>
      <c r="D11" s="251"/>
      <c r="E11" s="255"/>
      <c r="F11" s="255"/>
      <c r="G11" s="71"/>
      <c r="H11" s="42"/>
      <c r="I11" s="42"/>
      <c r="J11" s="42"/>
      <c r="K11" s="42"/>
    </row>
    <row r="12" spans="1:16">
      <c r="A12" s="254"/>
      <c r="D12" s="251"/>
      <c r="E12" s="255"/>
      <c r="F12" s="255"/>
      <c r="G12" s="71"/>
      <c r="H12" s="42"/>
      <c r="I12" s="42"/>
      <c r="J12" s="42"/>
      <c r="K12" s="42"/>
      <c r="N12" s="73" t="s">
        <v>41</v>
      </c>
      <c r="O12" s="363"/>
    </row>
    <row r="13" spans="1:16">
      <c r="A13" s="254"/>
      <c r="D13" s="251"/>
      <c r="E13" s="255"/>
      <c r="F13" s="255"/>
      <c r="G13" s="71"/>
      <c r="H13" s="42"/>
      <c r="I13" s="42"/>
      <c r="J13" s="42"/>
      <c r="K13" s="42"/>
    </row>
    <row r="14" spans="1:16">
      <c r="A14" s="254"/>
      <c r="D14" s="251"/>
      <c r="E14" s="255"/>
      <c r="F14" s="255"/>
      <c r="G14" s="71"/>
      <c r="H14" s="42"/>
      <c r="I14" s="42"/>
      <c r="J14" s="42"/>
      <c r="K14" s="42"/>
      <c r="N14" s="419" t="s">
        <v>42</v>
      </c>
    </row>
    <row r="15" spans="1:16">
      <c r="A15" s="254"/>
      <c r="D15" s="251"/>
      <c r="E15" s="251" t="s">
        <v>21</v>
      </c>
      <c r="F15" s="253"/>
      <c r="G15" s="64"/>
      <c r="H15" s="258"/>
      <c r="I15" s="256"/>
      <c r="J15" s="62"/>
    </row>
    <row r="16" spans="1:16">
      <c r="A16" s="254"/>
      <c r="D16" s="251"/>
      <c r="E16" s="251"/>
      <c r="F16" s="253"/>
      <c r="G16" s="64"/>
      <c r="I16" s="256"/>
      <c r="J16" s="74"/>
      <c r="N16" s="323" t="s">
        <v>228</v>
      </c>
    </row>
    <row r="17" spans="1:19" ht="20.25" customHeight="1" thickBot="1">
      <c r="A17" s="605" t="s">
        <v>281</v>
      </c>
      <c r="B17" s="606"/>
      <c r="C17" s="606"/>
      <c r="D17" s="260"/>
      <c r="E17" s="261"/>
      <c r="F17" s="606" t="s">
        <v>280</v>
      </c>
      <c r="G17" s="607"/>
      <c r="H17" s="258"/>
      <c r="I17" s="256"/>
      <c r="J17" s="62"/>
      <c r="L17" s="63"/>
      <c r="M17" s="66"/>
      <c r="N17" s="259" t="s">
        <v>132</v>
      </c>
    </row>
    <row r="18" spans="1:19" ht="39" customHeight="1" thickTop="1">
      <c r="A18" s="608" t="s">
        <v>43</v>
      </c>
      <c r="B18" s="609"/>
      <c r="C18" s="610"/>
      <c r="D18" s="262" t="s">
        <v>44</v>
      </c>
      <c r="E18" s="263"/>
      <c r="F18" s="611" t="s">
        <v>45</v>
      </c>
      <c r="G18" s="612"/>
      <c r="I18" s="256"/>
      <c r="J18" s="74"/>
      <c r="M18" s="66"/>
      <c r="Q18" s="57" t="s">
        <v>29</v>
      </c>
      <c r="S18" s="57" t="s">
        <v>21</v>
      </c>
    </row>
    <row r="19" spans="1:19" ht="30" customHeight="1">
      <c r="A19" s="613" t="s">
        <v>234</v>
      </c>
      <c r="B19" s="613"/>
      <c r="C19" s="613"/>
      <c r="D19" s="613"/>
      <c r="E19" s="613"/>
      <c r="F19" s="613"/>
      <c r="G19" s="613"/>
      <c r="H19" s="264"/>
      <c r="I19" s="75" t="s">
        <v>46</v>
      </c>
      <c r="J19" s="75"/>
      <c r="K19" s="75"/>
      <c r="L19" s="63"/>
      <c r="M19" s="66"/>
    </row>
    <row r="20" spans="1:19" ht="17.399999999999999">
      <c r="E20" s="265" t="s">
        <v>47</v>
      </c>
      <c r="F20" s="266" t="s">
        <v>48</v>
      </c>
      <c r="H20" s="366" t="s">
        <v>198</v>
      </c>
      <c r="I20" s="256"/>
      <c r="J20" s="74" t="s">
        <v>21</v>
      </c>
      <c r="K20" s="267" t="s">
        <v>21</v>
      </c>
      <c r="M20" s="66"/>
    </row>
    <row r="21" spans="1:19" ht="16.8" thickBot="1">
      <c r="A21" s="268"/>
      <c r="B21" s="614">
        <v>45011</v>
      </c>
      <c r="C21" s="615"/>
      <c r="D21" s="269" t="s">
        <v>49</v>
      </c>
      <c r="E21" s="616" t="s">
        <v>50</v>
      </c>
      <c r="F21" s="617"/>
      <c r="G21" s="65" t="s">
        <v>51</v>
      </c>
      <c r="H21" s="618" t="s">
        <v>282</v>
      </c>
      <c r="I21" s="619"/>
      <c r="J21" s="619"/>
      <c r="K21" s="619"/>
      <c r="L21" s="619"/>
      <c r="M21" s="76" t="s">
        <v>198</v>
      </c>
      <c r="N21" s="77"/>
    </row>
    <row r="22" spans="1:19" ht="36" customHeight="1" thickTop="1" thickBot="1">
      <c r="A22" s="270" t="s">
        <v>52</v>
      </c>
      <c r="B22" s="620" t="s">
        <v>53</v>
      </c>
      <c r="C22" s="621"/>
      <c r="D22" s="622"/>
      <c r="E22" s="78" t="s">
        <v>256</v>
      </c>
      <c r="F22" s="78" t="s">
        <v>283</v>
      </c>
      <c r="G22" s="271" t="s">
        <v>54</v>
      </c>
      <c r="H22" s="623" t="s">
        <v>55</v>
      </c>
      <c r="I22" s="624"/>
      <c r="J22" s="624"/>
      <c r="K22" s="624"/>
      <c r="L22" s="625"/>
      <c r="M22" s="272" t="s">
        <v>56</v>
      </c>
      <c r="N22" s="273" t="s">
        <v>57</v>
      </c>
      <c r="R22" s="57" t="s">
        <v>29</v>
      </c>
    </row>
    <row r="23" spans="1:19" ht="71.400000000000006" customHeight="1" thickBot="1">
      <c r="A23" s="499" t="s">
        <v>58</v>
      </c>
      <c r="B23" s="543" t="str">
        <f t="shared" ref="B23" si="0">IF(G23&gt;5,"☆☆☆☆",IF(AND(G23&gt;=2.39,G23&lt;5),"☆☆☆",IF(AND(G23&gt;=1.39,G23&lt;2.4),"☆☆",IF(AND(G23&gt;0,G23&lt;1.4),"☆",IF(AND(G23&gt;=-1.39,G23&lt;0),"★",IF(AND(G23&gt;=-2.39,G23&lt;-1.4),"★★",IF(AND(G23&gt;=-3.39,G23&lt;-2.4),"★★★")))))))</f>
        <v>★</v>
      </c>
      <c r="C23" s="544"/>
      <c r="D23" s="545"/>
      <c r="E23" s="503">
        <v>2.88</v>
      </c>
      <c r="F23" s="503">
        <v>2.56</v>
      </c>
      <c r="G23" s="500">
        <f>F23-E23</f>
        <v>-0.31999999999999984</v>
      </c>
      <c r="H23" s="547" t="s">
        <v>257</v>
      </c>
      <c r="I23" s="547"/>
      <c r="J23" s="547"/>
      <c r="K23" s="547"/>
      <c r="L23" s="548"/>
      <c r="M23" s="501" t="s">
        <v>247</v>
      </c>
      <c r="N23" s="512">
        <v>45002</v>
      </c>
      <c r="O23" s="336" t="s">
        <v>211</v>
      </c>
    </row>
    <row r="24" spans="1:19" ht="66" customHeight="1" thickBot="1">
      <c r="A24" s="274" t="s">
        <v>59</v>
      </c>
      <c r="B24" s="543" t="str">
        <f t="shared" ref="B24" si="1">IF(G24&gt;5,"☆☆☆☆",IF(AND(G24&gt;=2.39,G24&lt;5),"☆☆☆",IF(AND(G24&gt;=1.39,G24&lt;2.4),"☆☆",IF(AND(G24&gt;0,G24&lt;1.4),"☆",IF(AND(G24&gt;=-1.39,G24&lt;0),"★",IF(AND(G24&gt;=-2.39,G24&lt;-1.4),"★★",IF(AND(G24&gt;=-3.39,G24&lt;-2.4),"★★★")))))))</f>
        <v>★</v>
      </c>
      <c r="C24" s="544"/>
      <c r="D24" s="545"/>
      <c r="E24" s="157">
        <v>5.07</v>
      </c>
      <c r="F24" s="157">
        <v>5</v>
      </c>
      <c r="G24" s="373">
        <f t="shared" ref="G24:G70" si="2">F24-E24</f>
        <v>-7.0000000000000284E-2</v>
      </c>
      <c r="H24" s="626"/>
      <c r="I24" s="627"/>
      <c r="J24" s="627"/>
      <c r="K24" s="627"/>
      <c r="L24" s="628"/>
      <c r="M24" s="202"/>
      <c r="N24" s="203"/>
      <c r="O24" s="336" t="s">
        <v>59</v>
      </c>
      <c r="Q24" s="57" t="s">
        <v>29</v>
      </c>
    </row>
    <row r="25" spans="1:19" ht="81" customHeight="1" thickBot="1">
      <c r="A25" s="342" t="s">
        <v>60</v>
      </c>
      <c r="B25" s="543" t="str">
        <f t="shared" ref="B25:B70" si="3">IF(G25&gt;5,"☆☆☆☆",IF(AND(G25&gt;=2.39,G25&lt;5),"☆☆☆",IF(AND(G25&gt;=1.39,G25&lt;2.4),"☆☆",IF(AND(G25&gt;0,G25&lt;1.4),"☆",IF(AND(G25&gt;=-1.39,G25&lt;0),"★",IF(AND(G25&gt;=-2.39,G25&lt;-1.4),"★★",IF(AND(G25&gt;=-3.39,G25&lt;-2.4),"★★★")))))))</f>
        <v>★</v>
      </c>
      <c r="C25" s="544"/>
      <c r="D25" s="545"/>
      <c r="E25" s="398">
        <v>6.15</v>
      </c>
      <c r="F25" s="157">
        <v>5.93</v>
      </c>
      <c r="G25" s="373">
        <f t="shared" si="2"/>
        <v>-0.22000000000000064</v>
      </c>
      <c r="H25" s="546"/>
      <c r="I25" s="547"/>
      <c r="J25" s="547"/>
      <c r="K25" s="547"/>
      <c r="L25" s="548"/>
      <c r="M25" s="501"/>
      <c r="N25" s="203"/>
      <c r="O25" s="336" t="s">
        <v>60</v>
      </c>
    </row>
    <row r="26" spans="1:19" ht="83.25" customHeight="1" thickBot="1">
      <c r="A26" s="342" t="s">
        <v>61</v>
      </c>
      <c r="B26" s="543" t="str">
        <f t="shared" si="3"/>
        <v>★★</v>
      </c>
      <c r="C26" s="544"/>
      <c r="D26" s="545"/>
      <c r="E26" s="398">
        <v>10.29</v>
      </c>
      <c r="F26" s="398">
        <v>8.48</v>
      </c>
      <c r="G26" s="373">
        <f t="shared" si="2"/>
        <v>-1.8099999999999987</v>
      </c>
      <c r="H26" s="546"/>
      <c r="I26" s="547"/>
      <c r="J26" s="547"/>
      <c r="K26" s="547"/>
      <c r="L26" s="548"/>
      <c r="M26" s="202"/>
      <c r="N26" s="203"/>
      <c r="O26" s="336" t="s">
        <v>61</v>
      </c>
    </row>
    <row r="27" spans="1:19" ht="78.599999999999994" customHeight="1" thickBot="1">
      <c r="A27" s="342" t="s">
        <v>62</v>
      </c>
      <c r="B27" s="543" t="str">
        <f t="shared" si="3"/>
        <v>★</v>
      </c>
      <c r="C27" s="544"/>
      <c r="D27" s="545"/>
      <c r="E27" s="157">
        <v>3.39</v>
      </c>
      <c r="F27" s="503">
        <v>2.88</v>
      </c>
      <c r="G27" s="373">
        <f t="shared" si="2"/>
        <v>-0.51000000000000023</v>
      </c>
      <c r="H27" s="546"/>
      <c r="I27" s="547"/>
      <c r="J27" s="547"/>
      <c r="K27" s="547"/>
      <c r="L27" s="548"/>
      <c r="M27" s="202"/>
      <c r="N27" s="203"/>
      <c r="O27" s="336" t="s">
        <v>62</v>
      </c>
    </row>
    <row r="28" spans="1:19" ht="87" customHeight="1" thickBot="1">
      <c r="A28" s="342" t="s">
        <v>63</v>
      </c>
      <c r="B28" s="543" t="str">
        <f t="shared" si="3"/>
        <v>★★</v>
      </c>
      <c r="C28" s="544"/>
      <c r="D28" s="545"/>
      <c r="E28" s="398">
        <v>6</v>
      </c>
      <c r="F28" s="157">
        <v>4.59</v>
      </c>
      <c r="G28" s="373">
        <f t="shared" si="2"/>
        <v>-1.4100000000000001</v>
      </c>
      <c r="H28" s="546"/>
      <c r="I28" s="547"/>
      <c r="J28" s="547"/>
      <c r="K28" s="547"/>
      <c r="L28" s="548"/>
      <c r="M28" s="202"/>
      <c r="N28" s="203"/>
      <c r="O28" s="336" t="s">
        <v>63</v>
      </c>
    </row>
    <row r="29" spans="1:19" ht="71.25" customHeight="1" thickBot="1">
      <c r="A29" s="342" t="s">
        <v>64</v>
      </c>
      <c r="B29" s="543" t="str">
        <f t="shared" si="3"/>
        <v>★</v>
      </c>
      <c r="C29" s="544"/>
      <c r="D29" s="545"/>
      <c r="E29" s="157">
        <v>5.72</v>
      </c>
      <c r="F29" s="157">
        <v>4.9400000000000004</v>
      </c>
      <c r="G29" s="373">
        <f t="shared" si="2"/>
        <v>-0.77999999999999936</v>
      </c>
      <c r="H29" s="546"/>
      <c r="I29" s="547"/>
      <c r="J29" s="547"/>
      <c r="K29" s="547"/>
      <c r="L29" s="548"/>
      <c r="M29" s="202"/>
      <c r="N29" s="203"/>
      <c r="O29" s="336" t="s">
        <v>64</v>
      </c>
    </row>
    <row r="30" spans="1:19" ht="73.5" customHeight="1" thickBot="1">
      <c r="A30" s="342" t="s">
        <v>65</v>
      </c>
      <c r="B30" s="543" t="str">
        <f t="shared" si="3"/>
        <v>☆</v>
      </c>
      <c r="C30" s="544"/>
      <c r="D30" s="545"/>
      <c r="E30" s="157">
        <v>3.68</v>
      </c>
      <c r="F30" s="157">
        <v>3.97</v>
      </c>
      <c r="G30" s="373">
        <f t="shared" si="2"/>
        <v>0.29000000000000004</v>
      </c>
      <c r="H30" s="546"/>
      <c r="I30" s="547"/>
      <c r="J30" s="547"/>
      <c r="K30" s="547"/>
      <c r="L30" s="548"/>
      <c r="M30" s="202"/>
      <c r="N30" s="203"/>
      <c r="O30" s="336" t="s">
        <v>65</v>
      </c>
    </row>
    <row r="31" spans="1:19" ht="75.75" customHeight="1" thickBot="1">
      <c r="A31" s="342" t="s">
        <v>66</v>
      </c>
      <c r="B31" s="543" t="str">
        <f t="shared" si="3"/>
        <v>☆☆</v>
      </c>
      <c r="C31" s="544"/>
      <c r="D31" s="545"/>
      <c r="E31" s="157">
        <v>3.19</v>
      </c>
      <c r="F31" s="157">
        <v>4.83</v>
      </c>
      <c r="G31" s="373">
        <f t="shared" si="2"/>
        <v>1.6400000000000001</v>
      </c>
      <c r="H31" s="546"/>
      <c r="I31" s="547"/>
      <c r="J31" s="547"/>
      <c r="K31" s="547"/>
      <c r="L31" s="548"/>
      <c r="M31" s="202"/>
      <c r="N31" s="203"/>
      <c r="O31" s="336" t="s">
        <v>66</v>
      </c>
    </row>
    <row r="32" spans="1:19" ht="90" customHeight="1" thickBot="1">
      <c r="A32" s="343" t="s">
        <v>67</v>
      </c>
      <c r="B32" s="543" t="str">
        <f t="shared" si="3"/>
        <v>★</v>
      </c>
      <c r="C32" s="544"/>
      <c r="D32" s="545"/>
      <c r="E32" s="157">
        <v>4.55</v>
      </c>
      <c r="F32" s="157">
        <v>4.13</v>
      </c>
      <c r="G32" s="373">
        <f t="shared" si="2"/>
        <v>-0.41999999999999993</v>
      </c>
      <c r="H32" s="594" t="s">
        <v>316</v>
      </c>
      <c r="I32" s="595"/>
      <c r="J32" s="595"/>
      <c r="K32" s="595"/>
      <c r="L32" s="596"/>
      <c r="M32" s="504" t="s">
        <v>317</v>
      </c>
      <c r="N32" s="505">
        <v>45011</v>
      </c>
      <c r="O32" s="336" t="s">
        <v>67</v>
      </c>
    </row>
    <row r="33" spans="1:16" ht="94.95" customHeight="1" thickBot="1">
      <c r="A33" s="344" t="s">
        <v>68</v>
      </c>
      <c r="B33" s="543" t="str">
        <f t="shared" si="3"/>
        <v>★</v>
      </c>
      <c r="C33" s="544"/>
      <c r="D33" s="545"/>
      <c r="E33" s="157">
        <v>5.5</v>
      </c>
      <c r="F33" s="157">
        <v>4.6399999999999997</v>
      </c>
      <c r="G33" s="373">
        <f t="shared" si="2"/>
        <v>-0.86000000000000032</v>
      </c>
      <c r="H33" s="546"/>
      <c r="I33" s="547"/>
      <c r="J33" s="547"/>
      <c r="K33" s="547"/>
      <c r="L33" s="548"/>
      <c r="M33" s="202"/>
      <c r="N33" s="203"/>
      <c r="O33" s="336" t="s">
        <v>68</v>
      </c>
    </row>
    <row r="34" spans="1:16" ht="81" customHeight="1" thickBot="1">
      <c r="A34" s="274" t="s">
        <v>69</v>
      </c>
      <c r="B34" s="543" t="str">
        <f t="shared" si="3"/>
        <v>★</v>
      </c>
      <c r="C34" s="544"/>
      <c r="D34" s="545"/>
      <c r="E34" s="157">
        <v>4.51</v>
      </c>
      <c r="F34" s="157">
        <v>4.2699999999999996</v>
      </c>
      <c r="G34" s="373">
        <f t="shared" si="2"/>
        <v>-0.24000000000000021</v>
      </c>
      <c r="H34" s="594" t="s">
        <v>287</v>
      </c>
      <c r="I34" s="595"/>
      <c r="J34" s="595"/>
      <c r="K34" s="595"/>
      <c r="L34" s="596"/>
      <c r="M34" s="513" t="s">
        <v>288</v>
      </c>
      <c r="N34" s="514">
        <v>45005</v>
      </c>
      <c r="O34" s="336" t="s">
        <v>69</v>
      </c>
    </row>
    <row r="35" spans="1:16" ht="94.5" customHeight="1" thickBot="1">
      <c r="A35" s="343" t="s">
        <v>70</v>
      </c>
      <c r="B35" s="543" t="str">
        <f t="shared" si="3"/>
        <v>★</v>
      </c>
      <c r="C35" s="544"/>
      <c r="D35" s="545"/>
      <c r="E35" s="157">
        <v>5.32</v>
      </c>
      <c r="F35" s="157">
        <v>5.01</v>
      </c>
      <c r="G35" s="373">
        <f t="shared" si="2"/>
        <v>-0.3100000000000005</v>
      </c>
      <c r="H35" s="600"/>
      <c r="I35" s="601"/>
      <c r="J35" s="601"/>
      <c r="K35" s="601"/>
      <c r="L35" s="602"/>
      <c r="M35" s="472"/>
      <c r="N35" s="473"/>
      <c r="O35" s="336" t="s">
        <v>70</v>
      </c>
    </row>
    <row r="36" spans="1:16" ht="92.4" customHeight="1" thickBot="1">
      <c r="A36" s="345" t="s">
        <v>71</v>
      </c>
      <c r="B36" s="543" t="str">
        <f t="shared" si="3"/>
        <v>★</v>
      </c>
      <c r="C36" s="544"/>
      <c r="D36" s="545"/>
      <c r="E36" s="157">
        <v>4.34</v>
      </c>
      <c r="F36" s="157">
        <v>4.07</v>
      </c>
      <c r="G36" s="373">
        <f t="shared" si="2"/>
        <v>-0.26999999999999957</v>
      </c>
      <c r="H36" s="546"/>
      <c r="I36" s="547"/>
      <c r="J36" s="547"/>
      <c r="K36" s="547"/>
      <c r="L36" s="548"/>
      <c r="M36" s="413"/>
      <c r="N36" s="414"/>
      <c r="O36" s="336" t="s">
        <v>71</v>
      </c>
    </row>
    <row r="37" spans="1:16" ht="87.75" customHeight="1" thickBot="1">
      <c r="A37" s="342" t="s">
        <v>72</v>
      </c>
      <c r="B37" s="543" t="str">
        <f t="shared" si="3"/>
        <v>★</v>
      </c>
      <c r="C37" s="544"/>
      <c r="D37" s="545"/>
      <c r="E37" s="157">
        <v>5.57</v>
      </c>
      <c r="F37" s="157">
        <v>4.6100000000000003</v>
      </c>
      <c r="G37" s="373">
        <f t="shared" si="2"/>
        <v>-0.96</v>
      </c>
      <c r="H37" s="546" t="s">
        <v>258</v>
      </c>
      <c r="I37" s="547"/>
      <c r="J37" s="547"/>
      <c r="K37" s="547"/>
      <c r="L37" s="548"/>
      <c r="M37" s="202" t="s">
        <v>259</v>
      </c>
      <c r="N37" s="203">
        <v>45002</v>
      </c>
      <c r="O37" s="336" t="s">
        <v>72</v>
      </c>
    </row>
    <row r="38" spans="1:16" ht="75.75" customHeight="1" thickBot="1">
      <c r="A38" s="342" t="s">
        <v>73</v>
      </c>
      <c r="B38" s="543" t="s">
        <v>284</v>
      </c>
      <c r="C38" s="544"/>
      <c r="D38" s="545"/>
      <c r="E38" s="457">
        <v>14.48</v>
      </c>
      <c r="F38" s="398">
        <v>10.14</v>
      </c>
      <c r="G38" s="373">
        <f t="shared" si="2"/>
        <v>-4.34</v>
      </c>
      <c r="H38" s="546"/>
      <c r="I38" s="547"/>
      <c r="J38" s="547"/>
      <c r="K38" s="547"/>
      <c r="L38" s="548"/>
      <c r="M38" s="202"/>
      <c r="N38" s="203"/>
      <c r="O38" s="336" t="s">
        <v>73</v>
      </c>
    </row>
    <row r="39" spans="1:16" ht="70.2" customHeight="1" thickBot="1">
      <c r="A39" s="342" t="s">
        <v>74</v>
      </c>
      <c r="B39" s="543" t="str">
        <f t="shared" si="3"/>
        <v>★</v>
      </c>
      <c r="C39" s="544"/>
      <c r="D39" s="545"/>
      <c r="E39" s="398">
        <v>8.17</v>
      </c>
      <c r="F39" s="398">
        <v>7.69</v>
      </c>
      <c r="G39" s="373">
        <f t="shared" si="2"/>
        <v>-0.47999999999999954</v>
      </c>
      <c r="H39" s="546"/>
      <c r="I39" s="547"/>
      <c r="J39" s="547"/>
      <c r="K39" s="547"/>
      <c r="L39" s="548"/>
      <c r="M39" s="413"/>
      <c r="N39" s="414"/>
      <c r="O39" s="336" t="s">
        <v>74</v>
      </c>
    </row>
    <row r="40" spans="1:16" ht="78.75" customHeight="1" thickBot="1">
      <c r="A40" s="342" t="s">
        <v>75</v>
      </c>
      <c r="B40" s="543" t="str">
        <f t="shared" si="3"/>
        <v>☆</v>
      </c>
      <c r="C40" s="544"/>
      <c r="D40" s="545"/>
      <c r="E40" s="157">
        <v>4.13</v>
      </c>
      <c r="F40" s="157">
        <v>4.78</v>
      </c>
      <c r="G40" s="373">
        <f t="shared" si="2"/>
        <v>0.65000000000000036</v>
      </c>
      <c r="H40" s="546"/>
      <c r="I40" s="547"/>
      <c r="J40" s="547"/>
      <c r="K40" s="547"/>
      <c r="L40" s="548"/>
      <c r="M40" s="202"/>
      <c r="N40" s="203"/>
      <c r="O40" s="336" t="s">
        <v>75</v>
      </c>
    </row>
    <row r="41" spans="1:16" ht="66" customHeight="1" thickBot="1">
      <c r="A41" s="342" t="s">
        <v>76</v>
      </c>
      <c r="B41" s="543" t="str">
        <f t="shared" si="3"/>
        <v>★★</v>
      </c>
      <c r="C41" s="544"/>
      <c r="D41" s="545"/>
      <c r="E41" s="157">
        <v>5.79</v>
      </c>
      <c r="F41" s="157">
        <v>4.38</v>
      </c>
      <c r="G41" s="373">
        <f t="shared" si="2"/>
        <v>-1.4100000000000001</v>
      </c>
      <c r="H41" s="546"/>
      <c r="I41" s="547"/>
      <c r="J41" s="547"/>
      <c r="K41" s="547"/>
      <c r="L41" s="548"/>
      <c r="M41" s="202"/>
      <c r="N41" s="203"/>
      <c r="O41" s="336" t="s">
        <v>76</v>
      </c>
    </row>
    <row r="42" spans="1:16" ht="77.25" customHeight="1" thickBot="1">
      <c r="A42" s="342" t="s">
        <v>77</v>
      </c>
      <c r="B42" s="543" t="str">
        <f t="shared" si="3"/>
        <v>★</v>
      </c>
      <c r="C42" s="544"/>
      <c r="D42" s="545"/>
      <c r="E42" s="398">
        <v>7.11</v>
      </c>
      <c r="F42" s="157">
        <v>5.75</v>
      </c>
      <c r="G42" s="373">
        <f t="shared" si="2"/>
        <v>-1.3600000000000003</v>
      </c>
      <c r="H42" s="546" t="s">
        <v>262</v>
      </c>
      <c r="I42" s="547"/>
      <c r="J42" s="547"/>
      <c r="K42" s="547"/>
      <c r="L42" s="548"/>
      <c r="M42" s="413" t="s">
        <v>263</v>
      </c>
      <c r="N42" s="203">
        <v>45000</v>
      </c>
      <c r="O42" s="336" t="s">
        <v>77</v>
      </c>
      <c r="P42" s="57" t="s">
        <v>198</v>
      </c>
    </row>
    <row r="43" spans="1:16" ht="69.75" customHeight="1" thickBot="1">
      <c r="A43" s="342" t="s">
        <v>78</v>
      </c>
      <c r="B43" s="543" t="str">
        <f t="shared" si="3"/>
        <v>☆</v>
      </c>
      <c r="C43" s="544"/>
      <c r="D43" s="545"/>
      <c r="E43" s="157">
        <v>4.26</v>
      </c>
      <c r="F43" s="157">
        <v>5.13</v>
      </c>
      <c r="G43" s="373">
        <f t="shared" si="2"/>
        <v>0.87000000000000011</v>
      </c>
      <c r="H43" s="546"/>
      <c r="I43" s="547"/>
      <c r="J43" s="547"/>
      <c r="K43" s="547"/>
      <c r="L43" s="548"/>
      <c r="M43" s="202"/>
      <c r="N43" s="203"/>
      <c r="O43" s="336" t="s">
        <v>78</v>
      </c>
    </row>
    <row r="44" spans="1:16" ht="77.25" customHeight="1" thickBot="1">
      <c r="A44" s="346" t="s">
        <v>79</v>
      </c>
      <c r="B44" s="543" t="str">
        <f t="shared" si="3"/>
        <v>★</v>
      </c>
      <c r="C44" s="544"/>
      <c r="D44" s="545"/>
      <c r="E44" s="157">
        <v>5.65</v>
      </c>
      <c r="F44" s="157">
        <v>5.09</v>
      </c>
      <c r="G44" s="373">
        <f t="shared" si="2"/>
        <v>-0.5600000000000005</v>
      </c>
      <c r="H44" s="603"/>
      <c r="I44" s="604"/>
      <c r="J44" s="604"/>
      <c r="K44" s="604"/>
      <c r="L44" s="604"/>
      <c r="M44" s="202"/>
      <c r="N44" s="479"/>
      <c r="O44" s="336" t="s">
        <v>79</v>
      </c>
    </row>
    <row r="45" spans="1:16" ht="81.75" customHeight="1" thickBot="1">
      <c r="A45" s="342" t="s">
        <v>80</v>
      </c>
      <c r="B45" s="543" t="str">
        <f t="shared" si="3"/>
        <v>☆</v>
      </c>
      <c r="C45" s="544"/>
      <c r="D45" s="545"/>
      <c r="E45" s="157">
        <v>5.9</v>
      </c>
      <c r="F45" s="398">
        <v>6.13</v>
      </c>
      <c r="G45" s="373">
        <f t="shared" si="2"/>
        <v>0.22999999999999954</v>
      </c>
      <c r="H45" s="597"/>
      <c r="I45" s="598"/>
      <c r="J45" s="598"/>
      <c r="K45" s="598"/>
      <c r="L45" s="599"/>
      <c r="M45" s="202"/>
      <c r="N45" s="463"/>
      <c r="O45" s="336" t="s">
        <v>80</v>
      </c>
    </row>
    <row r="46" spans="1:16" ht="72.75" customHeight="1" thickBot="1">
      <c r="A46" s="342" t="s">
        <v>81</v>
      </c>
      <c r="B46" s="543" t="str">
        <f t="shared" si="3"/>
        <v>☆</v>
      </c>
      <c r="C46" s="544"/>
      <c r="D46" s="545"/>
      <c r="E46" s="157">
        <v>5.82</v>
      </c>
      <c r="F46" s="157">
        <v>5.98</v>
      </c>
      <c r="G46" s="373">
        <f t="shared" si="2"/>
        <v>0.16000000000000014</v>
      </c>
      <c r="H46" s="546"/>
      <c r="I46" s="547"/>
      <c r="J46" s="547"/>
      <c r="K46" s="547"/>
      <c r="L46" s="548"/>
      <c r="M46" s="202"/>
      <c r="N46" s="203"/>
      <c r="O46" s="336" t="s">
        <v>81</v>
      </c>
    </row>
    <row r="47" spans="1:16" ht="91.2" customHeight="1" thickBot="1">
      <c r="A47" s="342" t="s">
        <v>82</v>
      </c>
      <c r="B47" s="543" t="str">
        <f t="shared" si="3"/>
        <v>★</v>
      </c>
      <c r="C47" s="544"/>
      <c r="D47" s="545"/>
      <c r="E47" s="157">
        <v>4.58</v>
      </c>
      <c r="F47" s="157">
        <v>4.28</v>
      </c>
      <c r="G47" s="373">
        <f t="shared" si="2"/>
        <v>-0.29999999999999982</v>
      </c>
      <c r="H47" s="546"/>
      <c r="I47" s="547"/>
      <c r="J47" s="547"/>
      <c r="K47" s="547"/>
      <c r="L47" s="548"/>
      <c r="M47" s="480"/>
      <c r="N47" s="203"/>
      <c r="O47" s="336" t="s">
        <v>82</v>
      </c>
    </row>
    <row r="48" spans="1:16" ht="78.75" customHeight="1" thickBot="1">
      <c r="A48" s="342" t="s">
        <v>83</v>
      </c>
      <c r="B48" s="543" t="str">
        <f t="shared" si="3"/>
        <v>★</v>
      </c>
      <c r="C48" s="544"/>
      <c r="D48" s="545"/>
      <c r="E48" s="157">
        <v>5.47</v>
      </c>
      <c r="F48" s="157">
        <v>4.8499999999999996</v>
      </c>
      <c r="G48" s="373">
        <f t="shared" si="2"/>
        <v>-0.62000000000000011</v>
      </c>
      <c r="H48" s="549"/>
      <c r="I48" s="550"/>
      <c r="J48" s="550"/>
      <c r="K48" s="550"/>
      <c r="L48" s="551"/>
      <c r="M48" s="202"/>
      <c r="N48" s="203"/>
      <c r="O48" s="336" t="s">
        <v>83</v>
      </c>
    </row>
    <row r="49" spans="1:15" ht="74.25" customHeight="1" thickBot="1">
      <c r="A49" s="342" t="s">
        <v>84</v>
      </c>
      <c r="B49" s="543" t="str">
        <f t="shared" si="3"/>
        <v>★</v>
      </c>
      <c r="C49" s="544"/>
      <c r="D49" s="545"/>
      <c r="E49" s="398">
        <v>6.25</v>
      </c>
      <c r="F49" s="157">
        <v>5.66</v>
      </c>
      <c r="G49" s="373">
        <f t="shared" si="2"/>
        <v>-0.58999999999999986</v>
      </c>
      <c r="H49" s="546"/>
      <c r="I49" s="547"/>
      <c r="J49" s="547"/>
      <c r="K49" s="547"/>
      <c r="L49" s="548"/>
      <c r="M49" s="202"/>
      <c r="N49" s="203"/>
      <c r="O49" s="336" t="s">
        <v>84</v>
      </c>
    </row>
    <row r="50" spans="1:15" ht="73.2" customHeight="1" thickBot="1">
      <c r="A50" s="342" t="s">
        <v>85</v>
      </c>
      <c r="B50" s="543" t="str">
        <f t="shared" si="3"/>
        <v>★</v>
      </c>
      <c r="C50" s="544"/>
      <c r="D50" s="545"/>
      <c r="E50" s="398">
        <v>8.19</v>
      </c>
      <c r="F50" s="398">
        <v>7.21</v>
      </c>
      <c r="G50" s="373">
        <f t="shared" si="2"/>
        <v>-0.97999999999999954</v>
      </c>
      <c r="H50" s="549"/>
      <c r="I50" s="550"/>
      <c r="J50" s="550"/>
      <c r="K50" s="550"/>
      <c r="L50" s="551"/>
      <c r="M50" s="202"/>
      <c r="N50" s="502"/>
      <c r="O50" s="336" t="s">
        <v>85</v>
      </c>
    </row>
    <row r="51" spans="1:15" ht="73.5" customHeight="1" thickBot="1">
      <c r="A51" s="342" t="s">
        <v>86</v>
      </c>
      <c r="B51" s="543" t="str">
        <f t="shared" si="3"/>
        <v>☆</v>
      </c>
      <c r="C51" s="544"/>
      <c r="D51" s="545"/>
      <c r="E51" s="398">
        <v>7.21</v>
      </c>
      <c r="F51" s="398">
        <v>7.26</v>
      </c>
      <c r="G51" s="373">
        <f t="shared" si="2"/>
        <v>4.9999999999999822E-2</v>
      </c>
      <c r="H51" s="546"/>
      <c r="I51" s="547"/>
      <c r="J51" s="547"/>
      <c r="K51" s="547"/>
      <c r="L51" s="548"/>
      <c r="M51" s="415"/>
      <c r="N51" s="416"/>
      <c r="O51" s="336" t="s">
        <v>86</v>
      </c>
    </row>
    <row r="52" spans="1:15" ht="75" customHeight="1" thickBot="1">
      <c r="A52" s="342" t="s">
        <v>87</v>
      </c>
      <c r="B52" s="543" t="str">
        <f t="shared" si="3"/>
        <v>★</v>
      </c>
      <c r="C52" s="544"/>
      <c r="D52" s="545"/>
      <c r="E52" s="157">
        <v>4.2</v>
      </c>
      <c r="F52" s="157">
        <v>4</v>
      </c>
      <c r="G52" s="373">
        <f t="shared" si="2"/>
        <v>-0.20000000000000018</v>
      </c>
      <c r="H52" s="546"/>
      <c r="I52" s="547"/>
      <c r="J52" s="547"/>
      <c r="K52" s="547"/>
      <c r="L52" s="548"/>
      <c r="M52" s="202"/>
      <c r="N52" s="203"/>
      <c r="O52" s="336" t="s">
        <v>87</v>
      </c>
    </row>
    <row r="53" spans="1:15" ht="77.25" customHeight="1" thickBot="1">
      <c r="A53" s="342" t="s">
        <v>88</v>
      </c>
      <c r="B53" s="543" t="str">
        <f t="shared" si="3"/>
        <v>☆</v>
      </c>
      <c r="C53" s="544"/>
      <c r="D53" s="545"/>
      <c r="E53" s="398">
        <v>9</v>
      </c>
      <c r="F53" s="398">
        <v>9.9499999999999993</v>
      </c>
      <c r="G53" s="373">
        <f t="shared" si="2"/>
        <v>0.94999999999999929</v>
      </c>
      <c r="H53" s="546"/>
      <c r="I53" s="547"/>
      <c r="J53" s="547"/>
      <c r="K53" s="547"/>
      <c r="L53" s="548"/>
      <c r="M53" s="202"/>
      <c r="N53" s="203"/>
      <c r="O53" s="336" t="s">
        <v>88</v>
      </c>
    </row>
    <row r="54" spans="1:15" ht="63.75" customHeight="1" thickBot="1">
      <c r="A54" s="342" t="s">
        <v>89</v>
      </c>
      <c r="B54" s="543" t="str">
        <f t="shared" si="3"/>
        <v>★★</v>
      </c>
      <c r="C54" s="544"/>
      <c r="D54" s="545"/>
      <c r="E54" s="398">
        <v>7</v>
      </c>
      <c r="F54" s="157">
        <v>4.87</v>
      </c>
      <c r="G54" s="373">
        <f t="shared" si="2"/>
        <v>-2.13</v>
      </c>
      <c r="H54" s="546"/>
      <c r="I54" s="547"/>
      <c r="J54" s="547"/>
      <c r="K54" s="547"/>
      <c r="L54" s="548"/>
      <c r="M54" s="202"/>
      <c r="N54" s="203"/>
      <c r="O54" s="336" t="s">
        <v>89</v>
      </c>
    </row>
    <row r="55" spans="1:15" ht="93.6" customHeight="1" thickBot="1">
      <c r="A55" s="342" t="s">
        <v>90</v>
      </c>
      <c r="B55" s="543" t="str">
        <f t="shared" si="3"/>
        <v>★</v>
      </c>
      <c r="C55" s="544"/>
      <c r="D55" s="545"/>
      <c r="E55" s="157">
        <v>4.63</v>
      </c>
      <c r="F55" s="157">
        <v>4</v>
      </c>
      <c r="G55" s="373">
        <f t="shared" si="2"/>
        <v>-0.62999999999999989</v>
      </c>
      <c r="H55" s="546"/>
      <c r="I55" s="547"/>
      <c r="J55" s="547"/>
      <c r="K55" s="547"/>
      <c r="L55" s="548"/>
      <c r="M55" s="202"/>
      <c r="N55" s="203"/>
      <c r="O55" s="336" t="s">
        <v>90</v>
      </c>
    </row>
    <row r="56" spans="1:15" ht="80.25" customHeight="1" thickBot="1">
      <c r="A56" s="342" t="s">
        <v>91</v>
      </c>
      <c r="B56" s="543" t="str">
        <f t="shared" si="3"/>
        <v>★★</v>
      </c>
      <c r="C56" s="544"/>
      <c r="D56" s="545"/>
      <c r="E56" s="398">
        <v>6.42</v>
      </c>
      <c r="F56" s="157">
        <v>5</v>
      </c>
      <c r="G56" s="373">
        <f t="shared" si="2"/>
        <v>-1.42</v>
      </c>
      <c r="H56" s="594" t="s">
        <v>285</v>
      </c>
      <c r="I56" s="595"/>
      <c r="J56" s="595"/>
      <c r="K56" s="595"/>
      <c r="L56" s="596"/>
      <c r="M56" s="504" t="s">
        <v>286</v>
      </c>
      <c r="N56" s="505">
        <v>45006</v>
      </c>
      <c r="O56" s="336" t="s">
        <v>91</v>
      </c>
    </row>
    <row r="57" spans="1:15" ht="63.75" customHeight="1" thickBot="1">
      <c r="A57" s="342" t="s">
        <v>92</v>
      </c>
      <c r="B57" s="543" t="str">
        <f t="shared" si="3"/>
        <v>★★</v>
      </c>
      <c r="C57" s="544"/>
      <c r="D57" s="545"/>
      <c r="E57" s="398">
        <v>7.71</v>
      </c>
      <c r="F57" s="157">
        <v>5.58</v>
      </c>
      <c r="G57" s="373">
        <f t="shared" si="2"/>
        <v>-2.13</v>
      </c>
      <c r="H57" s="549"/>
      <c r="I57" s="550"/>
      <c r="J57" s="550"/>
      <c r="K57" s="550"/>
      <c r="L57" s="551"/>
      <c r="M57" s="202"/>
      <c r="N57" s="203"/>
      <c r="O57" s="336" t="s">
        <v>92</v>
      </c>
    </row>
    <row r="58" spans="1:15" ht="69.75" customHeight="1" thickBot="1">
      <c r="A58" s="342" t="s">
        <v>93</v>
      </c>
      <c r="B58" s="543" t="str">
        <f t="shared" si="3"/>
        <v>☆</v>
      </c>
      <c r="C58" s="544"/>
      <c r="D58" s="545"/>
      <c r="E58" s="398">
        <v>6</v>
      </c>
      <c r="F58" s="398">
        <v>6.17</v>
      </c>
      <c r="G58" s="373">
        <f t="shared" si="2"/>
        <v>0.16999999999999993</v>
      </c>
      <c r="H58" s="546"/>
      <c r="I58" s="547"/>
      <c r="J58" s="547"/>
      <c r="K58" s="547"/>
      <c r="L58" s="548"/>
      <c r="M58" s="202"/>
      <c r="N58" s="203"/>
      <c r="O58" s="336" t="s">
        <v>93</v>
      </c>
    </row>
    <row r="59" spans="1:15" ht="76.2" customHeight="1" thickBot="1">
      <c r="A59" s="342" t="s">
        <v>94</v>
      </c>
      <c r="B59" s="543" t="str">
        <f t="shared" si="3"/>
        <v>★★</v>
      </c>
      <c r="C59" s="544"/>
      <c r="D59" s="545"/>
      <c r="E59" s="398">
        <v>6.57</v>
      </c>
      <c r="F59" s="157">
        <v>4.43</v>
      </c>
      <c r="G59" s="373">
        <f t="shared" si="2"/>
        <v>-2.1400000000000006</v>
      </c>
      <c r="H59" s="546"/>
      <c r="I59" s="547"/>
      <c r="J59" s="547"/>
      <c r="K59" s="547"/>
      <c r="L59" s="548"/>
      <c r="M59" s="415"/>
      <c r="N59" s="416"/>
      <c r="O59" s="336" t="s">
        <v>94</v>
      </c>
    </row>
    <row r="60" spans="1:15" ht="91.95" customHeight="1" thickBot="1">
      <c r="A60" s="342" t="s">
        <v>95</v>
      </c>
      <c r="B60" s="543" t="str">
        <f t="shared" si="3"/>
        <v>★★</v>
      </c>
      <c r="C60" s="544"/>
      <c r="D60" s="545"/>
      <c r="E60" s="457">
        <v>12</v>
      </c>
      <c r="F60" s="398">
        <v>10.38</v>
      </c>
      <c r="G60" s="373">
        <f t="shared" si="2"/>
        <v>-1.6199999999999992</v>
      </c>
      <c r="H60" s="546"/>
      <c r="I60" s="547"/>
      <c r="J60" s="547"/>
      <c r="K60" s="547"/>
      <c r="L60" s="548"/>
      <c r="M60" s="202"/>
      <c r="N60" s="203"/>
      <c r="O60" s="336" t="s">
        <v>95</v>
      </c>
    </row>
    <row r="61" spans="1:15" ht="81" customHeight="1" thickBot="1">
      <c r="A61" s="342" t="s">
        <v>96</v>
      </c>
      <c r="B61" s="543" t="str">
        <f t="shared" si="3"/>
        <v>★★</v>
      </c>
      <c r="C61" s="544"/>
      <c r="D61" s="545"/>
      <c r="E61" s="157">
        <v>5.85</v>
      </c>
      <c r="F61" s="157">
        <v>3.85</v>
      </c>
      <c r="G61" s="373">
        <f t="shared" si="2"/>
        <v>-1.9999999999999996</v>
      </c>
      <c r="H61" s="546"/>
      <c r="I61" s="547"/>
      <c r="J61" s="547"/>
      <c r="K61" s="547"/>
      <c r="L61" s="548"/>
      <c r="M61" s="202"/>
      <c r="N61" s="203"/>
      <c r="O61" s="336" t="s">
        <v>96</v>
      </c>
    </row>
    <row r="62" spans="1:15" ht="75.599999999999994" customHeight="1" thickBot="1">
      <c r="A62" s="342" t="s">
        <v>97</v>
      </c>
      <c r="B62" s="543" t="str">
        <f t="shared" si="3"/>
        <v>★</v>
      </c>
      <c r="C62" s="544"/>
      <c r="D62" s="545"/>
      <c r="E62" s="398">
        <v>6.83</v>
      </c>
      <c r="F62" s="398">
        <v>6.37</v>
      </c>
      <c r="G62" s="373">
        <f t="shared" si="2"/>
        <v>-0.45999999999999996</v>
      </c>
      <c r="H62" s="546"/>
      <c r="I62" s="547"/>
      <c r="J62" s="547"/>
      <c r="K62" s="547"/>
      <c r="L62" s="548"/>
      <c r="M62" s="464"/>
      <c r="N62" s="203"/>
      <c r="O62" s="336" t="s">
        <v>97</v>
      </c>
    </row>
    <row r="63" spans="1:15" ht="87" customHeight="1" thickBot="1">
      <c r="A63" s="342" t="s">
        <v>98</v>
      </c>
      <c r="B63" s="543" t="str">
        <f t="shared" si="3"/>
        <v>★★</v>
      </c>
      <c r="C63" s="544"/>
      <c r="D63" s="545"/>
      <c r="E63" s="157">
        <v>4.87</v>
      </c>
      <c r="F63" s="157">
        <v>3.04</v>
      </c>
      <c r="G63" s="373">
        <f t="shared" si="2"/>
        <v>-1.83</v>
      </c>
      <c r="H63" s="546"/>
      <c r="I63" s="547"/>
      <c r="J63" s="547"/>
      <c r="K63" s="547"/>
      <c r="L63" s="548"/>
      <c r="M63" s="453"/>
      <c r="N63" s="203"/>
      <c r="O63" s="336" t="s">
        <v>98</v>
      </c>
    </row>
    <row r="64" spans="1:15" ht="73.2" customHeight="1" thickBot="1">
      <c r="A64" s="342" t="s">
        <v>99</v>
      </c>
      <c r="B64" s="543" t="str">
        <f t="shared" si="3"/>
        <v>★</v>
      </c>
      <c r="C64" s="544"/>
      <c r="D64" s="545"/>
      <c r="E64" s="157">
        <v>3.2</v>
      </c>
      <c r="F64" s="503">
        <v>2.77</v>
      </c>
      <c r="G64" s="373">
        <f t="shared" si="2"/>
        <v>-0.43000000000000016</v>
      </c>
      <c r="H64" s="552"/>
      <c r="I64" s="553"/>
      <c r="J64" s="553"/>
      <c r="K64" s="553"/>
      <c r="L64" s="554"/>
      <c r="M64" s="202"/>
      <c r="N64" s="203"/>
      <c r="O64" s="336" t="s">
        <v>99</v>
      </c>
    </row>
    <row r="65" spans="1:18" ht="80.25" customHeight="1" thickBot="1">
      <c r="A65" s="342" t="s">
        <v>100</v>
      </c>
      <c r="B65" s="543" t="str">
        <f t="shared" si="3"/>
        <v>★</v>
      </c>
      <c r="C65" s="544"/>
      <c r="D65" s="545"/>
      <c r="E65" s="398">
        <v>6.22</v>
      </c>
      <c r="F65" s="157">
        <v>5.0999999999999996</v>
      </c>
      <c r="G65" s="373">
        <f t="shared" si="2"/>
        <v>-1.1200000000000001</v>
      </c>
      <c r="H65" s="549"/>
      <c r="I65" s="550"/>
      <c r="J65" s="550"/>
      <c r="K65" s="550"/>
      <c r="L65" s="551"/>
      <c r="M65" s="454"/>
      <c r="N65" s="203"/>
      <c r="O65" s="336" t="s">
        <v>100</v>
      </c>
    </row>
    <row r="66" spans="1:18" ht="88.5" customHeight="1" thickBot="1">
      <c r="A66" s="342" t="s">
        <v>101</v>
      </c>
      <c r="B66" s="543" t="str">
        <f t="shared" si="3"/>
        <v>★</v>
      </c>
      <c r="C66" s="544"/>
      <c r="D66" s="545"/>
      <c r="E66" s="457">
        <v>14.11</v>
      </c>
      <c r="F66" s="457">
        <v>12.75</v>
      </c>
      <c r="G66" s="373">
        <f t="shared" si="2"/>
        <v>-1.3599999999999994</v>
      </c>
      <c r="H66" s="549"/>
      <c r="I66" s="550"/>
      <c r="J66" s="550"/>
      <c r="K66" s="550"/>
      <c r="L66" s="551"/>
      <c r="M66" s="202"/>
      <c r="N66" s="203"/>
      <c r="O66" s="336" t="s">
        <v>101</v>
      </c>
    </row>
    <row r="67" spans="1:18" ht="78.75" customHeight="1" thickBot="1">
      <c r="A67" s="342" t="s">
        <v>102</v>
      </c>
      <c r="B67" s="543" t="str">
        <f t="shared" si="3"/>
        <v>★</v>
      </c>
      <c r="C67" s="544"/>
      <c r="D67" s="545"/>
      <c r="E67" s="398">
        <v>9.4700000000000006</v>
      </c>
      <c r="F67" s="398">
        <v>8.56</v>
      </c>
      <c r="G67" s="373">
        <f t="shared" si="2"/>
        <v>-0.91000000000000014</v>
      </c>
      <c r="H67" s="546" t="s">
        <v>260</v>
      </c>
      <c r="I67" s="547"/>
      <c r="J67" s="547"/>
      <c r="K67" s="547"/>
      <c r="L67" s="548"/>
      <c r="M67" s="202" t="s">
        <v>261</v>
      </c>
      <c r="N67" s="203">
        <v>45001</v>
      </c>
      <c r="O67" s="336" t="s">
        <v>102</v>
      </c>
    </row>
    <row r="68" spans="1:18" ht="63" customHeight="1" thickBot="1">
      <c r="A68" s="345" t="s">
        <v>103</v>
      </c>
      <c r="B68" s="543" t="str">
        <f t="shared" si="3"/>
        <v>★</v>
      </c>
      <c r="C68" s="544"/>
      <c r="D68" s="545"/>
      <c r="E68" s="398">
        <v>10.72</v>
      </c>
      <c r="F68" s="398">
        <v>10.41</v>
      </c>
      <c r="G68" s="373">
        <f t="shared" si="2"/>
        <v>-0.3100000000000005</v>
      </c>
      <c r="H68" s="546"/>
      <c r="I68" s="547"/>
      <c r="J68" s="547"/>
      <c r="K68" s="547"/>
      <c r="L68" s="548"/>
      <c r="M68" s="415"/>
      <c r="N68" s="203"/>
      <c r="O68" s="336" t="s">
        <v>103</v>
      </c>
    </row>
    <row r="69" spans="1:18" ht="72.75" customHeight="1" thickBot="1">
      <c r="A69" s="343" t="s">
        <v>104</v>
      </c>
      <c r="B69" s="543" t="str">
        <f t="shared" si="3"/>
        <v>☆</v>
      </c>
      <c r="C69" s="544"/>
      <c r="D69" s="545"/>
      <c r="E69" s="401">
        <v>2.2799999999999998</v>
      </c>
      <c r="F69" s="401">
        <v>2.34</v>
      </c>
      <c r="G69" s="373">
        <f t="shared" si="2"/>
        <v>6.0000000000000053E-2</v>
      </c>
      <c r="H69" s="549"/>
      <c r="I69" s="550"/>
      <c r="J69" s="550"/>
      <c r="K69" s="550"/>
      <c r="L69" s="551"/>
      <c r="M69" s="202"/>
      <c r="N69" s="203"/>
      <c r="O69" s="336" t="s">
        <v>104</v>
      </c>
    </row>
    <row r="70" spans="1:18" ht="58.5" customHeight="1" thickBot="1">
      <c r="A70" s="275" t="s">
        <v>105</v>
      </c>
      <c r="B70" s="543" t="str">
        <f t="shared" si="3"/>
        <v>★</v>
      </c>
      <c r="C70" s="544"/>
      <c r="D70" s="545"/>
      <c r="E70" s="157">
        <v>5.91</v>
      </c>
      <c r="F70" s="157">
        <v>5.36</v>
      </c>
      <c r="G70" s="373">
        <f t="shared" si="2"/>
        <v>-0.54999999999999982</v>
      </c>
      <c r="H70" s="546"/>
      <c r="I70" s="547"/>
      <c r="J70" s="547"/>
      <c r="K70" s="547"/>
      <c r="L70" s="548"/>
      <c r="M70" s="276"/>
      <c r="N70" s="203"/>
      <c r="O70" s="336"/>
    </row>
    <row r="71" spans="1:18" ht="42.75" customHeight="1" thickBot="1">
      <c r="A71" s="277"/>
      <c r="B71" s="277"/>
      <c r="C71" s="277"/>
      <c r="D71" s="277"/>
      <c r="E71" s="585"/>
      <c r="F71" s="585"/>
      <c r="G71" s="585"/>
      <c r="H71" s="585"/>
      <c r="I71" s="585"/>
      <c r="J71" s="585"/>
      <c r="K71" s="585"/>
      <c r="L71" s="585"/>
      <c r="M71" s="58">
        <f>COUNTIF(E24:E69,"&gt;=10")</f>
        <v>5</v>
      </c>
      <c r="N71" s="58">
        <f>COUNTIF(F24:F69,"&gt;=10")</f>
        <v>4</v>
      </c>
      <c r="O71" s="58" t="s">
        <v>29</v>
      </c>
    </row>
    <row r="72" spans="1:18" ht="36.75" customHeight="1" thickBot="1">
      <c r="A72" s="79" t="s">
        <v>21</v>
      </c>
      <c r="B72" s="80"/>
      <c r="C72" s="139"/>
      <c r="D72" s="139"/>
      <c r="E72" s="586" t="s">
        <v>20</v>
      </c>
      <c r="F72" s="586"/>
      <c r="G72" s="586"/>
      <c r="H72" s="587" t="s">
        <v>252</v>
      </c>
      <c r="I72" s="588"/>
      <c r="J72" s="80"/>
      <c r="K72" s="81"/>
      <c r="L72" s="81"/>
      <c r="M72" s="82"/>
      <c r="N72" s="83"/>
    </row>
    <row r="73" spans="1:18" ht="36.75" customHeight="1" thickBot="1">
      <c r="A73" s="84"/>
      <c r="B73" s="278"/>
      <c r="C73" s="591" t="s">
        <v>246</v>
      </c>
      <c r="D73" s="592"/>
      <c r="E73" s="592"/>
      <c r="F73" s="593"/>
      <c r="G73" s="85">
        <f>+F70</f>
        <v>5.36</v>
      </c>
      <c r="H73" s="86" t="s">
        <v>106</v>
      </c>
      <c r="I73" s="589">
        <f>+G70</f>
        <v>-0.54999999999999982</v>
      </c>
      <c r="J73" s="590"/>
      <c r="K73" s="279"/>
      <c r="L73" s="279"/>
      <c r="M73" s="280"/>
      <c r="N73" s="87"/>
    </row>
    <row r="74" spans="1:18" ht="36.75" customHeight="1" thickBot="1">
      <c r="A74" s="84"/>
      <c r="B74" s="278"/>
      <c r="C74" s="555" t="s">
        <v>107</v>
      </c>
      <c r="D74" s="556"/>
      <c r="E74" s="556"/>
      <c r="F74" s="557"/>
      <c r="G74" s="88">
        <f>+F35</f>
        <v>5.01</v>
      </c>
      <c r="H74" s="89" t="s">
        <v>106</v>
      </c>
      <c r="I74" s="558">
        <f>+G35</f>
        <v>-0.3100000000000005</v>
      </c>
      <c r="J74" s="559"/>
      <c r="K74" s="279"/>
      <c r="L74" s="279"/>
      <c r="M74" s="280"/>
      <c r="N74" s="87"/>
      <c r="R74" s="318" t="s">
        <v>21</v>
      </c>
    </row>
    <row r="75" spans="1:18" ht="36.75" customHeight="1" thickBot="1">
      <c r="A75" s="84"/>
      <c r="B75" s="278"/>
      <c r="C75" s="560" t="s">
        <v>108</v>
      </c>
      <c r="D75" s="561"/>
      <c r="E75" s="561"/>
      <c r="F75" s="90" t="str">
        <f>VLOOKUP(G75,F:P,10,0)</f>
        <v>大分県</v>
      </c>
      <c r="G75" s="91">
        <f>MAX(F23:F70)</f>
        <v>12.75</v>
      </c>
      <c r="H75" s="562" t="s">
        <v>109</v>
      </c>
      <c r="I75" s="563"/>
      <c r="J75" s="563"/>
      <c r="K75" s="92">
        <f>+N71</f>
        <v>4</v>
      </c>
      <c r="L75" s="93" t="s">
        <v>110</v>
      </c>
      <c r="M75" s="94">
        <f>N71-M71</f>
        <v>-1</v>
      </c>
      <c r="N75" s="87"/>
      <c r="R75" s="319"/>
    </row>
    <row r="76" spans="1:18" ht="36.75" customHeight="1" thickBot="1">
      <c r="A76" s="95"/>
      <c r="B76" s="96"/>
      <c r="C76" s="96"/>
      <c r="D76" s="96"/>
      <c r="E76" s="96"/>
      <c r="F76" s="96"/>
      <c r="G76" s="96"/>
      <c r="H76" s="96"/>
      <c r="I76" s="96"/>
      <c r="J76" s="96"/>
      <c r="K76" s="97"/>
      <c r="L76" s="97"/>
      <c r="M76" s="98"/>
      <c r="N76" s="99"/>
      <c r="R76" s="319"/>
    </row>
    <row r="77" spans="1:18" ht="30.75" customHeight="1">
      <c r="A77" s="124"/>
      <c r="B77" s="124"/>
      <c r="C77" s="124"/>
      <c r="D77" s="124"/>
      <c r="E77" s="124"/>
      <c r="F77" s="124"/>
      <c r="G77" s="124"/>
      <c r="H77" s="124"/>
      <c r="I77" s="124"/>
      <c r="J77" s="124"/>
      <c r="K77" s="281"/>
      <c r="L77" s="281"/>
      <c r="M77" s="282"/>
      <c r="N77" s="283"/>
      <c r="R77" s="320"/>
    </row>
    <row r="78" spans="1:18" ht="30.75" customHeight="1" thickBot="1">
      <c r="A78" s="284"/>
      <c r="B78" s="284"/>
      <c r="C78" s="284"/>
      <c r="D78" s="284"/>
      <c r="E78" s="284"/>
      <c r="F78" s="284"/>
      <c r="G78" s="284"/>
      <c r="H78" s="284"/>
      <c r="I78" s="284"/>
      <c r="J78" s="284"/>
      <c r="K78" s="285"/>
      <c r="L78" s="285"/>
      <c r="M78" s="286"/>
      <c r="N78" s="284"/>
    </row>
    <row r="79" spans="1:18" ht="24.75" customHeight="1" thickTop="1">
      <c r="A79" s="564">
        <v>3</v>
      </c>
      <c r="B79" s="567" t="s">
        <v>232</v>
      </c>
      <c r="C79" s="568"/>
      <c r="D79" s="568"/>
      <c r="E79" s="568"/>
      <c r="F79" s="569"/>
      <c r="G79" s="576" t="s">
        <v>233</v>
      </c>
      <c r="H79" s="577"/>
      <c r="I79" s="577"/>
      <c r="J79" s="577"/>
      <c r="K79" s="577"/>
      <c r="L79" s="577"/>
      <c r="M79" s="577"/>
      <c r="N79" s="578"/>
    </row>
    <row r="80" spans="1:18" ht="24.75" customHeight="1">
      <c r="A80" s="565"/>
      <c r="B80" s="570"/>
      <c r="C80" s="571"/>
      <c r="D80" s="571"/>
      <c r="E80" s="571"/>
      <c r="F80" s="572"/>
      <c r="G80" s="579"/>
      <c r="H80" s="580"/>
      <c r="I80" s="580"/>
      <c r="J80" s="580"/>
      <c r="K80" s="580"/>
      <c r="L80" s="580"/>
      <c r="M80" s="580"/>
      <c r="N80" s="581"/>
      <c r="O80" s="287" t="s">
        <v>29</v>
      </c>
      <c r="P80" s="287"/>
    </row>
    <row r="81" spans="1:16" ht="24.75" customHeight="1">
      <c r="A81" s="565"/>
      <c r="B81" s="570"/>
      <c r="C81" s="571"/>
      <c r="D81" s="571"/>
      <c r="E81" s="571"/>
      <c r="F81" s="572"/>
      <c r="G81" s="579"/>
      <c r="H81" s="580"/>
      <c r="I81" s="580"/>
      <c r="J81" s="580"/>
      <c r="K81" s="580"/>
      <c r="L81" s="580"/>
      <c r="M81" s="580"/>
      <c r="N81" s="581"/>
      <c r="O81" s="287" t="s">
        <v>21</v>
      </c>
      <c r="P81" s="287" t="s">
        <v>111</v>
      </c>
    </row>
    <row r="82" spans="1:16" ht="24.75" customHeight="1">
      <c r="A82" s="565"/>
      <c r="B82" s="570"/>
      <c r="C82" s="571"/>
      <c r="D82" s="571"/>
      <c r="E82" s="571"/>
      <c r="F82" s="572"/>
      <c r="G82" s="579"/>
      <c r="H82" s="580"/>
      <c r="I82" s="580"/>
      <c r="J82" s="580"/>
      <c r="K82" s="580"/>
      <c r="L82" s="580"/>
      <c r="M82" s="580"/>
      <c r="N82" s="581"/>
      <c r="O82" s="288"/>
      <c r="P82" s="287"/>
    </row>
    <row r="83" spans="1:16" ht="46.2" customHeight="1" thickBot="1">
      <c r="A83" s="566"/>
      <c r="B83" s="573"/>
      <c r="C83" s="574"/>
      <c r="D83" s="574"/>
      <c r="E83" s="574"/>
      <c r="F83" s="575"/>
      <c r="G83" s="582"/>
      <c r="H83" s="583"/>
      <c r="I83" s="583"/>
      <c r="J83" s="583"/>
      <c r="K83" s="583"/>
      <c r="L83" s="583"/>
      <c r="M83" s="583"/>
      <c r="N83" s="58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7:D67"/>
    <mergeCell ref="H67:L67"/>
    <mergeCell ref="B68:D68"/>
    <mergeCell ref="H68:L68"/>
    <mergeCell ref="B69:D69"/>
    <mergeCell ref="H69:L69"/>
    <mergeCell ref="B64:D64"/>
    <mergeCell ref="H64:L64"/>
    <mergeCell ref="B65:D65"/>
    <mergeCell ref="B66:D66"/>
    <mergeCell ref="H66:L66"/>
    <mergeCell ref="H65:L65"/>
  </mergeCells>
  <phoneticPr fontId="101"/>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61A3-BC0D-47C4-9A1A-AEF2753D7199}">
  <dimension ref="A1:V53"/>
  <sheetViews>
    <sheetView view="pageBreakPreview" zoomScale="75" zoomScaleNormal="75" zoomScaleSheetLayoutView="75" workbookViewId="0">
      <selection activeCell="Y32" sqref="Y32"/>
    </sheetView>
  </sheetViews>
  <sheetFormatPr defaultColWidth="9" defaultRowHeight="13.2"/>
  <cols>
    <col min="1" max="1" width="4.88671875" style="465" customWidth="1"/>
    <col min="2" max="12" width="9" style="465"/>
    <col min="13" max="13" width="4.21875" style="465" customWidth="1"/>
    <col min="14" max="22" width="9" style="465"/>
    <col min="23" max="23" width="12" style="465" customWidth="1"/>
    <col min="24" max="16384" width="9" style="465"/>
  </cols>
  <sheetData>
    <row r="1" spans="1:22" ht="33.6" customHeight="1">
      <c r="A1" s="755"/>
      <c r="B1" s="755"/>
      <c r="C1" s="755"/>
      <c r="D1" s="755"/>
      <c r="E1" s="755"/>
      <c r="F1" s="755"/>
      <c r="G1" s="755"/>
      <c r="H1" s="755"/>
      <c r="I1" s="755"/>
      <c r="J1" s="755"/>
      <c r="K1" s="755"/>
      <c r="L1" s="755"/>
      <c r="M1" s="755"/>
      <c r="N1" s="755"/>
      <c r="O1" s="755"/>
      <c r="P1" s="755"/>
      <c r="Q1" s="755"/>
      <c r="R1" s="755"/>
      <c r="S1" s="755"/>
      <c r="T1" s="755"/>
      <c r="U1" s="755"/>
      <c r="V1" s="755"/>
    </row>
    <row r="2" spans="1:22" ht="31.5" customHeight="1">
      <c r="A2" s="756"/>
      <c r="B2" s="756"/>
      <c r="C2" s="756"/>
      <c r="D2" s="756"/>
      <c r="E2" s="756"/>
      <c r="F2" s="756"/>
      <c r="G2" s="756"/>
      <c r="H2" s="756"/>
      <c r="I2" s="756"/>
      <c r="J2" s="756"/>
      <c r="K2" s="756"/>
      <c r="L2" s="756"/>
      <c r="M2" s="756"/>
      <c r="N2" s="756"/>
      <c r="O2" s="756"/>
      <c r="P2" s="756"/>
      <c r="Q2" s="756"/>
      <c r="R2" s="756"/>
      <c r="S2" s="756"/>
      <c r="T2" s="756"/>
      <c r="U2" s="756"/>
      <c r="V2" s="756"/>
    </row>
    <row r="3" spans="1:22" ht="31.5" customHeight="1">
      <c r="A3" s="756"/>
      <c r="B3" s="756"/>
      <c r="C3" s="756"/>
      <c r="D3" s="756"/>
      <c r="E3" s="756"/>
      <c r="F3" s="756"/>
      <c r="G3" s="756"/>
      <c r="H3" s="756"/>
      <c r="I3" s="756"/>
      <c r="J3" s="756"/>
      <c r="K3" s="756"/>
      <c r="L3" s="756"/>
      <c r="M3" s="756"/>
      <c r="N3" s="756"/>
      <c r="O3" s="756"/>
      <c r="P3" s="756"/>
      <c r="Q3" s="756"/>
      <c r="R3" s="756"/>
      <c r="S3" s="756"/>
      <c r="T3" s="756"/>
      <c r="U3" s="756"/>
      <c r="V3" s="756"/>
    </row>
    <row r="4" spans="1:22" ht="25.8" customHeight="1">
      <c r="A4" s="757"/>
      <c r="B4" s="757"/>
      <c r="C4" s="757"/>
      <c r="D4" s="757"/>
      <c r="E4" s="757"/>
      <c r="F4" s="757"/>
      <c r="G4" s="757"/>
      <c r="H4" s="757"/>
      <c r="I4" s="757"/>
      <c r="J4" s="757"/>
      <c r="K4" s="757"/>
      <c r="L4" s="757"/>
      <c r="M4" s="757"/>
      <c r="N4" s="757"/>
      <c r="O4" s="757"/>
      <c r="P4" s="757"/>
      <c r="Q4" s="757"/>
      <c r="R4" s="757"/>
      <c r="S4" s="757"/>
      <c r="T4" s="757"/>
      <c r="U4" s="757"/>
      <c r="V4" s="757"/>
    </row>
    <row r="5" spans="1:22" ht="16.2">
      <c r="A5" s="758" t="s">
        <v>21</v>
      </c>
      <c r="B5" s="758"/>
      <c r="C5" s="758"/>
      <c r="D5" s="758"/>
      <c r="E5" s="758"/>
      <c r="F5" s="758"/>
      <c r="G5" s="758"/>
      <c r="H5" s="758"/>
      <c r="I5" s="758"/>
      <c r="J5" s="758"/>
      <c r="K5" s="758"/>
      <c r="L5" s="758"/>
      <c r="M5" s="758"/>
      <c r="N5" s="758"/>
      <c r="O5" s="758"/>
      <c r="P5" s="758"/>
      <c r="Q5" s="758"/>
      <c r="R5" s="758"/>
      <c r="S5" s="758"/>
      <c r="T5" s="758"/>
      <c r="U5" s="758"/>
      <c r="V5" s="758"/>
    </row>
    <row r="6" spans="1:22" ht="16.2">
      <c r="A6" s="759"/>
      <c r="B6" s="759"/>
      <c r="C6" s="759"/>
      <c r="D6" s="759"/>
      <c r="E6" s="759"/>
      <c r="F6" s="759"/>
      <c r="G6" s="759"/>
      <c r="H6" s="759"/>
      <c r="I6" s="759"/>
      <c r="J6" s="759"/>
      <c r="K6" s="759"/>
      <c r="L6" s="759"/>
      <c r="M6" s="759"/>
      <c r="N6" s="759"/>
      <c r="O6" s="760"/>
      <c r="P6" s="761"/>
      <c r="Q6" s="761"/>
      <c r="R6" s="762"/>
      <c r="S6" s="762"/>
      <c r="T6" s="759"/>
      <c r="U6" s="759"/>
      <c r="V6" s="759"/>
    </row>
    <row r="7" spans="1:22" ht="16.2">
      <c r="A7" s="759"/>
      <c r="B7" s="759"/>
      <c r="C7" s="759"/>
      <c r="D7" s="759"/>
      <c r="E7" s="759"/>
      <c r="F7" s="759"/>
      <c r="G7" s="759"/>
      <c r="H7" s="759"/>
      <c r="I7" s="759"/>
      <c r="J7" s="759"/>
      <c r="K7" s="759"/>
      <c r="L7" s="759"/>
      <c r="M7" s="759"/>
      <c r="N7" s="759"/>
      <c r="O7" s="760"/>
      <c r="P7" s="761"/>
      <c r="Q7" s="761"/>
      <c r="R7" s="762"/>
      <c r="S7" s="762"/>
      <c r="T7" s="759"/>
      <c r="U7" s="759"/>
      <c r="V7" s="759"/>
    </row>
    <row r="8" spans="1:22" ht="21">
      <c r="A8" s="759"/>
      <c r="B8" s="763"/>
      <c r="C8" s="764"/>
      <c r="D8" s="764"/>
      <c r="E8" s="764"/>
      <c r="F8" s="759"/>
      <c r="G8" s="759"/>
      <c r="H8" s="759"/>
      <c r="I8" s="759"/>
      <c r="J8" s="759"/>
      <c r="K8" s="759"/>
      <c r="L8" s="759"/>
      <c r="M8" s="759"/>
      <c r="N8" s="759"/>
      <c r="O8" s="762"/>
      <c r="P8" s="765"/>
      <c r="Q8" s="766"/>
      <c r="R8" s="762"/>
      <c r="S8" s="762"/>
      <c r="T8" s="759"/>
      <c r="U8" s="759"/>
      <c r="V8" s="759"/>
    </row>
    <row r="9" spans="1:22">
      <c r="A9" s="759"/>
      <c r="B9" s="759"/>
      <c r="C9" s="759"/>
      <c r="D9" s="759"/>
      <c r="E9" s="759"/>
      <c r="F9" s="759"/>
      <c r="G9" s="759"/>
      <c r="H9" s="759"/>
      <c r="I9" s="759"/>
      <c r="J9" s="759"/>
      <c r="K9" s="759"/>
      <c r="L9" s="759"/>
      <c r="M9" s="759"/>
      <c r="N9" s="759"/>
      <c r="O9" s="759"/>
      <c r="P9" s="759"/>
      <c r="Q9" s="759"/>
      <c r="R9" s="759"/>
      <c r="S9" s="759"/>
      <c r="T9" s="759"/>
      <c r="U9" s="759"/>
      <c r="V9" s="759"/>
    </row>
    <row r="10" spans="1:22">
      <c r="A10" s="759"/>
      <c r="B10" s="759"/>
      <c r="C10" s="759"/>
      <c r="D10" s="759"/>
      <c r="E10" s="759"/>
      <c r="F10" s="759"/>
      <c r="G10" s="759"/>
      <c r="H10" s="759"/>
      <c r="I10" s="759"/>
      <c r="J10" s="759"/>
      <c r="K10" s="759"/>
      <c r="L10" s="759"/>
      <c r="M10" s="759"/>
      <c r="N10" s="759"/>
      <c r="O10" s="759"/>
      <c r="P10" s="759"/>
      <c r="Q10" s="759"/>
      <c r="R10" s="759"/>
      <c r="S10" s="759"/>
      <c r="T10" s="759"/>
      <c r="U10" s="759"/>
      <c r="V10" s="759"/>
    </row>
    <row r="11" spans="1:22">
      <c r="A11" s="759"/>
      <c r="B11" s="759"/>
      <c r="C11" s="759"/>
      <c r="D11" s="759"/>
      <c r="E11" s="759"/>
      <c r="F11" s="759"/>
      <c r="G11" s="759"/>
      <c r="H11" s="759"/>
      <c r="I11" s="759"/>
      <c r="J11" s="759"/>
      <c r="K11" s="759"/>
      <c r="L11" s="759"/>
      <c r="M11" s="759"/>
      <c r="N11" s="759"/>
      <c r="O11" s="759"/>
      <c r="P11" s="759"/>
      <c r="Q11" s="759"/>
      <c r="R11" s="759"/>
      <c r="S11" s="759"/>
      <c r="T11" s="759"/>
      <c r="U11" s="759"/>
      <c r="V11" s="759"/>
    </row>
    <row r="12" spans="1:22">
      <c r="A12" s="759"/>
      <c r="B12" s="759"/>
      <c r="C12" s="759"/>
      <c r="D12" s="759"/>
      <c r="E12" s="759"/>
      <c r="F12" s="759"/>
      <c r="G12" s="759"/>
      <c r="H12" s="759"/>
      <c r="I12" s="759"/>
      <c r="J12" s="759"/>
      <c r="K12" s="759"/>
      <c r="L12" s="759"/>
      <c r="M12" s="759"/>
      <c r="N12" s="759"/>
      <c r="O12" s="759"/>
      <c r="P12" s="759"/>
      <c r="Q12" s="759"/>
      <c r="R12" s="759"/>
      <c r="S12" s="759"/>
      <c r="T12" s="759"/>
      <c r="U12" s="759"/>
      <c r="V12" s="759"/>
    </row>
    <row r="13" spans="1:22">
      <c r="A13" s="759"/>
      <c r="B13" s="759"/>
      <c r="C13" s="759"/>
      <c r="D13" s="759"/>
      <c r="E13" s="759"/>
      <c r="F13" s="759"/>
      <c r="G13" s="759"/>
      <c r="H13" s="759"/>
      <c r="I13" s="759"/>
      <c r="J13" s="759"/>
      <c r="K13" s="759"/>
      <c r="L13" s="759"/>
      <c r="M13" s="759"/>
      <c r="N13" s="759"/>
      <c r="O13" s="759"/>
      <c r="P13" s="759"/>
      <c r="Q13" s="759"/>
      <c r="R13" s="759"/>
      <c r="S13" s="759"/>
      <c r="T13" s="759"/>
      <c r="U13" s="759"/>
      <c r="V13" s="759"/>
    </row>
    <row r="14" spans="1:22">
      <c r="A14" s="759"/>
      <c r="B14" s="759"/>
      <c r="C14" s="759"/>
      <c r="D14" s="759"/>
      <c r="E14" s="759"/>
      <c r="F14" s="759"/>
      <c r="G14" s="759"/>
      <c r="H14" s="759"/>
      <c r="I14" s="759"/>
      <c r="J14" s="759"/>
      <c r="K14" s="759"/>
      <c r="L14" s="759"/>
      <c r="M14" s="759"/>
      <c r="N14" s="759"/>
      <c r="O14" s="759"/>
      <c r="P14" s="759"/>
      <c r="Q14" s="759"/>
      <c r="R14" s="759"/>
      <c r="S14" s="759"/>
      <c r="T14" s="759"/>
      <c r="U14" s="759"/>
      <c r="V14" s="759"/>
    </row>
    <row r="15" spans="1:22">
      <c r="A15" s="759"/>
      <c r="B15" s="759"/>
      <c r="C15" s="759"/>
      <c r="D15" s="759"/>
      <c r="E15" s="759"/>
      <c r="F15" s="759"/>
      <c r="G15" s="759"/>
      <c r="H15" s="759"/>
      <c r="I15" s="759"/>
      <c r="J15" s="759"/>
      <c r="K15" s="759"/>
      <c r="L15" s="759"/>
      <c r="M15" s="759"/>
      <c r="N15" s="759"/>
      <c r="O15" s="759"/>
      <c r="P15" s="759"/>
      <c r="Q15" s="759"/>
      <c r="R15" s="759"/>
      <c r="S15" s="759"/>
      <c r="T15" s="759"/>
      <c r="U15" s="759"/>
      <c r="V15" s="759"/>
    </row>
    <row r="16" spans="1:22">
      <c r="A16" s="759"/>
      <c r="B16" s="759"/>
      <c r="C16" s="759"/>
      <c r="D16" s="759"/>
      <c r="E16" s="759"/>
      <c r="F16" s="759"/>
      <c r="G16" s="759"/>
      <c r="H16" s="759"/>
      <c r="I16" s="759"/>
      <c r="J16" s="759"/>
      <c r="K16" s="759"/>
      <c r="L16" s="759"/>
      <c r="M16" s="759"/>
      <c r="N16" s="759"/>
      <c r="O16" s="759"/>
      <c r="P16" s="759"/>
      <c r="Q16" s="759"/>
      <c r="R16" s="759"/>
      <c r="S16" s="759"/>
      <c r="T16" s="759"/>
      <c r="U16" s="759"/>
      <c r="V16" s="759"/>
    </row>
    <row r="17" spans="1:22">
      <c r="A17" s="759"/>
      <c r="B17" s="759"/>
      <c r="C17" s="759"/>
      <c r="D17" s="759"/>
      <c r="E17" s="759"/>
      <c r="F17" s="759"/>
      <c r="G17" s="759"/>
      <c r="H17" s="759"/>
      <c r="I17" s="759"/>
      <c r="J17" s="759"/>
      <c r="K17" s="759"/>
      <c r="L17" s="759"/>
      <c r="M17" s="759"/>
      <c r="N17" s="759"/>
      <c r="O17" s="759"/>
      <c r="P17" s="759"/>
      <c r="Q17" s="759"/>
      <c r="R17" s="759"/>
      <c r="S17" s="759"/>
      <c r="T17" s="759"/>
      <c r="U17" s="759"/>
      <c r="V17" s="759"/>
    </row>
    <row r="18" spans="1:22">
      <c r="A18" s="759"/>
      <c r="B18" s="759"/>
      <c r="C18" s="759"/>
      <c r="D18" s="759"/>
      <c r="E18" s="759"/>
      <c r="F18" s="759"/>
      <c r="G18" s="759"/>
      <c r="H18" s="759"/>
      <c r="I18" s="759"/>
      <c r="J18" s="759"/>
      <c r="K18" s="759"/>
      <c r="L18" s="759"/>
      <c r="M18" s="759"/>
      <c r="N18" s="759"/>
      <c r="O18" s="759"/>
      <c r="P18" s="759"/>
      <c r="Q18" s="759"/>
      <c r="R18" s="759"/>
      <c r="S18" s="759"/>
      <c r="T18" s="759"/>
      <c r="U18" s="759"/>
      <c r="V18" s="759"/>
    </row>
    <row r="19" spans="1:22">
      <c r="A19" s="759"/>
      <c r="B19" s="759"/>
      <c r="C19" s="759"/>
      <c r="D19" s="759"/>
      <c r="E19" s="759"/>
      <c r="F19" s="759"/>
      <c r="G19" s="759"/>
      <c r="H19" s="759"/>
      <c r="I19" s="759"/>
      <c r="J19" s="759"/>
      <c r="K19" s="759"/>
      <c r="L19" s="759"/>
      <c r="M19" s="759"/>
      <c r="N19" s="759"/>
      <c r="O19" s="759"/>
      <c r="P19" s="759"/>
      <c r="Q19" s="759"/>
      <c r="R19" s="759"/>
      <c r="S19" s="759"/>
      <c r="T19" s="759"/>
      <c r="U19" s="759"/>
      <c r="V19" s="759"/>
    </row>
    <row r="20" spans="1:22">
      <c r="A20" s="759"/>
      <c r="B20" s="759"/>
      <c r="C20" s="759"/>
      <c r="D20" s="759"/>
      <c r="E20" s="759"/>
      <c r="F20" s="759"/>
      <c r="G20" s="759"/>
      <c r="H20" s="759"/>
      <c r="I20" s="759"/>
      <c r="J20" s="759"/>
      <c r="K20" s="759"/>
      <c r="L20" s="759"/>
      <c r="M20" s="759"/>
      <c r="N20" s="759"/>
      <c r="O20" s="759"/>
      <c r="P20" s="759"/>
      <c r="Q20" s="759"/>
      <c r="R20" s="759"/>
      <c r="S20" s="759"/>
      <c r="T20" s="759"/>
      <c r="U20" s="759"/>
      <c r="V20" s="759"/>
    </row>
    <row r="21" spans="1:22">
      <c r="A21" s="759"/>
      <c r="B21" s="759"/>
      <c r="C21" s="759"/>
      <c r="D21" s="759"/>
      <c r="E21" s="759"/>
      <c r="F21" s="759"/>
      <c r="G21" s="759"/>
      <c r="H21" s="759"/>
      <c r="I21" s="759"/>
      <c r="J21" s="759"/>
      <c r="K21" s="759"/>
      <c r="L21" s="759"/>
      <c r="M21" s="759"/>
      <c r="N21" s="759"/>
      <c r="O21" s="759"/>
      <c r="P21" s="759"/>
      <c r="Q21" s="759"/>
      <c r="R21" s="759"/>
      <c r="S21" s="759"/>
      <c r="T21" s="759"/>
      <c r="U21" s="759"/>
      <c r="V21" s="759"/>
    </row>
    <row r="22" spans="1:22">
      <c r="A22" s="759"/>
      <c r="B22" s="759"/>
      <c r="C22" s="759"/>
      <c r="D22" s="759"/>
      <c r="E22" s="759"/>
      <c r="F22" s="759"/>
      <c r="G22" s="759"/>
      <c r="H22" s="759"/>
      <c r="I22" s="759"/>
      <c r="J22" s="759"/>
      <c r="K22" s="759"/>
      <c r="L22" s="759"/>
      <c r="M22" s="759"/>
      <c r="N22" s="759"/>
      <c r="O22" s="759"/>
      <c r="P22" s="759"/>
      <c r="Q22" s="759"/>
      <c r="R22" s="759"/>
      <c r="S22" s="759"/>
      <c r="T22" s="759"/>
      <c r="U22" s="759"/>
      <c r="V22" s="759"/>
    </row>
    <row r="23" spans="1:22">
      <c r="A23" s="759"/>
      <c r="B23" s="759"/>
      <c r="C23" s="759"/>
      <c r="D23" s="759"/>
      <c r="E23" s="759"/>
      <c r="F23" s="759"/>
      <c r="G23" s="759"/>
      <c r="H23" s="759"/>
      <c r="I23" s="759"/>
      <c r="J23" s="759"/>
      <c r="K23" s="759"/>
      <c r="L23" s="759"/>
      <c r="M23" s="759"/>
      <c r="N23" s="759"/>
      <c r="O23" s="759"/>
      <c r="P23" s="759"/>
      <c r="Q23" s="759"/>
      <c r="R23" s="759"/>
      <c r="S23" s="759"/>
      <c r="T23" s="759"/>
      <c r="U23" s="759"/>
      <c r="V23" s="759"/>
    </row>
    <row r="24" spans="1:22">
      <c r="A24" s="759"/>
      <c r="B24" s="759"/>
      <c r="C24" s="759"/>
      <c r="D24" s="759"/>
      <c r="E24" s="759"/>
      <c r="F24" s="759"/>
      <c r="G24" s="759"/>
      <c r="H24" s="759"/>
      <c r="I24" s="759"/>
      <c r="J24" s="759"/>
      <c r="K24" s="759"/>
      <c r="L24" s="759"/>
      <c r="M24" s="759"/>
      <c r="N24" s="759"/>
      <c r="O24" s="759"/>
      <c r="P24" s="759"/>
      <c r="Q24" s="759"/>
      <c r="R24" s="759"/>
      <c r="S24" s="759"/>
      <c r="T24" s="759"/>
      <c r="U24" s="759"/>
      <c r="V24" s="759"/>
    </row>
    <row r="25" spans="1:22">
      <c r="A25" s="759"/>
      <c r="B25" s="759"/>
      <c r="C25" s="759"/>
      <c r="D25" s="759"/>
      <c r="E25" s="759"/>
      <c r="F25" s="759"/>
      <c r="G25" s="759"/>
      <c r="H25" s="759"/>
      <c r="I25" s="759"/>
      <c r="J25" s="759"/>
      <c r="K25" s="759"/>
      <c r="L25" s="759"/>
      <c r="M25" s="759"/>
      <c r="N25" s="759"/>
      <c r="O25" s="759"/>
      <c r="P25" s="759"/>
      <c r="Q25" s="759"/>
      <c r="R25" s="759"/>
      <c r="S25" s="759"/>
      <c r="T25" s="759"/>
      <c r="U25" s="759"/>
      <c r="V25" s="759"/>
    </row>
    <row r="26" spans="1:22">
      <c r="A26" s="759"/>
      <c r="B26" s="759"/>
      <c r="C26" s="759"/>
      <c r="D26" s="759"/>
      <c r="E26" s="759"/>
      <c r="F26" s="759"/>
      <c r="G26" s="759"/>
      <c r="H26" s="759"/>
      <c r="I26" s="759"/>
      <c r="J26" s="759"/>
      <c r="K26" s="759"/>
      <c r="L26" s="759"/>
      <c r="M26" s="759"/>
      <c r="N26" s="759"/>
      <c r="O26" s="759"/>
      <c r="P26" s="759"/>
      <c r="Q26" s="759"/>
      <c r="R26" s="759"/>
      <c r="S26" s="759"/>
      <c r="T26" s="759"/>
      <c r="U26" s="759"/>
      <c r="V26" s="759"/>
    </row>
    <row r="27" spans="1:22">
      <c r="A27" s="759"/>
      <c r="B27" s="759"/>
      <c r="C27" s="759"/>
      <c r="D27" s="759"/>
      <c r="E27" s="759"/>
      <c r="F27" s="759"/>
      <c r="G27" s="759"/>
      <c r="H27" s="759"/>
      <c r="I27" s="759"/>
      <c r="J27" s="759"/>
      <c r="K27" s="759"/>
      <c r="L27" s="759"/>
      <c r="M27" s="759"/>
      <c r="N27" s="759"/>
      <c r="O27" s="759"/>
      <c r="P27" s="759"/>
      <c r="Q27" s="759"/>
      <c r="R27" s="759"/>
      <c r="S27" s="759"/>
      <c r="T27" s="759"/>
      <c r="U27" s="759"/>
      <c r="V27" s="759"/>
    </row>
    <row r="28" spans="1:22">
      <c r="A28" s="759"/>
      <c r="B28" s="759"/>
      <c r="C28" s="759"/>
      <c r="D28" s="759"/>
      <c r="E28" s="759"/>
      <c r="F28" s="759"/>
      <c r="G28" s="759"/>
      <c r="H28" s="759"/>
      <c r="I28" s="759"/>
      <c r="J28" s="759"/>
      <c r="K28" s="759"/>
      <c r="L28" s="759"/>
      <c r="M28" s="759"/>
      <c r="N28" s="759"/>
      <c r="O28" s="759"/>
      <c r="P28" s="759"/>
      <c r="Q28" s="759"/>
      <c r="R28" s="759"/>
      <c r="S28" s="759"/>
      <c r="T28" s="759"/>
      <c r="U28" s="759"/>
      <c r="V28" s="759"/>
    </row>
    <row r="29" spans="1:22">
      <c r="A29" s="759"/>
      <c r="B29" s="759"/>
      <c r="C29" s="759"/>
      <c r="D29" s="759"/>
      <c r="E29" s="759"/>
      <c r="F29" s="759"/>
      <c r="G29" s="759"/>
      <c r="H29" s="759"/>
      <c r="I29" s="759"/>
      <c r="J29" s="759"/>
      <c r="K29" s="759"/>
      <c r="L29" s="759"/>
      <c r="M29" s="759"/>
      <c r="N29" s="759"/>
      <c r="O29" s="759"/>
      <c r="P29" s="759"/>
      <c r="Q29" s="759"/>
      <c r="R29" s="759"/>
      <c r="S29" s="759"/>
      <c r="T29" s="759"/>
      <c r="U29" s="759"/>
      <c r="V29" s="759"/>
    </row>
    <row r="30" spans="1:22">
      <c r="A30" s="759"/>
      <c r="B30" s="759"/>
      <c r="C30" s="759"/>
      <c r="D30" s="759"/>
      <c r="E30" s="759"/>
      <c r="F30" s="759"/>
      <c r="G30" s="759"/>
      <c r="H30" s="759"/>
      <c r="I30" s="759"/>
      <c r="J30" s="759"/>
      <c r="K30" s="759"/>
      <c r="L30" s="759"/>
      <c r="M30" s="759"/>
      <c r="N30" s="759"/>
      <c r="O30" s="759"/>
      <c r="P30" s="759"/>
      <c r="Q30" s="759"/>
      <c r="R30" s="759"/>
      <c r="S30" s="759"/>
      <c r="T30" s="759"/>
      <c r="U30" s="759"/>
      <c r="V30" s="759"/>
    </row>
    <row r="31" spans="1:22">
      <c r="A31" s="759"/>
      <c r="B31" s="759"/>
      <c r="C31" s="759"/>
      <c r="D31" s="759"/>
      <c r="E31" s="759"/>
      <c r="F31" s="759"/>
      <c r="G31" s="759"/>
      <c r="H31" s="759"/>
      <c r="I31" s="759"/>
      <c r="J31" s="759"/>
      <c r="K31" s="759"/>
      <c r="L31" s="759"/>
      <c r="M31" s="759"/>
      <c r="N31" s="759"/>
      <c r="O31" s="759"/>
      <c r="P31" s="759"/>
      <c r="Q31" s="759"/>
      <c r="R31" s="759"/>
      <c r="S31" s="759"/>
      <c r="T31" s="759"/>
      <c r="U31" s="759"/>
      <c r="V31" s="759"/>
    </row>
    <row r="32" spans="1:22">
      <c r="A32" s="759"/>
      <c r="B32" s="759"/>
      <c r="C32" s="759"/>
      <c r="D32" s="759"/>
      <c r="E32" s="759"/>
      <c r="F32" s="759"/>
      <c r="G32" s="759"/>
      <c r="H32" s="759"/>
      <c r="I32" s="759"/>
      <c r="J32" s="759"/>
      <c r="K32" s="759"/>
      <c r="L32" s="759"/>
      <c r="M32" s="759"/>
      <c r="N32" s="759"/>
      <c r="O32" s="759"/>
      <c r="P32" s="759"/>
      <c r="Q32" s="759"/>
      <c r="R32" s="759"/>
      <c r="S32" s="759"/>
      <c r="T32" s="759"/>
      <c r="U32" s="759"/>
      <c r="V32" s="759"/>
    </row>
    <row r="33" spans="1:22">
      <c r="A33" s="759"/>
      <c r="B33" s="759"/>
      <c r="C33" s="759"/>
      <c r="D33" s="759"/>
      <c r="E33" s="759"/>
      <c r="F33" s="759"/>
      <c r="G33" s="759"/>
      <c r="H33" s="759"/>
      <c r="I33" s="759"/>
      <c r="J33" s="759"/>
      <c r="K33" s="759"/>
      <c r="L33" s="759"/>
      <c r="M33" s="759"/>
      <c r="N33" s="759"/>
      <c r="O33" s="759"/>
      <c r="P33" s="759"/>
      <c r="Q33" s="759"/>
      <c r="R33" s="759"/>
      <c r="S33" s="759"/>
      <c r="T33" s="759"/>
      <c r="U33" s="759"/>
      <c r="V33" s="759"/>
    </row>
    <row r="34" spans="1:22">
      <c r="A34" s="759"/>
      <c r="B34" s="759"/>
      <c r="C34" s="759"/>
      <c r="D34" s="759"/>
      <c r="E34" s="759"/>
      <c r="F34" s="759"/>
      <c r="G34" s="759"/>
      <c r="H34" s="759"/>
      <c r="I34" s="759"/>
      <c r="J34" s="759"/>
      <c r="K34" s="759"/>
      <c r="L34" s="759"/>
      <c r="M34" s="759"/>
      <c r="N34" s="759"/>
      <c r="O34" s="759"/>
      <c r="P34" s="759"/>
      <c r="Q34" s="759"/>
      <c r="R34" s="759"/>
      <c r="S34" s="759"/>
      <c r="T34" s="759"/>
      <c r="U34" s="759"/>
      <c r="V34" s="759"/>
    </row>
    <row r="35" spans="1:22" ht="13.5" customHeight="1">
      <c r="A35" s="759"/>
      <c r="B35" s="759"/>
      <c r="C35" s="759"/>
      <c r="D35" s="759"/>
      <c r="E35" s="759"/>
      <c r="F35" s="759"/>
      <c r="G35" s="759"/>
      <c r="H35" s="759"/>
      <c r="I35" s="759"/>
      <c r="J35" s="759"/>
      <c r="K35" s="759"/>
      <c r="L35" s="759"/>
      <c r="M35" s="759"/>
      <c r="N35" s="759"/>
      <c r="O35" s="759"/>
      <c r="P35" s="759"/>
      <c r="Q35" s="759"/>
      <c r="R35" s="759"/>
      <c r="S35" s="759"/>
      <c r="T35" s="759"/>
      <c r="U35" s="759"/>
      <c r="V35" s="759"/>
    </row>
    <row r="36" spans="1:22" ht="13.5" customHeight="1">
      <c r="A36" s="759"/>
      <c r="B36" s="759"/>
      <c r="C36" s="759"/>
      <c r="D36" s="759"/>
      <c r="E36" s="759"/>
      <c r="F36" s="759"/>
      <c r="G36" s="759"/>
      <c r="H36" s="759"/>
      <c r="I36" s="759"/>
      <c r="J36" s="759"/>
      <c r="K36" s="759"/>
      <c r="L36" s="759"/>
      <c r="M36" s="759"/>
      <c r="N36" s="759"/>
      <c r="O36" s="759"/>
      <c r="P36" s="759"/>
      <c r="Q36" s="759"/>
      <c r="R36" s="759"/>
      <c r="S36" s="759"/>
      <c r="T36" s="759"/>
      <c r="U36" s="759"/>
      <c r="V36" s="759"/>
    </row>
    <row r="37" spans="1:22" ht="13.5" customHeight="1">
      <c r="A37" s="759"/>
      <c r="B37" s="759"/>
      <c r="C37" s="759"/>
      <c r="D37" s="759"/>
      <c r="E37" s="759"/>
      <c r="F37" s="759"/>
      <c r="G37" s="759"/>
      <c r="H37" s="759"/>
      <c r="I37" s="759"/>
      <c r="J37" s="759"/>
      <c r="K37" s="759"/>
      <c r="L37" s="759"/>
      <c r="M37" s="759"/>
      <c r="N37" s="759"/>
      <c r="O37" s="759"/>
      <c r="P37" s="759"/>
      <c r="Q37" s="759"/>
      <c r="R37" s="759"/>
      <c r="S37" s="759"/>
      <c r="T37" s="759"/>
      <c r="U37" s="759"/>
      <c r="V37" s="759"/>
    </row>
    <row r="38" spans="1:22" ht="13.5" customHeight="1">
      <c r="A38" s="759"/>
      <c r="B38" s="759"/>
      <c r="C38" s="759"/>
      <c r="D38" s="759"/>
      <c r="E38" s="759"/>
      <c r="F38" s="759"/>
      <c r="G38" s="759"/>
      <c r="H38" s="759"/>
      <c r="I38" s="759"/>
      <c r="J38" s="759"/>
      <c r="K38" s="759"/>
      <c r="L38" s="759"/>
      <c r="M38" s="759"/>
      <c r="N38" s="759"/>
      <c r="O38" s="759"/>
      <c r="P38" s="759"/>
      <c r="Q38" s="759"/>
      <c r="R38" s="759"/>
      <c r="S38" s="759"/>
      <c r="T38" s="759"/>
      <c r="U38" s="759"/>
      <c r="V38" s="759"/>
    </row>
    <row r="39" spans="1:22">
      <c r="A39" s="759"/>
      <c r="B39" s="759"/>
      <c r="C39" s="759"/>
      <c r="D39" s="759"/>
      <c r="E39" s="759"/>
      <c r="F39" s="759"/>
      <c r="G39" s="759"/>
      <c r="H39" s="759"/>
      <c r="I39" s="759"/>
      <c r="J39" s="759"/>
      <c r="K39" s="759"/>
      <c r="L39" s="759"/>
      <c r="M39" s="759"/>
      <c r="N39" s="759"/>
      <c r="O39" s="759"/>
      <c r="P39" s="759"/>
      <c r="Q39" s="759"/>
      <c r="R39" s="759"/>
      <c r="S39" s="759"/>
      <c r="T39" s="759"/>
      <c r="U39" s="759"/>
      <c r="V39" s="759"/>
    </row>
    <row r="40" spans="1:22">
      <c r="A40" s="759"/>
      <c r="B40" s="759"/>
      <c r="C40" s="759"/>
      <c r="D40" s="759"/>
      <c r="E40" s="759"/>
      <c r="F40" s="759"/>
      <c r="G40" s="759"/>
      <c r="H40" s="759"/>
      <c r="I40" s="759"/>
      <c r="J40" s="759"/>
      <c r="K40" s="759"/>
      <c r="L40" s="759"/>
      <c r="M40" s="759"/>
      <c r="N40" s="759"/>
      <c r="O40" s="759"/>
      <c r="P40" s="759"/>
      <c r="Q40" s="759"/>
      <c r="R40" s="759"/>
      <c r="S40" s="759"/>
      <c r="T40" s="759"/>
      <c r="U40" s="759"/>
      <c r="V40" s="759"/>
    </row>
    <row r="41" spans="1:22">
      <c r="A41" s="759"/>
      <c r="B41" s="759"/>
      <c r="C41" s="759"/>
      <c r="D41" s="759"/>
      <c r="E41" s="759"/>
      <c r="F41" s="759"/>
      <c r="G41" s="759"/>
      <c r="H41" s="759"/>
      <c r="I41" s="759"/>
      <c r="J41" s="759"/>
      <c r="K41" s="759"/>
      <c r="L41" s="759"/>
      <c r="M41" s="759"/>
      <c r="N41" s="759"/>
      <c r="O41" s="759"/>
      <c r="P41" s="759"/>
      <c r="Q41" s="759"/>
      <c r="R41" s="759"/>
      <c r="S41" s="759"/>
      <c r="T41" s="759"/>
      <c r="U41" s="759"/>
      <c r="V41" s="759"/>
    </row>
    <row r="42" spans="1:22">
      <c r="A42" s="759"/>
      <c r="B42" s="759"/>
      <c r="C42" s="759"/>
      <c r="D42" s="759"/>
      <c r="E42" s="759"/>
      <c r="F42" s="759"/>
      <c r="G42" s="759"/>
      <c r="H42" s="759"/>
      <c r="I42" s="759"/>
      <c r="J42" s="759"/>
      <c r="K42" s="759"/>
      <c r="L42" s="759"/>
      <c r="M42" s="759"/>
      <c r="N42" s="759"/>
      <c r="O42" s="759"/>
      <c r="P42" s="759"/>
      <c r="Q42" s="759"/>
      <c r="R42" s="759"/>
      <c r="S42" s="759"/>
      <c r="T42" s="759"/>
      <c r="U42" s="759"/>
      <c r="V42" s="759"/>
    </row>
    <row r="43" spans="1:22">
      <c r="A43" s="759"/>
      <c r="B43" s="759"/>
      <c r="C43" s="759"/>
      <c r="D43" s="759"/>
      <c r="E43" s="759"/>
      <c r="F43" s="759"/>
      <c r="G43" s="759"/>
      <c r="H43" s="759"/>
      <c r="I43" s="759"/>
      <c r="J43" s="759"/>
      <c r="K43" s="759"/>
      <c r="L43" s="759"/>
      <c r="M43" s="759"/>
      <c r="N43" s="759"/>
      <c r="O43" s="759"/>
      <c r="P43" s="759"/>
      <c r="Q43" s="759"/>
      <c r="R43" s="759"/>
      <c r="S43" s="759"/>
      <c r="T43" s="759"/>
      <c r="U43" s="759"/>
      <c r="V43" s="759"/>
    </row>
    <row r="44" spans="1:22">
      <c r="A44" s="759"/>
      <c r="B44" s="759"/>
      <c r="C44" s="759"/>
      <c r="D44" s="759"/>
      <c r="E44" s="759"/>
      <c r="F44" s="759"/>
      <c r="G44" s="759"/>
      <c r="H44" s="759"/>
      <c r="I44" s="759"/>
      <c r="J44" s="759"/>
      <c r="K44" s="759"/>
      <c r="L44" s="759"/>
      <c r="M44" s="759"/>
      <c r="N44" s="759"/>
      <c r="O44" s="759"/>
      <c r="P44" s="759"/>
      <c r="Q44" s="759"/>
      <c r="R44" s="759"/>
      <c r="S44" s="759"/>
      <c r="T44" s="759"/>
      <c r="U44" s="759"/>
      <c r="V44" s="759"/>
    </row>
    <row r="45" spans="1:22">
      <c r="A45" s="759"/>
      <c r="B45" s="759"/>
      <c r="C45" s="759"/>
      <c r="D45" s="759"/>
      <c r="E45" s="759"/>
      <c r="F45" s="759"/>
      <c r="G45" s="759"/>
      <c r="H45" s="759"/>
      <c r="I45" s="759"/>
      <c r="J45" s="759"/>
      <c r="K45" s="759"/>
      <c r="L45" s="759"/>
      <c r="M45" s="759"/>
      <c r="N45" s="759"/>
      <c r="O45" s="759"/>
      <c r="P45" s="759"/>
      <c r="Q45" s="759"/>
      <c r="R45" s="759"/>
      <c r="S45" s="759"/>
      <c r="T45" s="759"/>
      <c r="U45" s="759"/>
      <c r="V45" s="759"/>
    </row>
    <row r="46" spans="1:22">
      <c r="A46" s="759"/>
      <c r="B46" s="759"/>
      <c r="C46" s="759"/>
      <c r="D46" s="759"/>
      <c r="E46" s="759"/>
      <c r="F46" s="759"/>
      <c r="G46" s="759"/>
      <c r="H46" s="759"/>
      <c r="I46" s="759"/>
      <c r="J46" s="759"/>
      <c r="K46" s="759"/>
      <c r="L46" s="759"/>
      <c r="M46" s="759"/>
      <c r="N46" s="759"/>
      <c r="O46" s="759"/>
      <c r="P46" s="759"/>
      <c r="Q46" s="759"/>
      <c r="R46" s="759"/>
      <c r="S46" s="759"/>
      <c r="T46" s="759"/>
      <c r="U46" s="759"/>
      <c r="V46" s="759"/>
    </row>
    <row r="47" spans="1:22">
      <c r="A47" s="759"/>
      <c r="B47" s="759"/>
      <c r="C47" s="759"/>
      <c r="D47" s="759"/>
      <c r="E47" s="759"/>
      <c r="F47" s="759"/>
      <c r="G47" s="759"/>
      <c r="H47" s="759"/>
      <c r="I47" s="759"/>
      <c r="J47" s="759"/>
      <c r="K47" s="759"/>
      <c r="L47" s="759"/>
      <c r="M47" s="759"/>
      <c r="N47" s="759"/>
      <c r="O47" s="759"/>
      <c r="P47" s="759"/>
      <c r="Q47" s="759"/>
      <c r="R47" s="759"/>
      <c r="S47" s="759"/>
      <c r="T47" s="759"/>
      <c r="U47" s="759"/>
      <c r="V47" s="759"/>
    </row>
    <row r="48" spans="1:22">
      <c r="A48" s="759"/>
      <c r="B48" s="759"/>
      <c r="C48" s="759"/>
      <c r="D48" s="759"/>
      <c r="E48" s="759"/>
      <c r="F48" s="759"/>
      <c r="G48" s="759"/>
      <c r="H48" s="759"/>
      <c r="I48" s="759"/>
      <c r="J48" s="759"/>
      <c r="K48" s="759"/>
      <c r="L48" s="759"/>
      <c r="M48" s="759"/>
      <c r="N48" s="759"/>
      <c r="O48" s="759"/>
      <c r="P48" s="759"/>
      <c r="Q48" s="759"/>
      <c r="R48" s="759"/>
      <c r="S48" s="759"/>
      <c r="T48" s="759"/>
      <c r="U48" s="759"/>
      <c r="V48" s="759"/>
    </row>
    <row r="49" spans="1:22">
      <c r="A49" s="759"/>
      <c r="B49" s="759"/>
      <c r="C49" s="759"/>
      <c r="D49" s="759"/>
      <c r="E49" s="759"/>
      <c r="F49" s="759"/>
      <c r="G49" s="759"/>
      <c r="H49" s="759"/>
      <c r="I49" s="759"/>
      <c r="J49" s="759"/>
      <c r="K49" s="759"/>
      <c r="L49" s="759"/>
      <c r="M49" s="759"/>
      <c r="N49" s="759"/>
      <c r="O49" s="759"/>
      <c r="P49" s="759"/>
      <c r="Q49" s="759"/>
      <c r="R49" s="759"/>
      <c r="S49" s="759"/>
      <c r="T49" s="759"/>
      <c r="U49" s="759"/>
      <c r="V49" s="759"/>
    </row>
    <row r="50" spans="1:22">
      <c r="A50" s="759"/>
      <c r="B50" s="759"/>
      <c r="C50" s="759"/>
      <c r="D50" s="759"/>
      <c r="E50" s="759"/>
      <c r="F50" s="759"/>
      <c r="G50" s="759"/>
      <c r="H50" s="759"/>
      <c r="I50" s="759"/>
      <c r="J50" s="759"/>
      <c r="K50" s="759"/>
      <c r="L50" s="759"/>
      <c r="M50" s="759"/>
      <c r="N50" s="759"/>
      <c r="O50" s="759"/>
      <c r="P50" s="759"/>
      <c r="Q50" s="759"/>
      <c r="R50" s="759"/>
      <c r="S50" s="759"/>
      <c r="T50" s="759"/>
      <c r="U50" s="759"/>
      <c r="V50" s="759"/>
    </row>
    <row r="51" spans="1:22">
      <c r="A51" s="759"/>
      <c r="B51" s="759"/>
      <c r="C51" s="759"/>
      <c r="D51" s="759"/>
      <c r="E51" s="759"/>
      <c r="F51" s="759"/>
      <c r="G51" s="759"/>
      <c r="H51" s="759"/>
      <c r="I51" s="759"/>
      <c r="J51" s="759"/>
      <c r="K51" s="759"/>
      <c r="L51" s="759"/>
      <c r="M51" s="759"/>
      <c r="N51" s="759"/>
      <c r="O51" s="759"/>
      <c r="P51" s="759"/>
      <c r="Q51" s="759"/>
      <c r="R51" s="759"/>
      <c r="S51" s="759"/>
      <c r="T51" s="759"/>
      <c r="U51" s="759"/>
      <c r="V51" s="759"/>
    </row>
    <row r="52" spans="1:22">
      <c r="A52" s="759"/>
      <c r="B52" s="759"/>
      <c r="C52" s="759"/>
      <c r="D52" s="759"/>
      <c r="E52" s="759"/>
      <c r="F52" s="759"/>
      <c r="G52" s="759"/>
      <c r="H52" s="759"/>
      <c r="I52" s="759"/>
      <c r="J52" s="759"/>
      <c r="K52" s="759"/>
      <c r="L52" s="759"/>
      <c r="M52" s="759"/>
      <c r="N52" s="759"/>
      <c r="O52" s="759"/>
      <c r="P52" s="759"/>
      <c r="Q52" s="759"/>
      <c r="R52" s="759"/>
      <c r="S52" s="759"/>
      <c r="T52" s="759"/>
      <c r="U52" s="759"/>
      <c r="V52" s="759"/>
    </row>
    <row r="53" spans="1:22">
      <c r="A53" s="524"/>
      <c r="B53" s="524"/>
      <c r="C53" s="524"/>
      <c r="D53" s="524"/>
      <c r="E53" s="524"/>
      <c r="F53" s="524"/>
      <c r="G53" s="524"/>
      <c r="H53" s="524"/>
      <c r="I53" s="524"/>
      <c r="J53" s="524"/>
      <c r="K53" s="524"/>
      <c r="L53" s="524"/>
      <c r="M53" s="524"/>
      <c r="N53" s="524"/>
      <c r="O53" s="524"/>
      <c r="P53" s="524"/>
      <c r="Q53" s="524"/>
      <c r="R53" s="524"/>
      <c r="S53" s="524"/>
      <c r="T53" s="524"/>
      <c r="U53" s="524"/>
      <c r="V53" s="524"/>
    </row>
  </sheetData>
  <mergeCells count="7">
    <mergeCell ref="O7:Q7"/>
    <mergeCell ref="A1:V1"/>
    <mergeCell ref="A2:V2"/>
    <mergeCell ref="A3:V3"/>
    <mergeCell ref="A4:V4"/>
    <mergeCell ref="A5:V5"/>
    <mergeCell ref="O6:Q6"/>
  </mergeCells>
  <phoneticPr fontId="101"/>
  <pageMargins left="0.7" right="0.7" top="0.75" bottom="0.75" header="0.3" footer="0.3"/>
  <pageSetup paperSize="9"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sheetPr codeName="Sheet5"/>
  <dimension ref="A1:R56"/>
  <sheetViews>
    <sheetView zoomScale="75" zoomScaleNormal="75" workbookViewId="0">
      <selection activeCell="P5" sqref="P5"/>
    </sheetView>
  </sheetViews>
  <sheetFormatPr defaultColWidth="8.88671875" defaultRowHeight="13.2"/>
  <cols>
    <col min="1" max="1" width="12.77734375" style="120" customWidth="1"/>
    <col min="2" max="2" width="25" customWidth="1"/>
    <col min="3" max="3" width="9.109375" customWidth="1"/>
    <col min="4" max="4" width="23" customWidth="1"/>
    <col min="5" max="5" width="19.44140625" customWidth="1"/>
    <col min="6" max="6" width="11.4414062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30.6640625" customWidth="1"/>
    <col min="15" max="15" width="7.88671875" customWidth="1"/>
    <col min="16" max="16" width="40.44140625" customWidth="1"/>
  </cols>
  <sheetData>
    <row r="1" spans="2:18" ht="45" customHeight="1">
      <c r="B1" s="126"/>
      <c r="C1" s="322" t="s">
        <v>298</v>
      </c>
      <c r="D1" s="168"/>
      <c r="E1" s="168"/>
      <c r="F1" s="651" t="s">
        <v>299</v>
      </c>
      <c r="G1" s="651"/>
      <c r="H1" s="651"/>
      <c r="I1" s="651"/>
      <c r="J1" s="651"/>
      <c r="K1" s="651"/>
      <c r="L1" s="651"/>
      <c r="M1" s="651"/>
      <c r="N1" s="651"/>
      <c r="O1" s="120"/>
    </row>
    <row r="2" spans="2:18" ht="31.2" customHeight="1">
      <c r="B2" s="652" t="s">
        <v>300</v>
      </c>
      <c r="C2" s="652"/>
      <c r="D2" s="652"/>
      <c r="E2" s="652"/>
      <c r="F2" s="652"/>
      <c r="G2" s="652"/>
      <c r="H2" s="652"/>
      <c r="I2" s="652"/>
      <c r="J2" s="652"/>
      <c r="K2" s="652"/>
      <c r="L2" s="652"/>
      <c r="M2" s="652"/>
      <c r="N2" s="652"/>
      <c r="O2" s="120"/>
    </row>
    <row r="3" spans="2:18" ht="237" customHeight="1">
      <c r="B3" s="652"/>
      <c r="C3" s="652"/>
      <c r="D3" s="652"/>
      <c r="E3" s="652"/>
      <c r="F3" s="652"/>
      <c r="G3" s="652"/>
      <c r="H3" s="652"/>
      <c r="I3" s="652"/>
      <c r="J3" s="652"/>
      <c r="K3" s="652"/>
      <c r="L3" s="652"/>
      <c r="M3" s="652"/>
      <c r="N3" s="652"/>
    </row>
    <row r="4" spans="2:18" ht="29.25" customHeight="1">
      <c r="B4" s="184"/>
      <c r="C4" s="185" t="s">
        <v>21</v>
      </c>
      <c r="D4" s="186"/>
      <c r="E4" s="186" t="s">
        <v>190</v>
      </c>
      <c r="F4" s="186"/>
      <c r="G4" s="187"/>
      <c r="H4" s="186"/>
      <c r="I4" s="186"/>
      <c r="J4" s="188"/>
      <c r="K4" s="188"/>
      <c r="L4" s="188"/>
      <c r="M4" s="188"/>
      <c r="N4" s="189"/>
      <c r="O4" s="120"/>
    </row>
    <row r="5" spans="2:18" ht="267" customHeight="1">
      <c r="B5" s="634" t="s">
        <v>21</v>
      </c>
      <c r="C5" s="635"/>
      <c r="D5" s="635"/>
      <c r="E5" s="635"/>
      <c r="F5" s="635"/>
      <c r="G5" s="635"/>
      <c r="H5" s="635"/>
      <c r="I5" s="635"/>
      <c r="J5" s="635"/>
      <c r="K5" s="635"/>
      <c r="L5" s="635"/>
      <c r="M5" s="635"/>
      <c r="N5" s="635"/>
      <c r="O5" s="120"/>
    </row>
    <row r="6" spans="2:18" ht="15" customHeight="1">
      <c r="B6" s="120"/>
      <c r="C6" s="120"/>
      <c r="D6" s="165"/>
      <c r="E6" s="165"/>
      <c r="F6" s="165"/>
      <c r="G6" s="166"/>
      <c r="H6" s="165"/>
      <c r="I6" s="165"/>
      <c r="J6" s="165"/>
      <c r="K6" s="165"/>
      <c r="L6" s="165"/>
      <c r="M6" s="165"/>
      <c r="N6" s="165"/>
      <c r="O6" s="120"/>
      <c r="P6" s="361"/>
      <c r="Q6" s="361"/>
      <c r="R6" s="361"/>
    </row>
    <row r="7" spans="2:18" ht="22.2" customHeight="1">
      <c r="B7" s="120"/>
      <c r="C7" s="120"/>
      <c r="D7" s="167"/>
      <c r="E7" s="167"/>
      <c r="F7" s="482"/>
      <c r="G7" s="223"/>
      <c r="H7" s="223"/>
      <c r="I7" s="191"/>
      <c r="J7" s="483"/>
      <c r="K7" s="324"/>
      <c r="L7" s="418"/>
      <c r="M7" s="386"/>
      <c r="N7" s="368"/>
      <c r="O7" s="367"/>
      <c r="P7" s="222"/>
      <c r="Q7" s="361"/>
      <c r="R7" s="361"/>
    </row>
    <row r="8" spans="2:18" ht="22.2" customHeight="1">
      <c r="B8" s="120"/>
      <c r="C8" s="120"/>
      <c r="D8" s="654" t="s">
        <v>301</v>
      </c>
      <c r="E8" s="655"/>
      <c r="F8" s="484" t="s">
        <v>188</v>
      </c>
      <c r="G8" s="485">
        <v>33329551</v>
      </c>
      <c r="H8" s="485">
        <v>33415461</v>
      </c>
      <c r="I8" s="486" t="e">
        <f>+H8/#REF!</f>
        <v>#REF!</v>
      </c>
      <c r="J8" s="487">
        <v>73725</v>
      </c>
      <c r="K8" s="488">
        <f t="shared" ref="K8" si="0">+J8/H8</f>
        <v>2.2063140173346702E-3</v>
      </c>
      <c r="L8" s="489">
        <f>+H8/G8-1</f>
        <v>2.5775924794186889E-3</v>
      </c>
      <c r="M8" s="636"/>
      <c r="N8" s="636"/>
      <c r="O8" s="367"/>
      <c r="P8" s="362"/>
      <c r="Q8" s="361"/>
      <c r="R8" s="361"/>
    </row>
    <row r="9" spans="2:18" ht="24.6" customHeight="1" thickBot="1">
      <c r="B9" s="125"/>
      <c r="C9" s="120"/>
      <c r="D9" s="211"/>
      <c r="E9" s="506"/>
      <c r="F9" s="490" t="s">
        <v>231</v>
      </c>
      <c r="G9" s="491">
        <v>4903524</v>
      </c>
      <c r="H9" s="491"/>
      <c r="I9" s="492" t="e">
        <f>+H9/#REF!</f>
        <v>#REF!</v>
      </c>
      <c r="J9" s="493"/>
      <c r="K9" s="494" t="e">
        <f>+J9/H9</f>
        <v>#DIV/0!</v>
      </c>
      <c r="L9" s="495">
        <f>+H9/G9-1</f>
        <v>-1</v>
      </c>
      <c r="M9" s="636"/>
      <c r="N9" s="636"/>
      <c r="O9" s="367"/>
      <c r="P9" s="221"/>
      <c r="Q9" s="361"/>
      <c r="R9" s="361"/>
    </row>
    <row r="10" spans="2:18" ht="17.399999999999999" customHeight="1">
      <c r="B10" s="120"/>
      <c r="C10" s="120"/>
      <c r="D10" s="158"/>
      <c r="E10" s="158"/>
      <c r="F10" s="158"/>
      <c r="G10" s="158"/>
      <c r="H10" s="158"/>
      <c r="I10" s="158"/>
      <c r="J10" s="158"/>
      <c r="K10" s="158"/>
      <c r="L10" s="158"/>
      <c r="M10" s="496"/>
      <c r="N10" s="496"/>
      <c r="O10" s="367"/>
      <c r="P10" s="222"/>
      <c r="Q10" s="361"/>
      <c r="R10" s="361"/>
    </row>
    <row r="11" spans="2:18" ht="21.6" customHeight="1">
      <c r="B11" s="158"/>
      <c r="C11" s="158"/>
      <c r="D11" s="158"/>
      <c r="E11" s="158"/>
      <c r="F11" s="158"/>
      <c r="G11" s="158"/>
      <c r="H11" s="158"/>
      <c r="I11" s="158"/>
      <c r="J11" s="158"/>
      <c r="K11" s="158"/>
      <c r="L11" s="498"/>
      <c r="M11" s="498"/>
      <c r="N11" s="498"/>
      <c r="O11" s="367"/>
      <c r="P11" s="362"/>
      <c r="Q11" s="361"/>
      <c r="R11" s="361"/>
    </row>
    <row r="12" spans="2:18" ht="21.6" customHeight="1">
      <c r="B12" s="158"/>
      <c r="C12" s="158"/>
      <c r="D12" s="158"/>
      <c r="E12" s="158"/>
      <c r="F12" s="158"/>
      <c r="G12" s="158"/>
      <c r="H12" s="158"/>
      <c r="I12" s="158"/>
      <c r="J12" s="158"/>
      <c r="K12" s="158"/>
      <c r="L12" s="498"/>
      <c r="M12" s="498"/>
      <c r="N12" s="498"/>
      <c r="O12" s="367" t="s">
        <v>190</v>
      </c>
      <c r="P12" s="221"/>
      <c r="Q12" s="361"/>
      <c r="R12" s="361"/>
    </row>
    <row r="13" spans="2:18" ht="21.6" customHeight="1">
      <c r="B13" s="158"/>
      <c r="C13" s="158"/>
      <c r="D13" s="158"/>
      <c r="E13" s="158"/>
      <c r="F13" s="158"/>
      <c r="G13" s="158"/>
      <c r="H13" s="158"/>
      <c r="I13" s="158"/>
      <c r="J13" s="158"/>
      <c r="K13" s="158"/>
      <c r="L13" s="498"/>
      <c r="M13" s="498"/>
      <c r="N13" s="498"/>
      <c r="O13" s="369"/>
      <c r="P13" s="222"/>
      <c r="Q13" s="361"/>
      <c r="R13" s="361"/>
    </row>
    <row r="14" spans="2:18" ht="21.6" customHeight="1">
      <c r="B14" s="158"/>
      <c r="C14" s="158"/>
      <c r="D14" s="158"/>
      <c r="E14" s="158"/>
      <c r="F14" s="158"/>
      <c r="G14" s="158"/>
      <c r="H14" s="158"/>
      <c r="I14" s="158"/>
      <c r="J14" s="158"/>
      <c r="K14" s="158"/>
      <c r="L14" s="498"/>
      <c r="M14" s="498"/>
      <c r="N14" s="498"/>
      <c r="O14" s="369"/>
      <c r="P14" s="362"/>
      <c r="Q14" s="361"/>
      <c r="R14" s="361"/>
    </row>
    <row r="15" spans="2:18" ht="21.6" customHeight="1">
      <c r="B15" s="158"/>
      <c r="C15" s="158"/>
      <c r="D15" s="158"/>
      <c r="E15" s="158"/>
      <c r="F15" s="158"/>
      <c r="G15" s="158"/>
      <c r="H15" s="158"/>
      <c r="I15" s="158"/>
      <c r="J15" s="158"/>
      <c r="K15" s="158"/>
      <c r="L15" s="498"/>
      <c r="M15" s="498"/>
      <c r="N15" s="498"/>
      <c r="O15" s="369"/>
      <c r="P15" s="221"/>
      <c r="Q15" s="361"/>
      <c r="R15" s="361"/>
    </row>
    <row r="16" spans="2:18" ht="21.6" customHeight="1">
      <c r="B16" s="356"/>
      <c r="C16" s="158"/>
      <c r="D16" s="158"/>
      <c r="E16" s="158"/>
      <c r="F16" s="158"/>
      <c r="G16" s="158"/>
      <c r="H16" s="158"/>
      <c r="I16" s="158"/>
      <c r="J16" s="158"/>
      <c r="K16" s="158"/>
      <c r="L16" s="498"/>
      <c r="M16" s="498"/>
      <c r="N16" s="498"/>
      <c r="O16" s="369"/>
      <c r="P16" s="222"/>
      <c r="Q16" s="361"/>
      <c r="R16" s="361"/>
    </row>
    <row r="17" spans="2:18" ht="21.6" customHeight="1">
      <c r="B17" s="158"/>
      <c r="C17" s="158"/>
      <c r="D17" s="158"/>
      <c r="E17" s="158"/>
      <c r="F17" s="158"/>
      <c r="G17" s="158"/>
      <c r="H17" s="158"/>
      <c r="I17" s="158"/>
      <c r="J17" s="158"/>
      <c r="K17" s="158"/>
      <c r="L17" s="498"/>
      <c r="M17" s="498"/>
      <c r="N17" s="498"/>
      <c r="O17" s="369"/>
      <c r="P17" s="362"/>
      <c r="Q17" s="361"/>
      <c r="R17" s="361"/>
    </row>
    <row r="18" spans="2:18" ht="21.6" customHeight="1">
      <c r="B18" s="158"/>
      <c r="C18" s="158"/>
      <c r="D18" s="158"/>
      <c r="E18" s="158"/>
      <c r="F18" s="158"/>
      <c r="G18" s="158"/>
      <c r="H18" s="158"/>
      <c r="I18" s="158"/>
      <c r="J18" s="158"/>
      <c r="K18" s="158"/>
      <c r="L18" s="498"/>
      <c r="M18" s="498"/>
      <c r="N18" s="498"/>
      <c r="O18" s="369"/>
      <c r="P18" s="221"/>
      <c r="Q18" s="361"/>
      <c r="R18" s="361"/>
    </row>
    <row r="19" spans="2:18" ht="21.6" customHeight="1">
      <c r="B19" s="158"/>
      <c r="C19" s="158"/>
      <c r="D19" s="158"/>
      <c r="E19" s="158"/>
      <c r="F19" s="158"/>
      <c r="G19" s="158"/>
      <c r="H19" s="158"/>
      <c r="I19" s="158"/>
      <c r="J19" s="158"/>
      <c r="K19" s="158"/>
      <c r="L19" s="498"/>
      <c r="M19" s="498"/>
      <c r="N19" s="498"/>
      <c r="O19" s="369"/>
      <c r="P19" s="222"/>
      <c r="Q19" s="361"/>
      <c r="R19" s="361"/>
    </row>
    <row r="20" spans="2:18" ht="21.6" customHeight="1">
      <c r="B20" s="158"/>
      <c r="C20" s="158"/>
      <c r="D20" s="158"/>
      <c r="E20" s="158"/>
      <c r="F20" s="158"/>
      <c r="G20" s="158"/>
      <c r="H20" s="158"/>
      <c r="I20" s="158"/>
      <c r="J20" s="158"/>
      <c r="K20" s="158"/>
      <c r="L20" s="498"/>
      <c r="M20" s="498"/>
      <c r="N20" s="498"/>
      <c r="O20" s="369"/>
      <c r="P20" s="362"/>
      <c r="Q20" s="361"/>
      <c r="R20" s="361"/>
    </row>
    <row r="21" spans="2:18" ht="21.6" customHeight="1">
      <c r="B21" s="158"/>
      <c r="C21" s="158"/>
      <c r="D21" s="158"/>
      <c r="E21" s="158"/>
      <c r="F21" s="158"/>
      <c r="G21" s="158"/>
      <c r="H21" s="158"/>
      <c r="I21" s="158"/>
      <c r="J21" s="158"/>
      <c r="K21" s="158"/>
      <c r="L21" s="498"/>
      <c r="M21" s="498"/>
      <c r="N21" s="498"/>
      <c r="O21" s="369"/>
      <c r="P21" s="221"/>
      <c r="Q21" s="361"/>
      <c r="R21" s="361"/>
    </row>
    <row r="22" spans="2:18" ht="21.6" customHeight="1">
      <c r="B22" s="120"/>
      <c r="C22" s="120"/>
      <c r="D22" s="120"/>
      <c r="E22" s="120"/>
      <c r="F22" s="120"/>
      <c r="G22" s="120"/>
      <c r="H22" s="120"/>
      <c r="I22" s="120"/>
      <c r="J22" s="120" t="s">
        <v>220</v>
      </c>
      <c r="K22" s="120"/>
      <c r="L22" s="497"/>
      <c r="M22" s="497"/>
      <c r="N22" s="497"/>
      <c r="O22" s="369"/>
      <c r="P22" s="222"/>
      <c r="Q22" s="361"/>
      <c r="R22" s="361"/>
    </row>
    <row r="23" spans="2:18" ht="21.6" customHeight="1">
      <c r="B23" s="120"/>
      <c r="C23" s="120"/>
      <c r="D23" s="120"/>
      <c r="E23" s="120"/>
      <c r="F23" s="120"/>
      <c r="G23" s="120"/>
      <c r="H23" s="120"/>
      <c r="I23" s="120"/>
      <c r="J23" s="120"/>
      <c r="K23" s="120"/>
      <c r="L23" s="497"/>
      <c r="M23" s="497"/>
      <c r="N23" s="497"/>
      <c r="O23" s="369"/>
      <c r="P23" s="362"/>
      <c r="Q23" s="361"/>
      <c r="R23" s="361"/>
    </row>
    <row r="24" spans="2:18" ht="32.4">
      <c r="B24" s="653" t="s">
        <v>172</v>
      </c>
      <c r="C24" s="653"/>
      <c r="D24" s="653"/>
      <c r="E24" s="653"/>
      <c r="F24" s="653"/>
      <c r="G24" s="653"/>
      <c r="H24" s="653"/>
      <c r="I24" s="130"/>
      <c r="J24" s="129"/>
      <c r="K24" s="120"/>
      <c r="L24" s="120"/>
      <c r="M24" s="120"/>
      <c r="N24" s="120"/>
      <c r="O24" s="120"/>
      <c r="P24" s="222"/>
    </row>
    <row r="25" spans="2:18" ht="18">
      <c r="B25" s="159" t="s">
        <v>135</v>
      </c>
      <c r="C25" s="120"/>
      <c r="D25" s="120"/>
      <c r="E25" s="120"/>
      <c r="F25" s="120"/>
      <c r="G25" s="120"/>
      <c r="H25" s="120"/>
      <c r="I25" s="120"/>
      <c r="J25" s="120"/>
      <c r="K25" s="120"/>
      <c r="L25" s="120"/>
      <c r="M25" s="120"/>
      <c r="N25" s="120"/>
      <c r="O25" s="120"/>
      <c r="P25" s="362"/>
    </row>
    <row r="26" spans="2:18" ht="18">
      <c r="B26" s="646" t="s">
        <v>136</v>
      </c>
      <c r="C26" s="646"/>
      <c r="D26" s="646"/>
      <c r="E26" s="646"/>
      <c r="F26" s="646"/>
      <c r="G26" s="646"/>
      <c r="H26" s="646"/>
      <c r="I26" s="646"/>
      <c r="J26" s="646"/>
      <c r="K26" s="646"/>
      <c r="L26" s="646"/>
      <c r="M26" s="646"/>
      <c r="N26" s="120"/>
      <c r="O26" s="120"/>
    </row>
    <row r="27" spans="2:18" ht="18">
      <c r="B27" s="633" t="s">
        <v>137</v>
      </c>
      <c r="C27" s="633"/>
      <c r="D27" s="633"/>
      <c r="E27" s="633"/>
      <c r="F27" s="633"/>
      <c r="G27" s="633"/>
      <c r="H27" s="633"/>
      <c r="I27" s="633"/>
      <c r="J27" s="633"/>
      <c r="K27" s="633"/>
      <c r="L27" s="633"/>
      <c r="M27" s="633"/>
      <c r="N27" s="120"/>
      <c r="O27" s="120"/>
    </row>
    <row r="28" spans="2:18" ht="22.5" customHeight="1">
      <c r="B28" s="648" t="s">
        <v>185</v>
      </c>
      <c r="C28" s="649"/>
      <c r="D28" s="649"/>
      <c r="E28" s="649"/>
      <c r="F28" s="649"/>
      <c r="G28" s="649"/>
      <c r="H28" s="649"/>
      <c r="I28" s="649"/>
      <c r="J28" s="649"/>
      <c r="K28" s="649"/>
      <c r="L28" s="649"/>
      <c r="M28" s="650"/>
      <c r="N28" s="647" t="s">
        <v>173</v>
      </c>
      <c r="O28" s="120"/>
    </row>
    <row r="29" spans="2:18" ht="22.5" customHeight="1">
      <c r="B29" s="179" t="s">
        <v>191</v>
      </c>
      <c r="C29" s="177"/>
      <c r="D29" s="177"/>
      <c r="E29" s="177"/>
      <c r="F29" s="177"/>
      <c r="G29" s="177"/>
      <c r="H29" s="177"/>
      <c r="I29" s="177"/>
      <c r="J29" s="177"/>
      <c r="K29" s="177"/>
      <c r="L29" s="177"/>
      <c r="M29" s="178"/>
      <c r="N29" s="647"/>
      <c r="O29" s="120"/>
    </row>
    <row r="30" spans="2:18" ht="18">
      <c r="B30" s="646" t="s">
        <v>181</v>
      </c>
      <c r="C30" s="646"/>
      <c r="D30" s="646"/>
      <c r="E30" s="646"/>
      <c r="F30" s="646"/>
      <c r="G30" s="646"/>
      <c r="H30" s="646"/>
      <c r="I30" s="646"/>
      <c r="J30" s="646"/>
      <c r="K30" s="646"/>
      <c r="L30" s="646"/>
      <c r="M30" s="646"/>
      <c r="N30" s="647"/>
      <c r="O30" s="120"/>
    </row>
    <row r="31" spans="2:18" ht="18">
      <c r="B31" s="633" t="s">
        <v>182</v>
      </c>
      <c r="C31" s="633"/>
      <c r="D31" s="633"/>
      <c r="E31" s="633"/>
      <c r="F31" s="633"/>
      <c r="G31" s="633"/>
      <c r="H31" s="633"/>
      <c r="I31" s="633"/>
      <c r="J31" s="633"/>
      <c r="K31" s="633"/>
      <c r="L31" s="633"/>
      <c r="M31" s="633"/>
      <c r="N31" s="647"/>
      <c r="O31" s="120"/>
    </row>
    <row r="32" spans="2:18" ht="18">
      <c r="B32" s="646" t="s">
        <v>183</v>
      </c>
      <c r="C32" s="646"/>
      <c r="D32" s="646"/>
      <c r="E32" s="646"/>
      <c r="F32" s="646"/>
      <c r="G32" s="646"/>
      <c r="H32" s="646"/>
      <c r="I32" s="646"/>
      <c r="J32" s="646"/>
      <c r="K32" s="646"/>
      <c r="L32" s="646"/>
      <c r="M32" s="646"/>
      <c r="N32" s="647"/>
      <c r="O32" s="120"/>
    </row>
    <row r="33" spans="1:15" ht="18">
      <c r="B33" s="646" t="s">
        <v>184</v>
      </c>
      <c r="C33" s="646"/>
      <c r="D33" s="646"/>
      <c r="E33" s="646"/>
      <c r="F33" s="646"/>
      <c r="G33" s="646"/>
      <c r="H33" s="646"/>
      <c r="I33" s="646"/>
      <c r="J33" s="646"/>
      <c r="K33" s="646"/>
      <c r="L33" s="646"/>
      <c r="M33" s="646"/>
      <c r="N33" s="647"/>
      <c r="O33" s="120"/>
    </row>
    <row r="34" spans="1:15" ht="18">
      <c r="B34" s="132"/>
      <c r="M34" s="120"/>
      <c r="N34" s="647"/>
      <c r="O34" s="120"/>
    </row>
    <row r="35" spans="1:15" ht="17.25" customHeight="1">
      <c r="B35" s="640" t="s">
        <v>138</v>
      </c>
      <c r="C35" s="641"/>
      <c r="D35" s="641"/>
      <c r="E35" s="641"/>
      <c r="F35" s="641"/>
      <c r="G35" s="641"/>
      <c r="H35" s="641"/>
      <c r="I35" s="641"/>
      <c r="J35" s="641"/>
      <c r="K35" s="641"/>
      <c r="L35" s="641"/>
      <c r="M35" s="642"/>
      <c r="N35" s="647"/>
      <c r="O35" s="120"/>
    </row>
    <row r="36" spans="1:15" ht="17.25" customHeight="1">
      <c r="B36" s="640" t="s">
        <v>139</v>
      </c>
      <c r="C36" s="641"/>
      <c r="D36" s="641"/>
      <c r="E36" s="641"/>
      <c r="F36" s="641"/>
      <c r="G36" s="641"/>
      <c r="H36" s="641"/>
      <c r="I36" s="641"/>
      <c r="J36" s="641"/>
      <c r="K36" s="641"/>
      <c r="L36" s="641"/>
      <c r="M36" s="642"/>
      <c r="N36" s="647"/>
      <c r="O36" s="120"/>
    </row>
    <row r="37" spans="1:15" ht="17.25" customHeight="1">
      <c r="B37" s="640" t="s">
        <v>140</v>
      </c>
      <c r="C37" s="641"/>
      <c r="D37" s="641"/>
      <c r="E37" s="641"/>
      <c r="F37" s="641"/>
      <c r="G37" s="641"/>
      <c r="H37" s="641"/>
      <c r="I37" s="641"/>
      <c r="J37" s="641"/>
      <c r="K37" s="641"/>
      <c r="L37" s="641"/>
      <c r="M37" s="642"/>
      <c r="N37" s="647"/>
      <c r="O37" s="120"/>
    </row>
    <row r="38" spans="1:15" ht="18">
      <c r="B38" s="640" t="s">
        <v>141</v>
      </c>
      <c r="C38" s="641"/>
      <c r="D38" s="641"/>
      <c r="E38" s="641"/>
      <c r="F38" s="641"/>
      <c r="G38" s="641"/>
      <c r="H38" s="641"/>
      <c r="I38" s="641"/>
      <c r="J38" s="641"/>
      <c r="K38" s="641"/>
      <c r="L38" s="641"/>
      <c r="M38" s="642"/>
      <c r="N38" s="647"/>
      <c r="O38" s="120"/>
    </row>
    <row r="39" spans="1:15" ht="18">
      <c r="B39" s="640" t="s">
        <v>142</v>
      </c>
      <c r="C39" s="641"/>
      <c r="D39" s="641"/>
      <c r="E39" s="641"/>
      <c r="F39" s="641"/>
      <c r="G39" s="641"/>
      <c r="H39" s="641"/>
      <c r="I39" s="641"/>
      <c r="J39" s="641"/>
      <c r="K39" s="641"/>
      <c r="L39" s="641"/>
      <c r="M39" s="642"/>
      <c r="N39" s="647"/>
      <c r="O39" s="120"/>
    </row>
    <row r="40" spans="1:15" ht="18">
      <c r="B40" s="643" t="s">
        <v>143</v>
      </c>
      <c r="C40" s="644"/>
      <c r="D40" s="644"/>
      <c r="E40" s="644"/>
      <c r="F40" s="644"/>
      <c r="G40" s="644"/>
      <c r="H40" s="644"/>
      <c r="I40" s="644"/>
      <c r="J40" s="644"/>
      <c r="K40" s="644"/>
      <c r="L40" s="644"/>
      <c r="M40" s="645"/>
      <c r="N40" s="120"/>
      <c r="O40" s="120"/>
    </row>
    <row r="41" spans="1:15" ht="18">
      <c r="B41" s="637" t="s">
        <v>144</v>
      </c>
      <c r="C41" s="638"/>
      <c r="D41" s="638"/>
      <c r="E41" s="638"/>
      <c r="F41" s="638"/>
      <c r="G41" s="638"/>
      <c r="H41" s="638"/>
      <c r="I41" s="638"/>
      <c r="J41" s="638"/>
      <c r="K41" s="638"/>
      <c r="L41" s="638"/>
      <c r="M41" s="639"/>
      <c r="N41" s="120"/>
      <c r="O41" s="120"/>
    </row>
    <row r="42" spans="1:15" ht="18">
      <c r="B42" s="640" t="s">
        <v>189</v>
      </c>
      <c r="C42" s="641"/>
      <c r="D42" s="641"/>
      <c r="E42" s="641"/>
      <c r="F42" s="641"/>
      <c r="G42" s="641"/>
      <c r="H42" s="641"/>
      <c r="I42" s="641"/>
      <c r="J42" s="641"/>
      <c r="K42" s="641"/>
      <c r="L42" s="641"/>
      <c r="M42" s="642"/>
      <c r="N42" s="120"/>
      <c r="O42" s="120"/>
    </row>
    <row r="43" spans="1:15" ht="18">
      <c r="B43" s="132"/>
      <c r="M43" s="120"/>
      <c r="N43" s="120"/>
      <c r="O43" s="120"/>
    </row>
    <row r="44" spans="1:15" ht="18.600000000000001" thickBot="1">
      <c r="B44" s="132"/>
      <c r="M44" s="120"/>
      <c r="N44" s="120"/>
      <c r="O44" s="120"/>
    </row>
    <row r="45" spans="1:15" ht="20.25" customHeight="1">
      <c r="B45" s="631" t="s">
        <v>145</v>
      </c>
      <c r="C45" s="631" t="s">
        <v>146</v>
      </c>
      <c r="D45" s="631" t="s">
        <v>147</v>
      </c>
      <c r="E45" s="631" t="s">
        <v>148</v>
      </c>
      <c r="F45" s="133" t="s">
        <v>149</v>
      </c>
      <c r="G45" s="152" t="s">
        <v>197</v>
      </c>
      <c r="H45" s="629" t="s">
        <v>196</v>
      </c>
      <c r="I45" s="629" t="s">
        <v>151</v>
      </c>
      <c r="J45" s="629" t="s">
        <v>152</v>
      </c>
      <c r="K45" s="629" t="s">
        <v>174</v>
      </c>
      <c r="L45" s="631" t="s">
        <v>153</v>
      </c>
      <c r="M45" s="631" t="s">
        <v>192</v>
      </c>
      <c r="N45" s="120"/>
      <c r="O45" s="120"/>
    </row>
    <row r="46" spans="1:15" ht="18.600000000000001" thickBot="1">
      <c r="B46" s="632"/>
      <c r="C46" s="632"/>
      <c r="D46" s="632"/>
      <c r="E46" s="632"/>
      <c r="F46" s="134" t="s">
        <v>150</v>
      </c>
      <c r="G46" s="153"/>
      <c r="H46" s="630"/>
      <c r="I46" s="630"/>
      <c r="J46" s="630"/>
      <c r="K46" s="630"/>
      <c r="L46" s="632"/>
      <c r="M46" s="632"/>
      <c r="N46" s="120"/>
      <c r="O46" s="120"/>
    </row>
    <row r="47" spans="1:15" ht="18.600000000000001" thickBot="1">
      <c r="B47" s="135">
        <v>1</v>
      </c>
      <c r="C47" s="136" t="s">
        <v>154</v>
      </c>
      <c r="D47" s="137"/>
      <c r="E47" s="137"/>
      <c r="F47" s="137"/>
      <c r="G47" s="154"/>
      <c r="H47" s="137"/>
      <c r="I47" s="137"/>
      <c r="J47" s="137"/>
      <c r="K47" s="138" t="s">
        <v>154</v>
      </c>
      <c r="L47" s="137"/>
      <c r="M47" s="137"/>
      <c r="N47" s="120"/>
      <c r="O47" s="120"/>
    </row>
    <row r="48" spans="1:15" ht="18.600000000000001" thickBot="1">
      <c r="A48" s="147" t="s">
        <v>29</v>
      </c>
      <c r="B48" s="148">
        <v>2</v>
      </c>
      <c r="C48" s="149" t="s">
        <v>154</v>
      </c>
      <c r="D48" s="150" t="s">
        <v>154</v>
      </c>
      <c r="E48" s="150" t="s">
        <v>154</v>
      </c>
      <c r="F48" s="150" t="s">
        <v>175</v>
      </c>
      <c r="G48" s="154"/>
      <c r="H48" s="137"/>
      <c r="I48" s="137"/>
      <c r="J48" s="150" t="s">
        <v>176</v>
      </c>
      <c r="K48" s="150" t="s">
        <v>154</v>
      </c>
      <c r="L48" s="137"/>
      <c r="M48" s="137"/>
      <c r="N48" s="120" t="s">
        <v>177</v>
      </c>
      <c r="O48" s="120"/>
    </row>
    <row r="49" spans="1:15" ht="18.600000000000001" thickBot="1">
      <c r="A49" s="147" t="s">
        <v>21</v>
      </c>
      <c r="B49" s="148">
        <v>3</v>
      </c>
      <c r="C49" s="149" t="s">
        <v>154</v>
      </c>
      <c r="D49" s="150" t="s">
        <v>154</v>
      </c>
      <c r="E49" s="150" t="s">
        <v>154</v>
      </c>
      <c r="F49" s="150" t="s">
        <v>154</v>
      </c>
      <c r="G49" s="154"/>
      <c r="H49" s="137"/>
      <c r="I49" s="137"/>
      <c r="J49" s="150" t="s">
        <v>154</v>
      </c>
      <c r="K49" s="150" t="s">
        <v>154</v>
      </c>
      <c r="L49" s="150" t="s">
        <v>154</v>
      </c>
      <c r="M49" s="137"/>
      <c r="N49" s="120"/>
      <c r="O49" s="120"/>
    </row>
    <row r="50" spans="1:15" ht="18.600000000000001" thickBot="1">
      <c r="A50" s="147" t="s">
        <v>178</v>
      </c>
      <c r="B50" s="144">
        <v>4</v>
      </c>
      <c r="C50" s="145" t="s">
        <v>154</v>
      </c>
      <c r="D50" s="146" t="s">
        <v>154</v>
      </c>
      <c r="E50" s="146" t="s">
        <v>154</v>
      </c>
      <c r="F50" s="146" t="s">
        <v>154</v>
      </c>
      <c r="G50" s="146" t="s">
        <v>154</v>
      </c>
      <c r="H50" s="146" t="s">
        <v>154</v>
      </c>
      <c r="I50" s="137" t="s">
        <v>194</v>
      </c>
      <c r="J50" s="146" t="s">
        <v>154</v>
      </c>
      <c r="K50" s="146" t="s">
        <v>154</v>
      </c>
      <c r="L50" s="146" t="s">
        <v>154</v>
      </c>
      <c r="M50" s="146" t="s">
        <v>154</v>
      </c>
      <c r="N50" t="s">
        <v>193</v>
      </c>
      <c r="O50" s="120"/>
    </row>
    <row r="51" spans="1:15" ht="18.600000000000001" thickBot="1">
      <c r="A51" s="147"/>
      <c r="B51" s="148">
        <v>5</v>
      </c>
      <c r="C51" s="149" t="s">
        <v>154</v>
      </c>
      <c r="D51" s="150" t="s">
        <v>154</v>
      </c>
      <c r="E51" s="150" t="s">
        <v>154</v>
      </c>
      <c r="F51" s="150" t="s">
        <v>154</v>
      </c>
      <c r="G51" s="150" t="s">
        <v>154</v>
      </c>
      <c r="H51" s="150" t="s">
        <v>154</v>
      </c>
      <c r="I51" s="150" t="s">
        <v>154</v>
      </c>
      <c r="J51" s="150" t="s">
        <v>154</v>
      </c>
      <c r="K51" s="150" t="s">
        <v>154</v>
      </c>
      <c r="L51" s="150" t="s">
        <v>154</v>
      </c>
      <c r="M51" s="150" t="s">
        <v>154</v>
      </c>
      <c r="N51" s="120"/>
      <c r="O51" s="120"/>
    </row>
    <row r="52" spans="1:15" ht="18.600000000000001" thickBot="1">
      <c r="B52" s="135">
        <v>6</v>
      </c>
      <c r="C52" s="136" t="s">
        <v>154</v>
      </c>
      <c r="D52" s="138" t="s">
        <v>154</v>
      </c>
      <c r="E52" s="138" t="s">
        <v>154</v>
      </c>
      <c r="F52" s="138" t="s">
        <v>154</v>
      </c>
      <c r="G52" s="138" t="s">
        <v>154</v>
      </c>
      <c r="H52" s="138" t="s">
        <v>154</v>
      </c>
      <c r="I52" s="138" t="s">
        <v>154</v>
      </c>
      <c r="J52" s="138" t="s">
        <v>154</v>
      </c>
      <c r="K52" s="138" t="s">
        <v>154</v>
      </c>
      <c r="L52" s="138" t="s">
        <v>154</v>
      </c>
      <c r="M52" s="138" t="s">
        <v>154</v>
      </c>
      <c r="N52" s="120"/>
      <c r="O52" s="120"/>
    </row>
    <row r="53" spans="1:15" ht="18.600000000000001" thickBot="1">
      <c r="B53" s="135">
        <v>7</v>
      </c>
      <c r="C53" s="136" t="s">
        <v>154</v>
      </c>
      <c r="D53" s="138" t="s">
        <v>154</v>
      </c>
      <c r="E53" s="138" t="s">
        <v>154</v>
      </c>
      <c r="F53" s="138" t="s">
        <v>154</v>
      </c>
      <c r="G53" s="138" t="s">
        <v>154</v>
      </c>
      <c r="H53" s="138" t="s">
        <v>154</v>
      </c>
      <c r="I53" s="138" t="s">
        <v>154</v>
      </c>
      <c r="J53" s="138" t="s">
        <v>154</v>
      </c>
      <c r="K53" s="138" t="s">
        <v>154</v>
      </c>
      <c r="L53" s="138" t="s">
        <v>154</v>
      </c>
      <c r="M53" s="138" t="s">
        <v>154</v>
      </c>
      <c r="N53" s="120"/>
      <c r="O53" s="120"/>
    </row>
    <row r="54" spans="1:15">
      <c r="N54" s="120"/>
      <c r="O54" s="120"/>
    </row>
    <row r="55" spans="1:15">
      <c r="I55" t="s">
        <v>195</v>
      </c>
      <c r="N55" s="120"/>
      <c r="O55" s="120"/>
    </row>
    <row r="56" spans="1:15">
      <c r="N56" s="120"/>
      <c r="O56" s="120"/>
    </row>
  </sheetData>
  <mergeCells count="32">
    <mergeCell ref="F1:N1"/>
    <mergeCell ref="B2:N3"/>
    <mergeCell ref="B24:H24"/>
    <mergeCell ref="B26:M26"/>
    <mergeCell ref="B27:M27"/>
    <mergeCell ref="D8:E8"/>
    <mergeCell ref="B31:M31"/>
    <mergeCell ref="B5:N5"/>
    <mergeCell ref="M8:N9"/>
    <mergeCell ref="B41:M41"/>
    <mergeCell ref="B42:M42"/>
    <mergeCell ref="B40:M40"/>
    <mergeCell ref="B32:M32"/>
    <mergeCell ref="N28:N39"/>
    <mergeCell ref="B30:M30"/>
    <mergeCell ref="B37:M37"/>
    <mergeCell ref="B38:M38"/>
    <mergeCell ref="B39:M39"/>
    <mergeCell ref="B28:M28"/>
    <mergeCell ref="B33:M33"/>
    <mergeCell ref="B35:M35"/>
    <mergeCell ref="B36:M36"/>
    <mergeCell ref="B45:B46"/>
    <mergeCell ref="C45:C46"/>
    <mergeCell ref="D45:D46"/>
    <mergeCell ref="E45:E46"/>
    <mergeCell ref="H45:H46"/>
    <mergeCell ref="I45:I46"/>
    <mergeCell ref="J45:J46"/>
    <mergeCell ref="K45:K46"/>
    <mergeCell ref="L45:L46"/>
    <mergeCell ref="M45:M46"/>
  </mergeCells>
  <phoneticPr fontId="101"/>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C2" sqref="C2:C4"/>
    </sheetView>
  </sheetViews>
  <sheetFormatPr defaultColWidth="9" defaultRowHeight="19.2"/>
  <cols>
    <col min="1" max="1" width="201.109375" style="360" customWidth="1"/>
    <col min="2" max="2" width="11.21875" style="358" customWidth="1"/>
    <col min="3" max="3" width="27.44140625" style="358" customWidth="1"/>
    <col min="4" max="4" width="17.88671875" style="359" customWidth="1"/>
    <col min="5" max="16384" width="9" style="1"/>
  </cols>
  <sheetData>
    <row r="1" spans="1:4" s="42" customFormat="1" ht="44.25" customHeight="1" thickBot="1">
      <c r="A1" s="225" t="s">
        <v>289</v>
      </c>
      <c r="B1" s="226" t="s">
        <v>0</v>
      </c>
      <c r="C1" s="227" t="s">
        <v>1</v>
      </c>
      <c r="D1" s="357" t="s">
        <v>2</v>
      </c>
    </row>
    <row r="2" spans="1:4" s="42" customFormat="1" ht="44.25" customHeight="1" thickTop="1">
      <c r="A2" s="217" t="s">
        <v>311</v>
      </c>
      <c r="B2" s="382"/>
      <c r="C2" s="656" t="s">
        <v>315</v>
      </c>
      <c r="D2" s="383"/>
    </row>
    <row r="3" spans="1:4" s="42" customFormat="1" ht="162" customHeight="1">
      <c r="A3" s="516" t="s">
        <v>312</v>
      </c>
      <c r="B3" s="402" t="s">
        <v>314</v>
      </c>
      <c r="C3" s="657"/>
      <c r="D3" s="384">
        <v>45009</v>
      </c>
    </row>
    <row r="4" spans="1:4" s="42" customFormat="1" ht="36.6" customHeight="1" thickBot="1">
      <c r="A4" s="218" t="s">
        <v>313</v>
      </c>
      <c r="B4" s="379"/>
      <c r="C4" s="658"/>
      <c r="D4" s="385"/>
    </row>
    <row r="5" spans="1:4" s="42" customFormat="1" ht="46.2" customHeight="1" thickBot="1">
      <c r="A5" s="474" t="s">
        <v>318</v>
      </c>
      <c r="B5" s="213"/>
      <c r="C5" s="674" t="s">
        <v>322</v>
      </c>
      <c r="D5" s="662">
        <v>45009</v>
      </c>
    </row>
    <row r="6" spans="1:4" s="42" customFormat="1" ht="226.8" customHeight="1" thickBot="1">
      <c r="A6" s="507" t="s">
        <v>319</v>
      </c>
      <c r="B6" s="508" t="s">
        <v>321</v>
      </c>
      <c r="C6" s="675"/>
      <c r="D6" s="663"/>
    </row>
    <row r="7" spans="1:4" s="42" customFormat="1" ht="34.950000000000003" customHeight="1" thickBot="1">
      <c r="A7" s="467" t="s">
        <v>320</v>
      </c>
      <c r="B7" s="468"/>
      <c r="C7" s="676"/>
      <c r="D7" s="663"/>
    </row>
    <row r="8" spans="1:4" s="42" customFormat="1" ht="43.8" customHeight="1" thickTop="1">
      <c r="A8" s="392" t="s">
        <v>323</v>
      </c>
      <c r="B8" s="466"/>
      <c r="C8" s="656" t="s">
        <v>276</v>
      </c>
      <c r="D8" s="677">
        <v>45009</v>
      </c>
    </row>
    <row r="9" spans="1:4" s="42" customFormat="1" ht="116.4" customHeight="1">
      <c r="A9" s="516" t="s">
        <v>324</v>
      </c>
      <c r="B9" s="214" t="s">
        <v>326</v>
      </c>
      <c r="C9" s="657"/>
      <c r="D9" s="678"/>
    </row>
    <row r="10" spans="1:4" s="42" customFormat="1" ht="34.950000000000003" customHeight="1" thickBot="1">
      <c r="A10" s="218" t="s">
        <v>325</v>
      </c>
      <c r="B10" s="215"/>
      <c r="C10" s="658"/>
      <c r="D10" s="679"/>
    </row>
    <row r="11" spans="1:4" s="42" customFormat="1" ht="44.25" customHeight="1" thickTop="1">
      <c r="A11" s="217" t="s">
        <v>307</v>
      </c>
      <c r="B11" s="382"/>
      <c r="C11" s="656" t="s">
        <v>310</v>
      </c>
      <c r="D11" s="383"/>
    </row>
    <row r="12" spans="1:4" s="42" customFormat="1" ht="147.6" customHeight="1">
      <c r="A12" s="516" t="s">
        <v>308</v>
      </c>
      <c r="B12" s="402" t="s">
        <v>309</v>
      </c>
      <c r="C12" s="657"/>
      <c r="D12" s="384">
        <v>45004</v>
      </c>
    </row>
    <row r="13" spans="1:4" s="42" customFormat="1" ht="36.6" customHeight="1" thickBot="1">
      <c r="A13" s="218"/>
      <c r="B13" s="379"/>
      <c r="C13" s="658"/>
      <c r="D13" s="385"/>
    </row>
    <row r="14" spans="1:4" s="42" customFormat="1" ht="47.4" customHeight="1" thickTop="1">
      <c r="A14" s="381" t="s">
        <v>294</v>
      </c>
      <c r="B14" s="382"/>
      <c r="C14" s="680" t="s">
        <v>297</v>
      </c>
      <c r="D14" s="388"/>
    </row>
    <row r="15" spans="1:4" s="42" customFormat="1" ht="148.80000000000001" customHeight="1">
      <c r="A15" s="517" t="s">
        <v>295</v>
      </c>
      <c r="B15" s="391" t="s">
        <v>264</v>
      </c>
      <c r="C15" s="657"/>
      <c r="D15" s="384">
        <v>45005</v>
      </c>
    </row>
    <row r="16" spans="1:4" s="42" customFormat="1" ht="37.200000000000003" customHeight="1" thickBot="1">
      <c r="A16" s="481" t="s">
        <v>296</v>
      </c>
      <c r="B16" s="379"/>
      <c r="C16" s="658"/>
      <c r="D16" s="385"/>
    </row>
    <row r="17" spans="1:4" s="42" customFormat="1" ht="44.25" customHeight="1" thickTop="1">
      <c r="A17" s="217" t="s">
        <v>302</v>
      </c>
      <c r="B17" s="382"/>
      <c r="C17" s="656" t="s">
        <v>305</v>
      </c>
      <c r="D17" s="388"/>
    </row>
    <row r="18" spans="1:4" s="42" customFormat="1" ht="113.4" customHeight="1" thickBot="1">
      <c r="A18" s="515" t="s">
        <v>303</v>
      </c>
      <c r="B18" s="391" t="s">
        <v>306</v>
      </c>
      <c r="C18" s="657"/>
      <c r="D18" s="384">
        <v>45005</v>
      </c>
    </row>
    <row r="19" spans="1:4" s="42" customFormat="1" ht="36.6" customHeight="1" thickTop="1" thickBot="1">
      <c r="A19" s="518" t="s">
        <v>304</v>
      </c>
      <c r="B19" s="379"/>
      <c r="C19" s="658"/>
      <c r="D19" s="385"/>
    </row>
    <row r="20" spans="1:4" s="42" customFormat="1" ht="48.6" hidden="1" customHeight="1" thickTop="1">
      <c r="A20" s="365"/>
      <c r="B20" s="668"/>
      <c r="C20" s="674"/>
      <c r="D20" s="681"/>
    </row>
    <row r="21" spans="1:4" s="42" customFormat="1" ht="91.2" hidden="1" customHeight="1">
      <c r="A21" s="394"/>
      <c r="B21" s="669"/>
      <c r="C21" s="675"/>
      <c r="D21" s="682"/>
    </row>
    <row r="22" spans="1:4" s="42" customFormat="1" ht="43.2" hidden="1" customHeight="1" thickBot="1">
      <c r="A22" s="455"/>
      <c r="B22" s="670"/>
      <c r="C22" s="676"/>
      <c r="D22" s="683"/>
    </row>
    <row r="23" spans="1:4" s="42" customFormat="1" ht="51" hidden="1" customHeight="1" thickTop="1" thickBot="1">
      <c r="A23" s="456"/>
      <c r="B23" s="671"/>
      <c r="C23" s="671"/>
      <c r="D23" s="662"/>
    </row>
    <row r="24" spans="1:4" s="42" customFormat="1" ht="168" hidden="1" customHeight="1" thickBot="1">
      <c r="A24" s="380"/>
      <c r="B24" s="672"/>
      <c r="C24" s="672"/>
      <c r="D24" s="663"/>
    </row>
    <row r="25" spans="1:4" s="42" customFormat="1" ht="43.2" hidden="1" customHeight="1" thickBot="1">
      <c r="A25" s="374"/>
      <c r="B25" s="673"/>
      <c r="C25" s="673"/>
      <c r="D25" s="663"/>
    </row>
    <row r="26" spans="1:4" s="42" customFormat="1" ht="48.6" hidden="1" customHeight="1" thickTop="1" thickBot="1">
      <c r="A26" s="219"/>
      <c r="B26" s="665"/>
      <c r="C26" s="659"/>
      <c r="D26" s="662"/>
    </row>
    <row r="27" spans="1:4" s="42" customFormat="1" ht="247.8" hidden="1" customHeight="1" thickBot="1">
      <c r="A27" s="452"/>
      <c r="B27" s="666"/>
      <c r="C27" s="660"/>
      <c r="D27" s="663"/>
    </row>
    <row r="28" spans="1:4" s="42" customFormat="1" ht="40.950000000000003" hidden="1" customHeight="1" thickBot="1">
      <c r="A28" s="371"/>
      <c r="B28" s="667"/>
      <c r="C28" s="661"/>
      <c r="D28" s="664"/>
    </row>
    <row r="29" spans="1:4" s="42" customFormat="1" ht="48.6" hidden="1" customHeight="1" thickTop="1" thickBot="1">
      <c r="A29" s="219"/>
      <c r="B29" s="665"/>
      <c r="C29" s="659"/>
      <c r="D29" s="662"/>
    </row>
    <row r="30" spans="1:4" s="42" customFormat="1" ht="383.4" hidden="1" customHeight="1" thickBot="1">
      <c r="A30" s="452"/>
      <c r="B30" s="666"/>
      <c r="C30" s="660"/>
      <c r="D30" s="663"/>
    </row>
    <row r="31" spans="1:4" s="42" customFormat="1" ht="40.950000000000003" hidden="1" customHeight="1" thickBot="1">
      <c r="A31" s="371"/>
      <c r="B31" s="667"/>
      <c r="C31" s="661"/>
      <c r="D31" s="664"/>
    </row>
    <row r="32" spans="1:4" s="42" customFormat="1" ht="40.950000000000003" hidden="1" customHeight="1" thickTop="1" thickBot="1">
      <c r="A32" s="219"/>
      <c r="B32" s="665"/>
      <c r="C32" s="659"/>
      <c r="D32" s="662"/>
    </row>
    <row r="33" spans="1:4" s="42" customFormat="1" ht="177" hidden="1" customHeight="1" thickBot="1">
      <c r="A33" s="452"/>
      <c r="B33" s="666"/>
      <c r="C33" s="660"/>
      <c r="D33" s="663"/>
    </row>
    <row r="34" spans="1:4" s="42" customFormat="1" ht="40.950000000000003" hidden="1" customHeight="1" thickBot="1">
      <c r="A34" s="371"/>
      <c r="B34" s="667"/>
      <c r="C34" s="661"/>
      <c r="D34" s="664"/>
    </row>
    <row r="35" spans="1:4" ht="19.8" thickTop="1"/>
  </sheetData>
  <mergeCells count="23">
    <mergeCell ref="D26:D28"/>
    <mergeCell ref="C26:C28"/>
    <mergeCell ref="D20:D22"/>
    <mergeCell ref="C20:C22"/>
    <mergeCell ref="C8:C10"/>
    <mergeCell ref="C23:C25"/>
    <mergeCell ref="C11:C13"/>
    <mergeCell ref="C2:C4"/>
    <mergeCell ref="C32:C34"/>
    <mergeCell ref="D32:D34"/>
    <mergeCell ref="B29:B31"/>
    <mergeCell ref="C29:C31"/>
    <mergeCell ref="D29:D31"/>
    <mergeCell ref="B20:B22"/>
    <mergeCell ref="B26:B28"/>
    <mergeCell ref="B32:B34"/>
    <mergeCell ref="B23:B25"/>
    <mergeCell ref="C5:C7"/>
    <mergeCell ref="D23:D25"/>
    <mergeCell ref="D8:D10"/>
    <mergeCell ref="C14:C16"/>
    <mergeCell ref="C17:C19"/>
    <mergeCell ref="D5:D7"/>
  </mergeCells>
  <phoneticPr fontId="16"/>
  <hyperlinks>
    <hyperlink ref="A16" r:id="rId1" xr:uid="{B8EB25E0-6095-41C1-8DF1-A07BF30AFAD5}"/>
    <hyperlink ref="A19" r:id="rId2" xr:uid="{D9D65CE2-AB5D-46E4-9839-257C92709B9B}"/>
    <hyperlink ref="A4" r:id="rId3" xr:uid="{87C792F2-F332-4E6F-A923-4CBBDFD58606}"/>
    <hyperlink ref="A7" r:id="rId4" xr:uid="{95AC2AB3-7A87-443B-B77A-6EAA62474413}"/>
    <hyperlink ref="A10" r:id="rId5" xr:uid="{091CC389-1F59-4DDB-8BEA-474A3CF5E1BF}"/>
  </hyperlinks>
  <pageMargins left="0" right="0" top="0.19685039370078741" bottom="0.39370078740157483" header="0" footer="0.19685039370078741"/>
  <pageSetup paperSize="8" scale="28" orientation="portrait" horizontalDpi="300" verticalDpi="300"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6"/>
  <sheetViews>
    <sheetView defaultGridColor="0" view="pageBreakPreview" colorId="56" zoomScale="91" zoomScaleNormal="66" zoomScaleSheetLayoutView="91" workbookViewId="0">
      <selection activeCell="A3" sqref="A3"/>
    </sheetView>
  </sheetViews>
  <sheetFormatPr defaultColWidth="9" defaultRowHeight="19.2"/>
  <cols>
    <col min="1" max="1" width="193.5546875" style="370" customWidth="1"/>
    <col min="2" max="2" width="18" style="175" customWidth="1"/>
    <col min="3" max="3" width="20.109375" style="176" customWidth="1"/>
    <col min="4" max="16384" width="9" style="38"/>
  </cols>
  <sheetData>
    <row r="1" spans="1:3" ht="58.95" customHeight="1" thickBot="1">
      <c r="A1" s="37" t="s">
        <v>290</v>
      </c>
      <c r="B1" s="353" t="s">
        <v>24</v>
      </c>
      <c r="C1" s="354" t="s">
        <v>2</v>
      </c>
    </row>
    <row r="2" spans="1:3" ht="48.6" customHeight="1">
      <c r="A2" s="161" t="s">
        <v>350</v>
      </c>
      <c r="B2" s="170"/>
      <c r="C2" s="171"/>
    </row>
    <row r="3" spans="1:3" ht="325.8" customHeight="1">
      <c r="A3" s="400" t="s">
        <v>335</v>
      </c>
      <c r="B3" s="458" t="s">
        <v>336</v>
      </c>
      <c r="C3" s="172">
        <v>45009</v>
      </c>
    </row>
    <row r="4" spans="1:3" ht="48.6" customHeight="1" thickBot="1">
      <c r="A4" s="372" t="s">
        <v>327</v>
      </c>
      <c r="B4" s="173"/>
      <c r="C4" s="174"/>
    </row>
    <row r="5" spans="1:3" ht="48.6" customHeight="1">
      <c r="A5" s="161" t="s">
        <v>351</v>
      </c>
      <c r="B5" s="170"/>
      <c r="C5" s="171"/>
    </row>
    <row r="6" spans="1:3" ht="255.6" customHeight="1">
      <c r="A6" s="461" t="s">
        <v>337</v>
      </c>
      <c r="B6" s="375" t="s">
        <v>338</v>
      </c>
      <c r="C6" s="172">
        <v>45009</v>
      </c>
    </row>
    <row r="7" spans="1:3" ht="48.6" customHeight="1" thickBot="1">
      <c r="A7" s="372" t="s">
        <v>328</v>
      </c>
      <c r="B7" s="173"/>
      <c r="C7" s="174"/>
    </row>
    <row r="8" spans="1:3" ht="48.6" customHeight="1">
      <c r="A8" s="161" t="s">
        <v>352</v>
      </c>
      <c r="B8" s="170"/>
      <c r="C8" s="171"/>
    </row>
    <row r="9" spans="1:3" ht="214.2" customHeight="1">
      <c r="A9" s="461" t="s">
        <v>339</v>
      </c>
      <c r="B9" s="375" t="s">
        <v>341</v>
      </c>
      <c r="C9" s="172">
        <v>45009</v>
      </c>
    </row>
    <row r="10" spans="1:3" ht="48.6" customHeight="1" thickBot="1">
      <c r="A10" s="372" t="s">
        <v>329</v>
      </c>
      <c r="B10" s="173"/>
      <c r="C10" s="174"/>
    </row>
    <row r="11" spans="1:3" ht="48.6" customHeight="1">
      <c r="A11" s="161" t="s">
        <v>353</v>
      </c>
      <c r="B11" s="170"/>
      <c r="C11" s="171"/>
    </row>
    <row r="12" spans="1:3" ht="172.2" customHeight="1">
      <c r="A12" s="461" t="s">
        <v>340</v>
      </c>
      <c r="B12" s="471" t="s">
        <v>338</v>
      </c>
      <c r="C12" s="172">
        <v>45008</v>
      </c>
    </row>
    <row r="13" spans="1:3" ht="39.6" customHeight="1" thickBot="1">
      <c r="A13" s="372" t="s">
        <v>330</v>
      </c>
      <c r="B13" s="173"/>
      <c r="C13" s="174"/>
    </row>
    <row r="14" spans="1:3" ht="48.6" customHeight="1">
      <c r="A14" s="161" t="s">
        <v>354</v>
      </c>
      <c r="B14" s="170"/>
      <c r="C14" s="171"/>
    </row>
    <row r="15" spans="1:3" ht="147" customHeight="1">
      <c r="A15" s="509" t="s">
        <v>342</v>
      </c>
      <c r="B15" s="458"/>
      <c r="C15" s="172">
        <v>45008</v>
      </c>
    </row>
    <row r="16" spans="1:3" ht="48.6" customHeight="1" thickBot="1">
      <c r="A16" s="372" t="s">
        <v>331</v>
      </c>
      <c r="B16" s="173"/>
      <c r="C16" s="174"/>
    </row>
    <row r="17" spans="1:3" ht="48.6" customHeight="1">
      <c r="A17" s="161" t="s">
        <v>343</v>
      </c>
      <c r="B17" s="170"/>
      <c r="C17" s="171"/>
    </row>
    <row r="18" spans="1:3" ht="142.80000000000001" customHeight="1">
      <c r="A18" s="461" t="s">
        <v>344</v>
      </c>
      <c r="B18" s="375" t="s">
        <v>277</v>
      </c>
      <c r="C18" s="172">
        <v>45007</v>
      </c>
    </row>
    <row r="19" spans="1:3" ht="48.6" customHeight="1" thickBot="1">
      <c r="A19" s="372" t="s">
        <v>345</v>
      </c>
      <c r="B19" s="173"/>
      <c r="C19" s="174"/>
    </row>
    <row r="20" spans="1:3" ht="48.6" customHeight="1">
      <c r="A20" s="161" t="s">
        <v>346</v>
      </c>
      <c r="B20" s="170"/>
      <c r="C20" s="171"/>
    </row>
    <row r="21" spans="1:3" ht="196.2" customHeight="1" thickBot="1">
      <c r="A21" s="520" t="s">
        <v>347</v>
      </c>
      <c r="B21" s="375" t="s">
        <v>278</v>
      </c>
      <c r="C21" s="172">
        <v>45007</v>
      </c>
    </row>
    <row r="22" spans="1:3" ht="48.6" customHeight="1" thickBot="1">
      <c r="A22" s="519" t="s">
        <v>332</v>
      </c>
      <c r="B22" s="173"/>
      <c r="C22" s="174"/>
    </row>
    <row r="23" spans="1:3" ht="48.6" customHeight="1">
      <c r="A23" s="161" t="s">
        <v>355</v>
      </c>
      <c r="B23" s="170"/>
      <c r="C23" s="171"/>
    </row>
    <row r="24" spans="1:3" ht="320.39999999999998" customHeight="1">
      <c r="A24" s="461" t="s">
        <v>348</v>
      </c>
      <c r="B24" s="375" t="s">
        <v>336</v>
      </c>
      <c r="C24" s="172">
        <v>45007</v>
      </c>
    </row>
    <row r="25" spans="1:3" ht="48.6" customHeight="1" thickBot="1">
      <c r="A25" s="372" t="s">
        <v>333</v>
      </c>
      <c r="B25" s="173"/>
      <c r="C25" s="174"/>
    </row>
    <row r="26" spans="1:3" ht="48.6" customHeight="1">
      <c r="A26" s="161" t="s">
        <v>356</v>
      </c>
      <c r="B26" s="170"/>
      <c r="C26" s="171"/>
    </row>
    <row r="27" spans="1:3" ht="119.4" customHeight="1">
      <c r="A27" s="400" t="s">
        <v>349</v>
      </c>
      <c r="B27" s="375" t="s">
        <v>278</v>
      </c>
      <c r="C27" s="172">
        <v>45006</v>
      </c>
    </row>
    <row r="28" spans="1:3" ht="48.6" customHeight="1" thickBot="1">
      <c r="A28" s="372" t="s">
        <v>334</v>
      </c>
      <c r="B28" s="173"/>
      <c r="C28" s="174"/>
    </row>
    <row r="29" spans="1:3" ht="48.6" hidden="1" customHeight="1">
      <c r="A29" s="161"/>
      <c r="B29" s="170"/>
      <c r="C29" s="171"/>
    </row>
    <row r="30" spans="1:3" ht="342" hidden="1" customHeight="1">
      <c r="A30" s="400"/>
      <c r="B30" s="375"/>
      <c r="C30" s="172"/>
    </row>
    <row r="31" spans="1:3" ht="48.6" hidden="1" customHeight="1" thickBot="1">
      <c r="A31" s="372"/>
      <c r="B31" s="173"/>
      <c r="C31" s="174"/>
    </row>
    <row r="32" spans="1:3" ht="25.2" customHeight="1">
      <c r="A32" s="216"/>
      <c r="B32" s="469"/>
      <c r="C32" s="470"/>
    </row>
    <row r="33" spans="1:3" ht="25.2" customHeight="1" thickBot="1">
      <c r="A33" s="216"/>
      <c r="B33" s="469"/>
      <c r="C33" s="470"/>
    </row>
    <row r="34" spans="1:3" ht="37.799999999999997" customHeight="1">
      <c r="A34" s="684" t="s">
        <v>28</v>
      </c>
      <c r="B34" s="684"/>
      <c r="C34" s="684"/>
    </row>
    <row r="35" spans="1:3" ht="46.2" customHeight="1">
      <c r="A35" s="685" t="s">
        <v>27</v>
      </c>
      <c r="B35" s="685"/>
      <c r="C35" s="685"/>
    </row>
    <row r="36" spans="1:3">
      <c r="A36" s="370" t="s">
        <v>21</v>
      </c>
    </row>
  </sheetData>
  <mergeCells count="2">
    <mergeCell ref="A34:C34"/>
    <mergeCell ref="A35:C35"/>
  </mergeCells>
  <phoneticPr fontId="101"/>
  <hyperlinks>
    <hyperlink ref="A4" r:id="rId1" xr:uid="{731AD783-8DB4-460D-974C-5FEA51292D9E}"/>
    <hyperlink ref="A7" r:id="rId2" xr:uid="{CAD8371D-1EE2-4E54-A320-D3521A75592B}"/>
    <hyperlink ref="A10" r:id="rId3" xr:uid="{C81561A7-6189-4243-A420-12B243A8D5A6}"/>
    <hyperlink ref="A13" r:id="rId4" xr:uid="{34B2D082-0B39-40C3-8406-9D8D1C92FE5B}"/>
    <hyperlink ref="A16" r:id="rId5" xr:uid="{6B18AB07-3C18-4534-A36B-6C48B458AF3C}"/>
    <hyperlink ref="A19" r:id="rId6" xr:uid="{8DAA9550-192B-40E4-9ECF-EAD9E26DEC93}"/>
    <hyperlink ref="A25" r:id="rId7" xr:uid="{F7093FB3-70DC-49DB-AAE2-59EE34A921B6}"/>
    <hyperlink ref="A28" r:id="rId8" xr:uid="{10984438-6F7D-4371-9D38-1979E52296F2}"/>
    <hyperlink ref="A22" r:id="rId9" xr:uid="{31C955BA-8595-4F73-9269-C422A7A735EA}"/>
  </hyperlinks>
  <pageMargins left="0.74803149606299213" right="0.74803149606299213" top="0.98425196850393704" bottom="0.98425196850393704" header="0.51181102362204722" footer="0.51181102362204722"/>
  <pageSetup paperSize="9" scale="16" fitToHeight="3" orientation="portrait" r:id="rId10"/>
  <headerFooter alignWithMargins="0"/>
  <rowBreaks count="1" manualBreakCount="1">
    <brk id="33"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E23" sqref="E23"/>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688" t="s">
        <v>3</v>
      </c>
      <c r="B1" s="689"/>
      <c r="C1" s="689"/>
      <c r="D1" s="689"/>
      <c r="E1" s="689"/>
      <c r="F1" s="689"/>
      <c r="G1" s="689"/>
      <c r="H1" s="689"/>
      <c r="I1" s="689"/>
      <c r="J1" s="689"/>
      <c r="K1" s="689"/>
      <c r="L1" s="689"/>
      <c r="M1" s="689"/>
      <c r="N1" s="690"/>
      <c r="P1" s="691" t="s">
        <v>4</v>
      </c>
      <c r="Q1" s="692"/>
      <c r="R1" s="692"/>
      <c r="S1" s="692"/>
      <c r="T1" s="692"/>
      <c r="U1" s="692"/>
      <c r="V1" s="692"/>
      <c r="W1" s="692"/>
      <c r="X1" s="692"/>
      <c r="Y1" s="692"/>
      <c r="Z1" s="692"/>
      <c r="AA1" s="692"/>
      <c r="AB1" s="692"/>
      <c r="AC1" s="693"/>
    </row>
    <row r="2" spans="1:29" ht="18" customHeight="1" thickBot="1">
      <c r="A2" s="694" t="s">
        <v>5</v>
      </c>
      <c r="B2" s="695"/>
      <c r="C2" s="695"/>
      <c r="D2" s="695"/>
      <c r="E2" s="695"/>
      <c r="F2" s="695"/>
      <c r="G2" s="695"/>
      <c r="H2" s="695"/>
      <c r="I2" s="695"/>
      <c r="J2" s="695"/>
      <c r="K2" s="695"/>
      <c r="L2" s="695"/>
      <c r="M2" s="695"/>
      <c r="N2" s="696"/>
      <c r="P2" s="697" t="s">
        <v>6</v>
      </c>
      <c r="Q2" s="695"/>
      <c r="R2" s="695"/>
      <c r="S2" s="695"/>
      <c r="T2" s="695"/>
      <c r="U2" s="695"/>
      <c r="V2" s="695"/>
      <c r="W2" s="695"/>
      <c r="X2" s="695"/>
      <c r="Y2" s="695"/>
      <c r="Z2" s="695"/>
      <c r="AA2" s="695"/>
      <c r="AB2" s="695"/>
      <c r="AC2" s="698"/>
    </row>
    <row r="3" spans="1:29" ht="13.8" thickBot="1">
      <c r="A3" s="6"/>
      <c r="B3" s="190" t="s">
        <v>215</v>
      </c>
      <c r="C3" s="190" t="s">
        <v>7</v>
      </c>
      <c r="D3" s="181" t="s">
        <v>8</v>
      </c>
      <c r="E3" s="190" t="s">
        <v>9</v>
      </c>
      <c r="F3" s="190" t="s">
        <v>10</v>
      </c>
      <c r="G3" s="190" t="s">
        <v>11</v>
      </c>
      <c r="H3" s="190" t="s">
        <v>12</v>
      </c>
      <c r="I3" s="190" t="s">
        <v>13</v>
      </c>
      <c r="J3" s="190" t="s">
        <v>14</v>
      </c>
      <c r="K3" s="190" t="s">
        <v>15</v>
      </c>
      <c r="L3" s="190" t="s">
        <v>16</v>
      </c>
      <c r="M3" s="190" t="s">
        <v>17</v>
      </c>
      <c r="N3" s="7" t="s">
        <v>18</v>
      </c>
      <c r="P3" s="8"/>
      <c r="Q3" s="190" t="s">
        <v>215</v>
      </c>
      <c r="R3" s="190" t="s">
        <v>7</v>
      </c>
      <c r="S3" s="181" t="s">
        <v>8</v>
      </c>
      <c r="T3" s="190" t="s">
        <v>9</v>
      </c>
      <c r="U3" s="190" t="s">
        <v>10</v>
      </c>
      <c r="V3" s="190" t="s">
        <v>11</v>
      </c>
      <c r="W3" s="190" t="s">
        <v>12</v>
      </c>
      <c r="X3" s="190" t="s">
        <v>13</v>
      </c>
      <c r="Y3" s="190" t="s">
        <v>14</v>
      </c>
      <c r="Z3" s="190" t="s">
        <v>15</v>
      </c>
      <c r="AA3" s="190" t="s">
        <v>16</v>
      </c>
      <c r="AB3" s="190" t="s">
        <v>17</v>
      </c>
      <c r="AC3" s="9" t="s">
        <v>19</v>
      </c>
    </row>
    <row r="4" spans="1:29" ht="19.8" thickBot="1">
      <c r="A4" s="449" t="s">
        <v>213</v>
      </c>
      <c r="B4" s="450">
        <f>AVERAGE(B7:B18)</f>
        <v>68.083333333333329</v>
      </c>
      <c r="C4" s="450">
        <f t="shared" ref="C4:M4" si="0">AVERAGE(C7:C18)</f>
        <v>56.083333333333336</v>
      </c>
      <c r="D4" s="450">
        <f t="shared" si="0"/>
        <v>62.75</v>
      </c>
      <c r="E4" s="450">
        <f t="shared" si="0"/>
        <v>102.45454545454545</v>
      </c>
      <c r="F4" s="450">
        <f t="shared" si="0"/>
        <v>184.81818181818181</v>
      </c>
      <c r="G4" s="450">
        <f t="shared" si="0"/>
        <v>405.27272727272725</v>
      </c>
      <c r="H4" s="450">
        <f t="shared" si="0"/>
        <v>614.90909090909088</v>
      </c>
      <c r="I4" s="450">
        <f t="shared" si="0"/>
        <v>875.18181818181813</v>
      </c>
      <c r="J4" s="450">
        <f t="shared" si="0"/>
        <v>564.72727272727275</v>
      </c>
      <c r="K4" s="450">
        <f t="shared" si="0"/>
        <v>363.72727272727275</v>
      </c>
      <c r="L4" s="450">
        <f t="shared" si="0"/>
        <v>207</v>
      </c>
      <c r="M4" s="450">
        <f t="shared" si="0"/>
        <v>134.81818181818181</v>
      </c>
      <c r="N4" s="450">
        <f>AVERAGE(N7:N18)</f>
        <v>3639.7272727272725</v>
      </c>
      <c r="O4" s="10"/>
      <c r="P4" s="451" t="str">
        <f>+A4</f>
        <v>12-21年月平均</v>
      </c>
      <c r="Q4" s="450">
        <f>AVERAGE(Q7:Q18)</f>
        <v>8.1666666666666661</v>
      </c>
      <c r="R4" s="450">
        <f t="shared" ref="R4:AC4" si="1">AVERAGE(R7:R18)</f>
        <v>8.75</v>
      </c>
      <c r="S4" s="450">
        <f t="shared" si="1"/>
        <v>13.25</v>
      </c>
      <c r="T4" s="450">
        <f t="shared" si="1"/>
        <v>6.9090909090909092</v>
      </c>
      <c r="U4" s="450">
        <f t="shared" si="1"/>
        <v>9.8181818181818183</v>
      </c>
      <c r="V4" s="450">
        <f t="shared" si="1"/>
        <v>9.0909090909090917</v>
      </c>
      <c r="W4" s="450">
        <f t="shared" si="1"/>
        <v>8.1818181818181817</v>
      </c>
      <c r="X4" s="450">
        <f t="shared" si="1"/>
        <v>11.545454545454545</v>
      </c>
      <c r="Y4" s="450">
        <f t="shared" si="1"/>
        <v>9.9090909090909083</v>
      </c>
      <c r="Z4" s="450">
        <f t="shared" si="1"/>
        <v>19.818181818181817</v>
      </c>
      <c r="AA4" s="450">
        <f t="shared" si="1"/>
        <v>11.636363636363637</v>
      </c>
      <c r="AB4" s="450">
        <f t="shared" si="1"/>
        <v>12.181818181818182</v>
      </c>
      <c r="AC4" s="450">
        <f t="shared" si="1"/>
        <v>131.45454545454547</v>
      </c>
    </row>
    <row r="5" spans="1:29" ht="19.8" customHeight="1" thickBot="1">
      <c r="A5" s="326"/>
      <c r="B5" s="326"/>
      <c r="C5" s="326"/>
      <c r="D5" s="11" t="s">
        <v>20</v>
      </c>
      <c r="E5" s="118"/>
      <c r="F5" s="118"/>
      <c r="G5" s="118"/>
      <c r="H5" s="118"/>
      <c r="I5" s="118"/>
      <c r="J5" s="118"/>
      <c r="K5" s="118"/>
      <c r="L5" s="118"/>
      <c r="M5" s="118"/>
      <c r="N5" s="290"/>
      <c r="O5" s="119"/>
      <c r="P5" s="182"/>
      <c r="Q5" s="182"/>
      <c r="R5" s="182"/>
      <c r="S5" s="11" t="s">
        <v>20</v>
      </c>
      <c r="T5" s="118"/>
      <c r="U5" s="118"/>
      <c r="V5" s="118"/>
      <c r="W5" s="118"/>
      <c r="X5" s="118"/>
      <c r="Y5" s="118"/>
      <c r="Z5" s="118"/>
      <c r="AA5" s="118"/>
      <c r="AB5" s="118"/>
      <c r="AC5" s="290"/>
    </row>
    <row r="6" spans="1:29" ht="19.8" customHeight="1" thickBot="1">
      <c r="A6" s="326"/>
      <c r="B6" s="326"/>
      <c r="C6" s="326"/>
      <c r="D6" s="436">
        <v>12</v>
      </c>
      <c r="E6" s="435"/>
      <c r="F6" s="435"/>
      <c r="G6" s="435"/>
      <c r="H6" s="435"/>
      <c r="I6" s="435"/>
      <c r="J6" s="435"/>
      <c r="K6" s="435"/>
      <c r="L6" s="435"/>
      <c r="M6" s="435"/>
      <c r="N6" s="427"/>
      <c r="O6" s="119"/>
      <c r="P6" s="182"/>
      <c r="Q6" s="182"/>
      <c r="R6" s="182"/>
      <c r="S6" s="436">
        <v>1</v>
      </c>
      <c r="T6" s="435"/>
      <c r="U6" s="435"/>
      <c r="V6" s="435"/>
      <c r="W6" s="435"/>
      <c r="X6" s="435"/>
      <c r="Y6" s="435"/>
      <c r="Z6" s="435"/>
      <c r="AA6" s="435"/>
      <c r="AB6" s="435"/>
      <c r="AC6" s="427"/>
    </row>
    <row r="7" spans="1:29" ht="18" customHeight="1" thickBot="1">
      <c r="A7" s="428" t="s">
        <v>230</v>
      </c>
      <c r="B7" s="446">
        <v>82</v>
      </c>
      <c r="C7" s="444">
        <v>62</v>
      </c>
      <c r="D7" s="444">
        <v>44</v>
      </c>
      <c r="E7" s="444"/>
      <c r="F7" s="444"/>
      <c r="G7" s="444"/>
      <c r="H7" s="444"/>
      <c r="I7" s="444"/>
      <c r="J7" s="444"/>
      <c r="K7" s="444"/>
      <c r="L7" s="444"/>
      <c r="M7" s="447"/>
      <c r="N7" s="445"/>
      <c r="O7" s="10"/>
      <c r="P7" s="434" t="s">
        <v>230</v>
      </c>
      <c r="Q7" s="446">
        <v>1</v>
      </c>
      <c r="R7" s="444">
        <v>1</v>
      </c>
      <c r="S7" s="444">
        <v>4</v>
      </c>
      <c r="T7" s="444"/>
      <c r="U7" s="444"/>
      <c r="V7" s="444"/>
      <c r="W7" s="444"/>
      <c r="X7" s="444"/>
      <c r="Y7" s="444"/>
      <c r="Z7" s="444"/>
      <c r="AA7" s="444"/>
      <c r="AB7" s="448"/>
      <c r="AC7" s="445"/>
    </row>
    <row r="8" spans="1:29" ht="18" customHeight="1" thickBot="1">
      <c r="A8" s="428" t="s">
        <v>214</v>
      </c>
      <c r="B8" s="437">
        <v>81</v>
      </c>
      <c r="C8" s="438">
        <v>39</v>
      </c>
      <c r="D8" s="438">
        <v>72</v>
      </c>
      <c r="E8" s="439">
        <v>89</v>
      </c>
      <c r="F8" s="439">
        <v>258</v>
      </c>
      <c r="G8" s="439">
        <v>416</v>
      </c>
      <c r="H8" s="439">
        <v>554</v>
      </c>
      <c r="I8" s="439">
        <v>568</v>
      </c>
      <c r="J8" s="439">
        <v>578</v>
      </c>
      <c r="K8" s="439">
        <v>337</v>
      </c>
      <c r="L8" s="439">
        <v>169</v>
      </c>
      <c r="M8" s="439">
        <v>168</v>
      </c>
      <c r="N8" s="440">
        <f t="shared" ref="N8:N19" si="2">SUM(B8:M8)</f>
        <v>3329</v>
      </c>
      <c r="O8" s="124" t="s">
        <v>21</v>
      </c>
      <c r="P8" s="429" t="s">
        <v>214</v>
      </c>
      <c r="Q8" s="441">
        <v>0</v>
      </c>
      <c r="R8" s="442">
        <v>5</v>
      </c>
      <c r="S8" s="442">
        <v>4</v>
      </c>
      <c r="T8" s="442">
        <v>1</v>
      </c>
      <c r="U8" s="442">
        <v>1</v>
      </c>
      <c r="V8" s="442">
        <v>1</v>
      </c>
      <c r="W8" s="442">
        <v>1</v>
      </c>
      <c r="X8" s="442">
        <v>1</v>
      </c>
      <c r="Y8" s="441">
        <v>0</v>
      </c>
      <c r="Z8" s="441">
        <v>0</v>
      </c>
      <c r="AA8" s="441">
        <v>0</v>
      </c>
      <c r="AB8" s="441">
        <v>2</v>
      </c>
      <c r="AC8" s="443">
        <f t="shared" ref="AC8:AC19" si="3">SUM(Q8:AB8)</f>
        <v>16</v>
      </c>
    </row>
    <row r="9" spans="1:29" ht="18" customHeight="1" thickBot="1">
      <c r="A9" s="327" t="s">
        <v>187</v>
      </c>
      <c r="B9" s="347">
        <v>81</v>
      </c>
      <c r="C9" s="347">
        <v>48</v>
      </c>
      <c r="D9" s="348">
        <v>71</v>
      </c>
      <c r="E9" s="347">
        <v>128</v>
      </c>
      <c r="F9" s="347">
        <v>171</v>
      </c>
      <c r="G9" s="347">
        <v>350</v>
      </c>
      <c r="H9" s="347">
        <v>569</v>
      </c>
      <c r="I9" s="347">
        <v>553</v>
      </c>
      <c r="J9" s="347">
        <v>458</v>
      </c>
      <c r="K9" s="347">
        <v>306</v>
      </c>
      <c r="L9" s="347">
        <v>220</v>
      </c>
      <c r="M9" s="348">
        <v>229</v>
      </c>
      <c r="N9" s="403">
        <f t="shared" si="2"/>
        <v>3184</v>
      </c>
      <c r="O9" s="325"/>
      <c r="P9" s="429" t="s">
        <v>186</v>
      </c>
      <c r="Q9" s="430">
        <v>1</v>
      </c>
      <c r="R9" s="430">
        <v>2</v>
      </c>
      <c r="S9" s="430">
        <v>1</v>
      </c>
      <c r="T9" s="430">
        <v>0</v>
      </c>
      <c r="U9" s="430">
        <v>0</v>
      </c>
      <c r="V9" s="430">
        <v>0</v>
      </c>
      <c r="W9" s="430">
        <v>1</v>
      </c>
      <c r="X9" s="430">
        <v>1</v>
      </c>
      <c r="Y9" s="430">
        <v>0</v>
      </c>
      <c r="Z9" s="430">
        <v>1</v>
      </c>
      <c r="AA9" s="430">
        <v>0</v>
      </c>
      <c r="AB9" s="430">
        <v>0</v>
      </c>
      <c r="AC9" s="431">
        <f t="shared" si="3"/>
        <v>7</v>
      </c>
    </row>
    <row r="10" spans="1:29" ht="18" customHeight="1" thickBot="1">
      <c r="A10" s="328" t="s">
        <v>133</v>
      </c>
      <c r="B10" s="228">
        <v>112</v>
      </c>
      <c r="C10" s="228">
        <v>85</v>
      </c>
      <c r="D10" s="228">
        <v>60</v>
      </c>
      <c r="E10" s="228">
        <v>97</v>
      </c>
      <c r="F10" s="228">
        <v>95</v>
      </c>
      <c r="G10" s="228">
        <v>305</v>
      </c>
      <c r="H10" s="228">
        <v>544</v>
      </c>
      <c r="I10" s="228">
        <v>449</v>
      </c>
      <c r="J10" s="228">
        <v>475</v>
      </c>
      <c r="K10" s="228">
        <v>505</v>
      </c>
      <c r="L10" s="228">
        <v>219</v>
      </c>
      <c r="M10" s="229">
        <v>98</v>
      </c>
      <c r="N10" s="341">
        <f t="shared" si="2"/>
        <v>3044</v>
      </c>
      <c r="O10" s="124"/>
      <c r="P10" s="429" t="s">
        <v>133</v>
      </c>
      <c r="Q10" s="289">
        <v>16</v>
      </c>
      <c r="R10" s="289">
        <v>1</v>
      </c>
      <c r="S10" s="289">
        <v>19</v>
      </c>
      <c r="T10" s="289">
        <v>3</v>
      </c>
      <c r="U10" s="289">
        <v>13</v>
      </c>
      <c r="V10" s="289">
        <v>1</v>
      </c>
      <c r="W10" s="289">
        <v>2</v>
      </c>
      <c r="X10" s="289">
        <v>2</v>
      </c>
      <c r="Y10" s="289">
        <v>0</v>
      </c>
      <c r="Z10" s="289">
        <v>24</v>
      </c>
      <c r="AA10" s="289">
        <v>4</v>
      </c>
      <c r="AB10" s="289">
        <v>2</v>
      </c>
      <c r="AC10" s="340">
        <f t="shared" si="3"/>
        <v>87</v>
      </c>
    </row>
    <row r="11" spans="1:29" ht="18" customHeight="1" thickBot="1">
      <c r="A11" s="329" t="s">
        <v>30</v>
      </c>
      <c r="B11" s="291">
        <v>84</v>
      </c>
      <c r="C11" s="291">
        <v>100</v>
      </c>
      <c r="D11" s="292">
        <v>77</v>
      </c>
      <c r="E11" s="292">
        <v>80</v>
      </c>
      <c r="F11" s="163">
        <v>236</v>
      </c>
      <c r="G11" s="163">
        <v>438</v>
      </c>
      <c r="H11" s="164">
        <v>631</v>
      </c>
      <c r="I11" s="163">
        <v>752</v>
      </c>
      <c r="J11" s="162">
        <v>523</v>
      </c>
      <c r="K11" s="163">
        <v>427</v>
      </c>
      <c r="L11" s="162">
        <v>253</v>
      </c>
      <c r="M11" s="293">
        <v>136</v>
      </c>
      <c r="N11" s="331">
        <f t="shared" si="2"/>
        <v>3737</v>
      </c>
      <c r="O11" s="124"/>
      <c r="P11" s="432" t="s">
        <v>22</v>
      </c>
      <c r="Q11" s="294">
        <v>7</v>
      </c>
      <c r="R11" s="294">
        <v>7</v>
      </c>
      <c r="S11" s="295">
        <v>13</v>
      </c>
      <c r="T11" s="295">
        <v>3</v>
      </c>
      <c r="U11" s="295">
        <v>8</v>
      </c>
      <c r="V11" s="295">
        <v>11</v>
      </c>
      <c r="W11" s="294">
        <v>5</v>
      </c>
      <c r="X11" s="295">
        <v>11</v>
      </c>
      <c r="Y11" s="295">
        <v>9</v>
      </c>
      <c r="Z11" s="295">
        <v>9</v>
      </c>
      <c r="AA11" s="296">
        <v>20</v>
      </c>
      <c r="AB11" s="296">
        <v>37</v>
      </c>
      <c r="AC11" s="338">
        <f t="shared" si="3"/>
        <v>140</v>
      </c>
    </row>
    <row r="12" spans="1:29" ht="18" customHeight="1" thickBot="1">
      <c r="A12" s="329" t="s">
        <v>31</v>
      </c>
      <c r="B12" s="295">
        <v>41</v>
      </c>
      <c r="C12" s="295">
        <v>44</v>
      </c>
      <c r="D12" s="295">
        <v>67</v>
      </c>
      <c r="E12" s="295">
        <v>103</v>
      </c>
      <c r="F12" s="297">
        <v>311</v>
      </c>
      <c r="G12" s="295">
        <v>415</v>
      </c>
      <c r="H12" s="295">
        <v>539</v>
      </c>
      <c r="I12" s="297">
        <v>1165</v>
      </c>
      <c r="J12" s="295">
        <v>534</v>
      </c>
      <c r="K12" s="295">
        <v>297</v>
      </c>
      <c r="L12" s="294">
        <v>205</v>
      </c>
      <c r="M12" s="298">
        <v>92</v>
      </c>
      <c r="N12" s="332">
        <f t="shared" si="2"/>
        <v>3813</v>
      </c>
      <c r="O12" s="124"/>
      <c r="P12" s="433" t="s">
        <v>31</v>
      </c>
      <c r="Q12" s="295">
        <v>9</v>
      </c>
      <c r="R12" s="295">
        <v>22</v>
      </c>
      <c r="S12" s="294">
        <v>18</v>
      </c>
      <c r="T12" s="295">
        <v>9</v>
      </c>
      <c r="U12" s="299">
        <v>21</v>
      </c>
      <c r="V12" s="295">
        <v>14</v>
      </c>
      <c r="W12" s="295">
        <v>6</v>
      </c>
      <c r="X12" s="295">
        <v>13</v>
      </c>
      <c r="Y12" s="295">
        <v>7</v>
      </c>
      <c r="Z12" s="300">
        <v>81</v>
      </c>
      <c r="AA12" s="299">
        <v>31</v>
      </c>
      <c r="AB12" s="300">
        <v>37</v>
      </c>
      <c r="AC12" s="339">
        <f t="shared" si="3"/>
        <v>268</v>
      </c>
    </row>
    <row r="13" spans="1:29" ht="18" customHeight="1" thickBot="1">
      <c r="A13" s="329" t="s">
        <v>32</v>
      </c>
      <c r="B13" s="295">
        <v>57</v>
      </c>
      <c r="C13" s="294">
        <v>35</v>
      </c>
      <c r="D13" s="295">
        <v>95</v>
      </c>
      <c r="E13" s="294">
        <v>112</v>
      </c>
      <c r="F13" s="295">
        <v>131</v>
      </c>
      <c r="G13" s="14">
        <v>340</v>
      </c>
      <c r="H13" s="14">
        <v>483</v>
      </c>
      <c r="I13" s="15">
        <v>1339</v>
      </c>
      <c r="J13" s="14">
        <v>614</v>
      </c>
      <c r="K13" s="14">
        <v>349</v>
      </c>
      <c r="L13" s="14">
        <v>236</v>
      </c>
      <c r="M13" s="301">
        <v>68</v>
      </c>
      <c r="N13" s="331">
        <f t="shared" si="2"/>
        <v>3859</v>
      </c>
      <c r="O13" s="124"/>
      <c r="P13" s="433" t="s">
        <v>32</v>
      </c>
      <c r="Q13" s="295">
        <v>19</v>
      </c>
      <c r="R13" s="295">
        <v>12</v>
      </c>
      <c r="S13" s="295">
        <v>8</v>
      </c>
      <c r="T13" s="294">
        <v>12</v>
      </c>
      <c r="U13" s="295">
        <v>7</v>
      </c>
      <c r="V13" s="295">
        <v>15</v>
      </c>
      <c r="W13" s="14">
        <v>16</v>
      </c>
      <c r="X13" s="301">
        <v>12</v>
      </c>
      <c r="Y13" s="294">
        <v>16</v>
      </c>
      <c r="Z13" s="295">
        <v>6</v>
      </c>
      <c r="AA13" s="294">
        <v>12</v>
      </c>
      <c r="AB13" s="294">
        <v>6</v>
      </c>
      <c r="AC13" s="338">
        <f t="shared" si="3"/>
        <v>141</v>
      </c>
    </row>
    <row r="14" spans="1:29" ht="18" customHeight="1" thickBot="1">
      <c r="A14" s="329" t="s">
        <v>33</v>
      </c>
      <c r="B14" s="302">
        <v>68</v>
      </c>
      <c r="C14" s="295">
        <v>42</v>
      </c>
      <c r="D14" s="295">
        <v>44</v>
      </c>
      <c r="E14" s="294">
        <v>75</v>
      </c>
      <c r="F14" s="294">
        <v>135</v>
      </c>
      <c r="G14" s="294">
        <v>448</v>
      </c>
      <c r="H14" s="295">
        <v>507</v>
      </c>
      <c r="I14" s="295">
        <v>808</v>
      </c>
      <c r="J14" s="299">
        <v>795</v>
      </c>
      <c r="K14" s="294">
        <v>313</v>
      </c>
      <c r="L14" s="294">
        <v>246</v>
      </c>
      <c r="M14" s="294">
        <v>143</v>
      </c>
      <c r="N14" s="331">
        <f t="shared" si="2"/>
        <v>3624</v>
      </c>
      <c r="O14" s="124"/>
      <c r="P14" s="433" t="s">
        <v>33</v>
      </c>
      <c r="Q14" s="304">
        <v>9</v>
      </c>
      <c r="R14" s="295">
        <v>16</v>
      </c>
      <c r="S14" s="295">
        <v>12</v>
      </c>
      <c r="T14" s="294">
        <v>6</v>
      </c>
      <c r="U14" s="305">
        <v>7</v>
      </c>
      <c r="V14" s="305">
        <v>14</v>
      </c>
      <c r="W14" s="295">
        <v>9</v>
      </c>
      <c r="X14" s="295">
        <v>14</v>
      </c>
      <c r="Y14" s="295">
        <v>9</v>
      </c>
      <c r="Z14" s="295">
        <v>9</v>
      </c>
      <c r="AA14" s="305">
        <v>8</v>
      </c>
      <c r="AB14" s="305">
        <v>7</v>
      </c>
      <c r="AC14" s="338">
        <f t="shared" si="3"/>
        <v>120</v>
      </c>
    </row>
    <row r="15" spans="1:29" ht="18" hidden="1" customHeight="1" thickBot="1">
      <c r="A15" s="13" t="s">
        <v>34</v>
      </c>
      <c r="B15" s="306">
        <v>71</v>
      </c>
      <c r="C15" s="306">
        <v>97</v>
      </c>
      <c r="D15" s="306">
        <v>61</v>
      </c>
      <c r="E15" s="307">
        <v>105</v>
      </c>
      <c r="F15" s="307">
        <v>198</v>
      </c>
      <c r="G15" s="307">
        <v>442</v>
      </c>
      <c r="H15" s="308">
        <v>790</v>
      </c>
      <c r="I15" s="16">
        <v>674</v>
      </c>
      <c r="J15" s="16">
        <v>594</v>
      </c>
      <c r="K15" s="307">
        <v>275</v>
      </c>
      <c r="L15" s="307">
        <v>133</v>
      </c>
      <c r="M15" s="307">
        <v>108</v>
      </c>
      <c r="N15" s="331">
        <f t="shared" si="2"/>
        <v>3548</v>
      </c>
      <c r="O15" s="10"/>
      <c r="P15" s="330" t="s">
        <v>34</v>
      </c>
      <c r="Q15" s="306">
        <v>7</v>
      </c>
      <c r="R15" s="306">
        <v>13</v>
      </c>
      <c r="S15" s="306">
        <v>12</v>
      </c>
      <c r="T15" s="307">
        <v>11</v>
      </c>
      <c r="U15" s="307">
        <v>12</v>
      </c>
      <c r="V15" s="307">
        <v>15</v>
      </c>
      <c r="W15" s="307">
        <v>20</v>
      </c>
      <c r="X15" s="307">
        <v>15</v>
      </c>
      <c r="Y15" s="307">
        <v>15</v>
      </c>
      <c r="Z15" s="307">
        <v>20</v>
      </c>
      <c r="AA15" s="307">
        <v>9</v>
      </c>
      <c r="AB15" s="307">
        <v>7</v>
      </c>
      <c r="AC15" s="337">
        <f t="shared" si="3"/>
        <v>156</v>
      </c>
    </row>
    <row r="16" spans="1:29" ht="13.8" hidden="1" thickBot="1">
      <c r="A16" s="18" t="s">
        <v>35</v>
      </c>
      <c r="B16" s="304">
        <v>38</v>
      </c>
      <c r="C16" s="307">
        <v>19</v>
      </c>
      <c r="D16" s="307">
        <v>38</v>
      </c>
      <c r="E16" s="307">
        <v>203</v>
      </c>
      <c r="F16" s="307">
        <v>146</v>
      </c>
      <c r="G16" s="307">
        <v>439</v>
      </c>
      <c r="H16" s="308">
        <v>964</v>
      </c>
      <c r="I16" s="308">
        <v>1154</v>
      </c>
      <c r="J16" s="307">
        <v>423</v>
      </c>
      <c r="K16" s="307">
        <v>388</v>
      </c>
      <c r="L16" s="307">
        <v>176</v>
      </c>
      <c r="M16" s="307">
        <v>143</v>
      </c>
      <c r="N16" s="309">
        <f t="shared" si="2"/>
        <v>4131</v>
      </c>
      <c r="O16" s="10"/>
      <c r="P16" s="17" t="s">
        <v>35</v>
      </c>
      <c r="Q16" s="307">
        <v>7</v>
      </c>
      <c r="R16" s="307">
        <v>7</v>
      </c>
      <c r="S16" s="307">
        <v>8</v>
      </c>
      <c r="T16" s="307">
        <v>12</v>
      </c>
      <c r="U16" s="307">
        <v>9</v>
      </c>
      <c r="V16" s="307">
        <v>6</v>
      </c>
      <c r="W16" s="307">
        <v>11</v>
      </c>
      <c r="X16" s="307">
        <v>8</v>
      </c>
      <c r="Y16" s="307">
        <v>16</v>
      </c>
      <c r="Z16" s="307">
        <v>40</v>
      </c>
      <c r="AA16" s="307">
        <v>17</v>
      </c>
      <c r="AB16" s="307">
        <v>16</v>
      </c>
      <c r="AC16" s="307">
        <f t="shared" si="3"/>
        <v>157</v>
      </c>
    </row>
    <row r="17" spans="1:31" ht="13.8" hidden="1" thickBot="1">
      <c r="A17" s="310" t="s">
        <v>36</v>
      </c>
      <c r="B17" s="16">
        <v>49</v>
      </c>
      <c r="C17" s="16">
        <v>63</v>
      </c>
      <c r="D17" s="16">
        <v>50</v>
      </c>
      <c r="E17" s="16">
        <v>71</v>
      </c>
      <c r="F17" s="16">
        <v>144</v>
      </c>
      <c r="G17" s="16">
        <v>374</v>
      </c>
      <c r="H17" s="121">
        <v>729</v>
      </c>
      <c r="I17" s="121">
        <v>1097</v>
      </c>
      <c r="J17" s="121">
        <v>650</v>
      </c>
      <c r="K17" s="16">
        <v>397</v>
      </c>
      <c r="L17" s="16">
        <v>192</v>
      </c>
      <c r="M17" s="16">
        <v>217</v>
      </c>
      <c r="N17" s="309">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07">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03">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11">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12">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11">
        <f t="shared" si="3"/>
        <v>296</v>
      </c>
    </row>
    <row r="20" spans="1:31">
      <c r="A20" s="21"/>
      <c r="B20" s="313"/>
      <c r="C20" s="313"/>
      <c r="D20" s="313"/>
      <c r="E20" s="313"/>
      <c r="F20" s="313"/>
      <c r="G20" s="313"/>
      <c r="H20" s="313"/>
      <c r="I20" s="313"/>
      <c r="J20" s="313"/>
      <c r="K20" s="313"/>
      <c r="L20" s="313"/>
      <c r="M20" s="313"/>
      <c r="N20" s="22"/>
      <c r="O20" s="10"/>
      <c r="P20" s="23"/>
      <c r="Q20" s="314"/>
      <c r="R20" s="314"/>
      <c r="S20" s="314"/>
      <c r="T20" s="314"/>
      <c r="U20" s="314"/>
      <c r="V20" s="314"/>
      <c r="W20" s="314"/>
      <c r="X20" s="314"/>
      <c r="Y20" s="314"/>
      <c r="Z20" s="314"/>
      <c r="AA20" s="314"/>
      <c r="AB20" s="314"/>
      <c r="AC20" s="313"/>
    </row>
    <row r="21" spans="1:31" ht="13.5" customHeight="1">
      <c r="A21" s="699" t="s">
        <v>360</v>
      </c>
      <c r="B21" s="700"/>
      <c r="C21" s="700"/>
      <c r="D21" s="700"/>
      <c r="E21" s="700"/>
      <c r="F21" s="700"/>
      <c r="G21" s="700"/>
      <c r="H21" s="700"/>
      <c r="I21" s="700"/>
      <c r="J21" s="700"/>
      <c r="K21" s="700"/>
      <c r="L21" s="700"/>
      <c r="M21" s="700"/>
      <c r="N21" s="701"/>
      <c r="O21" s="10"/>
      <c r="P21" s="699" t="str">
        <f>+A21</f>
        <v>※2023年 第11週（3/13～3/19） 現在</v>
      </c>
      <c r="Q21" s="700"/>
      <c r="R21" s="700"/>
      <c r="S21" s="700"/>
      <c r="T21" s="700"/>
      <c r="U21" s="700"/>
      <c r="V21" s="700"/>
      <c r="W21" s="700"/>
      <c r="X21" s="700"/>
      <c r="Y21" s="700"/>
      <c r="Z21" s="700"/>
      <c r="AA21" s="700"/>
      <c r="AB21" s="700"/>
      <c r="AC21" s="701"/>
    </row>
    <row r="22" spans="1:31" ht="13.8" thickBot="1">
      <c r="A22" s="396" t="s">
        <v>222</v>
      </c>
      <c r="B22" s="10"/>
      <c r="C22" s="10"/>
      <c r="D22" s="10"/>
      <c r="E22" s="10"/>
      <c r="F22" s="10"/>
      <c r="G22" s="10" t="s">
        <v>21</v>
      </c>
      <c r="H22" s="10"/>
      <c r="I22" s="10"/>
      <c r="J22" s="10"/>
      <c r="K22" s="10"/>
      <c r="L22" s="10"/>
      <c r="M22" s="10"/>
      <c r="N22" s="25"/>
      <c r="O22" s="10"/>
      <c r="P22" s="397" t="s">
        <v>221</v>
      </c>
      <c r="Q22" s="10"/>
      <c r="R22" s="10"/>
      <c r="S22" s="10"/>
      <c r="T22" s="10"/>
      <c r="U22" s="10"/>
      <c r="V22" s="10"/>
      <c r="W22" s="10"/>
      <c r="X22" s="10"/>
      <c r="Y22" s="10"/>
      <c r="Z22" s="10"/>
      <c r="AA22" s="10"/>
      <c r="AB22" s="10"/>
      <c r="AC22" s="27"/>
    </row>
    <row r="23" spans="1:31" ht="17.25" customHeight="1" thickBot="1">
      <c r="A23" s="24"/>
      <c r="B23" s="315" t="s">
        <v>207</v>
      </c>
      <c r="C23" s="10"/>
      <c r="D23" s="393" t="s">
        <v>361</v>
      </c>
      <c r="E23" s="28"/>
      <c r="F23" s="10"/>
      <c r="G23" s="10" t="s">
        <v>21</v>
      </c>
      <c r="H23" s="10"/>
      <c r="I23" s="10"/>
      <c r="J23" s="10"/>
      <c r="K23" s="10"/>
      <c r="L23" s="10"/>
      <c r="M23" s="10"/>
      <c r="N23" s="25"/>
      <c r="O23" s="124" t="s">
        <v>21</v>
      </c>
      <c r="P23" s="201"/>
      <c r="Q23" s="316" t="s">
        <v>208</v>
      </c>
      <c r="R23" s="686" t="s">
        <v>357</v>
      </c>
      <c r="S23" s="687"/>
      <c r="T23" s="387" t="s">
        <v>358</v>
      </c>
      <c r="U23" s="387"/>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0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198</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30"/>
    </row>
    <row r="29" spans="1:31">
      <c r="A29" s="24"/>
      <c r="B29" s="10"/>
      <c r="C29" s="10"/>
      <c r="D29" s="10"/>
      <c r="E29" s="10"/>
      <c r="F29" s="10"/>
      <c r="G29" s="10"/>
      <c r="H29" s="10"/>
      <c r="I29" s="10"/>
      <c r="J29" s="10"/>
      <c r="K29" s="10"/>
      <c r="L29" s="10"/>
      <c r="M29" s="10"/>
      <c r="N29" s="25"/>
      <c r="O29" s="10"/>
      <c r="P29" s="12"/>
      <c r="AC29" s="29"/>
    </row>
    <row r="30" spans="1:31" ht="21.6">
      <c r="A30" s="521" t="s">
        <v>359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17"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6" t="s">
        <v>209</v>
      </c>
      <c r="R38" s="156"/>
      <c r="S38" s="156"/>
      <c r="T38" s="156"/>
      <c r="U38" s="156"/>
      <c r="V38" s="156"/>
      <c r="W38" s="156"/>
      <c r="X38" s="156"/>
    </row>
    <row r="39" spans="1:29">
      <c r="Q39" s="156" t="s">
        <v>210</v>
      </c>
      <c r="R39" s="156"/>
      <c r="S39" s="156"/>
      <c r="T39" s="156"/>
      <c r="U39" s="156"/>
      <c r="V39" s="156"/>
      <c r="W39" s="156"/>
      <c r="X39" s="156"/>
    </row>
  </sheetData>
  <mergeCells count="7">
    <mergeCell ref="R23:S23"/>
    <mergeCell ref="A1:N1"/>
    <mergeCell ref="P1:AC1"/>
    <mergeCell ref="A2:N2"/>
    <mergeCell ref="P2:AC2"/>
    <mergeCell ref="A21:N21"/>
    <mergeCell ref="P21:AC21"/>
  </mergeCells>
  <phoneticPr fontId="101"/>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C14" sqref="C14:D14"/>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112</v>
      </c>
    </row>
    <row r="2" spans="2:7" ht="17.25" customHeight="1" thickBot="1">
      <c r="B2" t="s">
        <v>267</v>
      </c>
      <c r="D2" s="704"/>
      <c r="E2" s="705"/>
    </row>
    <row r="3" spans="2:7" ht="16.5" customHeight="1" thickBot="1">
      <c r="B3" s="102" t="s">
        <v>113</v>
      </c>
      <c r="C3" s="241" t="s">
        <v>114</v>
      </c>
      <c r="D3" s="183" t="s">
        <v>202</v>
      </c>
    </row>
    <row r="4" spans="2:7" ht="17.25" customHeight="1" thickBot="1">
      <c r="B4" s="103" t="s">
        <v>115</v>
      </c>
      <c r="C4" s="131" t="s">
        <v>268</v>
      </c>
      <c r="D4" s="104"/>
    </row>
    <row r="5" spans="2:7" ht="17.25" customHeight="1">
      <c r="B5" s="706" t="s">
        <v>171</v>
      </c>
      <c r="C5" s="709" t="s">
        <v>199</v>
      </c>
      <c r="D5" s="710"/>
    </row>
    <row r="6" spans="2:7" ht="19.2" customHeight="1">
      <c r="B6" s="707"/>
      <c r="C6" s="711" t="s">
        <v>200</v>
      </c>
      <c r="D6" s="712"/>
      <c r="G6" s="204"/>
    </row>
    <row r="7" spans="2:7" ht="19.95" customHeight="1">
      <c r="B7" s="707"/>
      <c r="C7" s="242" t="s">
        <v>201</v>
      </c>
      <c r="D7" s="243"/>
      <c r="G7" s="204"/>
    </row>
    <row r="8" spans="2:7" ht="19.95" customHeight="1" thickBot="1">
      <c r="B8" s="708"/>
      <c r="C8" s="206" t="s">
        <v>203</v>
      </c>
      <c r="D8" s="205"/>
      <c r="G8" s="204"/>
    </row>
    <row r="9" spans="2:7" ht="42" customHeight="1" thickBot="1">
      <c r="B9" s="105" t="s">
        <v>116</v>
      </c>
      <c r="C9" s="713" t="s">
        <v>269</v>
      </c>
      <c r="D9" s="714"/>
    </row>
    <row r="10" spans="2:7" ht="69" customHeight="1" thickBot="1">
      <c r="B10" s="106" t="s">
        <v>117</v>
      </c>
      <c r="C10" s="715" t="s">
        <v>272</v>
      </c>
      <c r="D10" s="716"/>
    </row>
    <row r="11" spans="2:7" ht="59.4" customHeight="1" thickBot="1">
      <c r="B11" s="107"/>
      <c r="C11" s="108" t="s">
        <v>270</v>
      </c>
      <c r="D11" s="212" t="s">
        <v>271</v>
      </c>
      <c r="F11" s="1" t="s">
        <v>21</v>
      </c>
    </row>
    <row r="12" spans="2:7" ht="42.6" hidden="1" customHeight="1" thickBot="1">
      <c r="B12" s="105" t="s">
        <v>216</v>
      </c>
      <c r="C12" s="110"/>
      <c r="D12" s="109"/>
    </row>
    <row r="13" spans="2:7" ht="105" customHeight="1" thickBot="1">
      <c r="B13" s="111" t="s">
        <v>118</v>
      </c>
      <c r="C13" s="112" t="s">
        <v>274</v>
      </c>
      <c r="D13" s="180" t="s">
        <v>273</v>
      </c>
      <c r="F13" t="s">
        <v>29</v>
      </c>
    </row>
    <row r="14" spans="2:7" ht="79.2" customHeight="1" thickBot="1">
      <c r="B14" s="113" t="s">
        <v>119</v>
      </c>
      <c r="C14" s="702" t="s">
        <v>275</v>
      </c>
      <c r="D14" s="703"/>
    </row>
    <row r="15" spans="2:7" ht="17.25" customHeight="1"/>
    <row r="16" spans="2:7" ht="17.25" customHeight="1">
      <c r="C16" s="395"/>
      <c r="D16" s="1" t="s">
        <v>198</v>
      </c>
    </row>
    <row r="17" spans="2:5">
      <c r="C17" s="1" t="s">
        <v>29</v>
      </c>
    </row>
    <row r="18" spans="2:5">
      <c r="E18" s="1" t="s">
        <v>21</v>
      </c>
    </row>
    <row r="21" spans="2:5">
      <c r="B21" s="101" t="s">
        <v>21</v>
      </c>
    </row>
    <row r="29" spans="2:5">
      <c r="D29" s="1" t="s">
        <v>217</v>
      </c>
    </row>
  </sheetData>
  <mergeCells count="7">
    <mergeCell ref="C14:D14"/>
    <mergeCell ref="D2:E2"/>
    <mergeCell ref="B5:B8"/>
    <mergeCell ref="C5:D5"/>
    <mergeCell ref="C6:D6"/>
    <mergeCell ref="C9:D9"/>
    <mergeCell ref="C10:D10"/>
  </mergeCells>
  <phoneticPr fontId="101"/>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11　ノロウイルス関連情報 </vt:lpstr>
      <vt:lpstr>11 衛生訓話</vt:lpstr>
      <vt:lpstr>11　新型コロナウイルス情報</vt:lpstr>
      <vt:lpstr>11　食中毒記事等 </vt:lpstr>
      <vt:lpstr>11　海外情報</vt:lpstr>
      <vt:lpstr>11　感染症統計</vt:lpstr>
      <vt:lpstr>9　感染症情報</vt:lpstr>
      <vt:lpstr>11 食品回収</vt:lpstr>
      <vt:lpstr>11　食品表示</vt:lpstr>
      <vt:lpstr>11　 残留農薬　等 </vt:lpstr>
      <vt:lpstr>'11　 残留農薬　等 '!Print_Area</vt:lpstr>
      <vt:lpstr>'11　ノロウイルス関連情報 '!Print_Area</vt:lpstr>
      <vt:lpstr>'11 衛生訓話'!Print_Area</vt:lpstr>
      <vt:lpstr>'11　海外情報'!Print_Area</vt:lpstr>
      <vt:lpstr>'11　感染症統計'!Print_Area</vt:lpstr>
      <vt:lpstr>'11　食中毒記事等 '!Print_Area</vt:lpstr>
      <vt:lpstr>'11 食品回収'!Print_Area</vt:lpstr>
      <vt:lpstr>'11　食品表示'!Print_Area</vt:lpstr>
      <vt:lpstr>'9　感染症情報'!Print_Area</vt:lpstr>
      <vt:lpstr>スポンサー公告!Print_Area</vt:lpstr>
      <vt:lpstr>'11　 残留農薬　等 '!Print_Titles</vt:lpstr>
      <vt:lpstr>'11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2023-03-26T01:28:51Z</dcterms:modified>
</cp:coreProperties>
</file>