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574C7879-7B8C-4B9C-A768-0E4DBF0F7597}" xr6:coauthVersionLast="47" xr6:coauthVersionMax="47" xr10:uidLastSave="{00000000-0000-0000-0000-000000000000}"/>
  <bookViews>
    <workbookView xWindow="-108" yWindow="-108" windowWidth="23256" windowHeight="12456" firstSheet="1" activeTab="2" xr2:uid="{00000000-000D-0000-FFFF-FFFF00000000}"/>
  </bookViews>
  <sheets>
    <sheet name="ヘッドライン" sheetId="78" state="hidden" r:id="rId1"/>
    <sheet name="スポンサー公告" sheetId="115" r:id="rId2"/>
    <sheet name="10　ノロウイルス関連情報 " sheetId="101" r:id="rId3"/>
    <sheet name="10  衛生訓話" sheetId="142" r:id="rId4"/>
    <sheet name="10　新型コロナウイルス情報" sheetId="82" r:id="rId5"/>
    <sheet name="10　食中毒記事等 " sheetId="29" r:id="rId6"/>
    <sheet name="10　海外情報" sheetId="123" r:id="rId7"/>
    <sheet name="10　感染症統計" sheetId="125" r:id="rId8"/>
    <sheet name="9　感染症情報" sheetId="124" r:id="rId9"/>
    <sheet name="10 食品回収" sheetId="60" r:id="rId10"/>
    <sheet name="10　食品表示" sheetId="34" r:id="rId11"/>
    <sheet name="10　 残留農薬　等 " sheetId="35" r:id="rId12"/>
  </sheets>
  <definedNames>
    <definedName name="_xlnm._FilterDatabase" localSheetId="11" hidden="1">'10　 残留農薬　等 '!$A$1:$C$1</definedName>
    <definedName name="_xlnm._FilterDatabase" localSheetId="2" hidden="1">'10　ノロウイルス関連情報 '!$A$22:$G$75</definedName>
    <definedName name="_xlnm._FilterDatabase" localSheetId="5" hidden="1">'10　食中毒記事等 '!$A$1:$D$1</definedName>
    <definedName name="_xlnm.Print_Area" localSheetId="3">'10  衛生訓話'!$A$1:$M$20</definedName>
    <definedName name="_xlnm.Print_Area" localSheetId="11">'10　 残留農薬　等 '!$A$1:$A$15</definedName>
    <definedName name="_xlnm.Print_Area" localSheetId="2">'10　ノロウイルス関連情報 '!$A$1:$N$84</definedName>
    <definedName name="_xlnm.Print_Area" localSheetId="6">'10　海外情報'!$A$1:$C$35</definedName>
    <definedName name="_xlnm.Print_Area" localSheetId="7">'10　感染症統計'!$A$1:$AC$37</definedName>
    <definedName name="_xlnm.Print_Area" localSheetId="5">'10　食中毒記事等 '!$A$1:$D$6</definedName>
    <definedName name="_xlnm.Print_Area" localSheetId="9">'10 食品回収'!$A$1:$E$31</definedName>
    <definedName name="_xlnm.Print_Area" localSheetId="10">'10　食品表示'!$A$1:$N$13</definedName>
    <definedName name="_xlnm.Print_Area" localSheetId="8">'9　感染症情報'!$A$1:$D$21</definedName>
    <definedName name="_xlnm.Print_Area" localSheetId="1">スポンサー公告!$A$1:$R$39</definedName>
    <definedName name="_xlnm.Print_Titles" localSheetId="11">'10　 残留農薬　等 '!$1:$1</definedName>
    <definedName name="_xlnm.Print_Titles" localSheetId="5">'10　食中毒記事等 '!$1:$1</definedName>
  </definedNames>
  <calcPr calcId="191029"/>
</workbook>
</file>

<file path=xl/calcChain.xml><?xml version="1.0" encoding="utf-8"?>
<calcChain xmlns="http://schemas.openxmlformats.org/spreadsheetml/2006/main">
  <c r="B17" i="78" l="1"/>
  <c r="B24" i="101" l="1"/>
  <c r="P11" i="82"/>
  <c r="N71" i="101"/>
  <c r="M71" i="101"/>
  <c r="G74" i="101" l="1"/>
  <c r="G35" i="101" l="1"/>
  <c r="G24" i="101"/>
  <c r="G25" i="101"/>
  <c r="B25" i="101" s="1"/>
  <c r="G26" i="101"/>
  <c r="B26" i="101" s="1"/>
  <c r="G27" i="101"/>
  <c r="B27" i="101" s="1"/>
  <c r="G28" i="101"/>
  <c r="B28" i="101" s="1"/>
  <c r="G29" i="101"/>
  <c r="B29" i="101" s="1"/>
  <c r="G30" i="101"/>
  <c r="B30" i="101" s="1"/>
  <c r="G31" i="101"/>
  <c r="B31" i="101" s="1"/>
  <c r="G32" i="101"/>
  <c r="B32" i="101" s="1"/>
  <c r="G33" i="101"/>
  <c r="B33" i="101" s="1"/>
  <c r="G34" i="101"/>
  <c r="B34" i="101" s="1"/>
  <c r="G36" i="101"/>
  <c r="B36" i="101" s="1"/>
  <c r="G37" i="101"/>
  <c r="B37" i="101" s="1"/>
  <c r="G38" i="101"/>
  <c r="B38" i="101" s="1"/>
  <c r="G39" i="101"/>
  <c r="B39" i="101" s="1"/>
  <c r="G40" i="101"/>
  <c r="B40" i="101" s="1"/>
  <c r="G41" i="101"/>
  <c r="B41" i="101" s="1"/>
  <c r="G42" i="101"/>
  <c r="B42" i="101" s="1"/>
  <c r="G43" i="101"/>
  <c r="B43" i="101" s="1"/>
  <c r="G44" i="101"/>
  <c r="B44" i="101" s="1"/>
  <c r="G45" i="101"/>
  <c r="B45" i="101" s="1"/>
  <c r="G46" i="101"/>
  <c r="B46" i="101" s="1"/>
  <c r="G47" i="101"/>
  <c r="B47" i="101" s="1"/>
  <c r="G48" i="101"/>
  <c r="B48" i="101" s="1"/>
  <c r="G49" i="101"/>
  <c r="B49" i="101" s="1"/>
  <c r="G50" i="101"/>
  <c r="B50" i="101" s="1"/>
  <c r="G51" i="101"/>
  <c r="B51" i="101" s="1"/>
  <c r="G52" i="101"/>
  <c r="B52" i="101" s="1"/>
  <c r="G53" i="101"/>
  <c r="B53" i="101" s="1"/>
  <c r="G54" i="101"/>
  <c r="B54" i="101" s="1"/>
  <c r="G55" i="101"/>
  <c r="B55" i="101" s="1"/>
  <c r="G56" i="101"/>
  <c r="B56" i="101" s="1"/>
  <c r="G57" i="101"/>
  <c r="B57" i="101" s="1"/>
  <c r="G58" i="101"/>
  <c r="B58" i="101" s="1"/>
  <c r="G59" i="101"/>
  <c r="B59" i="101" s="1"/>
  <c r="G60" i="101"/>
  <c r="B60" i="101" s="1"/>
  <c r="G61" i="101"/>
  <c r="B61" i="101" s="1"/>
  <c r="G62" i="101"/>
  <c r="B62" i="101" s="1"/>
  <c r="G63" i="101"/>
  <c r="B63" i="101" s="1"/>
  <c r="G64" i="101"/>
  <c r="B64" i="101" s="1"/>
  <c r="G65" i="101"/>
  <c r="B65" i="101" s="1"/>
  <c r="G66" i="101"/>
  <c r="B66" i="101" s="1"/>
  <c r="G67" i="101"/>
  <c r="B67" i="101" s="1"/>
  <c r="G68" i="101"/>
  <c r="B68" i="101" s="1"/>
  <c r="G69" i="101"/>
  <c r="B69" i="101" s="1"/>
  <c r="G70" i="101"/>
  <c r="B70" i="101" s="1"/>
  <c r="G23" i="101"/>
  <c r="L30" i="82"/>
  <c r="L29" i="82"/>
  <c r="L28" i="82"/>
  <c r="L16" i="82"/>
  <c r="L17" i="82"/>
  <c r="L18" i="82"/>
  <c r="L19" i="82"/>
  <c r="L20" i="82"/>
  <c r="L21" i="82"/>
  <c r="L22" i="82"/>
  <c r="L23" i="82"/>
  <c r="L24" i="82"/>
  <c r="L25" i="82"/>
  <c r="L26" i="82"/>
  <c r="L27" i="82"/>
  <c r="L15" i="82"/>
  <c r="L14" i="82"/>
  <c r="L13" i="82"/>
  <c r="B11" i="78"/>
  <c r="G73" i="101"/>
  <c r="B14" i="78" l="1"/>
  <c r="B15" i="78"/>
  <c r="R4" i="125"/>
  <c r="S4" i="125"/>
  <c r="T4" i="125"/>
  <c r="U4" i="125"/>
  <c r="V4" i="125"/>
  <c r="W4" i="125"/>
  <c r="X4" i="125"/>
  <c r="Y4" i="125"/>
  <c r="Z4" i="125"/>
  <c r="AA4" i="125"/>
  <c r="AB4" i="125"/>
  <c r="AC4" i="125"/>
  <c r="Q4" i="125"/>
  <c r="N4" i="125"/>
  <c r="C4" i="125"/>
  <c r="D4" i="125"/>
  <c r="E4" i="125"/>
  <c r="F4" i="125"/>
  <c r="G4" i="125"/>
  <c r="H4" i="125"/>
  <c r="I4" i="125"/>
  <c r="J4" i="125"/>
  <c r="K4" i="125"/>
  <c r="L4" i="125"/>
  <c r="M4" i="125"/>
  <c r="B4" i="125"/>
  <c r="B13" i="78"/>
  <c r="I23" i="82" l="1"/>
  <c r="B9" i="78"/>
  <c r="B16" i="78" l="1"/>
  <c r="P21" i="125"/>
  <c r="AC19" i="125"/>
  <c r="N19" i="125"/>
  <c r="AC18" i="125"/>
  <c r="N18" i="125"/>
  <c r="AC17" i="125"/>
  <c r="N17" i="125"/>
  <c r="AC16" i="125"/>
  <c r="N16" i="125"/>
  <c r="AC15" i="125"/>
  <c r="N15" i="125"/>
  <c r="AC14" i="125"/>
  <c r="N14" i="125"/>
  <c r="AC13" i="125"/>
  <c r="N13" i="125"/>
  <c r="AC12" i="125"/>
  <c r="N12" i="125"/>
  <c r="AC11" i="125"/>
  <c r="N11" i="125"/>
  <c r="AC10" i="125"/>
  <c r="N10" i="125"/>
  <c r="AC9" i="125"/>
  <c r="N9" i="125"/>
  <c r="AC8" i="125"/>
  <c r="N8" i="125"/>
  <c r="P4" i="125"/>
  <c r="I14" i="82" l="1"/>
  <c r="I18" i="82"/>
  <c r="I15" i="82"/>
  <c r="I16" i="82"/>
  <c r="I17" i="82"/>
  <c r="I19" i="82"/>
  <c r="I20" i="82"/>
  <c r="I21" i="82"/>
  <c r="I22" i="82"/>
  <c r="B23" i="101" l="1"/>
  <c r="B12" i="78" l="1"/>
  <c r="K28" i="82" l="1"/>
  <c r="K29" i="82"/>
  <c r="K30" i="82"/>
  <c r="I30" i="82"/>
  <c r="N14" i="82" l="1"/>
  <c r="G75" i="101" l="1"/>
  <c r="F75" i="101" s="1"/>
  <c r="D10" i="78"/>
  <c r="I74" i="101" l="1"/>
  <c r="I73" i="101"/>
  <c r="F10" i="78" s="1"/>
  <c r="M75" i="101"/>
  <c r="K75" i="101"/>
  <c r="K23" i="82" l="1"/>
  <c r="K13" i="82" l="1"/>
  <c r="B18" i="78" l="1"/>
  <c r="K14" i="82" l="1"/>
  <c r="I13" i="82" l="1"/>
  <c r="K27" i="82" l="1"/>
  <c r="K26" i="82"/>
  <c r="K18" i="82"/>
  <c r="K19" i="82"/>
  <c r="K20" i="82"/>
  <c r="K21" i="82"/>
  <c r="K22" i="82"/>
  <c r="K24" i="82"/>
  <c r="K25" i="82"/>
  <c r="K17" i="82"/>
  <c r="K16" i="82"/>
  <c r="K15" i="82"/>
  <c r="I24" i="82" l="1"/>
  <c r="I25" i="82"/>
  <c r="I26" i="82"/>
  <c r="I27" i="82"/>
  <c r="I28" i="82"/>
  <c r="I29" i="82"/>
</calcChain>
</file>

<file path=xl/sharedStrings.xml><?xml version="1.0" encoding="utf-8"?>
<sst xmlns="http://schemas.openxmlformats.org/spreadsheetml/2006/main" count="705" uniqueCount="487">
  <si>
    <t>発生</t>
    <rPh sb="0" eb="2">
      <t>ハッセイ</t>
    </rPh>
    <phoneticPr fontId="5"/>
  </si>
  <si>
    <t>ソース</t>
    <phoneticPr fontId="5"/>
  </si>
  <si>
    <t>日付</t>
    <rPh sb="0" eb="2">
      <t>ヒヅケ</t>
    </rPh>
    <phoneticPr fontId="5"/>
  </si>
  <si>
    <t>届出感染症　第三類　腸管出血性大腸菌</t>
    <rPh sb="0" eb="2">
      <t>トドケデ</t>
    </rPh>
    <rPh sb="2" eb="4">
      <t>カンセン</t>
    </rPh>
    <rPh sb="4" eb="5">
      <t>ショウ</t>
    </rPh>
    <rPh sb="6" eb="7">
      <t>ダイ</t>
    </rPh>
    <rPh sb="7" eb="8">
      <t>サン</t>
    </rPh>
    <rPh sb="8" eb="9">
      <t>タグイ</t>
    </rPh>
    <rPh sb="10" eb="12">
      <t>チョウカン</t>
    </rPh>
    <rPh sb="12" eb="15">
      <t>シュッケツセイ</t>
    </rPh>
    <rPh sb="15" eb="18">
      <t>ダイチョウキン</t>
    </rPh>
    <phoneticPr fontId="5"/>
  </si>
  <si>
    <t>届出感染症　第三類　細菌性赤痢菌</t>
    <rPh sb="0" eb="2">
      <t>トドケデ</t>
    </rPh>
    <rPh sb="2" eb="4">
      <t>カンセン</t>
    </rPh>
    <rPh sb="4" eb="5">
      <t>ショウ</t>
    </rPh>
    <rPh sb="6" eb="7">
      <t>ダイ</t>
    </rPh>
    <rPh sb="7" eb="8">
      <t>サン</t>
    </rPh>
    <rPh sb="8" eb="9">
      <t>タグイ</t>
    </rPh>
    <rPh sb="10" eb="13">
      <t>サイキンセイ</t>
    </rPh>
    <rPh sb="13" eb="15">
      <t>セキリ</t>
    </rPh>
    <rPh sb="15" eb="16">
      <t>キン</t>
    </rPh>
    <phoneticPr fontId="5"/>
  </si>
  <si>
    <r>
      <t>全国 報告数推移　　　　　　</t>
    </r>
    <r>
      <rPr>
        <b/>
        <sz val="11"/>
        <rFont val="ＭＳ Ｐゴシック"/>
        <family val="3"/>
        <charset val="128"/>
      </rPr>
      <t>医療機関からの届出数</t>
    </r>
    <rPh sb="14" eb="16">
      <t>イリョウ</t>
    </rPh>
    <rPh sb="16" eb="18">
      <t>キカン</t>
    </rPh>
    <rPh sb="21" eb="23">
      <t>トドケデ</t>
    </rPh>
    <rPh sb="23" eb="24">
      <t>スウ</t>
    </rPh>
    <phoneticPr fontId="5"/>
  </si>
  <si>
    <r>
      <t>全国 報告数推移　　　　　　</t>
    </r>
    <r>
      <rPr>
        <b/>
        <sz val="11"/>
        <rFont val="ＭＳ Ｐゴシック"/>
        <family val="3"/>
        <charset val="128"/>
      </rPr>
      <t>届出患者数（人）</t>
    </r>
    <rPh sb="14" eb="16">
      <t>トドケデ</t>
    </rPh>
    <rPh sb="16" eb="19">
      <t>カンジャスウ</t>
    </rPh>
    <rPh sb="20" eb="21">
      <t>ニン</t>
    </rPh>
    <phoneticPr fontId="5"/>
  </si>
  <si>
    <t>2月</t>
  </si>
  <si>
    <t>3月</t>
  </si>
  <si>
    <t>4月</t>
  </si>
  <si>
    <t>5月</t>
  </si>
  <si>
    <t>6月</t>
  </si>
  <si>
    <t>7月</t>
  </si>
  <si>
    <t>8月</t>
  </si>
  <si>
    <t>9月</t>
  </si>
  <si>
    <t>10月</t>
  </si>
  <si>
    <t>11月</t>
  </si>
  <si>
    <t>12月</t>
  </si>
  <si>
    <t>合計</t>
    <rPh sb="0" eb="2">
      <t>ゴウケイ</t>
    </rPh>
    <phoneticPr fontId="5"/>
  </si>
  <si>
    <t>合計</t>
  </si>
  <si>
    <t>今週</t>
    <rPh sb="0" eb="2">
      <t>コンシュウ</t>
    </rPh>
    <phoneticPr fontId="5"/>
  </si>
  <si>
    <t>　</t>
    <phoneticPr fontId="5"/>
  </si>
  <si>
    <t>2019年</t>
    <rPh sb="4" eb="5">
      <t>ネン</t>
    </rPh>
    <phoneticPr fontId="5"/>
  </si>
  <si>
    <t>2011年</t>
  </si>
  <si>
    <t>国・地域</t>
    <rPh sb="0" eb="1">
      <t>クニ</t>
    </rPh>
    <rPh sb="2" eb="4">
      <t>チイキ</t>
    </rPh>
    <phoneticPr fontId="5"/>
  </si>
  <si>
    <t>発表</t>
    <rPh sb="0" eb="2">
      <t>ハッピョウ</t>
    </rPh>
    <phoneticPr fontId="5"/>
  </si>
  <si>
    <t>掲載日</t>
    <rPh sb="0" eb="3">
      <t>ケイサイビ</t>
    </rPh>
    <phoneticPr fontId="5"/>
  </si>
  <si>
    <t>なお、情報提供ページは提供者側により短期間で削除される場合もあります。予めご了解ください。</t>
    <rPh sb="3" eb="5">
      <t>ジョウホウ</t>
    </rPh>
    <rPh sb="5" eb="7">
      <t>テイキョウ</t>
    </rPh>
    <rPh sb="11" eb="14">
      <t>テイキョウシャ</t>
    </rPh>
    <rPh sb="14" eb="15">
      <t>ガワ</t>
    </rPh>
    <rPh sb="18" eb="21">
      <t>タンキカン</t>
    </rPh>
    <rPh sb="22" eb="24">
      <t>サクジョ</t>
    </rPh>
    <rPh sb="27" eb="29">
      <t>バアイ</t>
    </rPh>
    <rPh sb="35" eb="36">
      <t>アラカジ</t>
    </rPh>
    <rPh sb="38" eb="40">
      <t>リョウカイ</t>
    </rPh>
    <phoneticPr fontId="5"/>
  </si>
  <si>
    <t>注意　食品に関わる記事の一部をご紹介します。詳しくはリンク先のページよりご確認ください。</t>
    <rPh sb="0" eb="2">
      <t>チュウイ</t>
    </rPh>
    <rPh sb="3" eb="5">
      <t>ショクヒン</t>
    </rPh>
    <rPh sb="6" eb="7">
      <t>カカ</t>
    </rPh>
    <rPh sb="9" eb="11">
      <t>キジ</t>
    </rPh>
    <rPh sb="12" eb="14">
      <t>イチブ</t>
    </rPh>
    <rPh sb="16" eb="18">
      <t>ショウカイ</t>
    </rPh>
    <rPh sb="22" eb="23">
      <t>クワ</t>
    </rPh>
    <rPh sb="29" eb="30">
      <t>サキ</t>
    </rPh>
    <rPh sb="37" eb="39">
      <t>カクニン</t>
    </rPh>
    <phoneticPr fontId="5"/>
  </si>
  <si>
    <t xml:space="preserve"> </t>
    <phoneticPr fontId="5"/>
  </si>
  <si>
    <t>2019年</t>
    <phoneticPr fontId="5"/>
  </si>
  <si>
    <t>2018年</t>
    <phoneticPr fontId="5"/>
  </si>
  <si>
    <t>2017年</t>
    <phoneticPr fontId="5"/>
  </si>
  <si>
    <t>2016年</t>
    <phoneticPr fontId="5"/>
  </si>
  <si>
    <t>2015年</t>
    <phoneticPr fontId="5"/>
  </si>
  <si>
    <t>2014年</t>
    <phoneticPr fontId="5"/>
  </si>
  <si>
    <t>2013年</t>
    <phoneticPr fontId="5"/>
  </si>
  <si>
    <t>2012年</t>
    <phoneticPr fontId="5"/>
  </si>
  <si>
    <t>出典:東京都感染症情報センター</t>
    <rPh sb="0" eb="2">
      <t>シュッテン</t>
    </rPh>
    <rPh sb="3" eb="6">
      <t>トウキョウト</t>
    </rPh>
    <rPh sb="6" eb="9">
      <t>カンセンショウ</t>
    </rPh>
    <rPh sb="9" eb="11">
      <t>ジョウホウ</t>
    </rPh>
    <phoneticPr fontId="5"/>
  </si>
  <si>
    <t>（最近５年間の週値の比較）</t>
    <rPh sb="1" eb="3">
      <t>サイキン</t>
    </rPh>
    <rPh sb="3" eb="6">
      <t>ゴネンカン</t>
    </rPh>
    <rPh sb="7" eb="8">
      <t>シュウ</t>
    </rPh>
    <rPh sb="8" eb="9">
      <t>アタイ</t>
    </rPh>
    <rPh sb="10" eb="12">
      <t>ヒカク</t>
    </rPh>
    <phoneticPr fontId="5"/>
  </si>
  <si>
    <t>　　　　レベル5</t>
    <phoneticPr fontId="5"/>
  </si>
  <si>
    <t>　　　　レベル4</t>
    <phoneticPr fontId="5"/>
  </si>
  <si>
    <t>　　　　レベル3</t>
    <phoneticPr fontId="5"/>
  </si>
  <si>
    <t>地方衛生研究所情報</t>
    <rPh sb="0" eb="2">
      <t>チホウ</t>
    </rPh>
    <rPh sb="2" eb="4">
      <t>エイセイ</t>
    </rPh>
    <rPh sb="4" eb="6">
      <t>ケンキュウ</t>
    </rPh>
    <rPh sb="6" eb="7">
      <t>ショ</t>
    </rPh>
    <rPh sb="7" eb="9">
      <t>ジョウホウ</t>
    </rPh>
    <phoneticPr fontId="5"/>
  </si>
  <si>
    <t>傾向</t>
    <rPh sb="0" eb="2">
      <t>ケイコウ</t>
    </rPh>
    <phoneticPr fontId="5"/>
  </si>
  <si>
    <t>出典：地方衛生研究所ネットワーク</t>
    <rPh sb="0" eb="2">
      <t>シュッテン</t>
    </rPh>
    <rPh sb="3" eb="5">
      <t>チホウ</t>
    </rPh>
    <rPh sb="5" eb="7">
      <t>エイセイ</t>
    </rPh>
    <rPh sb="7" eb="9">
      <t>ケンキュウ</t>
    </rPh>
    <rPh sb="9" eb="10">
      <t>ジョ</t>
    </rPh>
    <phoneticPr fontId="5"/>
  </si>
  <si>
    <t>http://idsc.tokyo-eiken.go.jp/diseases/gastro/gastro/</t>
    <phoneticPr fontId="5"/>
  </si>
  <si>
    <t>流行警報</t>
    <rPh sb="0" eb="2">
      <t>リュウコウ</t>
    </rPh>
    <rPh sb="2" eb="4">
      <t>ケイホウ</t>
    </rPh>
    <phoneticPr fontId="5"/>
  </si>
  <si>
    <t>警戒警報</t>
    <rPh sb="0" eb="2">
      <t>ケイカイ</t>
    </rPh>
    <rPh sb="2" eb="4">
      <t>ケイホウ</t>
    </rPh>
    <phoneticPr fontId="5"/>
  </si>
  <si>
    <t>低散発</t>
    <rPh sb="0" eb="1">
      <t>テイ</t>
    </rPh>
    <rPh sb="1" eb="3">
      <t>サンパツ</t>
    </rPh>
    <phoneticPr fontId="5"/>
  </si>
  <si>
    <t>定点観測値</t>
    <rPh sb="0" eb="2">
      <t>テイテン</t>
    </rPh>
    <rPh sb="2" eb="4">
      <t>カンソク</t>
    </rPh>
    <rPh sb="4" eb="5">
      <t>アタイ</t>
    </rPh>
    <phoneticPr fontId="5"/>
  </si>
  <si>
    <t>▲:減少</t>
    <rPh sb="2" eb="4">
      <t>ゲンショウ</t>
    </rPh>
    <phoneticPr fontId="5"/>
  </si>
  <si>
    <t>都道府県名</t>
  </si>
  <si>
    <t>流行　　☆増加　★減少☆★1つで約1ポイント</t>
    <rPh sb="0" eb="2">
      <t>リュウコウ</t>
    </rPh>
    <rPh sb="5" eb="7">
      <t>ゾウカ</t>
    </rPh>
    <rPh sb="9" eb="11">
      <t>ゲンショウ</t>
    </rPh>
    <phoneticPr fontId="5"/>
  </si>
  <si>
    <t>対前週</t>
    <rPh sb="0" eb="1">
      <t>タイ</t>
    </rPh>
    <rPh sb="1" eb="3">
      <t>ゼンシュウ</t>
    </rPh>
    <phoneticPr fontId="5"/>
  </si>
  <si>
    <r>
      <t>大量発症事故（業種／内容）　</t>
    </r>
    <r>
      <rPr>
        <b/>
        <sz val="12"/>
        <color indexed="53"/>
        <rFont val="ＭＳ Ｐゴシック"/>
        <family val="3"/>
        <charset val="128"/>
      </rPr>
      <t xml:space="preserve">今週 , </t>
    </r>
    <r>
      <rPr>
        <b/>
        <sz val="12"/>
        <rFont val="ＭＳ Ｐゴシック"/>
        <family val="3"/>
        <charset val="128"/>
      </rPr>
      <t>色抜き(先週)</t>
    </r>
    <rPh sb="0" eb="2">
      <t>タイリョウ</t>
    </rPh>
    <rPh sb="2" eb="4">
      <t>ハッショウ</t>
    </rPh>
    <rPh sb="4" eb="6">
      <t>ジコ</t>
    </rPh>
    <rPh sb="7" eb="9">
      <t>ギョウシュ</t>
    </rPh>
    <rPh sb="10" eb="12">
      <t>ナイヨウ</t>
    </rPh>
    <rPh sb="14" eb="16">
      <t>コンシュウ</t>
    </rPh>
    <rPh sb="19" eb="20">
      <t>イロ</t>
    </rPh>
    <rPh sb="20" eb="21">
      <t>ヌ</t>
    </rPh>
    <rPh sb="23" eb="25">
      <t>センシュウ</t>
    </rPh>
    <phoneticPr fontId="5"/>
  </si>
  <si>
    <t>ニュースソース</t>
  </si>
  <si>
    <t>日時</t>
    <rPh sb="0" eb="2">
      <t>ニチジ</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</si>
  <si>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</si>
  <si>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</si>
  <si>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</si>
  <si>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</si>
  <si>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</si>
  <si>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</si>
  <si>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</si>
  <si>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</si>
  <si>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</si>
  <si>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</si>
  <si>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</si>
  <si>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</si>
  <si>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</si>
  <si>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</si>
  <si>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</si>
  <si>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</si>
  <si>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</si>
  <si>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</si>
  <si>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</si>
  <si>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</si>
  <si>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</si>
  <si>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</si>
  <si>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</si>
  <si>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</si>
  <si>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</si>
  <si>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</si>
  <si>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</si>
  <si>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</si>
  <si>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</si>
  <si>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</si>
  <si>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</si>
  <si>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</si>
  <si>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</si>
  <si>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</si>
  <si>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</si>
  <si>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</si>
  <si>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</si>
  <si>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</si>
  <si>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</si>
  <si>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</si>
  <si>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</si>
  <si>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</si>
  <si>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</si>
  <si>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</si>
  <si>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</si>
  <si>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</si>
  <si>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</si>
  <si>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全国</t>
  </si>
  <si>
    <t>　：先週より</t>
    <phoneticPr fontId="5"/>
  </si>
  <si>
    <t>東京都は</t>
  </si>
  <si>
    <t>最高指数は</t>
    <phoneticPr fontId="5"/>
  </si>
  <si>
    <t>全国で10.00を超える都道府県数は</t>
    <rPh sb="0" eb="2">
      <t>ゼンコク</t>
    </rPh>
    <rPh sb="9" eb="10">
      <t>コ</t>
    </rPh>
    <rPh sb="12" eb="16">
      <t>トドウフケン</t>
    </rPh>
    <rPh sb="16" eb="17">
      <t>スウ</t>
    </rPh>
    <phoneticPr fontId="5"/>
  </si>
  <si>
    <t>増減</t>
    <rPh sb="0" eb="2">
      <t>ゾウゲン</t>
    </rPh>
    <phoneticPr fontId="5"/>
  </si>
  <si>
    <t>　　　　　　　　　　　　　　　　　　　　　　　　　　　　　　　　　　　　</t>
    <phoneticPr fontId="5"/>
  </si>
  <si>
    <t xml:space="preserve">                        </t>
    <phoneticPr fontId="5"/>
  </si>
  <si>
    <t>1類感染症</t>
  </si>
  <si>
    <t>報告なし</t>
    <rPh sb="0" eb="2">
      <t>ホウコク</t>
    </rPh>
    <phoneticPr fontId="5"/>
  </si>
  <si>
    <t>2類感染症</t>
    <phoneticPr fontId="5"/>
  </si>
  <si>
    <t xml:space="preserve">3類感染症　
</t>
    <phoneticPr fontId="5"/>
  </si>
  <si>
    <t>腸管出血性大腸菌感染症</t>
    <phoneticPr fontId="5"/>
  </si>
  <si>
    <t>４類感染症</t>
    <phoneticPr fontId="5"/>
  </si>
  <si>
    <t>5類感染症</t>
    <phoneticPr fontId="5"/>
  </si>
  <si>
    <t>　　　　◆商業的目的を理由とする無断転用を禁止します</t>
    <phoneticPr fontId="5"/>
  </si>
  <si>
    <t>　　　　◆配信停止・お客様情報の変更◆ 本メールへの返信でご連絡ください</t>
    <phoneticPr fontId="5"/>
  </si>
  <si>
    <t xml:space="preserve">　　週刊情報の概要 </t>
    <phoneticPr fontId="5"/>
  </si>
  <si>
    <t>************************************************************************</t>
    <phoneticPr fontId="5"/>
  </si>
  <si>
    <t xml:space="preserve">1．食中毒情報      　      </t>
    <phoneticPr fontId="5"/>
  </si>
  <si>
    <t xml:space="preserve">2．ノロウイルス　   　     </t>
    <phoneticPr fontId="5"/>
  </si>
  <si>
    <t xml:space="preserve">3．残留農薬等  　　         </t>
    <phoneticPr fontId="5"/>
  </si>
  <si>
    <t>→メモ帳にコピー</t>
    <rPh sb="3" eb="4">
      <t>チョウ</t>
    </rPh>
    <phoneticPr fontId="5"/>
  </si>
  <si>
    <t xml:space="preserve">4．食品表示 　　   　      </t>
    <phoneticPr fontId="5"/>
  </si>
  <si>
    <t>5．海外情報              　</t>
    <phoneticPr fontId="5"/>
  </si>
  <si>
    <t>　　　　　　　　　　　　　=+'44　海外情報'!B18</t>
    <phoneticPr fontId="5"/>
  </si>
  <si>
    <t xml:space="preserve">6．感染症統計        </t>
    <phoneticPr fontId="5"/>
  </si>
  <si>
    <t>7．感染症情報       　    　</t>
    <phoneticPr fontId="5"/>
  </si>
  <si>
    <t>以下に貼り付け</t>
    <rPh sb="0" eb="2">
      <t>イカ</t>
    </rPh>
    <rPh sb="3" eb="4">
      <t>ハ</t>
    </rPh>
    <rPh sb="5" eb="6">
      <t>ツ</t>
    </rPh>
    <phoneticPr fontId="5"/>
  </si>
  <si>
    <r>
      <t xml:space="preserve">       </t>
    </r>
    <r>
      <rPr>
        <sz val="9"/>
        <rFont val="ＭＳ Ｐゴシック"/>
        <family val="3"/>
        <charset val="128"/>
      </rPr>
      <t xml:space="preserve"> レベル1</t>
    </r>
    <phoneticPr fontId="5"/>
  </si>
  <si>
    <t>2020年</t>
    <phoneticPr fontId="5"/>
  </si>
  <si>
    <t>9．新型ｺﾛﾅ情報</t>
    <rPh sb="2" eb="4">
      <t>シンガタ</t>
    </rPh>
    <rPh sb="7" eb="9">
      <t>ジョウホウ</t>
    </rPh>
    <phoneticPr fontId="5"/>
  </si>
  <si>
    <t>フェイズ別　対策立案</t>
  </si>
  <si>
    <r>
      <t>1.</t>
    </r>
    <r>
      <rPr>
        <sz val="7"/>
        <color theme="1"/>
        <rFont val="Times New Roman"/>
        <family val="1"/>
      </rPr>
      <t xml:space="preserve">      </t>
    </r>
    <r>
      <rPr>
        <sz val="10.5"/>
        <color theme="1"/>
        <rFont val="游明朝"/>
        <family val="1"/>
        <charset val="128"/>
      </rPr>
      <t>地域的に発生していない段階</t>
    </r>
  </si>
  <si>
    <r>
      <t>2.</t>
    </r>
    <r>
      <rPr>
        <sz val="7"/>
        <color theme="1"/>
        <rFont val="Times New Roman"/>
        <family val="1"/>
      </rPr>
      <t xml:space="preserve">      </t>
    </r>
    <r>
      <rPr>
        <sz val="10.5"/>
        <color theme="1"/>
        <rFont val="游明朝"/>
        <family val="1"/>
        <charset val="128"/>
      </rPr>
      <t>地域、顧客所在地に感染者が確認された段階</t>
    </r>
  </si>
  <si>
    <t>・組織・連絡体制　・社内、社外</t>
  </si>
  <si>
    <t>　　　　緊急連絡網　所轄保健所、公共機関との連帯</t>
  </si>
  <si>
    <t>　　　　現状リスクｺﾐﾆｭケーション、顧客への情報開示</t>
  </si>
  <si>
    <t>・予防体制　消毒材、マスク備品準備、就業前後の除菌　検温と報告</t>
  </si>
  <si>
    <t>・診療体制　もしもの場合の相談医療先の確保、連絡</t>
  </si>
  <si>
    <t>・就業体制の見直対策　感染者の発症時の業務継続対応</t>
  </si>
  <si>
    <t>　　　　病院、介護・老人施設への入室時の対応、営業車両の洗浄</t>
  </si>
  <si>
    <t>フェイズ</t>
  </si>
  <si>
    <t>緊急連絡網</t>
  </si>
  <si>
    <t>消毒材</t>
  </si>
  <si>
    <t>マスク</t>
  </si>
  <si>
    <t>検温</t>
  </si>
  <si>
    <t>37.5℃↑</t>
  </si>
  <si>
    <t>顧客連絡</t>
  </si>
  <si>
    <t>就業　体制</t>
  </si>
  <si>
    <t>従業員ケア</t>
  </si>
  <si>
    <t>〇</t>
  </si>
  <si>
    <t>飲食店で食中毒が発生したらどうなる？実際に起こりうるトラブル</t>
  </si>
  <si>
    <t>トップページ ＞ 食中毒が発生したらどうなる</t>
  </si>
  <si>
    <t>食中毒の危険性はどこでもあるもの</t>
  </si>
  <si>
    <t>食中毒が発生したらどうなるのか</t>
  </si>
  <si>
    <r>
      <t>食中毒を発生させた店舗には一度も経験したことのないような</t>
    </r>
    <r>
      <rPr>
        <b/>
        <sz val="12"/>
        <color rgb="FF333333"/>
        <rFont val="&amp;quot"/>
        <family val="2"/>
      </rPr>
      <t>イレギュラーな業務</t>
    </r>
    <r>
      <rPr>
        <sz val="12"/>
        <color rgb="FF333333"/>
        <rFont val="&amp;quot"/>
        <family val="2"/>
      </rPr>
      <t>が発生します。経営者は</t>
    </r>
    <r>
      <rPr>
        <b/>
        <sz val="12"/>
        <color rgb="FF333333"/>
        <rFont val="&amp;quot"/>
        <family val="2"/>
      </rPr>
      <t>従業員に必要以上の負担をかけない</t>
    </r>
    <r>
      <rPr>
        <sz val="12"/>
        <color rgb="FF333333"/>
        <rFont val="&amp;quot"/>
        <family val="2"/>
      </rPr>
      <t>ためにも、どのような事態が起こりうるかしっかりと確認しておきましょう。</t>
    </r>
  </si>
  <si>
    <t>クレームや質問が大量に押し寄せる</t>
  </si>
  <si>
    <t>保健所の検査が入る</t>
  </si>
  <si>
    <t>営業停止からの店舗閉鎖</t>
  </si>
  <si>
    <r>
      <t>食中毒が起これば飲食店は</t>
    </r>
    <r>
      <rPr>
        <b/>
        <sz val="12"/>
        <color rgb="FFFF0A0A"/>
        <rFont val="&amp;quot"/>
        <family val="2"/>
      </rPr>
      <t>店舗閉鎖</t>
    </r>
    <r>
      <rPr>
        <sz val="12"/>
        <color rgb="FF333333"/>
        <rFont val="&amp;quot"/>
        <family val="2"/>
      </rPr>
      <t>を行うべきとされています。</t>
    </r>
  </si>
  <si>
    <t>原因を知って予防することが重要</t>
  </si>
  <si>
    <r>
      <rPr>
        <sz val="12"/>
        <color rgb="FF333333"/>
        <rFont val="ＭＳ Ｐゴシック"/>
        <family val="3"/>
        <charset val="128"/>
      </rPr>
      <t>飲食店経営者ならば誰でも</t>
    </r>
    <r>
      <rPr>
        <b/>
        <sz val="12"/>
        <color rgb="FFFF0A0A"/>
        <rFont val="ＭＳ Ｐゴシック"/>
        <family val="3"/>
        <charset val="128"/>
      </rPr>
      <t>食中毒</t>
    </r>
    <r>
      <rPr>
        <sz val="12"/>
        <color rgb="FF333333"/>
        <rFont val="ＭＳ Ｐゴシック"/>
        <family val="3"/>
        <charset val="128"/>
      </rPr>
      <t>を危惧しているものです。しかし、生魚、生野菜、生肉以外にも焼き鳥やハンバーガーなど</t>
    </r>
    <r>
      <rPr>
        <sz val="12"/>
        <color rgb="FF333333"/>
        <rFont val="&amp;quot"/>
        <family val="2"/>
      </rPr>
      <t>…</t>
    </r>
    <r>
      <rPr>
        <sz val="12"/>
        <color rgb="FF333333"/>
        <rFont val="ＭＳ Ｐゴシック"/>
        <family val="3"/>
        <charset val="128"/>
      </rPr>
      <t>様々な飲食店から食中毒は散見されます。どのような食材、調理方法でも確実に防げるというわけではない病気であるだけに、</t>
    </r>
    <r>
      <rPr>
        <sz val="12"/>
        <color rgb="FF333333"/>
        <rFont val="&amp;quot"/>
        <family val="2"/>
      </rPr>
      <t>24</t>
    </r>
    <r>
      <rPr>
        <sz val="12"/>
        <color rgb="FF333333"/>
        <rFont val="ＭＳ Ｐゴシック"/>
        <family val="3"/>
        <charset val="128"/>
      </rPr>
      <t>時間</t>
    </r>
    <r>
      <rPr>
        <sz val="12"/>
        <color rgb="FF333333"/>
        <rFont val="&amp;quot"/>
        <family val="2"/>
      </rPr>
      <t>365</t>
    </r>
    <r>
      <rPr>
        <sz val="12"/>
        <color rgb="FF333333"/>
        <rFont val="ＭＳ Ｐゴシック"/>
        <family val="3"/>
        <charset val="128"/>
      </rPr>
      <t>日の間、経営者は常に食中毒に注意を払わなくてはいけないのです。</t>
    </r>
    <phoneticPr fontId="33"/>
  </si>
  <si>
    <t>食中毒が発生したことが公にされれば、該当する飲食店を利用したお客様は自分が食中毒を発生させた料理を口にしてないか心配になります。そのため、店舗に対してお客様の不安を直接反映させた厳しいクレームが多量に押し寄せることになるでしょう。想定外の事態に従業員側の戸惑いも大きいかもしれませんが、冷静に対処できるように想定質問等を考えておくと良いです。</t>
    <phoneticPr fontId="33"/>
  </si>
  <si>
    <r>
      <rPr>
        <sz val="12"/>
        <color rgb="FF333333"/>
        <rFont val="ＭＳ Ｐゴシック"/>
        <family val="3"/>
        <charset val="128"/>
      </rPr>
      <t>保健所は、</t>
    </r>
    <r>
      <rPr>
        <b/>
        <sz val="12"/>
        <color rgb="FF333333"/>
        <rFont val="ＭＳ Ｐゴシック"/>
        <family val="3"/>
        <charset val="128"/>
      </rPr>
      <t>各地域の住民の健康や住まい環境などを快適なものへ</t>
    </r>
    <r>
      <rPr>
        <sz val="12"/>
        <color rgb="FF333333"/>
        <rFont val="ＭＳ Ｐゴシック"/>
        <family val="3"/>
        <charset val="128"/>
      </rPr>
      <t>と推進するために全国に設置された行政機関です。中には疾病の予防や保険・衛生環境について取り扱う業務もあるため、食中毒が発生すれば保健所が飲食店に対して立入検査をすることになります。検査においては資料提出が求められることもあるので、食中毒が発生したらスムーズに検査が行われるように書類を準備しておきましょう。</t>
    </r>
    <phoneticPr fontId="33"/>
  </si>
  <si>
    <r>
      <rPr>
        <sz val="12"/>
        <color rgb="FF333333"/>
        <rFont val="ＭＳ Ｐゴシック"/>
        <family val="3"/>
        <charset val="128"/>
      </rPr>
      <t>チェーン店の場合は同一のマニュアルで調理が実行されることが多いため、原因が究明されるまでは被害の拡大を防ぐ意味でも全国に展開する</t>
    </r>
    <r>
      <rPr>
        <b/>
        <sz val="12"/>
        <color rgb="FF333333"/>
        <rFont val="ＭＳ Ｐゴシック"/>
        <family val="3"/>
        <charset val="128"/>
      </rPr>
      <t>すべての系列店舗が一時休業</t>
    </r>
    <r>
      <rPr>
        <sz val="12"/>
        <color rgb="FF333333"/>
        <rFont val="ＭＳ Ｐゴシック"/>
        <family val="3"/>
        <charset val="128"/>
      </rPr>
      <t>を余儀なくされることも考えられるでしょう。経営者側としてはその間非常に忙しい時期に入ります。店舗を維持するため、そして従業員の休業期間の給与を確保するための対応を行うことが必要になるでしょう。お客様に対して真摯な対応をするとともに、従業員にも配慮を怠らないようにしなくてはいけません。</t>
    </r>
    <phoneticPr fontId="33"/>
  </si>
  <si>
    <t>食中毒は「サルモネラ菌」「腸炎ビブリオ菌」「カンピロバクター」などの、十分に加熱していない食材や生の食材が原因で発生する菌をはじめ、「黄色ブドウ球菌」などの人の皮膚にいる菌が付着して損害を与える場合が考えられます。それらは調理方法を工夫したり、手洗いを徹底したりすることで防げる場合が大多数です。常日頃から食中毒発生防止の意識を従業員に徹底するためにも、調理時や調理前のマニュアルをしっかりと見直して予防策を練っておくことが大切になるのではないでしょうか。</t>
    <phoneticPr fontId="33"/>
  </si>
  <si>
    <t>注意　本件は「リコールプラス」「リコールナビ」のホームページより引用しています。詳細に関してはリンク先ＨＰよりご確認ください。</t>
    <rPh sb="0" eb="2">
      <t>チュウイ</t>
    </rPh>
    <phoneticPr fontId="5"/>
  </si>
  <si>
    <t>指定感染症 新型コロナウイルス感染症</t>
    <phoneticPr fontId="5"/>
  </si>
  <si>
    <t>https://gisanddata.maps.arcgis.com/apps/opsdashboard/index.html#/bda7594740fd40299423467b48e9ecf6</t>
    <phoneticPr fontId="5"/>
  </si>
  <si>
    <t>現在の新型コロナウイルス感染者数</t>
    <rPh sb="0" eb="2">
      <t>ゲンザイ</t>
    </rPh>
    <rPh sb="3" eb="5">
      <t>シンガタ</t>
    </rPh>
    <rPh sb="12" eb="15">
      <t>カンセンシャ</t>
    </rPh>
    <rPh sb="15" eb="16">
      <t>スウ</t>
    </rPh>
    <phoneticPr fontId="5"/>
  </si>
  <si>
    <t>前週</t>
    <rPh sb="0" eb="2">
      <t>ゼンシュウ</t>
    </rPh>
    <phoneticPr fontId="5"/>
  </si>
  <si>
    <t>患者数</t>
    <rPh sb="0" eb="3">
      <t>カンジャスウ</t>
    </rPh>
    <phoneticPr fontId="5"/>
  </si>
  <si>
    <r>
      <rPr>
        <sz val="10"/>
        <color theme="0"/>
        <rFont val="ＭＳ Ｐゴシック"/>
        <family val="3"/>
        <charset val="128"/>
      </rPr>
      <t>対世界比</t>
    </r>
    <r>
      <rPr>
        <sz val="10"/>
        <color theme="0"/>
        <rFont val="Inherit"/>
        <family val="2"/>
      </rPr>
      <t>%</t>
    </r>
    <phoneticPr fontId="5"/>
  </si>
  <si>
    <t>死者数</t>
    <rPh sb="0" eb="2">
      <t>シシャ</t>
    </rPh>
    <rPh sb="2" eb="3">
      <t>スウ</t>
    </rPh>
    <phoneticPr fontId="5"/>
  </si>
  <si>
    <t>致死率</t>
    <rPh sb="0" eb="2">
      <t>チシ</t>
    </rPh>
    <rPh sb="2" eb="3">
      <t>リツ</t>
    </rPh>
    <phoneticPr fontId="5"/>
  </si>
  <si>
    <t>Total</t>
    <phoneticPr fontId="5"/>
  </si>
  <si>
    <t>前週からの増加数</t>
    <rPh sb="0" eb="2">
      <t>ゼンシュウ</t>
    </rPh>
    <rPh sb="5" eb="8">
      <t>ゾウカスウ</t>
    </rPh>
    <phoneticPr fontId="5"/>
  </si>
  <si>
    <t>ｱﾙｾﾞﾝﾁﾝ</t>
    <phoneticPr fontId="5"/>
  </si>
  <si>
    <t>日本の感染症BCPステージ</t>
    <rPh sb="0" eb="2">
      <t>ニホン</t>
    </rPh>
    <rPh sb="3" eb="6">
      <t>カンセンショウ</t>
    </rPh>
    <phoneticPr fontId="5"/>
  </si>
  <si>
    <t>企業内に感染者が発見された場合の対応と手順が具体的に用意されていないとパニックになる。　準備が大勢。ステークホルダーへの告知も当然前提。</t>
    <rPh sb="0" eb="3">
      <t>キギョウナイ</t>
    </rPh>
    <rPh sb="4" eb="7">
      <t>カンセンシャ</t>
    </rPh>
    <rPh sb="8" eb="10">
      <t>ハッケン</t>
    </rPh>
    <rPh sb="13" eb="15">
      <t>バアイ</t>
    </rPh>
    <rPh sb="16" eb="18">
      <t>タイオウ</t>
    </rPh>
    <rPh sb="19" eb="21">
      <t>テジュン</t>
    </rPh>
    <rPh sb="22" eb="25">
      <t>グタイテキ</t>
    </rPh>
    <rPh sb="26" eb="28">
      <t>ヨウイ</t>
    </rPh>
    <rPh sb="44" eb="46">
      <t>ジュンビ</t>
    </rPh>
    <rPh sb="47" eb="49">
      <t>タイセイ</t>
    </rPh>
    <rPh sb="60" eb="62">
      <t>コクチ</t>
    </rPh>
    <rPh sb="63" eb="65">
      <t>トウゼン</t>
    </rPh>
    <rPh sb="65" eb="67">
      <t>ゼンテイ</t>
    </rPh>
    <phoneticPr fontId="5"/>
  </si>
  <si>
    <t>入館チェック</t>
    <phoneticPr fontId="5"/>
  </si>
  <si>
    <t>〇</t>
    <phoneticPr fontId="5"/>
  </si>
  <si>
    <r>
      <t>〇</t>
    </r>
    <r>
      <rPr>
        <sz val="10.5"/>
        <color rgb="FFFF0000"/>
        <rFont val="游明朝"/>
        <family val="1"/>
        <charset val="128"/>
      </rPr>
      <t>*</t>
    </r>
    <phoneticPr fontId="5"/>
  </si>
  <si>
    <t>*テレワーク、隔日出勤</t>
    <rPh sb="7" eb="9">
      <t>カクジツ</t>
    </rPh>
    <rPh sb="9" eb="11">
      <t>シュッキン</t>
    </rPh>
    <phoneticPr fontId="5"/>
  </si>
  <si>
    <t>対策</t>
    <rPh sb="0" eb="2">
      <t>タイサク</t>
    </rPh>
    <phoneticPr fontId="5"/>
  </si>
  <si>
    <t>　　　　フード・セーフティー　http://www7b.biglobe.ne.jp/~food-safty/　　更新2020/10/11</t>
    <phoneticPr fontId="5"/>
  </si>
  <si>
    <t>ドイツ</t>
    <phoneticPr fontId="106"/>
  </si>
  <si>
    <t>対前週増加率</t>
    <rPh sb="0" eb="1">
      <t>タイ</t>
    </rPh>
    <rPh sb="1" eb="3">
      <t>ゼンシュウ</t>
    </rPh>
    <rPh sb="3" eb="5">
      <t>ゾウカ</t>
    </rPh>
    <rPh sb="5" eb="6">
      <t>リツ</t>
    </rPh>
    <phoneticPr fontId="5"/>
  </si>
  <si>
    <t>10．Sponsor㌻</t>
    <phoneticPr fontId="5"/>
  </si>
  <si>
    <r>
      <t>5.</t>
    </r>
    <r>
      <rPr>
        <sz val="7"/>
        <color theme="1"/>
        <rFont val="游明朝"/>
        <family val="1"/>
        <charset val="128"/>
      </rPr>
      <t>     </t>
    </r>
    <r>
      <rPr>
        <sz val="7"/>
        <color theme="1"/>
        <rFont val="Times New Roman"/>
        <family val="1"/>
      </rPr>
      <t xml:space="preserve"> </t>
    </r>
    <r>
      <rPr>
        <sz val="10.5"/>
        <color theme="1"/>
        <rFont val="游明朝"/>
        <family val="1"/>
        <charset val="128"/>
      </rPr>
      <t>3で複数もしくは感染が拡大する段階</t>
    </r>
    <phoneticPr fontId="106"/>
  </si>
  <si>
    <r>
      <t>6.</t>
    </r>
    <r>
      <rPr>
        <sz val="7"/>
        <color theme="1"/>
        <rFont val="游明朝"/>
        <family val="1"/>
        <charset val="128"/>
      </rPr>
      <t>     </t>
    </r>
    <r>
      <rPr>
        <sz val="7"/>
        <color theme="1"/>
        <rFont val="Times New Roman"/>
        <family val="1"/>
      </rPr>
      <t xml:space="preserve"> </t>
    </r>
    <r>
      <rPr>
        <sz val="10.5"/>
        <color theme="1"/>
        <rFont val="游明朝"/>
        <family val="1"/>
        <charset val="128"/>
      </rPr>
      <t>従業員もしくはその家族に感染確認の段階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</si>
  <si>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5で感染が収まらない段階</t>
    </r>
    <phoneticPr fontId="106"/>
  </si>
  <si>
    <r>
      <t>7.</t>
    </r>
    <r>
      <rPr>
        <sz val="7"/>
        <color theme="1"/>
        <rFont val="游明朝"/>
        <family val="1"/>
        <charset val="128"/>
      </rPr>
      <t>     </t>
    </r>
    <r>
      <rPr>
        <sz val="7"/>
        <color theme="1"/>
        <rFont val="Times New Roman"/>
        <family val="1"/>
      </rPr>
      <t xml:space="preserve"> </t>
    </r>
    <r>
      <rPr>
        <sz val="10.5"/>
        <color theme="1"/>
        <rFont val="游明朝"/>
        <family val="1"/>
        <charset val="128"/>
      </rPr>
      <t>パンデミック(大流行)宣言の段階</t>
    </r>
    <phoneticPr fontId="106"/>
  </si>
  <si>
    <t>3.  地域住民、同居者の参加団体に感染者が確認された段階</t>
    <phoneticPr fontId="106"/>
  </si>
  <si>
    <t>2021年</t>
  </si>
  <si>
    <t>2021年</t>
    <phoneticPr fontId="5"/>
  </si>
  <si>
    <t>日本</t>
    <rPh sb="0" eb="2">
      <t>ニホン</t>
    </rPh>
    <phoneticPr fontId="106"/>
  </si>
  <si>
    <t>・長期間休業に対する対策　従業員のケア</t>
    <phoneticPr fontId="106"/>
  </si>
  <si>
    <t>　</t>
    <phoneticPr fontId="106"/>
  </si>
  <si>
    <t>4   職場で複数の濃厚接触者が判明した段階</t>
    <rPh sb="4" eb="6">
      <t>ショクバ</t>
    </rPh>
    <rPh sb="7" eb="9">
      <t>フクスウ</t>
    </rPh>
    <rPh sb="10" eb="12">
      <t>ノウコウ</t>
    </rPh>
    <rPh sb="12" eb="15">
      <t>セッショクシャ</t>
    </rPh>
    <rPh sb="16" eb="18">
      <t>ハンメイ</t>
    </rPh>
    <rPh sb="20" eb="22">
      <t>ダンカイ</t>
    </rPh>
    <phoneticPr fontId="106"/>
  </si>
  <si>
    <t>PCR検査確認</t>
    <rPh sb="3" eb="5">
      <t>ケンサ</t>
    </rPh>
    <rPh sb="5" eb="7">
      <t>カクニン</t>
    </rPh>
    <phoneticPr fontId="106"/>
  </si>
  <si>
    <t>無症状なら１週間経過と就業制限</t>
    <rPh sb="0" eb="3">
      <t>ムショウジョウ</t>
    </rPh>
    <rPh sb="6" eb="8">
      <t>シュウカン</t>
    </rPh>
    <rPh sb="8" eb="10">
      <t>ケイカ</t>
    </rPh>
    <rPh sb="11" eb="13">
      <t>シュウギョウ</t>
    </rPh>
    <rPh sb="13" eb="15">
      <t>セイゲン</t>
    </rPh>
    <phoneticPr fontId="106"/>
  </si>
  <si>
    <t>★</t>
    <phoneticPr fontId="106"/>
  </si>
  <si>
    <t>★PCR+</t>
    <phoneticPr fontId="106"/>
  </si>
  <si>
    <t>保健所　　       医療機関</t>
    <phoneticPr fontId="106"/>
  </si>
  <si>
    <t>行動履歴整理</t>
    <rPh sb="0" eb="2">
      <t>コウドウ</t>
    </rPh>
    <rPh sb="2" eb="4">
      <t>リレキ</t>
    </rPh>
    <rPh sb="4" eb="6">
      <t>セイリ</t>
    </rPh>
    <phoneticPr fontId="106"/>
  </si>
  <si>
    <t xml:space="preserve"> </t>
    <phoneticPr fontId="106"/>
  </si>
  <si>
    <t>厚生労働省：国内の発生状況など
https://www.mhlw.go.jp/stf/covid-19/kokunainohasseijoukyou.html#h2_1
厚生労働省：データからわかる－新型コロナウイルス感染症情報－
https：//covid19.mhlw.go.jp/</t>
    <phoneticPr fontId="106"/>
  </si>
  <si>
    <t>https://www.mhlw.go.jp/stf/covid-19/kokunainohasseijoukyou.html#h2_1</t>
    <phoneticPr fontId="106"/>
  </si>
  <si>
    <t>厚生労働省：データからわかる－新型コロナウイルス感染症情報－</t>
    <phoneticPr fontId="106"/>
  </si>
  <si>
    <t xml:space="preserve">
</t>
    <phoneticPr fontId="106"/>
  </si>
  <si>
    <t>https：//covid19.mhlw.go.jp/</t>
    <phoneticPr fontId="106"/>
  </si>
  <si>
    <t>注意　食品に関わる記事の一部をご紹介します。詳しくはリンク先のページよりご確認ください。</t>
    <phoneticPr fontId="16"/>
  </si>
  <si>
    <t>なお、情報提供ページは提供者側により短期間で削除される場合もあります。予めご了解ください。</t>
    <phoneticPr fontId="16"/>
  </si>
  <si>
    <t>&gt;</t>
    <phoneticPr fontId="106"/>
  </si>
  <si>
    <t xml:space="preserve">業者
</t>
    <rPh sb="0" eb="2">
      <t>ギョウシャ</t>
    </rPh>
    <phoneticPr fontId="5"/>
  </si>
  <si>
    <t>腸管出血性大腸菌</t>
    <rPh sb="0" eb="2">
      <t>チョウカン</t>
    </rPh>
    <rPh sb="2" eb="5">
      <t>シュッケツセイ</t>
    </rPh>
    <rPh sb="5" eb="8">
      <t>ダイチョウキン</t>
    </rPh>
    <phoneticPr fontId="5"/>
  </si>
  <si>
    <t>赤痢</t>
    <rPh sb="0" eb="2">
      <t>セキリ</t>
    </rPh>
    <phoneticPr fontId="5"/>
  </si>
  <si>
    <t>腸管系感染症は新型コロナウイルス予防の手洗い、手指消毒で</t>
    <rPh sb="0" eb="2">
      <t>チョウカン</t>
    </rPh>
    <rPh sb="2" eb="3">
      <t>ケイ</t>
    </rPh>
    <rPh sb="3" eb="6">
      <t>カンセンショウ</t>
    </rPh>
    <rPh sb="7" eb="9">
      <t>シンガタ</t>
    </rPh>
    <rPh sb="16" eb="18">
      <t>ヨボウ</t>
    </rPh>
    <rPh sb="19" eb="21">
      <t>テアラ</t>
    </rPh>
    <rPh sb="23" eb="24">
      <t>テ</t>
    </rPh>
    <rPh sb="24" eb="25">
      <t>ユビ</t>
    </rPh>
    <rPh sb="25" eb="27">
      <t>ショウドク</t>
    </rPh>
    <phoneticPr fontId="5"/>
  </si>
  <si>
    <t>圧倒的に感染防御できている</t>
    <rPh sb="0" eb="3">
      <t>アットウテキ</t>
    </rPh>
    <rPh sb="4" eb="6">
      <t>カンセン</t>
    </rPh>
    <rPh sb="6" eb="8">
      <t>ボウギョ</t>
    </rPh>
    <phoneticPr fontId="5"/>
  </si>
  <si>
    <t>北海道</t>
    <rPh sb="0" eb="3">
      <t>ホッカイドウ</t>
    </rPh>
    <phoneticPr fontId="106"/>
  </si>
  <si>
    <t>8．衛生訓話</t>
    <rPh sb="2" eb="4">
      <t>エイセイ</t>
    </rPh>
    <rPh sb="4" eb="6">
      <t>クンワ</t>
    </rPh>
    <phoneticPr fontId="5"/>
  </si>
  <si>
    <t>12-21年月平均</t>
  </si>
  <si>
    <t>2022年</t>
    <phoneticPr fontId="5"/>
  </si>
  <si>
    <t>1月</t>
    <phoneticPr fontId="106"/>
  </si>
  <si>
    <t>カナダ</t>
    <phoneticPr fontId="5"/>
  </si>
  <si>
    <t>フランス</t>
    <phoneticPr fontId="106"/>
  </si>
  <si>
    <t>非常に少ない</t>
    <rPh sb="0" eb="2">
      <t>ヒジョウ</t>
    </rPh>
    <rPh sb="3" eb="4">
      <t>スク</t>
    </rPh>
    <phoneticPr fontId="5"/>
  </si>
  <si>
    <t>コロナ・ワクチン接種予定と内容　(元阿部首相と菅前首相の最大の功績)</t>
    <rPh sb="8" eb="10">
      <t>セッシュ</t>
    </rPh>
    <rPh sb="10" eb="12">
      <t>ヨテイ</t>
    </rPh>
    <rPh sb="13" eb="15">
      <t>ナイヨウ</t>
    </rPh>
    <rPh sb="17" eb="18">
      <t>モト</t>
    </rPh>
    <rPh sb="18" eb="20">
      <t>アベ</t>
    </rPh>
    <rPh sb="20" eb="22">
      <t>シュショウ</t>
    </rPh>
    <rPh sb="23" eb="24">
      <t>スガ</t>
    </rPh>
    <rPh sb="24" eb="27">
      <t>ゼンシュショウ</t>
    </rPh>
    <rPh sb="28" eb="30">
      <t>サイダイ</t>
    </rPh>
    <rPh sb="31" eb="33">
      <t>コウセキ</t>
    </rPh>
    <phoneticPr fontId="106"/>
  </si>
  <si>
    <t xml:space="preserve">腸チフス
パラチフス
</t>
    <rPh sb="0" eb="1">
      <t>チョウ</t>
    </rPh>
    <phoneticPr fontId="5"/>
  </si>
  <si>
    <t>^</t>
    <phoneticPr fontId="106"/>
  </si>
  <si>
    <t xml:space="preserve">  </t>
    <phoneticPr fontId="16"/>
  </si>
  <si>
    <t>l</t>
    <phoneticPr fontId="33"/>
  </si>
  <si>
    <t>　コロナ渦</t>
    <rPh sb="4" eb="5">
      <t>ウズ</t>
    </rPh>
    <phoneticPr fontId="5"/>
  </si>
  <si>
    <t>冬に向かい</t>
    <rPh sb="0" eb="1">
      <t>フユ</t>
    </rPh>
    <rPh sb="2" eb="3">
      <t>ム</t>
    </rPh>
    <phoneticPr fontId="106"/>
  </si>
  <si>
    <t>コロナは既にWITHの時代、今年の冬が付き合い方の結論か</t>
    <rPh sb="4" eb="5">
      <t>スデ</t>
    </rPh>
    <rPh sb="11" eb="13">
      <t>ジダイ</t>
    </rPh>
    <rPh sb="14" eb="16">
      <t>コトシ</t>
    </rPh>
    <rPh sb="17" eb="18">
      <t>フユ</t>
    </rPh>
    <rPh sb="19" eb="20">
      <t>ツ</t>
    </rPh>
    <rPh sb="21" eb="22">
      <t>ア</t>
    </rPh>
    <rPh sb="23" eb="24">
      <t>カタ</t>
    </rPh>
    <rPh sb="25" eb="27">
      <t>ケツロン</t>
    </rPh>
    <phoneticPr fontId="106"/>
  </si>
  <si>
    <t>*発行予定は2022年11月7日（月）です。</t>
  </si>
  <si>
    <t>*発行予定は2022年11月7日（月）です。</t>
    <phoneticPr fontId="106"/>
  </si>
  <si>
    <t>▶https://zoom.us/webinar/register/WN_9-ciXs0sQT2yGdb79VBoLQ</t>
  </si>
  <si>
    <t xml:space="preserve"> 全国指数</t>
    <phoneticPr fontId="5"/>
  </si>
  <si>
    <t>先週より</t>
    <phoneticPr fontId="5"/>
  </si>
  <si>
    <r>
      <rPr>
        <sz val="12"/>
        <color theme="0"/>
        <rFont val="ＭＳ Ｐゴシック"/>
        <family val="3"/>
        <charset val="128"/>
      </rPr>
      <t>チリ</t>
    </r>
    <phoneticPr fontId="5"/>
  </si>
  <si>
    <r>
      <rPr>
        <sz val="12"/>
        <color theme="0"/>
        <rFont val="ＭＳ Ｐゴシック"/>
        <family val="3"/>
        <charset val="128"/>
      </rPr>
      <t>南アフリカ</t>
    </r>
    <rPh sb="0" eb="1">
      <t>ミナミ</t>
    </rPh>
    <phoneticPr fontId="5"/>
  </si>
  <si>
    <r>
      <rPr>
        <sz val="12"/>
        <color theme="0"/>
        <rFont val="ＭＳ Ｐゴシック"/>
        <family val="3"/>
        <charset val="128"/>
      </rPr>
      <t>トルコ</t>
    </r>
    <phoneticPr fontId="5"/>
  </si>
  <si>
    <r>
      <rPr>
        <sz val="12"/>
        <color theme="0"/>
        <rFont val="ＭＳ Ｐゴシック"/>
        <family val="3"/>
        <charset val="128"/>
      </rPr>
      <t>イラン</t>
    </r>
    <phoneticPr fontId="5"/>
  </si>
  <si>
    <r>
      <rPr>
        <sz val="12"/>
        <color theme="0"/>
        <rFont val="ＭＳ Ｐゴシック"/>
        <family val="3"/>
        <charset val="128"/>
      </rPr>
      <t>インド</t>
    </r>
    <phoneticPr fontId="5"/>
  </si>
  <si>
    <r>
      <rPr>
        <sz val="12"/>
        <color theme="0"/>
        <rFont val="ＭＳ Ｐゴシック"/>
        <family val="3"/>
        <charset val="128"/>
      </rPr>
      <t>パキスタン</t>
    </r>
    <phoneticPr fontId="5"/>
  </si>
  <si>
    <r>
      <rPr>
        <b/>
        <sz val="12"/>
        <color theme="0"/>
        <rFont val="Inherit"/>
        <family val="2"/>
      </rPr>
      <t>スペイン</t>
    </r>
    <phoneticPr fontId="106"/>
  </si>
  <si>
    <r>
      <rPr>
        <sz val="12"/>
        <color theme="0"/>
        <rFont val="ＭＳ Ｐゴシック"/>
        <family val="3"/>
        <charset val="128"/>
      </rPr>
      <t>米国</t>
    </r>
    <rPh sb="0" eb="2">
      <t>ベイコク</t>
    </rPh>
    <phoneticPr fontId="5"/>
  </si>
  <si>
    <r>
      <rPr>
        <b/>
        <sz val="12"/>
        <color theme="0"/>
        <rFont val="ＭＳ Ｐゴシック"/>
        <family val="3"/>
        <charset val="128"/>
      </rPr>
      <t>ロシア</t>
    </r>
    <phoneticPr fontId="5"/>
  </si>
  <si>
    <r>
      <rPr>
        <b/>
        <sz val="12"/>
        <color theme="0"/>
        <rFont val="ＭＳ Ｐゴシック"/>
        <family val="3"/>
        <charset val="128"/>
      </rPr>
      <t>メキシコ</t>
    </r>
    <phoneticPr fontId="5"/>
  </si>
  <si>
    <t>感染制御地区</t>
    <rPh sb="0" eb="2">
      <t>カンセン</t>
    </rPh>
    <rPh sb="2" eb="4">
      <t>セイギョ</t>
    </rPh>
    <rPh sb="4" eb="6">
      <t>チク</t>
    </rPh>
    <phoneticPr fontId="106"/>
  </si>
  <si>
    <t>皆様  週刊情報2022-48を配信いたします</t>
    <phoneticPr fontId="5"/>
  </si>
  <si>
    <r>
      <rPr>
        <b/>
        <sz val="12"/>
        <color theme="0"/>
        <rFont val="ＭＳ Ｐゴシック"/>
        <family val="3"/>
        <charset val="128"/>
      </rPr>
      <t>ブラジル</t>
    </r>
    <phoneticPr fontId="5"/>
  </si>
  <si>
    <r>
      <rPr>
        <sz val="10"/>
        <color rgb="FFFFC000"/>
        <rFont val="ＭＳ Ｐゴシック"/>
        <family val="3"/>
        <charset val="128"/>
      </rPr>
      <t>■</t>
    </r>
    <r>
      <rPr>
        <sz val="10"/>
        <rFont val="ＭＳ Ｐゴシック"/>
        <family val="3"/>
        <charset val="128"/>
      </rPr>
      <t>賞味消費期限　　</t>
    </r>
    <r>
      <rPr>
        <sz val="10"/>
        <color rgb="FF6EF729"/>
        <rFont val="ＭＳ Ｐゴシック"/>
        <family val="3"/>
        <charset val="128"/>
      </rPr>
      <t>■</t>
    </r>
    <r>
      <rPr>
        <sz val="10"/>
        <rFont val="ＭＳ Ｐゴシック"/>
        <family val="3"/>
        <charset val="128"/>
      </rPr>
      <t>アレルギー　</t>
    </r>
    <r>
      <rPr>
        <sz val="10"/>
        <color theme="5" tint="0.39997558519241921"/>
        <rFont val="ＭＳ Ｐゴシック"/>
        <family val="3"/>
        <charset val="128"/>
      </rPr>
      <t>■</t>
    </r>
    <r>
      <rPr>
        <sz val="10"/>
        <rFont val="ＭＳ Ｐゴシック"/>
        <family val="3"/>
        <charset val="128"/>
      </rPr>
      <t>残留添加物・農薬　　</t>
    </r>
    <r>
      <rPr>
        <sz val="10"/>
        <color theme="0" tint="-0.14999847407452621"/>
        <rFont val="ＭＳ Ｐゴシック"/>
        <family val="3"/>
        <charset val="128"/>
      </rPr>
      <t>■</t>
    </r>
    <r>
      <rPr>
        <sz val="10"/>
        <rFont val="ＭＳ Ｐゴシック"/>
        <family val="3"/>
        <charset val="128"/>
      </rPr>
      <t>異物　</t>
    </r>
    <r>
      <rPr>
        <sz val="10"/>
        <color theme="7" tint="0.39997558519241921"/>
        <rFont val="ＭＳ Ｐゴシック"/>
        <family val="3"/>
        <charset val="128"/>
      </rPr>
      <t>　■</t>
    </r>
    <r>
      <rPr>
        <sz val="10"/>
        <rFont val="ＭＳ Ｐゴシック"/>
        <family val="3"/>
        <charset val="128"/>
      </rPr>
      <t>細菌　　</t>
    </r>
    <r>
      <rPr>
        <sz val="10"/>
        <color indexed="40"/>
        <rFont val="ＭＳ Ｐゴシック"/>
        <family val="3"/>
        <charset val="128"/>
      </rPr>
      <t>■</t>
    </r>
    <r>
      <rPr>
        <sz val="10"/>
        <rFont val="ＭＳ Ｐゴシック"/>
        <family val="3"/>
        <charset val="128"/>
      </rPr>
      <t>表示ミス　□</t>
    </r>
    <r>
      <rPr>
        <b/>
        <sz val="10"/>
        <rFont val="ＭＳ Ｐゴシック"/>
        <family val="3"/>
        <charset val="128"/>
      </rPr>
      <t>その他</t>
    </r>
    <phoneticPr fontId="5"/>
  </si>
  <si>
    <r>
      <t xml:space="preserve">　    </t>
    </r>
    <r>
      <rPr>
        <sz val="9"/>
        <rFont val="ＭＳ Ｐゴシック"/>
        <family val="3"/>
        <charset val="128"/>
      </rPr>
      <t>レベル2</t>
    </r>
    <phoneticPr fontId="5"/>
  </si>
  <si>
    <t>毎週　　ひとつ　　覚えていきましょう</t>
    <phoneticPr fontId="5"/>
  </si>
  <si>
    <t>管理レベル「1」　</t>
  </si>
  <si>
    <t>2023年</t>
    <phoneticPr fontId="5"/>
  </si>
  <si>
    <r>
      <rPr>
        <u/>
        <sz val="12"/>
        <color theme="0"/>
        <rFont val="Inherit"/>
        <family val="2"/>
      </rPr>
      <t>中国</t>
    </r>
    <rPh sb="0" eb="2">
      <t>チュウゴク</t>
    </rPh>
    <phoneticPr fontId="106"/>
  </si>
  <si>
    <t>11月ー3月中
施設の所在市町村で流行・   食中毒が複数件報告される 
定点観測値が5.00～10.00</t>
    <phoneticPr fontId="106"/>
  </si>
  <si>
    <t>【情報共有】業界・地域のニュースを掲示して、注意を促す
【常設】（次亜塩素系消毒剤)、うがい薬(イソジン）
【行動】出勤時、休憩後、退社時に手洗いの指示と徹底
【体調管理】健康状態の聞き取り、対応記録　予防的検査の実施、健康保菌者への生活指導、待機指示
【訓練】嘔吐物処理の実施訓練
【お客様・パートナー】客、納品業者に体調不良者がある場合には日報に記録</t>
    <phoneticPr fontId="106"/>
  </si>
  <si>
    <t>★各地でノロウイルスが流行しています</t>
    <rPh sb="1" eb="3">
      <t>カクチ</t>
    </rPh>
    <rPh sb="11" eb="13">
      <t>リュウコウ</t>
    </rPh>
    <phoneticPr fontId="5"/>
  </si>
  <si>
    <t>ノロウイルス指数平年同等　散発事故発生</t>
    <rPh sb="6" eb="8">
      <t>シスウ</t>
    </rPh>
    <rPh sb="8" eb="10">
      <t>ヘイネン</t>
    </rPh>
    <rPh sb="10" eb="12">
      <t>ドウトウ</t>
    </rPh>
    <rPh sb="13" eb="15">
      <t>サンパツ</t>
    </rPh>
    <rPh sb="15" eb="17">
      <t>ジコ</t>
    </rPh>
    <rPh sb="17" eb="19">
      <t>ハッセイ</t>
    </rPh>
    <phoneticPr fontId="5"/>
  </si>
  <si>
    <t>感染ピークが見えなくなる時代が到来　低め安定</t>
    <rPh sb="0" eb="2">
      <t>カンセン</t>
    </rPh>
    <rPh sb="6" eb="7">
      <t>ミ</t>
    </rPh>
    <rPh sb="12" eb="14">
      <t>ジダイ</t>
    </rPh>
    <rPh sb="15" eb="17">
      <t>トウライ</t>
    </rPh>
    <rPh sb="18" eb="19">
      <t>ヒク</t>
    </rPh>
    <rPh sb="20" eb="22">
      <t>アンテイ</t>
    </rPh>
    <phoneticPr fontId="106"/>
  </si>
  <si>
    <r>
      <t xml:space="preserve">タイトル </t>
    </r>
    <r>
      <rPr>
        <sz val="14"/>
        <color theme="0"/>
        <rFont val="ＭＳ Ｐゴシック"/>
        <family val="3"/>
        <charset val="128"/>
      </rPr>
      <t>(賞味期限誤りとアレルゲン記載漏れが目立つ一週間でした。!)</t>
    </r>
    <rPh sb="6" eb="10">
      <t>ショウミキゲン</t>
    </rPh>
    <rPh sb="10" eb="11">
      <t>アヤマ</t>
    </rPh>
    <rPh sb="18" eb="20">
      <t>キサイ</t>
    </rPh>
    <rPh sb="20" eb="21">
      <t>モ</t>
    </rPh>
    <rPh sb="23" eb="25">
      <t>メダ</t>
    </rPh>
    <rPh sb="26" eb="29">
      <t>イッシュウカン</t>
    </rPh>
    <phoneticPr fontId="5"/>
  </si>
  <si>
    <t>掲載なし</t>
    <rPh sb="0" eb="2">
      <t>ケイサイ</t>
    </rPh>
    <phoneticPr fontId="33"/>
  </si>
  <si>
    <t xml:space="preserve"> 全国指数</t>
  </si>
  <si>
    <t>先週より</t>
  </si>
  <si>
    <t xml:space="preserve"> </t>
  </si>
  <si>
    <t>　</t>
  </si>
  <si>
    <t xml:space="preserve"> - 農林水産省 </t>
    <phoneticPr fontId="33"/>
  </si>
  <si>
    <t xml:space="preserve"> ｜- ジェトロ</t>
    <phoneticPr fontId="33"/>
  </si>
  <si>
    <t xml:space="preserve"> - Yahoo!ニュース </t>
    <phoneticPr fontId="33"/>
  </si>
  <si>
    <t>J</t>
    <phoneticPr fontId="33"/>
  </si>
  <si>
    <t xml:space="preserve">         南部アフリカ・インド・中東では感染終息</t>
    <rPh sb="9" eb="11">
      <t>ナンブ</t>
    </rPh>
    <rPh sb="20" eb="22">
      <t>チュウトウ</t>
    </rPh>
    <rPh sb="24" eb="28">
      <t>カンセンシュウソク</t>
    </rPh>
    <phoneticPr fontId="106"/>
  </si>
  <si>
    <t>先週に比べて全国平均は</t>
    <phoneticPr fontId="5"/>
  </si>
  <si>
    <t>とちぎテレビ</t>
    <phoneticPr fontId="106"/>
  </si>
  <si>
    <t>北海道新聞</t>
    <rPh sb="0" eb="5">
      <t>ホッカイドウシンブン</t>
    </rPh>
    <phoneticPr fontId="106"/>
  </si>
  <si>
    <t>NHK</t>
    <phoneticPr fontId="106"/>
  </si>
  <si>
    <t>回収＆返金</t>
  </si>
  <si>
    <t>回収</t>
  </si>
  <si>
    <t>回収＆返金/交換</t>
  </si>
  <si>
    <t>イオンリテール</t>
  </si>
  <si>
    <t>カスミ</t>
  </si>
  <si>
    <t>新型コロナの変異パターンは三つ「広東、日米豪」「武漢」「欧州」</t>
    <phoneticPr fontId="106"/>
  </si>
  <si>
    <t>食中毒情報  (3/6-3/12)</t>
    <rPh sb="0" eb="3">
      <t>ショクチュウドク</t>
    </rPh>
    <rPh sb="3" eb="5">
      <t>ジョウホウ</t>
    </rPh>
    <phoneticPr fontId="5"/>
  </si>
  <si>
    <t>高知県土佐清水市の飲食店で食事をした２２人が吐き気や下痢などの症状を訴えました。
県はノロウイルスのよる食中毒と断定し、１１日から３日間の営業停止の処分にしました。
営業停止の処分を受けたのは、高知県土佐清水市の「結婚式場※みん※宝」です。県によりますと、この飲食店で調理された料理を食べた７１人のうち、２０代から６０代の男女２２人が吐き気やおう吐、それに下痢の症状を訴え、保健所が調べたところノロウイルスが検出</t>
    <phoneticPr fontId="106"/>
  </si>
  <si>
    <t>兵庫県宝塚健康福祉事務所は１１日、宝塚市伊孑志３の飲食店「骨折り餃子貴月逆瀬川店」で４日に飲食した２３～３４歳の男女７人が、発熱や嘔吐などの症状を訴え、有症者と調理従事者からノロウイルスを検出したと発表した</t>
    <phoneticPr fontId="106"/>
  </si>
  <si>
    <t>神戸新聞</t>
    <rPh sb="0" eb="4">
      <t>コウベシンブン</t>
    </rPh>
    <phoneticPr fontId="106"/>
  </si>
  <si>
    <t>岩手県盛岡市内の高齢者施設で２月下旬からノロウイルスによる感染性胃腸炎が集団発生し、利用者２人が死亡しました。市は十分な手洗いなどの徹底を呼びかけています。
盛岡市保健所によりますと、市内の高齢者施設で２月２６日から３月３日までの間に利用者と職員あわせて４６人に嘔吐や下痢などの症状が確認され、このうち２人が死亡しました。</t>
    <phoneticPr fontId="106"/>
  </si>
  <si>
    <t>岩手めんこいテレビ</t>
    <rPh sb="0" eb="2">
      <t>イワテ</t>
    </rPh>
    <phoneticPr fontId="106"/>
  </si>
  <si>
    <t>栃木県は、2月27日から3月6日までに県北健康福祉センター管内の保育所で園児32人と職員1人が感染性胃腸炎を発症したと発表しました。　集団で嘔吐や下痢などの症状があったことから、6日、4人の検体を検査した結果、検体からノロウイルスが検出</t>
    <phoneticPr fontId="106"/>
  </si>
  <si>
    <t>大分県九重町のホテルでノロウイルスによる食中毒が発生し、食事をした4人が嘔吐などを発症していたことがわかりました。食中毒が発生したのは九重町の宿泊施設「ホテル大高原」です。県によりますと、3月2日、玖珠記念病院から「患者2人が下痢や嘔吐の症状で受診している」と県西部保健所に連絡がありました。</t>
    <phoneticPr fontId="106"/>
  </si>
  <si>
    <t>大分放送</t>
    <rPh sb="0" eb="4">
      <t>オオイタホウソウ</t>
    </rPh>
    <phoneticPr fontId="106"/>
  </si>
  <si>
    <t>管理レベル「3」　</t>
    <phoneticPr fontId="5"/>
  </si>
  <si>
    <t xml:space="preserve">GREE ニュース </t>
    <phoneticPr fontId="106"/>
  </si>
  <si>
    <t>弁当食べた教職員ら12人が食中毒症状 ノロウイルス検出で営業停止処分 - GREE ニュース 
京都府は5日、京都府京丹後市の飲食店「だいまるしょうゆ」が提供した弁当を食べた男女25～59歳の12...続きはこちら.</t>
    <phoneticPr fontId="106"/>
  </si>
  <si>
    <t>2023/9週</t>
    <phoneticPr fontId="106"/>
  </si>
  <si>
    <t>今週の新型コロナ 新規感染者数　世界で66万人(対前週の増減 : 33万人減少)</t>
    <rPh sb="0" eb="2">
      <t>コンシュウ</t>
    </rPh>
    <rPh sb="9" eb="15">
      <t>シンキカンセンシャスウ</t>
    </rPh>
    <rPh sb="22" eb="23">
      <t>ニン</t>
    </rPh>
    <rPh sb="23" eb="24">
      <t>タイ</t>
    </rPh>
    <rPh sb="24" eb="26">
      <t>ゼンシュウ</t>
    </rPh>
    <rPh sb="28" eb="30">
      <t>ゾウゲン</t>
    </rPh>
    <rPh sb="35" eb="37">
      <t>マンニン</t>
    </rPh>
    <rPh sb="37" eb="39">
      <t>ゲンショウ</t>
    </rPh>
    <phoneticPr fontId="5"/>
  </si>
  <si>
    <t xml:space="preserve">
世界の新規感染者数: 66万人で感染持続 　世界的にはコロナ感染は終息に向かい始めたといえる。
北半球は冬に向かいインフルエンザとの同時流行に警戒。</t>
    <rPh sb="1" eb="3">
      <t>セカイ</t>
    </rPh>
    <rPh sb="4" eb="6">
      <t>シンキ</t>
    </rPh>
    <rPh sb="6" eb="10">
      <t>カンセンシャスウ</t>
    </rPh>
    <rPh sb="14" eb="16">
      <t>マンニン</t>
    </rPh>
    <rPh sb="17" eb="19">
      <t>カンセン</t>
    </rPh>
    <rPh sb="19" eb="21">
      <t>ジゾク</t>
    </rPh>
    <rPh sb="23" eb="26">
      <t>セカイテキ</t>
    </rPh>
    <rPh sb="31" eb="33">
      <t>カンセン</t>
    </rPh>
    <rPh sb="34" eb="36">
      <t>シュウソク</t>
    </rPh>
    <rPh sb="37" eb="38">
      <t>ム</t>
    </rPh>
    <rPh sb="40" eb="41">
      <t>ハジ</t>
    </rPh>
    <rPh sb="49" eb="52">
      <t>キタハンキュウ</t>
    </rPh>
    <rPh sb="53" eb="54">
      <t>フユ</t>
    </rPh>
    <rPh sb="55" eb="56">
      <t>ム</t>
    </rPh>
    <rPh sb="67" eb="69">
      <t>ドウジ</t>
    </rPh>
    <rPh sb="69" eb="71">
      <t>リュウコウ</t>
    </rPh>
    <rPh sb="72" eb="74">
      <t>ケイカイ</t>
    </rPh>
    <phoneticPr fontId="5"/>
  </si>
  <si>
    <t>Reported 3/10　 22:20 (前週より66万人) 　　世界は感染　第五波は終息中、アジアでは一部拡大傾向</t>
    <rPh sb="22" eb="24">
      <t>ゼンシュウ</t>
    </rPh>
    <rPh sb="23" eb="24">
      <t>シュウ</t>
    </rPh>
    <rPh sb="24" eb="25">
      <t>ゼンシュウ</t>
    </rPh>
    <rPh sb="28" eb="30">
      <t>マンニン</t>
    </rPh>
    <rPh sb="34" eb="36">
      <t>セカイ</t>
    </rPh>
    <rPh sb="37" eb="39">
      <t>カンセン</t>
    </rPh>
    <rPh sb="40" eb="42">
      <t>ダイゴ</t>
    </rPh>
    <rPh sb="42" eb="43">
      <t>ナミ</t>
    </rPh>
    <rPh sb="44" eb="46">
      <t>シュウソク</t>
    </rPh>
    <rPh sb="46" eb="47">
      <t>チュウ</t>
    </rPh>
    <rPh sb="53" eb="55">
      <t>イチブ</t>
    </rPh>
    <rPh sb="55" eb="59">
      <t>カクダイケイコウ</t>
    </rPh>
    <phoneticPr fontId="5"/>
  </si>
  <si>
    <r>
      <rPr>
        <sz val="12.55"/>
        <color theme="0"/>
        <rFont val="ＭＳ Ｐゴシック"/>
        <family val="3"/>
        <charset val="128"/>
      </rPr>
      <t>日本の</t>
    </r>
    <r>
      <rPr>
        <sz val="12.55"/>
        <color rgb="FFFFFF00"/>
        <rFont val="ＭＳ Ｐゴシック"/>
        <family val="3"/>
        <charset val="128"/>
      </rPr>
      <t xml:space="preserve">コロナ増加率はかなり落ち着いてきた。
</t>
    </r>
    <rPh sb="0" eb="2">
      <t>ニホン</t>
    </rPh>
    <rPh sb="6" eb="8">
      <t>ゾウカ</t>
    </rPh>
    <rPh sb="8" eb="9">
      <t>リツ</t>
    </rPh>
    <rPh sb="13" eb="14">
      <t>オ</t>
    </rPh>
    <rPh sb="15" eb="16">
      <t>ツ</t>
    </rPh>
    <phoneticPr fontId="106"/>
  </si>
  <si>
    <t xml:space="preserve">        　　南米の感染は終息</t>
    <rPh sb="10" eb="12">
      <t>ナンベイ</t>
    </rPh>
    <rPh sb="13" eb="15">
      <t>カンセン</t>
    </rPh>
    <rPh sb="16" eb="18">
      <t>シュウソク</t>
    </rPh>
    <phoneticPr fontId="106"/>
  </si>
  <si>
    <t>　　　　 ヨーロッパの感染も終息</t>
    <rPh sb="11" eb="13">
      <t>カンセン</t>
    </rPh>
    <rPh sb="14" eb="16">
      <t>シュウソク</t>
    </rPh>
    <phoneticPr fontId="106"/>
  </si>
  <si>
    <t>西友</t>
  </si>
  <si>
    <t>エースワン</t>
  </si>
  <si>
    <t>マックスバリュ東...</t>
  </si>
  <si>
    <t>ファクトリークリンシステムの食品監査e-ラニング</t>
    <rPh sb="14" eb="18">
      <t>ショクヒンカンサ</t>
    </rPh>
    <phoneticPr fontId="33"/>
  </si>
  <si>
    <t>今週のニュース（Noroｖｉｒｕｓ） (3/13-3/18)</t>
    <rPh sb="0" eb="2">
      <t>コンシュウ</t>
    </rPh>
    <phoneticPr fontId="5"/>
  </si>
  <si>
    <t>2023/10週</t>
    <phoneticPr fontId="106"/>
  </si>
  <si>
    <t xml:space="preserve"> GⅡ　9週　3例</t>
    <rPh sb="5" eb="6">
      <t>シュウ</t>
    </rPh>
    <phoneticPr fontId="5"/>
  </si>
  <si>
    <t xml:space="preserve"> GⅡ　10週　0例</t>
    <rPh sb="9" eb="10">
      <t>レイ</t>
    </rPh>
    <phoneticPr fontId="5"/>
  </si>
  <si>
    <t>広島市は18日、市内の結婚式場で食中毒が発生したと発表した。食事した17人が下痢や発熱の症状を訴えた。うち6人と調理した従業員1人の計7人の便からノロウイルスを検出した。全員軽症で快方に向かっているという。　市によると、式場は「アーククラブ迎賓館　ヴィクトリアハウス」。市保健所は18日から営業禁止とした。式場で12日に披露宴が開かれ、82人が出席。うち17人が13～15日に下痢などを発症した。</t>
    <phoneticPr fontId="106"/>
  </si>
  <si>
    <t>共同通信</t>
    <rPh sb="0" eb="4">
      <t>キョウドウツウシン</t>
    </rPh>
    <phoneticPr fontId="106"/>
  </si>
  <si>
    <t>旭川市保健所は１７日、市内の保育所で幼児１６人が下痢や嘔吐（おうと）などの感染性胃腸炎とみられる症状を訴え、このうち便検査をした５人からノロウイルスが確認されたと発表した。１２～１６日に発症し、現在は全員が回復または快方に向かっている。</t>
    <phoneticPr fontId="106"/>
  </si>
  <si>
    <t>新潟県は16日、新潟県三条市鬼木新田の日本料理店「伊東屋」が11〜12日に提供した弁当を食べた男女86人が嘔吐（おうと）や下痢の症状を訴え、このうち14人からノロウイルスが検出されたと発表した。33人が治療を受けたが、全員が快方に向かっている。 ノロウイルスは店の調理従事者4人からも検出された。三条保健所は食中毒と断定</t>
    <phoneticPr fontId="106"/>
  </si>
  <si>
    <t>新潟日報</t>
    <rPh sb="0" eb="4">
      <t>ニイガタニッポウ</t>
    </rPh>
    <phoneticPr fontId="106"/>
  </si>
  <si>
    <t>パン食べた園児など１４２人食中毒 店を営業停止処分 いわき</t>
    <phoneticPr fontId="16"/>
  </si>
  <si>
    <t>福島県いわき市のパンの製造店が作った総菜パンを食べた幼稚園児など１４２人が下痢やおう吐などの症状を訴え、市は食中毒と断定し、この店を１５日から３日間、営業停止の処分にしました。営業停止の処分を受けたのは、いわき市植田町のパンの製造店「ボンジュール大平」です。いわき市によりますと、今月１３日、市内の幼稚園から「パンを食べたあと下痢やおう吐の、食中毒のような症状を訴えている人が複数人いる」と市に連絡がありました。保健所が調べたところ、症状を訴えているのは、これまでに市内の３つの幼稚園と４つの保育所の園児と職員、それに親族の集まりの８つのグループ、合わせて１４２人に上るということです。症状はいずれも軽症で、保育所の女性職員１人が入院しました。
いずれも、今月９日または１０日に、この店が製造した卵サンドやハムサンドなどを食べたということで、市はこの店のパンを原因とする食中毒と断定し、店を１５日から３日間の営業停止の処分にしました。また、この店で働く４人全員の便からノロウイルスが検出されたということで、保健所は、パンの製造過程でウイルスが付着したとみて原因を詳しく調べています。</t>
    <phoneticPr fontId="16"/>
  </si>
  <si>
    <t>福島neswweb</t>
    <rPh sb="0" eb="2">
      <t>フクシマ</t>
    </rPh>
    <phoneticPr fontId="16"/>
  </si>
  <si>
    <t>福島県</t>
    <rPh sb="0" eb="3">
      <t>フクシマケン</t>
    </rPh>
    <phoneticPr fontId="16"/>
  </si>
  <si>
    <t>https://www3.nhk.or.jp/lnews/fukushima/20230316/6050022099.html</t>
    <phoneticPr fontId="16"/>
  </si>
  <si>
    <t>海外情報 (3/13-3/18)</t>
    <rPh sb="0" eb="2">
      <t>カイガイ</t>
    </rPh>
    <rPh sb="2" eb="4">
      <t>ジョウホウ</t>
    </rPh>
    <phoneticPr fontId="5"/>
  </si>
  <si>
    <t>※2023年 第10週（3/6～3/12） 現在</t>
    <phoneticPr fontId="5"/>
  </si>
  <si>
    <t>金成並み</t>
    <rPh sb="0" eb="2">
      <t>カナリ</t>
    </rPh>
    <rPh sb="2" eb="3">
      <t>ナ</t>
    </rPh>
    <phoneticPr fontId="106"/>
  </si>
  <si>
    <t>消毒液入り水を客に提供　岡山の飲食店3人食中毒</t>
    <phoneticPr fontId="16"/>
  </si>
  <si>
    <t>一般社団法人共同通信社
社会</t>
    <phoneticPr fontId="16"/>
  </si>
  <si>
    <t>岡山県倉敷市は16日、市内のホテル「天然温泉阿智の湯ドーミーイン倉敷」内の「レストランHATAGO」で消毒液入りの水を誤って飲料水として客に提供し、飲んだ3人に吐き気や腹痛の症状が出たと発表した。全員快方に向かっているという。水に高濃度の次亜塩素酸ナトリウムが含まれていたことが判明し、市は食中毒と断定した。市によると2日夜、ウーロン茶のドリンクサーバーを消毒するため中に入れていた無色透明の次亜塩素酸ナトリウム水溶液を従業員が飲料水と勘違いし、そのまま提供した。13日に「体調を崩した人がいる」と市保健所に匿名の連絡があり、健康被害が判明。店は衛生指導などの行政措置を受けた。</t>
    <phoneticPr fontId="16"/>
  </si>
  <si>
    <t>岡山県</t>
    <rPh sb="0" eb="3">
      <t>オカヤマケン</t>
    </rPh>
    <phoneticPr fontId="16"/>
  </si>
  <si>
    <t>https://nordot.app/1009049642973315072?c=113147194022725109</t>
    <phoneticPr fontId="16"/>
  </si>
  <si>
    <t>「令和2年と3年のコロナがすごかった時期は、手洗いをしっかりしたり消毒したりがあったと思うが、今はなかなか手を洗わない、消毒もほぼしなくなってきて、ノロウイルスがついた手でものを食べてしまうのがあるのかなと感じている。」去年1年間でノロウイルスなどによる食中毒にかかった患者は105人。今年は2カ月余りで110人と大幅に増えています。</t>
    <phoneticPr fontId="106"/>
  </si>
  <si>
    <t>テレビ宮崎</t>
    <rPh sb="3" eb="5">
      <t>ミヤザキ</t>
    </rPh>
    <phoneticPr fontId="106"/>
  </si>
  <si>
    <t>伊那保健所は、伊那市山寺の仕出し弁当屋「竹屋たけや」でノロウイルス食中毒が発生したとして１４日から１６日まで営業停止にしたと１４日発表しました。伊那保健所の発表によりますと食中毒が発生したのは伊那市山寺の仕出し弁当屋「竹屋」です。今月７日に竹屋の施設で調理した弁当を食べた１８人に８日の未明から倦怠感や下痢などの症状がでたという事です。</t>
    <phoneticPr fontId="106"/>
  </si>
  <si>
    <t>伊那谷ネット</t>
    <rPh sb="0" eb="2">
      <t>イナ</t>
    </rPh>
    <rPh sb="2" eb="3">
      <t>タニ</t>
    </rPh>
    <phoneticPr fontId="106"/>
  </si>
  <si>
    <t>豪華客船の船内で謎の病気が蔓延、300人以上に嘔吐や下痢の症状</t>
    <phoneticPr fontId="16"/>
  </si>
  <si>
    <t>アメリカで、豪華客船の乗客らが謎の病気で苦しむ事態となり、保健当局が調査に乗り出した。乗客284人と乗組員34人が病気にその豪華客船とは、「ルビー・プリンセス号」だ。
アメリカ疾病予防管理センター（CDC）によれば、2月26日から3月5日までの航海中、乗客2881人のうち284人と、1159人の乗組員のうち34人が原因不明の病気にかかったという。体調を崩した人の主な症状は、嘔吐と下痢で、CDCの疫学者と環境衛生担当者は3月5日、テキサス州の町、ガルベストンの港に停泊したこの客船に駆け付けたそうだ。その後、乗客の便のサンプルが採取されたが、現時点でも、まだ病気の原因は特定されていない。
ノロウイルスの可能性が高い
この客船を所有する船会社「プリンセス・クルーズ」の広報担当者によれば、この病気は、嘔吐と下痢を引き起こす非常に感染力の強い、ノロウイルスが原因である可能性が高いという。またCDCも、ノロウイルスは「クルーズ船ウイルス」と呼ばれることもあり、客船で発生する下痢性疾患の90％以上を引き起こすと述べている。
航海中、「プリンセス・クルーズ」は乗組員に対して、病気の乗客を客室に隔離するよう指示したそうだ。「ルビー・プリンセス号」は2020年、オーストラリアに停泊し、船内で数百人に及ぶ、新型コロナの陽性患者が出たことで注目を集めたという。またCDCは今まで、クルーズ船における新型コロナのアウトブレイクを監視してきたが、症例を追跡するプログラムは、2022年7月に終了したそうだ。（了）
出典元：CBS：More than 300 sickened on Ruby Princess cruise ship, CDC says(3/8)</t>
    <phoneticPr fontId="16"/>
  </si>
  <si>
    <t>米国</t>
    <rPh sb="0" eb="2">
      <t>ベイコク</t>
    </rPh>
    <phoneticPr fontId="16"/>
  </si>
  <si>
    <t>スゥイッチニュース</t>
    <phoneticPr fontId="16"/>
  </si>
  <si>
    <t>新規感染者数　 151週目</t>
    <rPh sb="0" eb="2">
      <t>シンキ</t>
    </rPh>
    <rPh sb="2" eb="5">
      <t>カンセンシャ</t>
    </rPh>
    <rPh sb="5" eb="6">
      <t>スウ</t>
    </rPh>
    <rPh sb="11" eb="13">
      <t>シュウメ</t>
    </rPh>
    <phoneticPr fontId="5"/>
  </si>
  <si>
    <t>3338万4829人</t>
  </si>
  <si>
    <t>コロナ5類、暮らしどう変わる？　通常医療に移行
政府は新型コロナウイルスの感染症法上の分類を
5月8日に季節性インフルエンザと同じ「5類」に移行する。
これまで公費でまかなわれてきた医療費には自己負担が
発生し、医療体制も平時への移行を目指す。気になる
疑問を3つのポイントでまとめた。
・感染症法の分類とは？　医療費や医療体制はどうなる？
・暮らしにはどんな変化があるの？　感染対策の扱いは？
・5類移行の理由は？…</t>
    <phoneticPr fontId="106"/>
  </si>
  <si>
    <t>日本のデータ3/18</t>
    <rPh sb="0" eb="2">
      <t>ニホン</t>
    </rPh>
    <phoneticPr fontId="106"/>
  </si>
  <si>
    <t>食品リコール・回収情報
(3/13-3/18)</t>
    <rPh sb="0" eb="2">
      <t>ショクヒン</t>
    </rPh>
    <rPh sb="7" eb="9">
      <t>カイシュウ</t>
    </rPh>
    <rPh sb="9" eb="11">
      <t>ジョウホウ</t>
    </rPh>
    <phoneticPr fontId="5"/>
  </si>
  <si>
    <t>食品表示 (3/13-3/18)</t>
    <rPh sb="0" eb="2">
      <t>ショクヒン</t>
    </rPh>
    <rPh sb="2" eb="4">
      <t>ヒョウジ</t>
    </rPh>
    <phoneticPr fontId="5"/>
  </si>
  <si>
    <t>残留農薬 (3/13-3/18)</t>
    <phoneticPr fontId="16"/>
  </si>
  <si>
    <t>ゴンチャジャパン...</t>
  </si>
  <si>
    <t>大丸松坂屋百貨店...</t>
  </si>
  <si>
    <t>山口県農業協同組...</t>
  </si>
  <si>
    <t>エルフラット</t>
  </si>
  <si>
    <t>フードライナー</t>
  </si>
  <si>
    <t>宗教法人仏神会</t>
  </si>
  <si>
    <t>回収＆交換</t>
  </si>
  <si>
    <t>ヤマサン食品工業...</t>
  </si>
  <si>
    <t>ヤマト醬油味噌</t>
  </si>
  <si>
    <t>ジョイマート</t>
  </si>
  <si>
    <t>アルゼンチンアカエビ 一部ラベル誤貼付</t>
  </si>
  <si>
    <t>マックスバリュ西...</t>
  </si>
  <si>
    <t>たこ焼き 一部ラベル誤貼付でアレルゲン表示欠落</t>
  </si>
  <si>
    <t>有利</t>
  </si>
  <si>
    <t>ユッケジャンサバル麺CUP 一部アレルギー表示欠落</t>
  </si>
  <si>
    <t>アン・エンタープ...</t>
  </si>
  <si>
    <t>ドライカルパス 一部賞味期限印字漏れ</t>
  </si>
  <si>
    <t>まぐろたたき細巻 一部ラベル誤貼付でアレルゲン表示欠落</t>
  </si>
  <si>
    <t>プライフーズ</t>
  </si>
  <si>
    <t>東北産若どりもも肉 一部金属片混入の恐れ</t>
  </si>
  <si>
    <t>神戸物産</t>
  </si>
  <si>
    <t>メキシカンホットソース 一部未指定食品添加物検出</t>
  </si>
  <si>
    <t>エイヴイ</t>
  </si>
  <si>
    <t>国産若どりモモ他 一部金属片混入の恐れ</t>
  </si>
  <si>
    <t>お菓子屋レニエ</t>
  </si>
  <si>
    <t>リビエラの思い出 一部消費期限誤表示</t>
  </si>
  <si>
    <t>広島祇園店 畜産冷凍商品 一部温度管理不備</t>
  </si>
  <si>
    <t>叉焼メロンパン 一部消費期限表示欠落</t>
  </si>
  <si>
    <t>KOBE市で販売 みたらし団子、いちご大福 一部消費期限誤表記</t>
  </si>
  <si>
    <t>御座店 うなぎ蒲焼き 一部アレルゲン(小麦、大豆)表示欠落</t>
  </si>
  <si>
    <t>JA山口県 茎ブロッコリー 一部基準値超える除草剤検出</t>
  </si>
  <si>
    <t>奏でる積み木(抹茶栗、チョコバナナ) 一部フィルム破損の恐れ</t>
  </si>
  <si>
    <t>イルピスタッキオ社 ピスタチオペースト 一部大腸菌群陽性</t>
  </si>
  <si>
    <t>御神水 一部清涼飲料水の規格基準超過</t>
  </si>
  <si>
    <t>おやつな果実フリーズドライ 4商品 異物混入の恐れ</t>
  </si>
  <si>
    <t>YAMATO 源助大根ドレッシング 一部賞味期限誤表記</t>
  </si>
  <si>
    <t>殻付きほたて貝 一部誤表示</t>
  </si>
  <si>
    <t>海老とイカの天ぷら盛り合わせ 一部特定原材料表示欠落</t>
  </si>
  <si>
    <t>おにぎり わさびサーモン 一部ラベル誤貼付で表示欠落</t>
  </si>
  <si>
    <t>2023年 第9週（2月27日〜 3月5日）</t>
    <phoneticPr fontId="106"/>
  </si>
  <si>
    <t>結核例　242</t>
    <phoneticPr fontId="5"/>
  </si>
  <si>
    <t xml:space="preserve">コレラ1例 感染地域：フィリピン
細菌性赤痢1例 菌種：S. flexneri（B群）＿感染地域：宮城県
</t>
    <rPh sb="4" eb="5">
      <t>レイ</t>
    </rPh>
    <rPh sb="6" eb="8">
      <t>カンセン</t>
    </rPh>
    <rPh sb="8" eb="10">
      <t>チイキ</t>
    </rPh>
    <rPh sb="17" eb="20">
      <t>サイキンセイ</t>
    </rPh>
    <rPh sb="20" eb="22">
      <t>セキリ</t>
    </rPh>
    <rPh sb="23" eb="24">
      <t>レイ</t>
    </rPh>
    <rPh sb="25" eb="27">
      <t>キンシュ</t>
    </rPh>
    <rPh sb="41" eb="42">
      <t>グン</t>
    </rPh>
    <rPh sb="44" eb="46">
      <t>カンセン</t>
    </rPh>
    <rPh sb="46" eb="48">
      <t>チイキ</t>
    </rPh>
    <rPh sb="49" eb="51">
      <t>ミヤギ</t>
    </rPh>
    <rPh sb="51" eb="52">
      <t>ケン</t>
    </rPh>
    <phoneticPr fontId="106"/>
  </si>
  <si>
    <t xml:space="preserve">年齢群：‌10代（4例）、20代（6例）、30代（1例）、40代（3例）、50代（1例）、
60代（3例）、70代（1例）、80代（1例）
</t>
    <phoneticPr fontId="106"/>
  </si>
  <si>
    <t>血清群・毒素型：‌O157 VT2（3例）、O157 VT1（2例）、O26VT2（2例）、O128 VT1・VT2（1例）、
O146VT2（1例）、O157 VT1・VT2（1例）、その他・不明（10例）
累積報告数：162例（有症者85例、うちHUS 1例．死亡なし）</t>
    <phoneticPr fontId="106"/>
  </si>
  <si>
    <t xml:space="preserve">腸管出血性大腸菌感染症20例（有症者11例、うちHUS なし）
感染地域：‌国内13例、エジプト1例、ラオス1例、国内・国外不明5例
国内の感染地域：‌福岡県3例、大阪府2例、岩手県1例、秋田県1例、埼玉県1例、東京都1例、神奈川県1例、京都府1例、兵庫県1例、熊本県1例
</t>
    <phoneticPr fontId="106"/>
  </si>
  <si>
    <t>レジオネラ症17例（肺炎型15例、ポンティアック型1例、無症状病原体保有者1例）
感染地域：静岡県3例、富山県2例、宮城県1例、千葉県1例、東京都1例、神奈川県1例、大阪府1例、
兵庫県1例、広島県1例、タイ1例、フィリピン1例、国内・国外不明
年齢群：‌20代（1例）、30代（1例）、40代（1例）、60代（4例）、70代（3例）、80代（6例）、90代以上（1例）
累積報告数：222例</t>
    <phoneticPr fontId="106"/>
  </si>
  <si>
    <t>E型肝炎10例 感染地域（感染源）：‌東京都4例（牛肉/牛レバー1例、
レバー1例、不明2例）、千葉県2例（不明2例）、山形県1例（羊肉）、
国内（都道府県不明）2例（不明2例）、国内・国外不明1例（不明）
A型肝炎1例 感染地域：愛知県</t>
    <phoneticPr fontId="106"/>
  </si>
  <si>
    <t>アメーバ赤痢7例（腸管アメーバ症7例）
感染地域：‌大阪府2例、埼玉県1例、千葉県1例、国内（都道府県不明）2例、国内・国外不明1例
感染経路：経口感染2例、その他・不明5例</t>
    <phoneticPr fontId="106"/>
  </si>
  <si>
    <t>　　　　　</t>
    <phoneticPr fontId="5"/>
  </si>
  <si>
    <t>　今週のお題(食品を取り扱うときは、指輪や時計などを外します)</t>
    <rPh sb="7" eb="9">
      <t>ショクヒン</t>
    </rPh>
    <rPh sb="10" eb="11">
      <t>ト</t>
    </rPh>
    <rPh sb="12" eb="13">
      <t>アツカ</t>
    </rPh>
    <rPh sb="26" eb="27">
      <t>ハズ</t>
    </rPh>
    <phoneticPr fontId="5"/>
  </si>
  <si>
    <t xml:space="preserve"> 　　　なぜ飲食調理や食品工場内での作業時には指輪や時計を外すのですか？</t>
    <phoneticPr fontId="5"/>
  </si>
  <si>
    <r>
      <t xml:space="preserve">
解　説
</t>
    </r>
    <r>
      <rPr>
        <b/>
        <sz val="12"/>
        <color indexed="9"/>
        <rFont val="ＭＳ Ｐゴシック"/>
        <family val="3"/>
        <charset val="128"/>
      </rPr>
      <t>手に付着している細菌の数に関するデータは少ないのですが、こんなデータが見つかりました。
★なんと、清潔な環境で働いていると思われる医療従事者ですら、</t>
    </r>
    <r>
      <rPr>
        <b/>
        <sz val="12"/>
        <color indexed="13"/>
        <rFont val="ＭＳ Ｐゴシック"/>
        <family val="3"/>
        <charset val="128"/>
      </rPr>
      <t>1cm</t>
    </r>
    <r>
      <rPr>
        <b/>
        <vertAlign val="superscript"/>
        <sz val="12"/>
        <color indexed="13"/>
        <rFont val="ＭＳ Ｐゴシック"/>
        <family val="3"/>
        <charset val="128"/>
      </rPr>
      <t>2</t>
    </r>
    <r>
      <rPr>
        <b/>
        <sz val="12"/>
        <color indexed="13"/>
        <rFont val="ＭＳ Ｐゴシック"/>
        <family val="3"/>
        <charset val="128"/>
      </rPr>
      <t>当り39,000個から4,600,000個もの細菌</t>
    </r>
    <r>
      <rPr>
        <b/>
        <sz val="12"/>
        <color indexed="9"/>
        <rFont val="ＭＳ Ｐゴシック"/>
        <family val="3"/>
        <charset val="128"/>
      </rPr>
      <t>が付着しています。
★全ての菌が悪い菌ではありません。しかし装飾品の陰に隠れて生息する菌には、化膿菌や腐敗菌、病原菌もいるかも知れません。石鹸を使った決められた手洗いで、リスクを減らしてください。</t>
    </r>
    <r>
      <rPr>
        <b/>
        <sz val="12"/>
        <color indexed="43"/>
        <rFont val="ＭＳ Ｐゴシック"/>
        <family val="3"/>
        <charset val="128"/>
      </rPr>
      <t>　　　</t>
    </r>
    <r>
      <rPr>
        <b/>
        <sz val="10"/>
        <color rgb="FFFFFF99"/>
        <rFont val="ＭＳ Ｐゴシック"/>
        <family val="3"/>
        <charset val="128"/>
      </rPr>
      <t>　(家庭の医学のHPより写真引用)</t>
    </r>
    <rPh sb="83" eb="84">
      <t>アタリ</t>
    </rPh>
    <rPh sb="119" eb="120">
      <t>スベ</t>
    </rPh>
    <rPh sb="122" eb="123">
      <t>キン</t>
    </rPh>
    <rPh sb="124" eb="125">
      <t>ワル</t>
    </rPh>
    <rPh sb="126" eb="127">
      <t>キン</t>
    </rPh>
    <rPh sb="138" eb="141">
      <t>ソウショクヒン</t>
    </rPh>
    <rPh sb="142" eb="143">
      <t>カゲ</t>
    </rPh>
    <rPh sb="144" eb="145">
      <t>カク</t>
    </rPh>
    <rPh sb="147" eb="149">
      <t>セイソク</t>
    </rPh>
    <rPh sb="151" eb="152">
      <t>キン</t>
    </rPh>
    <rPh sb="155" eb="157">
      <t>カノウ</t>
    </rPh>
    <rPh sb="157" eb="158">
      <t>キン</t>
    </rPh>
    <rPh sb="159" eb="161">
      <t>フハイ</t>
    </rPh>
    <rPh sb="161" eb="162">
      <t>キン</t>
    </rPh>
    <rPh sb="163" eb="165">
      <t>ビョウゲン</t>
    </rPh>
    <rPh sb="165" eb="166">
      <t>キン</t>
    </rPh>
    <rPh sb="171" eb="172">
      <t>シ</t>
    </rPh>
    <rPh sb="177" eb="179">
      <t>セッケン</t>
    </rPh>
    <rPh sb="180" eb="181">
      <t>ツカ</t>
    </rPh>
    <rPh sb="188" eb="190">
      <t>テアラ</t>
    </rPh>
    <rPh sb="197" eb="198">
      <t>ヘ</t>
    </rPh>
    <phoneticPr fontId="5"/>
  </si>
  <si>
    <r>
      <t>　</t>
    </r>
    <r>
      <rPr>
        <b/>
        <sz val="16"/>
        <rFont val="ＭＳ Ｐゴシック"/>
        <family val="3"/>
        <charset val="128"/>
      </rPr>
      <t>↓　職場の先輩は以下のことを理解して　わかり易く　指導しましょう　↓</t>
    </r>
    <phoneticPr fontId="5"/>
  </si>
  <si>
    <r>
      <t>★細菌やウイルスを運ぶ主役→</t>
    </r>
    <r>
      <rPr>
        <b/>
        <sz val="14"/>
        <color rgb="FFFFFF00"/>
        <rFont val="ＭＳ Ｐゴシック"/>
        <family val="3"/>
        <charset val="128"/>
      </rPr>
      <t>それは人間の手です。</t>
    </r>
    <r>
      <rPr>
        <b/>
        <sz val="12"/>
        <color indexed="9"/>
        <rFont val="ＭＳ Ｐゴシック"/>
        <family val="3"/>
        <charset val="128"/>
      </rPr>
      <t xml:space="preserve">
食品を取り扱う手を清潔にしておいてください。
(不要な細菌やウイルスを洗い流しておくことが重要です)
・手洗いの際、洗浄の邪魔をするものは、手首、指、手のひらを
覆い隠す</t>
    </r>
    <r>
      <rPr>
        <b/>
        <u/>
        <sz val="12"/>
        <color indexed="13"/>
        <rFont val="ＭＳ Ｐゴシック"/>
        <family val="3"/>
        <charset val="128"/>
      </rPr>
      <t>装飾品や腕時計</t>
    </r>
    <r>
      <rPr>
        <b/>
        <sz val="12"/>
        <color indexed="9"/>
        <rFont val="ＭＳ Ｐゴシック"/>
        <family val="3"/>
        <charset val="128"/>
      </rPr>
      <t>などです。
・時計や指輪は、</t>
    </r>
    <r>
      <rPr>
        <b/>
        <sz val="12"/>
        <color indexed="13"/>
        <rFont val="ＭＳ Ｐゴシック"/>
        <family val="3"/>
        <charset val="128"/>
      </rPr>
      <t>手洗い時の</t>
    </r>
    <r>
      <rPr>
        <b/>
        <sz val="14"/>
        <color rgb="FFFFFF00"/>
        <rFont val="ＭＳ Ｐゴシック"/>
        <family val="3"/>
        <charset val="128"/>
      </rPr>
      <t>邪魔物</t>
    </r>
    <r>
      <rPr>
        <b/>
        <sz val="12"/>
        <color indexed="9"/>
        <rFont val="ＭＳ Ｐゴシック"/>
        <family val="3"/>
        <charset val="128"/>
      </rPr>
      <t xml:space="preserve">です。
</t>
    </r>
    <r>
      <rPr>
        <b/>
        <sz val="15"/>
        <color rgb="FF6DDDF7"/>
        <rFont val="ＭＳ Ｐゴシック"/>
        <family val="3"/>
        <charset val="128"/>
      </rPr>
      <t>・調理や食品製造時には、装飾品を全て外します。</t>
    </r>
    <r>
      <rPr>
        <b/>
        <sz val="12"/>
        <color indexed="9"/>
        <rFont val="ＭＳ Ｐゴシック"/>
        <family val="3"/>
        <charset val="128"/>
      </rPr>
      <t xml:space="preserve">
どうしても外せない場合には、手袋装着後に洗剤洗い、
アルコールなどで消毒後に仕事を始めます。
(手荒れや手に傷があるときには、ほかの人に手袋をしてもらうことも有効です。)</t>
    </r>
    <rPh sb="9" eb="10">
      <t>ハコ</t>
    </rPh>
    <rPh sb="11" eb="13">
      <t>シュヤク</t>
    </rPh>
    <rPh sb="25" eb="27">
      <t>ショクヒン</t>
    </rPh>
    <rPh sb="28" eb="29">
      <t>ト</t>
    </rPh>
    <rPh sb="30" eb="31">
      <t>アツカ</t>
    </rPh>
    <rPh sb="34" eb="36">
      <t>セイケツ</t>
    </rPh>
    <rPh sb="49" eb="51">
      <t>フヨウ</t>
    </rPh>
    <rPh sb="52" eb="54">
      <t>サイキン</t>
    </rPh>
    <rPh sb="81" eb="82">
      <t>サイ</t>
    </rPh>
    <rPh sb="83" eb="85">
      <t>センジョウ</t>
    </rPh>
    <rPh sb="95" eb="97">
      <t>テクビ</t>
    </rPh>
    <rPh sb="98" eb="99">
      <t>ユビ</t>
    </rPh>
    <rPh sb="100" eb="101">
      <t>テ</t>
    </rPh>
    <rPh sb="110" eb="113">
      <t>ソウショクヒン</t>
    </rPh>
    <rPh sb="114" eb="115">
      <t>ウデ</t>
    </rPh>
    <rPh sb="115" eb="117">
      <t>ドケイ</t>
    </rPh>
    <rPh sb="131" eb="133">
      <t>テアラ</t>
    </rPh>
    <rPh sb="134" eb="135">
      <t>ジ</t>
    </rPh>
    <rPh sb="144" eb="146">
      <t>チョウリ</t>
    </rPh>
    <rPh sb="147" eb="149">
      <t>ショクヒン</t>
    </rPh>
    <rPh sb="149" eb="151">
      <t>セイゾウ</t>
    </rPh>
    <rPh sb="151" eb="152">
      <t>ジ</t>
    </rPh>
    <rPh sb="155" eb="158">
      <t>ソウショクヒン</t>
    </rPh>
    <rPh sb="159" eb="160">
      <t>スベ</t>
    </rPh>
    <rPh sb="161" eb="162">
      <t>ハズ</t>
    </rPh>
    <rPh sb="172" eb="173">
      <t>ハズ</t>
    </rPh>
    <rPh sb="176" eb="178">
      <t>バアイ</t>
    </rPh>
    <rPh sb="181" eb="183">
      <t>テブクロ</t>
    </rPh>
    <rPh sb="183" eb="185">
      <t>ソウチャク</t>
    </rPh>
    <rPh sb="185" eb="186">
      <t>ゴ</t>
    </rPh>
    <rPh sb="187" eb="189">
      <t>センザイ</t>
    </rPh>
    <rPh sb="189" eb="190">
      <t>アラ</t>
    </rPh>
    <rPh sb="201" eb="203">
      <t>ショウドク</t>
    </rPh>
    <rPh sb="203" eb="204">
      <t>ゴ</t>
    </rPh>
    <rPh sb="205" eb="207">
      <t>シゴト</t>
    </rPh>
    <rPh sb="208" eb="209">
      <t>ハジ</t>
    </rPh>
    <rPh sb="215" eb="216">
      <t>テ</t>
    </rPh>
    <rPh sb="216" eb="217">
      <t>ア</t>
    </rPh>
    <rPh sb="219" eb="220">
      <t>テ</t>
    </rPh>
    <rPh sb="221" eb="222">
      <t>キズ</t>
    </rPh>
    <rPh sb="233" eb="234">
      <t>ヒト</t>
    </rPh>
    <rPh sb="235" eb="237">
      <t>テブクロ</t>
    </rPh>
    <rPh sb="246" eb="248">
      <t>ユウコウ</t>
    </rPh>
    <phoneticPr fontId="5"/>
  </si>
  <si>
    <t>刺身を食べた男女2人から「アニサキス」腹痛などの食中毒が2件発生　宮城</t>
    <phoneticPr fontId="16"/>
  </si>
  <si>
    <t xml:space="preserve">宮城県内で、食中毒が2件発生し、腹痛を訴えた男女からいずれもアニサキスが検出されました。仙台市によりますと、15日仙台市青葉区にある鮮魚店でヒラメやマグロの刺身を購入し食べた男性が、激しい胃の痛みや吐き気の症状を訴えました。16日、医療機関を受診したところアニサキスが検出されました。刺し身に使ったヒラメやマグロは、冷凍処理されていなかったということです。仙台市は、この店の食品が原因の食中毒と断定しこの店を17日付けで魚介類販売の一部停止1日の行政処分としました。また、15日、岩沼市藤波のスーパーでブリとアジの刺身を購入し食べた30代の女性からも寄生虫のアニサキスが検出されました。県は、食中毒と断定し、17日、このスーパーでの生鮮魚介類の生食用の取り扱いを1日停止する処分を下しました。
アニサキスは、マイナス20度で24時間以上冷凍すると感染性が失われるとされていて一般的な料理で使う酢での処理、塩漬け、醤油などでは死滅しません。
</t>
    <phoneticPr fontId="16"/>
  </si>
  <si>
    <t>https://newsdig.tbs.co.jp/articles/-/384424?display=1</t>
    <phoneticPr fontId="16"/>
  </si>
  <si>
    <t>宮城県</t>
    <rPh sb="0" eb="3">
      <t>ミヤギケン</t>
    </rPh>
    <phoneticPr fontId="16"/>
  </si>
  <si>
    <t>TBS</t>
    <phoneticPr fontId="16"/>
  </si>
  <si>
    <t>７割超の生徒が食べ残した大阪の「冷たい給食」　大変貌の理由</t>
    <phoneticPr fontId="16"/>
  </si>
  <si>
    <t>　「おかずが冷たい」。そんな不評を買い、７割を超える生徒が食べ残すという給食があった。それから１０年。「冷たい給食」は大きな変貌を遂げていた。その理由とは――。　豚肉と野菜の炒め物、すまし汁、かやくご飯……。３月のある日のお昼時。大阪市立の中学校で、湯気が立ち上る給食が生徒たちの前に並んだ。手作り中心のメニューは約７５０キロカロリー。文部科学省の摂取基準に沿ったもので、１日約１８万食が市立小中学校の児童・生徒たちに届けられている。　政令市でも数少ない「家庭弁当派」だった大阪市の市立中学校で給食が始まったのは２０１２年９月。貧困などの理由で満足に食べられない生徒が多いとの理由から橋下徹市長（当時）の肝煎りで導入された。当初の給食は、仕出し弁当を学校に届ける「デリバリー方式」。生徒が弁当持参も選べる選択制でスタートしたものの、「栄養管理がされた昼食の提供は一つの教育」（橋下氏）との方針で１４年から順次、全員給食に変わった。　ところが、市教委の１４年の調査で７割以上の生徒が食べ残していると回答した。デリバリー方式は食中毒対策でおかずを１０度以下で保存するルールだったため、「冷たい」などと不満が出ていた。　当時は食べ残しをなくすために「ふりかけの持参」も議論になり、塩分過多を懸念して認めない市教育委員会を橋下氏が「ふりかけの判断ぐらい学校現場に委ねなければ、中央集権そのものだ」と批判するなど内部対立も話題をさらった。
　◇出来たてを提供、献立も工夫
　その後、「冷たい給食」は徐々に改善が図られる。市教委は１６年度から、近隣の小学校で作った給食を運び込む「親子方式」や、中学校に給食調理室を整備する「自校調理方式」を段階的に導入。１９年度には市立中学１２８校すべてで出来たての給食が提供されるようになった。　献立は市内一律で、栄養教諭らが参加する献立会議で毎年ブラッシュアップしている。食材も工夫を凝らし、苦手な子どもが多いレバーはチップにしてカレーに交ぜるなどしているそうだ。市教委の担当者は「一から手作りするメニューも多く、かつてのような『おいしくない』という声はほとんどない」と胸を張る。さらに新型コロナウイルス流行後の２０年度からは保護者負担軽減のため給食費を無料にしている。２３年度も続ける方針で、当初予算案に約６８億円の経費を計上した。課題もある。給食調理室がある中学校は現在、全体の１割程度の１７校に限られ、残りは近くの小学校などから配送している。途中で冷めないように食缶を二重にする対策が必要なほか、給食を入れたコンテナが配送車内で倒れるトラブルが起こることもあり、「各校で調理室の設置が理想だ」（市関係者）。しかし、敷地スペースや財源の問題などから校舎の建て替えや改築に合わせて設置するのにとどまっている。担当者は「給食は食育の一環。これからも改善を重ねたい」としている。</t>
    <phoneticPr fontId="16"/>
  </si>
  <si>
    <t>大阪府</t>
    <rPh sb="0" eb="3">
      <t>オオサカフ</t>
    </rPh>
    <phoneticPr fontId="16"/>
  </si>
  <si>
    <t>琉球新報</t>
    <rPh sb="0" eb="2">
      <t>リュウキュウ</t>
    </rPh>
    <rPh sb="2" eb="4">
      <t>シンポウ</t>
    </rPh>
    <phoneticPr fontId="16"/>
  </si>
  <si>
    <t>https://ryukyushimpo.jp/mainichi/entry-1679601.html</t>
    <phoneticPr fontId="16"/>
  </si>
  <si>
    <t>https://www.kappou-itoya.jp/wp-content/uploads/2023/03/itoya20230317.pdf</t>
    <phoneticPr fontId="16"/>
  </si>
  <si>
    <t>この度、割烹 伊東屋におきまして、食中毒事故が発生いたしました。発症されたお客様とそのご家族の方々には多大な苦痛とご迷惑をお掛けしましたことを心より深くお詫び申し上げます。また、日頃よりご利用いただいておりますお客様、並びに多くの関係者の皆様に多大なご迷惑とご心配をお掛けしましたことを、重ねてお詫び申し上げます
記
１. 食中毒事故の発生とその原因について
当店より 3 月 11 日から 12 日の間に喫食されたお客様より体調不良の症状が発生し、検査の結果、調理従事者 4 名からノロウィルスが検出され、提供した食事を原因とする食中毒と断定されました。
・営業停止処分
3 月 16 日から 3 月 17 日(2 日間)　　3 月 31 日まで営業を自粛させていただきます。
２. 再発防止策について
今回の件を受け、保健所の指導を受けながら以下の対策を実施します。調理施設の清掃、設備及び器具の洗浄消毒、調理従事者の健康管理の徹底、調理従事者に対しての衛生教育　お客様に安心して喫食していただけるように取り組んで参ります。この度は、ご迷惑とご心配をお掛けして大変申し訳ございませんでした。</t>
    <phoneticPr fontId="16"/>
  </si>
  <si>
    <t>食中毒事故に関するお詫び　伊東屋</t>
    <rPh sb="13" eb="15">
      <t>イトウ</t>
    </rPh>
    <rPh sb="15" eb="16">
      <t>ヤ</t>
    </rPh>
    <phoneticPr fontId="16"/>
  </si>
  <si>
    <t>新潟県</t>
    <rPh sb="0" eb="3">
      <t>ニイガタケン</t>
    </rPh>
    <phoneticPr fontId="16"/>
  </si>
  <si>
    <t>社告</t>
    <rPh sb="0" eb="2">
      <t>シャコク</t>
    </rPh>
    <phoneticPr fontId="16"/>
  </si>
  <si>
    <t>イワシからアニサキス…刺し身で食べた男性が食中毒、医療機関が通報　熊谷の販売業者に営業停止処分</t>
    <phoneticPr fontId="16"/>
  </si>
  <si>
    <t>埼玉県は13日、イワシの刺し身を食べた70代の男性がアニサキスで食中毒になったとして、熊谷市の魚介類販売業「マルタ魚類」に2日間の営業停止の行政処分を行った。県食品安全課によると、男性は10日夜に刺し身を食べ、胃痛の症状が出た。11日に受診した医療機関からアニサキスを検出したとの通報を受け、熊谷保健所が調査を行い、原因施設を断定した。イワシの刺し身は加熱や冷凍などが行われていなかったという。</t>
    <phoneticPr fontId="16"/>
  </si>
  <si>
    <t>埼玉県</t>
    <rPh sb="0" eb="3">
      <t>サイタマケン</t>
    </rPh>
    <phoneticPr fontId="16"/>
  </si>
  <si>
    <t>埼玉新聞</t>
    <rPh sb="0" eb="4">
      <t>サイタマシンブン</t>
    </rPh>
    <phoneticPr fontId="16"/>
  </si>
  <si>
    <t>https://news.yahoo.co.jp/articles/54179ccc242e557d74980a4f8655caa9d254ce9b</t>
    <phoneticPr fontId="16"/>
  </si>
  <si>
    <t>「カラス肉の生食」紹介記事が波紋…「最悪の場合死に至る」と専門家も警鐘</t>
    <phoneticPr fontId="16"/>
  </si>
  <si>
    <t>カラスも刺身も珍しくないが、「カラスの刺身」となると強烈なインパクトが。そんなカラス肉の生食を巡って、ネット上で議論が巻き起こっている。
発端となったのは、3月7日に『東京新聞』のウェブサイトで配信された「＜突撃イバラキ＞カラス肉の生食文化　究極のジビエに挑戦」という記事。茨城県の民家に集まったカラス料理愛好家の集いに記者が参加し、一部地域に伝わる食文化としてカラス肉を生で食べた体験を紹介するというもの。しかし、この記事に対して“絶対に真似しないで！”“挑戦するな、普通に死ぬぞ……”などと危険を指摘するコメントが相次いだのだ。
さらに、翌日には厚生労働省の公式ツイッターアカウントが【食中毒に注意！#ジビエ はしっかり加熱しよう】と投稿し、わざわざハッシュタグに「＃カラス」も入れて“名指し“で注意を呼びかけた。</t>
    <phoneticPr fontId="16"/>
  </si>
  <si>
    <t>https://news.biglobe.ne.jp/domestic/0314/joj_230314_3851569208.html</t>
    <phoneticPr fontId="16"/>
  </si>
  <si>
    <t>-</t>
    <phoneticPr fontId="16"/>
  </si>
  <si>
    <t>女性自身</t>
    <rPh sb="0" eb="4">
      <t>ジョセイジシン</t>
    </rPh>
    <phoneticPr fontId="16"/>
  </si>
  <si>
    <t>食中毒の発生について足立区内の医療機関で提供された食事で発生した食中毒</t>
    <phoneticPr fontId="16"/>
  </si>
  <si>
    <t>令和5年3月2日（木曜日）午前11時5分、足立区内の医療機関から足立区足立保健所に「入院患者約100名中複数名が下痢、おう吐等の症状を呈した。」旨、連絡があった。
調査結果　足立区足立保健所は、探知後直ちに調査を開始した。
患者は当該医療機関の入院患者10名で、3月1日（水曜日）午後10時30分から同月2日（木曜日）午前6時00分にかけて、下痢、おう吐、発熱等の症状を呈していた。当該医療機関の給食施設では、入院患者に朝食、昼食及び夕食の三食を提供していた。患者全員に共通する食事は、当該給食施設が調理し提供した食事のみであった。患者5名のふん便から黄色ブドウ球菌を検出し、患者の症状は黄色ブドウ球菌によるものと一致していた。
患者の発症時間に一峰性が見られた。3月1日（水曜日）の検食7検体から黄色ブドウ球菌を検出した。
決定　本日、足立区足立保健所は、以下の理由により、本件を3月1日（水曜日）に調理提供された食事を原因とする食中毒と断定した。
患者全員に共通する食事は、当該給食施設が調理し提供した食事以外にはなかった。
患者5名のふん便から黄色ブドウ球菌を検出し、患者の症状は黄色ブドウ球菌によるものと一致していた。
原因施設	屋号	水野記念病院　　業種	飲食店営業（集団給食）　　営業者	日清医療食品株式会社</t>
    <phoneticPr fontId="16"/>
  </si>
  <si>
    <t>https://www.metro.tokyo.lg.jp/tosei/hodohappyo/press/2023/03/14/02.html</t>
    <phoneticPr fontId="16"/>
  </si>
  <si>
    <t>東京都</t>
    <rPh sb="0" eb="2">
      <t>トウキョウ</t>
    </rPh>
    <rPh sb="2" eb="3">
      <t>ト</t>
    </rPh>
    <phoneticPr fontId="16"/>
  </si>
  <si>
    <t>東京都公表</t>
    <rPh sb="0" eb="3">
      <t>トウキョウト</t>
    </rPh>
    <rPh sb="3" eb="5">
      <t>コウヒョウ</t>
    </rPh>
    <phoneticPr fontId="16"/>
  </si>
  <si>
    <t>低温調理って危ない！？　～伝え方ってやっぱり大事！～</t>
    <phoneticPr fontId="16"/>
  </si>
  <si>
    <t>こんにちは！　あたたけ です。
食品企業の品管担当として日々すごしていますが、いろんなところから情報収集（インプット）するのも仕事の一つです。
『品管の仕事は、自分ができると思ったら終わり。常に向上しないと居場所がなくなる』みたいな話を20年近く前？にいただいたもので、テキトーにさぼりつつも、自己啓発を続けています（自己啓発って言葉はウサンくさいのですが）。で、あたたけにとって一番簡単なインプット方法は『書籍』なのですが、いろいろと付き合いもあり、こちらを毎月買っています。
月刊誌「食と健康」 | 公益社団法人日本食品衛生協会 食品衛生関連図書 (makeshop.jp)
まぁ、普段はさらっと流し読み程度なんですけどね。
（たまにとても勉強になる記事もあるのですが、たまに、、、、）さて、2023年3月号の特集が『低温調理の食中毒対策』でした。
最近は事業者だけでなく、家庭でも低温調理をしていますからね。
『加熱不十分かは見た目で判断できない』というのはちょっと驚きでした。
厳密に言えば、『中が赤っぽくても十分に加熱されているものもある』のが驚きです。
まぁ、確かに、そういう商品も実際に売ってますので。。。。。
さて、食肉製品の加熱基準としては『63℃ 30分』とか『75℃ 1分』とか、これらと同等以上の条件とかがあります。
余談になりますが、『63℃ 30分』と『75℃ 1分』は殺菌条件としてはだいたい同じことです。
※詳しく知りたい方はこちらのHPがわかりやすかったです。
63℃30分と同等の加熱条件をZ値別に演算する方法 (foods-plus.jp)</t>
    <phoneticPr fontId="16"/>
  </si>
  <si>
    <t>https://note.com/atatake/n/n671aec590597</t>
    <phoneticPr fontId="16"/>
  </si>
  <si>
    <t>あたたけブログ</t>
    <phoneticPr fontId="16"/>
  </si>
  <si>
    <t>米環境保護局 飲用水の有機フッ素化合物 濃度基準値案を公表 ｜ NHK ｜ 環境</t>
  </si>
  <si>
    <t>「獺祭」旭酒造、ニューヨークに８０億円かけ酒蔵完成…「ダッサイ・ブルー」今夏にも販売（読売新聞オンライン）</t>
  </si>
  <si>
    <t xml:space="preserve">北京市、罰金処分　ゴキブリ混入、126万円（共同通信） </t>
  </si>
  <si>
    <t>韓国で人気急上昇のビール ハイトジンロ「TERRA」日本に正規輸入開始 - 食品産業新聞社</t>
  </si>
  <si>
    <t xml:space="preserve">マートのビール価格が6%上がると、食堂のビールは10%↑…「物価上昇拡散」 | 亜洲日報 </t>
  </si>
  <si>
    <t xml:space="preserve">【香港】シティスーパー、全４店で日本酒フェア（NNA） </t>
  </si>
  <si>
    <t xml:space="preserve">マレーシア「地元で愛される食堂」5選！海南麺、チキンライス、豚サテー、ナシチャンプル..ダイヤモンド・オンライン </t>
  </si>
  <si>
    <t>香港　・シティスーパー、全４店で日本酒フェア</t>
  </si>
  <si>
    <t>https://www3.nhk.or.jp/news/html/20230315/k10014009451000.html</t>
    <phoneticPr fontId="106"/>
  </si>
  <si>
    <t>https://news.yahoo.co.jp/articles/2ed5e0fe3bd0db4bb0e5d19eaf40b4d1c255c539</t>
    <phoneticPr fontId="106"/>
  </si>
  <si>
    <t>https://news.yahoo.co.jp/articles/1d89faf604c9efa5f8913ad75522229b4cb2428e</t>
    <phoneticPr fontId="106"/>
  </si>
  <si>
    <t>https://www.ssnp.co.jp/liquor/504357/</t>
    <phoneticPr fontId="106"/>
  </si>
  <si>
    <t>https://japan.ajunews.com/view/20230313110232264</t>
    <phoneticPr fontId="106"/>
  </si>
  <si>
    <t>https://news.yahoo.co.jp/articles/ab928df9a4b37d2b1bfacd1bc2dd4a93fb452e15</t>
    <phoneticPr fontId="106"/>
  </si>
  <si>
    <t>https://diamond.jp/articles/-/319126</t>
    <phoneticPr fontId="106"/>
  </si>
  <si>
    <t>https://www.nna.jp/news/2492252?media=bn&amp;country=hkd&amp;type=4&amp;free=1</t>
    <phoneticPr fontId="106"/>
  </si>
  <si>
    <t>アメリカの環境保護局は有害性が指摘されている有機フッ素化合物の「PFOS」と「PFOA」について、飲み水に含まれる濃度の基準値の案を公表しました。示された基準値は、日本の環境省による水質管理の暫定的な目標値を大きく下回る厳しいものとなっています。アメリカの環境保護局は14日、有害性が指摘されている有機フッ素化合物の「PFOS」と「PFOA」をめぐり、飲み水に含まれる濃度の基準値の案を公表しました。公表された案では「PFOS」と「PFOA」の基準値をいずれも1リットル当たり4ナノグラムとしています。環境保護局は今後、一般からの意見を募ったうえで、ことし中にも基準値を最終的に決定する見通しだとしています。
日本では環境省による水質管理の暫定的な目標値は、水1リットル当たり「PFOS」と「PFOA」を合わせて50ナノグラムで、環境保護局の示した基準値の案は、これを大きく下回る厳しいものとなっています。
また、環境保護局は基準値の案にあわせて、水道事業者に「PFOS」や「PFOA」の濃度の監視や公表を求める方針も明らかにしました。
「PFOS」と「PFOA」をめぐって、国内では沖縄県や神奈川県などのアメリカ軍基地周辺の河川や地下水などで、国の暫定目標値を超える値が相次いで検出され、環境省は専門家会議を設置して、水質の正式な目標値を検討するなどの対策を進めています。</t>
    <phoneticPr fontId="106"/>
  </si>
  <si>
    <t>【ニューヨーク＝小林泰裕】日本酒「獺祭（だっさい）」で知られる旭酒造（山口県）の酒蔵が今月、米ニューヨーク州で完成した。同社にとって初の海外での酒蔵となる。早ければ今夏にも販売を始める。ニューヨーク市中心部から約１００キロ北の郊外に、約８０億円かけて約５１００平方メートルの酒蔵を整備した。米国産と国産の酒米「山田錦」を用いて「ＤＡＳＳＡＩ　ＢＬＵＥ」という名称の純米大吟醸酒を生産する。日本から社員を派遣し、現地でも従業員を採用する。旭酒造の２０２２年９月期決算の売上高は約１６５億円。うち４割を海外が占める。酒蔵は当初１９年の完成を見込んでいたが、新型コロナウイルスの影響などで完成がずれ込んでいた。</t>
    <phoneticPr fontId="106"/>
  </si>
  <si>
    <t>【北京共同】北京市当局は、牛丼チェーン「吉野家」の北京の店舗で食事にゴキブリが混入していたとして、店舗を運営する現地企業を、食品安全法に基づき6万5千元（約126万円）の罰金処分とした。複数の中国メディアが15日報じた。報道によると、1月に販売した食事にゴキブリが1匹混入していた。当局が店舗を調査したところゴキブリ43匹を確認したという。中国では毎年3月15日の「世界消費者権利デー」に合わせて当局やメディアが企業の品質問題を盛んに取り上げており、吉野家の問題も注目されたとみられる。</t>
    <phoneticPr fontId="106"/>
  </si>
  <si>
    <t>ビールの原料となる麦芽は、きれいな空気、豊かな水源、大麦の生育に最適な日照量と降水量のあるオーストラリア産のもののみを使用。旨みと苦みのバランスが取れた、すっきりとした味わいのラガースタイルだ。また、発酵工程で自然に発生する炭酸のみを使用した「TERRA」は、きめ細やかな泡と、長持ちする炭酸感が特徴となっており、ラガースタイルらしい爽快なのどごしが楽しめる。
商品企画から5年をかけて作り上げた「TERRA」ビールは、ハイトジンロ社が発売したビールブランドの中で過去最速となる発売から100日での出荷本数1億本を突破するなど、現在、韓国で非常に人気のあるビールブランドの一つとなっている。長らく、韓国国内の需要を優先するため海外への輸出は行っていなかったものの、設備増強などによる安定供給が可能となったため、この度販売を開始することとなった。なお、韓国のビール市場ではOBビール(韓国のビール会社)が高いシェアを誇っていたそうだが、「TERRA」発売によりそのシェア差をぐっと縮めたという。眞露の広報担当者によると「従来の韓国産ビールの印象を変えていきたいという思いがあり開発された商品。従来の韓国産ビールのように軽やかすぎないものの、すっきりとして爽快な味わいを実現した。苦みと麦感のバランスにも相当こだわった。もちろん韓国料理との相性は抜群」と話す。</t>
    <phoneticPr fontId="106"/>
  </si>
  <si>
    <t>香港の高級スーパーマーケット「シティスーパー」が域内の全４店舗で８日から22日まで、「日本酒フェア2023」を開催中だ。酒蔵20社が参加し、純米吟醸や純米大吟醸のほか、生酒や熟成大吟醸200銘柄以上を販売。「日本酒でキャンプ」をテーマに「日常で気軽に飲める酒」であることをアピールし、日本酒人気をさらに高めたい狙いだ。シティスーパーは毎年３月に日本酒フェアを開催しており、今年で24回目を迎えた。
　日本酒は「高級料理店だけのものではなく気軽に飲める酒」だという意識を消費者の間に広め、日常生活に日本酒を浸透させることを狙って、若者を中心に人気の高いキャンプを今年のテーマに定めた。フェア会場となる売り場にテントなどのキャンプ用品をレイアウト。焼き鳥やチーズ、生ガキなど、日本酒に合う食品も販売している。シティスーパーは10日、香港島・銅鑼湾（コーズウェーベイ）の時代広場（タイムズスクエア）店で地元のメディア関係者を招いたイベントを開催。20社の酒蔵のうち「久保田」で知られる朝日酒造（新潟県長岡市）、「英勲」の齊藤酒造（京都市）、「天山」の天山酒造（佐賀県小城市）の３社の代表が参加し、自社の日本酒を紹介した。
　朝日酒造営業本部海外事業部の永塚圭一課長は、発泡性の「スパークリング 久保田」（500ミリリットル入り、130HKドル＝約2,230円）について「今回初めて香港へ輸出した」と語り、香港での販売拡大に期待を込めた。一方、齊藤酒造が京都産の「祝」品種のコメを使って醸造する「英勲」は、シティスーパーで約15年の販売実績がある。齊藤洸社長は「クリアでくせや雑味が少ない日本酒が、香港の方に興味を持っていただける」と述べた。メディア関係者らは３社の代表から詳しい説明を受けながら、さまざまな日本酒を試飲した。シティスーパーで日本酒のバイヤーを務めるフランク・チェン氏はＮＮＡに対し、新型コロナウイルス対策が全廃され「再び日本の酒造関係者が香港に来られるようになった」と喜んだ。イベントに登場した３社以外でチェン氏のお気に入りは「姿 純米大吟醸 五百万石 無濾過生原酒」（飯沼銘醸、栃木県栃木市）だと話し、「さわやかでフルーティーな味わいが特長。新鮮でしぼりたての生酒をぜひ香港の消費者に味わってもらいたい」と売り込んだ。</t>
    <phoneticPr fontId="106"/>
  </si>
  <si>
    <t>海外旅行ガイドブックの決定版『地球の歩き方』から、今回紹介する記事は「マレーシア、地元で愛される食堂」です。「地球の歩き方 マレーシア ブルネイ」編が約3年ぶりに改訂版を発売！多彩な味を求めて外食を楽しむ人が多いマレーシア。町を歩くと、地元の人でにぎわう食堂をいたるところで目にします。コロナ禍を乗り越え、以前にも増して繁盛する名物食堂をたっぷり紹介。3年ぶりに現地を訪れた取材レポートです。（文・写真／地球の歩き方書籍編集部）
麺やトーストなどマレーシアの定番料理を提供するレトロな喫茶店。土曜の朝10時に訪れると、以前と変わらず人気で、外で20人ほど待っていましたが、ひとりだったので相席でどうぞ、とすぐに案内してくれました。注文したのは、マレーシアの定番朝ごはん、カヤトースト（トーストした薄切りの食パンにカヤジャムとバターをサンドしたもの）と海南麺（ハイラムミー）です。海南麺は、見ための地味さから想像できないふくよかなコクがあり、思わずうまっ！と声に出してしまったほど。もちっと弾力のある麺に白菜や豚のだしがよく染みています。
　カヤトーストに卵2個、麺1皿という、けっこうなボリュームだったにもかかわらず、自分でも驚くほどの速さでさくっと完食したので、名物のカヤロールも追加注文。これもまた秒で胃袋へ消えていきました。コロナ禍3年、メルビンさんにお店の様子を伺うと「テイクアウトのみの営業を強いられたときはかなり厳しい経営でした。常連客が通ってくれたおかげで、なんとか続けられています」と。この味が食べられるのは、奇跡ぐらい幸運なことなのかもしれない、とあらためて感じた訪問でした。</t>
    <phoneticPr fontId="106"/>
  </si>
  <si>
    <t xml:space="preserve">香港の高級スーパーマーケット「シティスーパー」が域内の全４店舗で８日から22日まで、「日本酒フェア2023」を開催中だ。酒蔵20社が参加し、純米吟醸や純米大吟醸のほか、生酒や熟成大吟醸200銘柄以上を販売。「日本酒でキャンプ」をテーマに「日常で気軽に飲める酒」であることをアピールし、日本酒人気をさらに高めたい狙いだ。シティスーパーは毎年３月に日本酒フェアを開催しており、今年で24回目を迎えた。
日本酒は「高級料理店だけのものではなく気軽に飲める酒」だという意識を消費者の間に広め、日常生活に日本酒を浸透させることを狙って、若者を中心に人気の高いキャンプを今年のテーマに定めた。フェア会場となる売り場にテントなどのキャンプ用品をレイアウト。焼き鳥やチーズ、生ガキなど、日本酒に合う食品も販売している。シティスーパーは10日、香港島・銅鑼湾（コーズウェーベイ）の時代広場（タイムズスクエア）店で地元のメディア関係者を招いたイベントを開催。20社の酒蔵のうち「久保田」で知られる朝日酒造（新潟県長岡市）、「英勲」の齊藤酒造（京都市）、「天山」の天山酒造（佐賀県小城市）の３社の代表が参加し、自社の日本酒を紹介した。
　朝日酒造営業本部海外事業部の永塚圭一課長は、発泡性の「スパークリング 久保田」（500ミリリットル入り、130HKドル＝約2,230円）について「今回初めて香港へ輸出した」と語り、香港での販売拡大に期待を込めた。一方、齊藤酒造が京都産の「祝」品種のコメを使って醸造する「英勲」は、シティスーパーで約15年の販売実績がある。齊藤洸社長は「クリアでくせや雑味が少ない日本酒が、香港の方に興味を持っていただける」と述べた。メディア関係者らは３社の代表から詳しい説明を受けながら、さまざまな日本酒を試飲した。シティスーパーで日本酒のバイヤーを務めるフランク・チェン氏はＮＮＡに対し、新型コロナウイルス対策が全廃され「再び日本の酒造関係者が香港に来られるようになった」と喜んだ。イベントに登場した３社以外でチェン氏のお気に入りは「姿 純米大吟醸 五百万石 無濾過生原酒」（飯沼銘醸、栃木県栃木市）だと話し、「さわやかでフルーティーな味わいが特長。新鮮でしぼりたての生酒をぜひ香港の消費者に味わってもらいたい」と売り込んだ。
</t>
    <phoneticPr fontId="106"/>
  </si>
  <si>
    <t>米国</t>
    <rPh sb="0" eb="2">
      <t>ベイコク</t>
    </rPh>
    <phoneticPr fontId="106"/>
  </si>
  <si>
    <t>中国</t>
    <rPh sb="0" eb="2">
      <t>チュウゴク</t>
    </rPh>
    <phoneticPr fontId="106"/>
  </si>
  <si>
    <t>韓国</t>
    <rPh sb="0" eb="2">
      <t>カンコク</t>
    </rPh>
    <phoneticPr fontId="106"/>
  </si>
  <si>
    <t>香港</t>
    <rPh sb="0" eb="2">
      <t>ホンコン</t>
    </rPh>
    <phoneticPr fontId="106"/>
  </si>
  <si>
    <t>マレーシア</t>
    <phoneticPr fontId="106"/>
  </si>
  <si>
    <t>食堂で売っている酒類がマートやコンビニで売っている酒類よりも価格が急騰したことが分かった。13日、韓国の統計庁国家統計ポータル（KOSIS）によると、外食品目の中でビールの物価指数は2月112.63（2020年=100）で、1年前より10.5%上昇した。これは加工食品ビールの上昇率（5.9%）を上回る数値だ。食堂などで外食として販売されるビールの物価がコンビニ・マートで販売するビールの物価よりも急激に上がったのだ。加工食品と外食品目で全て調査する他の酒類も似たような結果を示した。焼酎も外食品目が11.2%上昇し、加工食品の上昇率（8.6%）を上回った。マッコリも外食品目の上昇率（5.1%）が加工食品の上昇率（1.6%）より高かった。酒類製造業者がビール·焼酎などの出庫価格を引き上げ、連鎖的にコンビニ酒類、食堂酒類などの物価も上がっている。このような理由は、焼酎・ビール製品の値上げだけでなく人件費など食堂を運営する付帯費用上昇が食堂酒類価格に含まれたためだ。また、酒類配達料引き上げなどの値上げ要因が累積的に積もり、それが時差を置いて反映され、外食品目での酒類物価がさらに急激に上昇したと分析される。
政府は連鎖な的物価上昇を防ぐためにビール・濁酒従量税物価連動制を再検討する計画だ。従量税は価格ではなく酒類の量などに比例して課税する制度で、ビール・濁酒に対する税金は毎年消費者物価上昇率と連動して引き上げられる。
これに伴い、ビール・濁酒税の引き上げが酒類業者の出庫価格引き上げなどの名分になり物価上昇拡散の端緒になりうるというのが政府の認識だ。これは民生の困難が加重されることに帰結する。秋慶鎬（チュ・ギョンホ）副総理兼企画財政部長官は最近の記者懇談会で「例えば従量税だけを理由にビール価格が15ウォン程度の上昇要因があるとすれば、ビール価格を1000ウォンから1015ウォンにするだけではなく、むしろ市中消費者価格を一層便乗・引き上げる土台になりうる」とし「物価連動で（課税）する部分に関して再検討が必要だ」と話した。</t>
    <phoneticPr fontId="106"/>
  </si>
  <si>
    <t>日本のイチゴからまた基準値超えの残留農薬、過去最大規模―台湾メディア</t>
    <phoneticPr fontId="16"/>
  </si>
  <si>
    <t>https://topics.smt.docomo.ne.jp/article/recordchina/business/recordchina-RC_910801</t>
    <phoneticPr fontId="16"/>
  </si>
  <si>
    <t>2023年3月14日、台湾メディア・自由時報は、日本から台湾に輸入されたイチゴから再び基準値を超える残留農薬が見つかったと報じた。
記事によると、台湾食品薬物管理署は14日、日本から輸入された生鮮イチゴから基準値を超える残留農薬が検出されたことを明らかにした。対象のイチゴは2ロット726キロで、単一週で見つかった残留農薬基準値超えのイチゴとしては過去最大規模だとした。また、チリから輸入されたチェリー4ロット51トンについても基準値を超える残留農薬が検出されたと伝えている。その上で、日本産のイチゴとチリ産のチェリーについてはほぼ毎週のように基準を超える残留農薬や台湾の規定で使用が認められていない農薬が検出されていると指摘。特に最近は、台湾でのイチゴブームに加えて間もなくイチゴのシーズンが終了することから業者が輸入量を増やしており、輸入規定に反するイチゴの量も増えているとした。
一方で、規定違反がしばしば発生しているにもかかわらず同署は「輸入を停止するかは行政院が決定する」「上級機関マター」「毎週のように規定違反が出るのは生産が盛んなシーズンだけ」だとしてシーズン終了まで輸入を続ける姿勢を示していると紹介。日本側の対台湾窓口機関である日本台湾交流協会は台湾当局に対して残留農薬基準を緩和するよう求めているとし、「現在同署はこの要求を受入れていないが、一度受入れられれば高濃度の、より多くの種類の農薬を使用したイチゴの輸入が認められるようになることを意味する」と伝えた。</t>
    <phoneticPr fontId="16"/>
  </si>
  <si>
    <t>ブロッコリーは残留農薬が多い？正しい落とし方を解説</t>
    <phoneticPr fontId="16"/>
  </si>
  <si>
    <t>ブロッコリーなどの野菜を食べるときに農薬がついているのではないかと心配になる方は多いのではないでしょうか。本記事ではブロッコリーの農薬の落とし方について詳しく解説します。
そもそも農薬とは？　　農薬の役割
農薬は、農薬取締法で「農作物の防除に用いられる殺菌剤、殺虫剤その他の薬剤及び農作物等の生理機能の増進又は抑制に用いられる成長促進剤、発芽抑制剤その他の薬剤」と定義されています。害虫の被害や病気などを防止するための薬品と思われがちですが、実は成長促進剤や発芽抑制剤といった生育に必要な薬剤も農薬に含まれます。
農薬は農作物を守るためだけではなく、育てるための役割を果たしているといって良いでしょう。
出典：農薬取締法について（農林水産省）
農薬は安全？
農作物は口に入れるものですから、農薬が安全なものなのかどうか気になりますよね。
日本で使われている農薬は、国に認められたもののみです。残留性が高く人体影響を及ぼすものや環境に影響を与えるほど毒性が強い農薬は、販売が禁止されています。例えばホームセンターで販売されている家庭菜園で使われる薬品にも「農林水産省登録第○号」や「殺虫剤」という表記があります。ちなみにゴキブリやシロアリなどの害虫を殺すための殺虫剤は「家庭用殺虫剤」などといわれるもので、農薬ではありません。
また、登録された農薬であっても使用できる作物や時期、量などの使用基準が定められており、使用基準以外の方法で使用することを禁止しています。使用量などは栽培する作物や気候条件によっても異なりますが、国の定めに基づいた農薬と使用量を守っていれば国の考えとしては農薬は安全とされています。しかし、それでも不安だという方は一定数おり、特に人参やトマトなど皮ごとカットして生で食べることも多い野菜は残留農薬の有無が気になる人が多くいます。　出典：農薬はなぜ必要か（消費者庁）</t>
    <phoneticPr fontId="16"/>
  </si>
  <si>
    <t>https://fily.jp/articles/3672</t>
    <phoneticPr fontId="16"/>
  </si>
  <si>
    <t>https://www.miyazakihonto.com/2023/03/12/miyazkaidaigakucallengeproglum/</t>
    <phoneticPr fontId="16"/>
  </si>
  <si>
    <t>宮崎大学の学生が作った 農薬散布ロボットがすごい！【宮大チャレンジプログラム2022 】　</t>
    <phoneticPr fontId="16"/>
  </si>
  <si>
    <t>宮崎大学は農学部と工学部が同じキャンパス内にあり大学内で、　スマート農業　の活性化を目指しています。
農薬散布ロボットMister King【ミスターキング】の開発
　農家のニーズに沿った農薬散布ロボットの開発
「完全散布」
「コストパフォーマンス」
「作物を傷つけない背の低いロボット」
研究では主に三つの成果が得られました。
1.  作成したロボットそのものと、それによって実現することが出来た効率的な散布手法である。
2. リニアアクチュエーターを用いた挿入機構により、樹の内側に農薬を散布することが出来た。
3. 送風機構は上手く動かなかったが改善方法の目途が付いた。これによって奥まった葉、葉の裏側、枝の隙間、重なり合った葉にも散布可能であると示すことが出来た。</t>
    <phoneticPr fontId="16"/>
  </si>
  <si>
    <r>
      <t>困惑する会社も…4月から大豆等で“遺伝子組換え5％以下”は</t>
    </r>
    <r>
      <rPr>
        <b/>
        <sz val="20"/>
        <color rgb="FFFF0000"/>
        <rFont val="ＭＳ Ｐゴシック"/>
        <family val="3"/>
        <charset val="128"/>
      </rPr>
      <t>「遺伝子組換え混入防止管理済み」</t>
    </r>
    <r>
      <rPr>
        <b/>
        <sz val="20"/>
        <color rgb="FF000000"/>
        <rFont val="ＭＳ Ｐゴシック"/>
        <family val="3"/>
        <charset val="128"/>
      </rPr>
      <t>等の表示に</t>
    </r>
    <phoneticPr fontId="16"/>
  </si>
  <si>
    <r>
      <t>食品のパッケージでよく目にするのが「遺伝子組換えでない」という表示。実はこの表示のルールが、4月から厳しくなります。影響を受けるのが大豆を扱う会社です。大阪府堺市にある「髙丸食品」。大豆と水にこだわり、堺市だけにその名も『豆富工房・仁徳』のブランドで豆腐や油揚げなどを製造しています。国産大豆はもちろん、海外から輸入したものもすべて、遺伝子組換えではない大豆を選りすぐって使っています。
髙丸食品 髙落実会長：
「（Q.製品は全部、遺伝子組換えではない大豆を使用？）そうです。国産は（遺伝子組換え大豆を）作っていませんので間違いない。アメリカ産の大豆などには、ロットナンバーが入っています。どういう農地で作られて、どういう船で運ばれたかという履歴になります」髙丸食品では海外産の中に「遺伝子組み換え」の大豆が混入していないか、ロットナンバーで履歴をたどり確認、さらに保健所などによる成分の分析など厳しい検査でも、これまで一度も‟遺伝子組換え大豆”が検出されたことはないといいます。ただ、アメリカ産は生産量の9割以上が“遺伝子組換え大豆”ということで、輸入の際にどうしても数パーセント遺伝子組換え大豆が混入してしまう事例もあり、「髙丸食品」では書類で確認を行っているものの、一粒一粒、全ての大豆を調べることは物理的にもコスト的にも難しいといいます。</t>
    </r>
    <r>
      <rPr>
        <b/>
        <sz val="14"/>
        <color rgb="FF0070C0"/>
        <rFont val="游ゴシック"/>
        <family val="3"/>
        <charset val="128"/>
      </rPr>
      <t>この問題が4月からネックになるといいます。これまで食品表示法での遺伝子組換えの表示ルールは、例えば3％とか4％なら遺伝子組換え大豆が入っていてもセーフでしたが4月からのルールは少しでも検査して出てしまうと表示法違反になることもあるためです。
これまでの表示が今後、どうなるかというと…。</t>
    </r>
    <r>
      <rPr>
        <b/>
        <sz val="14"/>
        <rFont val="游ゴシック"/>
        <family val="3"/>
        <charset val="128"/>
      </rPr>
      <t xml:space="preserve">
菊地弁護士：
「そうですね。今までは0％ではなくても、5％以下の場合は“誤差の範囲”と言ってよいのでしょうか、『遺伝子組換えでない』という表示が可能だったんですね。それが4月から厳格化しましょうということで、その表示をする以上は『0％でなければダメ』ということになりました。</t>
    </r>
    <phoneticPr fontId="16"/>
  </si>
  <si>
    <t>くるみがアレルギー特定原材料に 消費者庁「速やかな表示を」 日本ハムが検査キット発売</t>
    <phoneticPr fontId="16"/>
  </si>
  <si>
    <r>
      <rPr>
        <b/>
        <sz val="14"/>
        <rFont val="游ゴシック"/>
        <family val="3"/>
        <charset val="128"/>
      </rPr>
      <t>食品表示法・食品表示基準の一部が23年3月9日付で改正され、くるみが食物アレルギー特定原材料の8品めに加わった。同日から25年3月31日までの経過措置を経て、25年4月1日から表示が義務となる。これを受け日本ハムは、くるみを検査するキットを同社中央研究所が開発し、3月下旬から販売すると発表した。食物アレルギーは以前、表示義務がある特定原材料はえび、かに、小麦、そば、卵、乳、落花生の7品目で、くるみは表示が任意の特定原材料に準ずるものであった。</t>
    </r>
    <r>
      <rPr>
        <b/>
        <sz val="14"/>
        <color rgb="FFFF0000"/>
        <rFont val="游ゴシック"/>
        <family val="3"/>
        <charset val="128"/>
      </rPr>
      <t>しかし近年、くるみを原因とするアレルギー症例が大幅に増加しており、</t>
    </r>
    <r>
      <rPr>
        <b/>
        <sz val="14"/>
        <rFont val="游ゴシック"/>
        <family val="3"/>
        <charset val="128"/>
      </rPr>
      <t>消費者庁の「食物アレルギーの実態」（令和3年度即時型症例の原因食物の内訳）では、鶏卵33％、牛乳19％、小麦9％に次いで、くるみは8％と4番目に高い割合となるなど、表示基準改正に向けて動いていた。
今後、加工食品にくるみが含まれる場合、表示が義務付けられ、くるみは多種多様な食品に使用されているため、製造工程で予期せぬ混入を防ぐ管理も重要となる。
消費者庁は3月9日付で、各地方の行政や保健所などにあて「これまでくるみを表示していなかった食品関連事業者に速やかな表示や周知」の依頼文書を送付している。</t>
    </r>
    <r>
      <rPr>
        <b/>
        <sz val="14"/>
        <color rgb="FFFF0000"/>
        <rFont val="游ゴシック"/>
        <family val="3"/>
        <charset val="128"/>
      </rPr>
      <t>同文書ではカシューナッツに関しても「木の実類でくるみに次いで症例数の増加が認められる」として「可能な限りの表示の周知」を促した。</t>
    </r>
    <r>
      <rPr>
        <b/>
        <sz val="14"/>
        <rFont val="游ゴシック"/>
        <family val="3"/>
        <charset val="128"/>
      </rPr>
      <t xml:space="preserve">
日本ハムの中央研究所は、加工食品中に含まれる「くるみタンパク質」を「迅速かつ高感度に検出できる」（同社）検査キット2種「スクリーニング検査キット」「簡易迅速検査キット」を開発した。いずれのキットも複数の抗体を採用しており、「複数の抗原を検出することで見逃しの少ない性能を実現する」（同社）としている。
同社は、「東京栄養サミット2021」で発表したコミットメントの一つに「新たに表示が義務化される項目の検査キット発売」を掲げており、
「今後もラインアップの拡充に努めていく」としている。</t>
    </r>
    <phoneticPr fontId="16"/>
  </si>
  <si>
    <t>原産地を確認せずに「熊本産アサリ」表示し販売　天草市２業者に是正指示</t>
    <phoneticPr fontId="16"/>
  </si>
  <si>
    <t>原産地を確認せずに「熊本産アサリ」と表示して販売するなどしたとして、熊本県は上天草市の２つの業者に食品表示法に基づく表示の是正と再発防止を指示しました。
食品表示法の基準に違反し行政指示を受けたのはいずれも上天草市大矢野町の『山栄』と『ヤスダ水産』です。（食品表示法に基づく食品表示基準違反）
熊本県によりますと少なくとも去年１０月から１２月にかけて、山栄は原産地などを表示せずにアサリおよそ５８トンをヤスダ水産に販売、ヤスダ水産は、山栄から原産地などを確認せずにおよそ３０トンを「熊本産」と表示し卸売り業者に販売したということです。２つの業者の代表は夫婦で去年４月に、関係機関から県に情報提供があり発覚。
県の聞き取りに対し２人は「伝達していなかったのは認識不足。今後はこのようなことがないようにしたい」と話しているということです。</t>
    <phoneticPr fontId="16"/>
  </si>
  <si>
    <t>アレルギー表示で「カシューナッツ」を義務化へ、検査法の開発に着手</t>
    <phoneticPr fontId="16"/>
  </si>
  <si>
    <t>「予算成立後に直ちに着手できる」
2024年度調査事業を踏まえて義務化を判断
23年度には「交差反応」の調査も実施
河野太郎消費者担当大臣は14日、閣議後の会見で、食物アレルギー表示制度の表示義務品目に「カシューナッツ」を追加する可能性があることから、来年度予算案の成立後、食品中のカシューナッツを検出する公定検査法の開発に着手する方針を明らかにした。</t>
    <phoneticPr fontId="16"/>
  </si>
  <si>
    <t xml:space="preserve"> </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</si>
</sst>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_ "/>
    <numFmt numFmtId="178" formatCode="yyyy&quot;年&quot;m&quot;月&quot;d&quot;日&quot;;@"/>
    <numFmt numFmtId="179" formatCode="m&quot;月&quot;d&quot;日&quot;;@"/>
    <numFmt numFmtId="180" formatCode="0.00;&quot;▲ &quot;0.00"/>
    <numFmt numFmtId="181" formatCode="0&quot;ヶ&quot;&quot;所&quot;"/>
    <numFmt numFmtId="182" formatCode="0;&quot;▲ &quot;0"/>
    <numFmt numFmtId="183" formatCode="&quot;+&quot;\ #,##0.00;&quot;-&quot;\ #,##0.00"/>
    <numFmt numFmtId="184" formatCode="0.0%"/>
    <numFmt numFmtId="185" formatCode="0_);[Red]\(0\)"/>
  </numFmts>
  <fonts count="248">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b/>
      <sz val="14"/>
      <color indexed="10"/>
      <name val="ＭＳ Ｐゴシック"/>
      <family val="3"/>
      <charset val="128"/>
    </font>
    <font>
      <u/>
      <sz val="11"/>
      <color indexed="12"/>
      <name val="ＭＳ Ｐゴシック"/>
      <family val="3"/>
      <charset val="128"/>
    </font>
    <font>
      <sz val="9"/>
      <name val="ＭＳ Ｐゴシック"/>
      <family val="3"/>
      <charset val="128"/>
    </font>
    <font>
      <sz val="12"/>
      <name val="ＭＳ Ｐゴシック"/>
      <family val="3"/>
      <charset val="128"/>
    </font>
    <font>
      <sz val="14"/>
      <color indexed="8"/>
      <name val="ＭＳ Ｐゴシック"/>
      <family val="3"/>
      <charset val="128"/>
    </font>
    <font>
      <sz val="8"/>
      <name val="ＭＳ Ｐゴシック"/>
      <family val="3"/>
      <charset val="128"/>
    </font>
    <font>
      <b/>
      <sz val="12"/>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indexed="9"/>
      <name val="ＭＳ Ｐゴシック"/>
      <family val="3"/>
      <charset val="128"/>
    </font>
    <font>
      <b/>
      <sz val="20"/>
      <name val="ＭＳ Ｐゴシック"/>
      <family val="3"/>
      <charset val="128"/>
    </font>
    <font>
      <sz val="16"/>
      <color indexed="18"/>
      <name val="ＭＳ Ｐゴシック"/>
      <family val="3"/>
      <charset val="128"/>
    </font>
    <font>
      <sz val="16"/>
      <color indexed="8"/>
      <name val="ＭＳ Ｐゴシック"/>
      <family val="3"/>
      <charset val="128"/>
    </font>
    <font>
      <sz val="16"/>
      <name val="ＭＳ Ｐゴシック"/>
      <family val="3"/>
      <charset val="128"/>
    </font>
    <font>
      <b/>
      <sz val="14.3"/>
      <color indexed="30"/>
      <name val="ＭＳ Ｐゴシック"/>
      <family val="3"/>
      <charset val="128"/>
    </font>
    <font>
      <b/>
      <sz val="11"/>
      <name val="ＭＳ Ｐゴシック"/>
      <family val="3"/>
      <charset val="128"/>
    </font>
    <font>
      <b/>
      <sz val="8"/>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b/>
      <sz val="20"/>
      <color indexed="8"/>
      <name val="ＭＳ Ｐゴシック"/>
      <family val="3"/>
      <charset val="128"/>
    </font>
    <font>
      <b/>
      <u/>
      <sz val="16"/>
      <color indexed="18"/>
      <name val="ＭＳ Ｐゴシック"/>
      <family val="3"/>
      <charset val="128"/>
    </font>
    <font>
      <sz val="6"/>
      <name val="ＭＳ Ｐゴシック"/>
      <family val="3"/>
      <charset val="128"/>
    </font>
    <font>
      <sz val="9"/>
      <color indexed="8"/>
      <name val="Meiryo"/>
      <family val="3"/>
      <charset val="128"/>
    </font>
    <font>
      <b/>
      <sz val="18"/>
      <name val="ＭＳ Ｐゴシック"/>
      <family val="3"/>
      <charset val="128"/>
    </font>
    <font>
      <sz val="6"/>
      <name val="ＭＳ Ｐゴシック"/>
      <family val="3"/>
      <charset val="128"/>
    </font>
    <font>
      <b/>
      <sz val="14"/>
      <color indexed="9"/>
      <name val="ＭＳ Ｐゴシック"/>
      <family val="3"/>
      <charset val="128"/>
    </font>
    <font>
      <b/>
      <sz val="14"/>
      <name val="ＭＳ Ｐゴシック"/>
      <family val="3"/>
      <charset val="128"/>
    </font>
    <font>
      <sz val="10.75"/>
      <color indexed="63"/>
      <name val="ＭＳ ゴシック"/>
      <family val="3"/>
      <charset val="128"/>
    </font>
    <font>
      <b/>
      <sz val="12"/>
      <color indexed="8"/>
      <name val="ＭＳ Ｐゴシック"/>
      <family val="3"/>
      <charset val="128"/>
    </font>
    <font>
      <sz val="8"/>
      <color indexed="8"/>
      <name val="ＭＳ Ｐゴシック"/>
      <family val="3"/>
      <charset val="128"/>
    </font>
    <font>
      <sz val="11"/>
      <name val="メイリオ"/>
      <family val="3"/>
      <charset val="128"/>
    </font>
    <font>
      <sz val="10.1"/>
      <color indexed="22"/>
      <name val="メイリオ"/>
      <family val="3"/>
      <charset val="128"/>
    </font>
    <font>
      <sz val="11"/>
      <color indexed="23"/>
      <name val="ＭＳ Ｐゴシック"/>
      <family val="3"/>
      <charset val="128"/>
    </font>
    <font>
      <sz val="10.75"/>
      <color indexed="63"/>
      <name val="メイリオ"/>
      <family val="3"/>
      <charset val="128"/>
    </font>
    <font>
      <b/>
      <sz val="10"/>
      <color indexed="8"/>
      <name val="ＭＳ Ｐゴシック"/>
      <family val="3"/>
      <charset val="128"/>
    </font>
    <font>
      <sz val="9"/>
      <name val="Arial"/>
      <family val="2"/>
    </font>
    <font>
      <sz val="11"/>
      <name val="Arial"/>
      <family val="2"/>
    </font>
    <font>
      <sz val="11"/>
      <color indexed="22"/>
      <name val="ＭＳ Ｐゴシック"/>
      <family val="3"/>
      <charset val="128"/>
    </font>
    <font>
      <sz val="8"/>
      <color indexed="8"/>
      <name val="メイリオ"/>
      <family val="3"/>
      <charset val="128"/>
    </font>
    <font>
      <sz val="9"/>
      <color indexed="8"/>
      <name val="ＭＳ Ｐゴシック"/>
      <family val="3"/>
      <charset val="128"/>
    </font>
    <font>
      <sz val="9"/>
      <color indexed="10"/>
      <name val="ＭＳ Ｐゴシック"/>
      <family val="3"/>
      <charset val="128"/>
    </font>
    <font>
      <sz val="12"/>
      <color indexed="8"/>
      <name val="ＭＳ Ｐゴシック"/>
      <family val="3"/>
      <charset val="128"/>
    </font>
    <font>
      <b/>
      <sz val="12"/>
      <color indexed="9"/>
      <name val="ＭＳ Ｐゴシック"/>
      <family val="3"/>
      <charset val="128"/>
    </font>
    <font>
      <sz val="9"/>
      <color indexed="53"/>
      <name val="ＭＳ Ｐゴシック"/>
      <family val="3"/>
      <charset val="128"/>
    </font>
    <font>
      <sz val="9"/>
      <color indexed="60"/>
      <name val="ＭＳ Ｐゴシック"/>
      <family val="3"/>
      <charset val="128"/>
    </font>
    <font>
      <sz val="11"/>
      <color indexed="8"/>
      <name val="メイリオ"/>
      <family val="3"/>
      <charset val="128"/>
    </font>
    <font>
      <sz val="10"/>
      <color indexed="8"/>
      <name val="ＭＳ Ｐゴシック"/>
      <family val="3"/>
      <charset val="128"/>
    </font>
    <font>
      <b/>
      <sz val="12"/>
      <color indexed="53"/>
      <name val="ＭＳ Ｐゴシック"/>
      <family val="3"/>
      <charset val="128"/>
    </font>
    <font>
      <b/>
      <sz val="14"/>
      <color indexed="13"/>
      <name val="ＭＳ Ｐゴシック"/>
      <family val="3"/>
      <charset val="128"/>
    </font>
    <font>
      <b/>
      <sz val="20"/>
      <color indexed="10"/>
      <name val="ＭＳ Ｐゴシック"/>
      <family val="3"/>
      <charset val="128"/>
    </font>
    <font>
      <b/>
      <sz val="14"/>
      <color indexed="22"/>
      <name val="ＭＳ Ｐゴシック"/>
      <family val="3"/>
      <charset val="128"/>
    </font>
    <font>
      <b/>
      <sz val="18"/>
      <color indexed="10"/>
      <name val="ＭＳ Ｐゴシック"/>
      <family val="3"/>
      <charset val="128"/>
    </font>
    <font>
      <sz val="18"/>
      <color indexed="8"/>
      <name val="ＭＳ Ｐゴシック"/>
      <family val="3"/>
      <charset val="128"/>
    </font>
    <font>
      <b/>
      <sz val="18"/>
      <color indexed="16"/>
      <name val="ＭＳ Ｐゴシック"/>
      <family val="3"/>
      <charset val="128"/>
    </font>
    <font>
      <sz val="11"/>
      <color indexed="16"/>
      <name val="ＭＳ Ｐゴシック"/>
      <family val="3"/>
      <charset val="128"/>
    </font>
    <font>
      <b/>
      <sz val="16"/>
      <color indexed="16"/>
      <name val="ＭＳ Ｐゴシック"/>
      <family val="3"/>
      <charset val="128"/>
    </font>
    <font>
      <b/>
      <sz val="11"/>
      <color indexed="16"/>
      <name val="ＭＳ Ｐゴシック"/>
      <family val="3"/>
      <charset val="128"/>
    </font>
    <font>
      <b/>
      <sz val="18"/>
      <color indexed="60"/>
      <name val="ＭＳ Ｐゴシック"/>
      <family val="3"/>
      <charset val="128"/>
    </font>
    <font>
      <sz val="72"/>
      <color indexed="10"/>
      <name val="ＭＳ Ｐゴシック"/>
      <family val="3"/>
      <charset val="128"/>
    </font>
    <font>
      <b/>
      <sz val="16"/>
      <color indexed="10"/>
      <name val="ＭＳ Ｐゴシック"/>
      <family val="3"/>
      <charset val="128"/>
    </font>
    <font>
      <b/>
      <u/>
      <sz val="11"/>
      <color indexed="12"/>
      <name val="ＭＳ Ｐゴシック"/>
      <family val="3"/>
      <charset val="128"/>
    </font>
    <font>
      <sz val="11"/>
      <color theme="1"/>
      <name val="ＭＳ Ｐゴシック"/>
      <family val="3"/>
      <charset val="128"/>
      <scheme val="minor"/>
    </font>
    <font>
      <sz val="12.55"/>
      <color theme="1"/>
      <name val="Inherit"/>
      <family val="2"/>
    </font>
    <font>
      <sz val="12.55"/>
      <color theme="0"/>
      <name val="Inherit"/>
      <family val="2"/>
    </font>
    <font>
      <sz val="12.55"/>
      <color theme="0"/>
      <name val="ＭＳ Ｐゴシック"/>
      <family val="3"/>
      <charset val="128"/>
    </font>
    <font>
      <b/>
      <sz val="11"/>
      <color rgb="FFFF0000"/>
      <name val="ＭＳ Ｐゴシック"/>
      <family val="3"/>
      <charset val="128"/>
      <scheme val="minor"/>
    </font>
    <font>
      <b/>
      <sz val="12"/>
      <color rgb="FF222222"/>
      <name val="游ゴシック"/>
      <family val="3"/>
      <charset val="128"/>
    </font>
    <font>
      <b/>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font>
    <font>
      <sz val="10.5"/>
      <color theme="1"/>
      <name val="游明朝"/>
      <family val="1"/>
      <charset val="128"/>
    </font>
    <font>
      <sz val="7"/>
      <color theme="1"/>
      <name val="Times New Roman"/>
      <family val="1"/>
    </font>
    <font>
      <sz val="9"/>
      <color theme="1"/>
      <name val="游明朝"/>
      <family val="1"/>
      <charset val="128"/>
    </font>
    <font>
      <sz val="8"/>
      <color theme="1"/>
      <name val="游明朝"/>
      <family val="1"/>
      <charset val="128"/>
    </font>
    <font>
      <b/>
      <sz val="20"/>
      <color rgb="FFFFFFFF"/>
      <name val="&amp;quot"/>
      <family val="2"/>
    </font>
    <font>
      <sz val="12"/>
      <color rgb="FF333333"/>
      <name val="&amp;quot"/>
      <family val="2"/>
    </font>
    <font>
      <b/>
      <sz val="13.5"/>
      <color rgb="FF333333"/>
      <name val="&amp;quot"/>
      <family val="2"/>
    </font>
    <font>
      <b/>
      <sz val="12"/>
      <color rgb="FFFF0A0A"/>
      <name val="&amp;quot"/>
      <family val="2"/>
    </font>
    <font>
      <b/>
      <sz val="12"/>
      <color rgb="FF333333"/>
      <name val="&amp;quot"/>
      <family val="2"/>
    </font>
    <font>
      <sz val="12"/>
      <color rgb="FF333333"/>
      <name val="ＭＳ Ｐゴシック"/>
      <family val="3"/>
      <charset val="128"/>
    </font>
    <font>
      <b/>
      <sz val="12"/>
      <color rgb="FF333333"/>
      <name val="ＭＳ Ｐゴシック"/>
      <family val="3"/>
      <charset val="128"/>
    </font>
    <font>
      <b/>
      <sz val="12"/>
      <color rgb="FFFF0A0A"/>
      <name val="ＭＳ Ｐゴシック"/>
      <family val="3"/>
      <charset val="128"/>
    </font>
    <font>
      <b/>
      <sz val="11"/>
      <color rgb="FFFF0000"/>
      <name val="ＭＳ Ｐゴシック"/>
      <family val="3"/>
      <charset val="128"/>
    </font>
    <font>
      <sz val="10.5"/>
      <color rgb="FFFF0000"/>
      <name val="游明朝"/>
      <family val="1"/>
      <charset val="128"/>
    </font>
    <font>
      <b/>
      <sz val="12"/>
      <color rgb="FFFF0000"/>
      <name val="メイリオ"/>
      <family val="3"/>
      <charset val="128"/>
    </font>
    <font>
      <sz val="11"/>
      <color theme="1"/>
      <name val="Inherit"/>
      <family val="2"/>
    </font>
    <font>
      <sz val="11"/>
      <color theme="0"/>
      <name val="Inherit"/>
      <family val="2"/>
    </font>
    <font>
      <sz val="11"/>
      <color theme="0"/>
      <name val="ＭＳ Ｐゴシック"/>
      <family val="3"/>
      <charset val="128"/>
    </font>
    <font>
      <sz val="11"/>
      <color theme="1"/>
      <name val="游明朝"/>
      <family val="1"/>
      <charset val="128"/>
    </font>
    <font>
      <sz val="10"/>
      <color theme="0"/>
      <name val="Inherit"/>
      <family val="3"/>
      <charset val="128"/>
    </font>
    <font>
      <sz val="10"/>
      <color theme="0"/>
      <name val="ＭＳ Ｐゴシック"/>
      <family val="3"/>
      <charset val="128"/>
    </font>
    <font>
      <sz val="10"/>
      <color theme="0"/>
      <name val="Inherit"/>
      <family val="2"/>
    </font>
    <font>
      <sz val="11"/>
      <color rgb="FFFF0000"/>
      <name val="ＭＳ Ｐゴシック"/>
      <family val="3"/>
      <charset val="128"/>
    </font>
    <font>
      <b/>
      <sz val="14"/>
      <color theme="4"/>
      <name val="ＭＳ Ｐゴシック"/>
      <family val="3"/>
      <charset val="128"/>
    </font>
    <font>
      <sz val="11"/>
      <color theme="1"/>
      <name val="Meiryo"/>
      <family val="3"/>
      <charset val="128"/>
    </font>
    <font>
      <b/>
      <sz val="20"/>
      <name val="游ゴシック"/>
      <family val="3"/>
      <charset val="128"/>
    </font>
    <font>
      <b/>
      <sz val="16"/>
      <color theme="0"/>
      <name val="ＭＳ Ｐゴシック"/>
      <family val="3"/>
      <charset val="128"/>
    </font>
    <font>
      <sz val="6"/>
      <name val="ＭＳ Ｐゴシック"/>
      <family val="3"/>
      <charset val="128"/>
      <scheme val="minor"/>
    </font>
    <font>
      <b/>
      <sz val="16"/>
      <color theme="1"/>
      <name val="游明朝"/>
      <family val="1"/>
      <charset val="128"/>
    </font>
    <font>
      <b/>
      <sz val="16"/>
      <name val="ＭＳ Ｐゴシック"/>
      <family val="3"/>
      <charset val="128"/>
    </font>
    <font>
      <sz val="20"/>
      <name val="ＭＳ Ｐゴシック"/>
      <family val="3"/>
      <charset val="128"/>
    </font>
    <font>
      <b/>
      <sz val="22"/>
      <name val="ＭＳ Ｐゴシック"/>
      <family val="3"/>
      <charset val="128"/>
    </font>
    <font>
      <sz val="11"/>
      <name val="ＭＳ Ｐゴシック"/>
      <family val="3"/>
      <charset val="128"/>
      <scheme val="minor"/>
    </font>
    <font>
      <b/>
      <sz val="16"/>
      <color indexed="18"/>
      <name val="ＭＳ Ｐゴシック"/>
      <family val="3"/>
      <charset val="128"/>
    </font>
    <font>
      <b/>
      <sz val="14"/>
      <color indexed="18"/>
      <name val="ＭＳ Ｐゴシック"/>
      <family val="3"/>
      <charset val="128"/>
    </font>
    <font>
      <b/>
      <sz val="11"/>
      <color indexed="8"/>
      <name val="ＭＳ Ｐゴシック"/>
      <family val="3"/>
      <charset val="128"/>
    </font>
    <font>
      <b/>
      <sz val="20"/>
      <color theme="0"/>
      <name val="ＭＳ Ｐゴシック"/>
      <family val="3"/>
      <charset val="128"/>
    </font>
    <font>
      <sz val="7"/>
      <color theme="1"/>
      <name val="游明朝"/>
      <family val="1"/>
      <charset val="128"/>
    </font>
    <font>
      <b/>
      <sz val="16"/>
      <color rgb="FFFF0000"/>
      <name val="游明朝"/>
      <family val="1"/>
      <charset val="128"/>
    </font>
    <font>
      <b/>
      <sz val="9"/>
      <color rgb="FF222222"/>
      <name val="Meiryo"/>
      <family val="3"/>
      <charset val="128"/>
    </font>
    <font>
      <b/>
      <sz val="11"/>
      <color indexed="63"/>
      <name val="ＭＳ Ｐゴシック"/>
      <family val="3"/>
      <charset val="128"/>
    </font>
    <font>
      <b/>
      <sz val="11.5"/>
      <name val="ＭＳ Ｐゴシック"/>
      <family val="3"/>
      <charset val="128"/>
    </font>
    <font>
      <b/>
      <sz val="12"/>
      <color theme="0"/>
      <name val="ＭＳ Ｐゴシック"/>
      <family val="3"/>
      <charset val="128"/>
    </font>
    <font>
      <b/>
      <sz val="16"/>
      <color theme="1"/>
      <name val="ＭＳ Ｐゴシック"/>
      <family val="3"/>
      <charset val="128"/>
      <scheme val="minor"/>
    </font>
    <font>
      <b/>
      <sz val="10"/>
      <color theme="0"/>
      <name val="ＭＳ Ｐゴシック"/>
      <family val="3"/>
      <charset val="128"/>
    </font>
    <font>
      <b/>
      <u/>
      <sz val="12"/>
      <color theme="0"/>
      <name val="ＭＳ Ｐゴシック"/>
      <family val="3"/>
      <charset val="128"/>
    </font>
    <font>
      <b/>
      <u/>
      <sz val="13"/>
      <color rgb="FFFFFF00"/>
      <name val="Inherit"/>
    </font>
    <font>
      <b/>
      <sz val="18"/>
      <color rgb="FFFFFF00"/>
      <name val="ＭＳ Ｐゴシック"/>
      <family val="3"/>
      <charset val="128"/>
    </font>
    <font>
      <b/>
      <sz val="12"/>
      <color rgb="FFFFFF00"/>
      <name val="ＭＳ Ｐゴシック"/>
      <family val="3"/>
      <charset val="128"/>
    </font>
    <font>
      <b/>
      <sz val="11"/>
      <color rgb="FFFFFF00"/>
      <name val="ＭＳ Ｐゴシック"/>
      <family val="3"/>
      <charset val="128"/>
    </font>
    <font>
      <sz val="11"/>
      <color rgb="FFFFFF00"/>
      <name val="ＭＳ Ｐゴシック"/>
      <family val="3"/>
      <charset val="128"/>
      <scheme val="minor"/>
    </font>
    <font>
      <b/>
      <sz val="16"/>
      <name val="Arial"/>
      <family val="2"/>
      <charset val="128"/>
    </font>
    <font>
      <b/>
      <sz val="18"/>
      <color rgb="FFFF0000"/>
      <name val="Arial"/>
      <family val="2"/>
    </font>
    <font>
      <sz val="13"/>
      <color theme="0"/>
      <name val="Inherit"/>
      <family val="2"/>
    </font>
    <font>
      <sz val="13"/>
      <color theme="0"/>
      <name val="Inherit"/>
    </font>
    <font>
      <b/>
      <sz val="16"/>
      <color rgb="FFFF0000"/>
      <name val="ＭＳ Ｐゴシック"/>
      <family val="3"/>
      <charset val="128"/>
      <scheme val="minor"/>
    </font>
    <font>
      <b/>
      <u/>
      <sz val="16"/>
      <color indexed="12"/>
      <name val="ＭＳ Ｐゴシック"/>
      <family val="3"/>
      <charset val="128"/>
    </font>
    <font>
      <sz val="13"/>
      <color theme="0"/>
      <name val="Arial"/>
      <family val="2"/>
    </font>
    <font>
      <b/>
      <sz val="18"/>
      <color indexed="8"/>
      <name val="ＭＳ Ｐゴシック"/>
      <family val="3"/>
      <charset val="128"/>
    </font>
    <font>
      <b/>
      <sz val="12"/>
      <name val="Arial"/>
      <family val="2"/>
    </font>
    <font>
      <sz val="20"/>
      <color rgb="FF000000"/>
      <name val="ＭＳ Ｐゴシック"/>
      <family val="3"/>
      <charset val="128"/>
    </font>
    <font>
      <b/>
      <sz val="12"/>
      <name val="ＭＳ Ｐゴシック"/>
      <family val="3"/>
      <charset val="128"/>
      <scheme val="minor"/>
    </font>
    <font>
      <sz val="12"/>
      <name val="Arial"/>
      <family val="2"/>
    </font>
    <font>
      <b/>
      <sz val="11"/>
      <color theme="1"/>
      <name val="ＭＳ Ｐゴシック"/>
      <family val="3"/>
      <charset val="128"/>
    </font>
    <font>
      <b/>
      <sz val="20"/>
      <color theme="1"/>
      <name val="ＭＳ Ｐゴシック"/>
      <family val="3"/>
      <charset val="128"/>
      <scheme val="minor"/>
    </font>
    <font>
      <sz val="11"/>
      <color rgb="FF000000"/>
      <name val="ＭＳ Ｐゴシック"/>
      <family val="3"/>
      <charset val="128"/>
    </font>
    <font>
      <b/>
      <sz val="20"/>
      <color indexed="8"/>
      <name val="メイリオ"/>
      <family val="3"/>
      <charset val="128"/>
    </font>
    <font>
      <b/>
      <sz val="14"/>
      <name val="Arial"/>
      <family val="2"/>
    </font>
    <font>
      <sz val="14"/>
      <name val="Arial"/>
      <family val="2"/>
    </font>
    <font>
      <sz val="11"/>
      <color theme="1"/>
      <name val="ＭＳ Ｐゴシック"/>
      <family val="3"/>
      <charset val="128"/>
      <scheme val="major"/>
    </font>
    <font>
      <sz val="11"/>
      <name val="ＭＳ Ｐゴシック"/>
      <family val="3"/>
      <charset val="128"/>
      <scheme val="major"/>
    </font>
    <font>
      <sz val="13"/>
      <color theme="0"/>
      <name val="游ゴシック"/>
      <family val="2"/>
      <charset val="128"/>
    </font>
    <font>
      <b/>
      <sz val="13"/>
      <color rgb="FFFFFF00"/>
      <name val="Inherit"/>
    </font>
    <font>
      <b/>
      <sz val="11"/>
      <name val="游ゴシック"/>
      <family val="3"/>
      <charset val="128"/>
    </font>
    <font>
      <b/>
      <sz val="11"/>
      <color theme="1"/>
      <name val="游ゴシック"/>
      <family val="3"/>
      <charset val="128"/>
    </font>
    <font>
      <b/>
      <sz val="9"/>
      <color rgb="FFFF0000"/>
      <name val="ＭＳ Ｐゴシック"/>
      <family val="3"/>
      <charset val="128"/>
    </font>
    <font>
      <b/>
      <sz val="14"/>
      <color theme="1"/>
      <name val="ＭＳ Ｐゴシック"/>
      <family val="3"/>
      <charset val="128"/>
      <scheme val="minor"/>
    </font>
    <font>
      <sz val="16"/>
      <color theme="0"/>
      <name val="ＭＳ Ｐゴシック"/>
      <family val="3"/>
      <charset val="128"/>
    </font>
    <font>
      <sz val="14"/>
      <color theme="0"/>
      <name val="ＭＳ Ｐゴシック"/>
      <family val="3"/>
      <charset val="128"/>
    </font>
    <font>
      <b/>
      <sz val="12"/>
      <color rgb="FF000000"/>
      <name val="ＭＳ Ｐゴシック"/>
      <family val="3"/>
      <charset val="128"/>
    </font>
    <font>
      <sz val="11"/>
      <color theme="1"/>
      <name val="ＭＳ Ｐゴシック"/>
      <family val="2"/>
      <scheme val="minor"/>
    </font>
    <font>
      <u/>
      <sz val="11"/>
      <color theme="10"/>
      <name val="ＭＳ Ｐゴシック"/>
      <family val="2"/>
      <scheme val="minor"/>
    </font>
    <font>
      <sz val="11"/>
      <name val="ＪＳＰゴシック"/>
      <family val="3"/>
      <charset val="128"/>
    </font>
    <font>
      <sz val="12"/>
      <name val="ＪＳＰゴシック"/>
      <family val="3"/>
      <charset val="128"/>
    </font>
    <font>
      <sz val="14"/>
      <name val="ＭＳ Ｐゴシック"/>
      <family val="3"/>
      <charset val="128"/>
      <scheme val="minor"/>
    </font>
    <font>
      <b/>
      <sz val="9"/>
      <name val="ＭＳ Ｐゴシック"/>
      <family val="3"/>
      <charset val="128"/>
    </font>
    <font>
      <b/>
      <sz val="20"/>
      <color theme="1"/>
      <name val="ＭＳ Ｐゴシック"/>
      <family val="3"/>
      <charset val="128"/>
    </font>
    <font>
      <sz val="12.55"/>
      <name val="ＭＳ Ｐゴシック"/>
      <family val="3"/>
      <charset val="128"/>
    </font>
    <font>
      <sz val="12.55"/>
      <name val="Inherit"/>
      <family val="2"/>
    </font>
    <font>
      <sz val="20"/>
      <name val="ＭＳ Ｐゴシック"/>
      <family val="3"/>
      <charset val="128"/>
      <scheme val="minor"/>
    </font>
    <font>
      <b/>
      <sz val="11"/>
      <name val="ＭＳ Ｐゴシック"/>
      <family val="3"/>
      <charset val="128"/>
      <scheme val="minor"/>
    </font>
    <font>
      <sz val="12.55"/>
      <color rgb="FFFFFF00"/>
      <name val="ＭＳ Ｐゴシック"/>
      <family val="3"/>
      <charset val="128"/>
    </font>
    <font>
      <b/>
      <sz val="16"/>
      <name val="游ゴシック"/>
      <family val="3"/>
      <charset val="128"/>
    </font>
    <font>
      <b/>
      <sz val="16"/>
      <color indexed="18"/>
      <name val="游ゴシック"/>
      <family val="3"/>
      <charset val="128"/>
    </font>
    <font>
      <sz val="12"/>
      <color theme="0"/>
      <name val="Arial"/>
      <family val="2"/>
    </font>
    <font>
      <b/>
      <sz val="13"/>
      <color rgb="FFFFFFFF"/>
      <name val="Arial"/>
      <family val="2"/>
    </font>
    <font>
      <b/>
      <sz val="13"/>
      <name val="ＭＳ Ｐゴシック"/>
      <family val="3"/>
      <charset val="128"/>
      <scheme val="minor"/>
    </font>
    <font>
      <b/>
      <sz val="16"/>
      <color rgb="FF333333"/>
      <name val="メイリオ"/>
      <family val="3"/>
      <charset val="128"/>
    </font>
    <font>
      <b/>
      <sz val="16"/>
      <name val="メイリオ"/>
      <family val="3"/>
      <charset val="128"/>
    </font>
    <font>
      <b/>
      <sz val="20"/>
      <color rgb="FF000000"/>
      <name val="ＭＳ Ｐゴシック"/>
      <family val="3"/>
      <charset val="128"/>
    </font>
    <font>
      <b/>
      <sz val="14"/>
      <name val="ＭＳ Ｐゴシック"/>
      <family val="3"/>
      <charset val="128"/>
      <scheme val="minor"/>
    </font>
    <font>
      <b/>
      <u/>
      <sz val="14"/>
      <name val="ＭＳ Ｐゴシック"/>
      <family val="3"/>
      <charset val="128"/>
    </font>
    <font>
      <b/>
      <sz val="10"/>
      <color indexed="10"/>
      <name val="ＭＳ Ｐゴシック"/>
      <family val="3"/>
      <charset val="128"/>
    </font>
    <font>
      <b/>
      <sz val="20"/>
      <color rgb="FF333333"/>
      <name val="ＭＳ Ｐゴシック"/>
      <family val="3"/>
      <charset val="128"/>
      <scheme val="minor"/>
    </font>
    <font>
      <b/>
      <sz val="8"/>
      <color rgb="FFFF0000"/>
      <name val="メイリオ"/>
      <family val="3"/>
      <charset val="128"/>
    </font>
    <font>
      <b/>
      <sz val="8"/>
      <color rgb="FFFF0000"/>
      <name val="ＭＳ Ｐゴシック"/>
      <family val="3"/>
      <charset val="128"/>
    </font>
    <font>
      <sz val="20"/>
      <color theme="3"/>
      <name val="AR明朝体U"/>
      <family val="1"/>
      <charset val="128"/>
    </font>
    <font>
      <sz val="11"/>
      <color theme="3"/>
      <name val="ＭＳ Ｐゴシック"/>
      <family val="3"/>
      <charset val="128"/>
      <scheme val="minor"/>
    </font>
    <font>
      <sz val="13"/>
      <color theme="0"/>
      <name val="9,776"/>
    </font>
    <font>
      <sz val="14"/>
      <color rgb="FF333333"/>
      <name val="メイリオ"/>
      <family val="3"/>
      <charset val="128"/>
    </font>
    <font>
      <sz val="10"/>
      <color rgb="FFFFC000"/>
      <name val="ＭＳ Ｐゴシック"/>
      <family val="3"/>
      <charset val="128"/>
    </font>
    <font>
      <sz val="10"/>
      <color theme="5" tint="0.39997558519241921"/>
      <name val="ＭＳ Ｐゴシック"/>
      <family val="3"/>
      <charset val="128"/>
    </font>
    <font>
      <sz val="10"/>
      <color theme="0" tint="-0.14999847407452621"/>
      <name val="ＭＳ Ｐゴシック"/>
      <family val="3"/>
      <charset val="128"/>
    </font>
    <font>
      <sz val="10"/>
      <color theme="7" tint="0.39997558519241921"/>
      <name val="ＭＳ Ｐゴシック"/>
      <family val="3"/>
      <charset val="128"/>
    </font>
    <font>
      <sz val="10"/>
      <color indexed="40"/>
      <name val="ＭＳ Ｐゴシック"/>
      <family val="3"/>
      <charset val="128"/>
    </font>
    <font>
      <b/>
      <sz val="10"/>
      <name val="ＭＳ Ｐゴシック"/>
      <family val="3"/>
      <charset val="128"/>
    </font>
    <font>
      <sz val="12"/>
      <color theme="0"/>
      <name val="ＭＳ Ｐゴシック"/>
      <family val="3"/>
      <charset val="128"/>
    </font>
    <font>
      <sz val="12"/>
      <color theme="0"/>
      <name val="Inherit"/>
      <family val="2"/>
    </font>
    <font>
      <b/>
      <sz val="12"/>
      <color theme="0"/>
      <name val="Inherit"/>
      <family val="2"/>
    </font>
    <font>
      <b/>
      <sz val="12"/>
      <color theme="0"/>
      <name val="Inherit"/>
    </font>
    <font>
      <b/>
      <u/>
      <sz val="13"/>
      <color theme="0"/>
      <name val="Arial"/>
      <family val="2"/>
    </font>
    <font>
      <b/>
      <u/>
      <sz val="13"/>
      <color theme="0"/>
      <name val="Inherit"/>
      <family val="2"/>
    </font>
    <font>
      <b/>
      <u/>
      <sz val="13"/>
      <color theme="0"/>
      <name val="9,776"/>
    </font>
    <font>
      <u/>
      <sz val="13"/>
      <color theme="0"/>
      <name val="Inherit"/>
    </font>
    <font>
      <b/>
      <sz val="14"/>
      <color theme="9" tint="-0.249977111117893"/>
      <name val="ＭＳ Ｐゴシック"/>
      <family val="3"/>
      <charset val="128"/>
    </font>
    <font>
      <u/>
      <sz val="13"/>
      <color rgb="FFFFFF00"/>
      <name val="Inherit"/>
    </font>
    <font>
      <b/>
      <sz val="18"/>
      <color theme="1"/>
      <name val="ＭＳ Ｐゴシック"/>
      <family val="3"/>
      <charset val="128"/>
      <scheme val="minor"/>
    </font>
    <font>
      <b/>
      <sz val="12"/>
      <color theme="0"/>
      <name val="ＭＳ ゴシック"/>
      <family val="3"/>
      <charset val="128"/>
    </font>
    <font>
      <b/>
      <sz val="12"/>
      <color theme="0"/>
      <name val="ＭＳ Ｐゴシック"/>
      <family val="3"/>
      <charset val="128"/>
      <scheme val="minor"/>
    </font>
    <font>
      <sz val="10"/>
      <color rgb="FF6EF729"/>
      <name val="ＭＳ Ｐゴシック"/>
      <family val="3"/>
      <charset val="128"/>
    </font>
    <font>
      <sz val="20"/>
      <color indexed="9"/>
      <name val="ＭＳ Ｐゴシック"/>
      <family val="3"/>
      <charset val="128"/>
    </font>
    <font>
      <b/>
      <sz val="24"/>
      <color theme="1"/>
      <name val="ＭＳ Ｐゴシック"/>
      <family val="3"/>
      <charset val="128"/>
      <scheme val="minor"/>
    </font>
    <font>
      <sz val="9"/>
      <name val="Meiryo UI"/>
      <family val="3"/>
      <charset val="128"/>
    </font>
    <font>
      <sz val="9"/>
      <color theme="1"/>
      <name val="Meiryo"/>
      <family val="3"/>
      <charset val="128"/>
    </font>
    <font>
      <u/>
      <sz val="13"/>
      <color theme="0"/>
      <name val="Inherit"/>
      <family val="2"/>
    </font>
    <font>
      <u/>
      <sz val="12"/>
      <color theme="0"/>
      <name val="Inherit"/>
    </font>
    <font>
      <u/>
      <sz val="12"/>
      <color theme="0"/>
      <name val="Inherit"/>
      <family val="2"/>
    </font>
    <font>
      <b/>
      <sz val="20"/>
      <color rgb="FF000000"/>
      <name val="ＭＳ Ｐゴシック"/>
      <family val="2"/>
      <charset val="128"/>
    </font>
    <font>
      <b/>
      <sz val="14"/>
      <name val="游ゴシック"/>
      <family val="3"/>
      <charset val="128"/>
    </font>
    <font>
      <b/>
      <sz val="14"/>
      <color indexed="12"/>
      <name val="ＭＳ Ｐゴシック"/>
      <family val="3"/>
      <charset val="128"/>
    </font>
    <font>
      <sz val="10"/>
      <color indexed="62"/>
      <name val="ＭＳ Ｐゴシック"/>
      <family val="3"/>
      <charset val="128"/>
    </font>
    <font>
      <sz val="10"/>
      <name val="Arial"/>
      <family val="2"/>
    </font>
    <font>
      <b/>
      <sz val="10"/>
      <color indexed="62"/>
      <name val="ＭＳ Ｐゴシック"/>
      <family val="3"/>
      <charset val="128"/>
    </font>
    <font>
      <b/>
      <sz val="14"/>
      <color theme="1"/>
      <name val="メイリオ"/>
      <family val="3"/>
      <charset val="128"/>
    </font>
    <font>
      <sz val="16"/>
      <color rgb="FF454545"/>
      <name val="Robotoregular"/>
      <family val="2"/>
      <charset val="128"/>
    </font>
    <font>
      <b/>
      <sz val="8"/>
      <color indexed="10"/>
      <name val="ＭＳ Ｐゴシック"/>
      <family val="3"/>
      <charset val="128"/>
    </font>
    <font>
      <b/>
      <sz val="14"/>
      <color theme="1"/>
      <name val="游ゴシック"/>
      <family val="3"/>
      <charset val="128"/>
    </font>
    <font>
      <b/>
      <u/>
      <sz val="12"/>
      <color theme="0"/>
      <name val="ＭＳ Ｐゴシック"/>
      <family val="3"/>
      <charset val="128"/>
      <scheme val="minor"/>
    </font>
    <font>
      <b/>
      <u/>
      <sz val="13"/>
      <color theme="0"/>
      <name val="Inherit"/>
    </font>
    <font>
      <sz val="12"/>
      <color indexed="9"/>
      <name val="ＭＳ Ｐゴシック"/>
      <family val="3"/>
      <charset val="128"/>
    </font>
    <font>
      <sz val="10"/>
      <color indexed="63"/>
      <name val="Verdana"/>
      <family val="2"/>
    </font>
    <font>
      <sz val="11"/>
      <name val="HGS行書体"/>
      <family val="4"/>
      <charset val="128"/>
    </font>
    <font>
      <sz val="11"/>
      <name val="HGPｺﾞｼｯｸE"/>
      <family val="3"/>
      <charset val="128"/>
    </font>
    <font>
      <b/>
      <sz val="13"/>
      <color rgb="FFFFFFFF"/>
      <name val="游ゴシック"/>
      <family val="2"/>
      <charset val="128"/>
    </font>
    <font>
      <sz val="13"/>
      <color theme="0"/>
      <name val="Inherit"/>
      <family val="3"/>
    </font>
    <font>
      <b/>
      <sz val="16"/>
      <color indexed="9"/>
      <name val="ＭＳ Ｐゴシック"/>
      <family val="3"/>
      <charset val="128"/>
    </font>
    <font>
      <b/>
      <sz val="14"/>
      <color indexed="53"/>
      <name val="ＭＳ Ｐゴシック"/>
      <family val="3"/>
      <charset val="128"/>
    </font>
    <font>
      <b/>
      <sz val="12"/>
      <color indexed="13"/>
      <name val="ＭＳ Ｐゴシック"/>
      <family val="3"/>
      <charset val="128"/>
    </font>
    <font>
      <b/>
      <u/>
      <sz val="12"/>
      <color indexed="13"/>
      <name val="ＭＳ Ｐゴシック"/>
      <family val="3"/>
      <charset val="128"/>
    </font>
    <font>
      <b/>
      <sz val="10"/>
      <color indexed="9"/>
      <name val="ＭＳ Ｐゴシック"/>
      <family val="3"/>
      <charset val="128"/>
    </font>
    <font>
      <b/>
      <sz val="12"/>
      <color indexed="43"/>
      <name val="ＭＳ Ｐゴシック"/>
      <family val="3"/>
      <charset val="128"/>
    </font>
    <font>
      <b/>
      <vertAlign val="superscript"/>
      <sz val="12"/>
      <color indexed="13"/>
      <name val="ＭＳ Ｐゴシック"/>
      <family val="3"/>
      <charset val="128"/>
    </font>
    <font>
      <b/>
      <sz val="10"/>
      <color rgb="FFFFFF99"/>
      <name val="ＭＳ Ｐゴシック"/>
      <family val="3"/>
      <charset val="128"/>
    </font>
    <font>
      <b/>
      <sz val="14"/>
      <color rgb="FFFFFF00"/>
      <name val="ＭＳ Ｐゴシック"/>
      <family val="3"/>
      <charset val="128"/>
    </font>
    <font>
      <b/>
      <sz val="15"/>
      <color rgb="FF6DDDF7"/>
      <name val="ＭＳ Ｐゴシック"/>
      <family val="3"/>
      <charset val="128"/>
    </font>
    <font>
      <b/>
      <sz val="14"/>
      <color rgb="FF000000"/>
      <name val="游ゴシック"/>
      <family val="3"/>
      <charset val="128"/>
    </font>
    <font>
      <b/>
      <sz val="20"/>
      <color rgb="FFFF0000"/>
      <name val="ＭＳ Ｐゴシック"/>
      <family val="3"/>
      <charset val="128"/>
    </font>
    <font>
      <b/>
      <sz val="14"/>
      <color rgb="FF0070C0"/>
      <name val="游ゴシック"/>
      <family val="3"/>
      <charset val="128"/>
    </font>
    <font>
      <b/>
      <sz val="14"/>
      <color rgb="FFFF0000"/>
      <name val="游ゴシック"/>
      <family val="3"/>
      <charset val="128"/>
    </font>
  </fonts>
  <fills count="54">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indexed="24"/>
        <bgColor indexed="64"/>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6"/>
        <bgColor indexed="64"/>
      </patternFill>
    </fill>
    <fill>
      <patternFill patternType="solid">
        <fgColor indexed="53"/>
        <bgColor indexed="64"/>
      </patternFill>
    </fill>
    <fill>
      <patternFill patternType="solid">
        <fgColor indexed="41"/>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2"/>
        <bgColor indexed="64"/>
      </patternFill>
    </fill>
    <fill>
      <patternFill patternType="solid">
        <fgColor indexed="15"/>
        <bgColor indexed="64"/>
      </patternFill>
    </fill>
    <fill>
      <patternFill patternType="solid">
        <fgColor indexed="11"/>
        <bgColor indexed="64"/>
      </patternFill>
    </fill>
    <fill>
      <patternFill patternType="solid">
        <fgColor indexed="44"/>
        <bgColor indexed="64"/>
      </patternFill>
    </fill>
    <fill>
      <patternFill patternType="solid">
        <fgColor indexed="10"/>
        <bgColor indexed="64"/>
      </patternFill>
    </fill>
    <fill>
      <patternFill patternType="solid">
        <fgColor indexed="40"/>
        <bgColor indexed="64"/>
      </patternFill>
    </fill>
    <fill>
      <patternFill patternType="solid">
        <fgColor theme="0"/>
        <bgColor indexed="64"/>
      </patternFill>
    </fill>
    <fill>
      <patternFill patternType="solid">
        <fgColor rgb="FFFFFF99"/>
        <bgColor indexed="64"/>
      </patternFill>
    </fill>
    <fill>
      <patternFill patternType="solid">
        <fgColor rgb="FFFFC000"/>
        <bgColor indexed="64"/>
      </patternFill>
    </fill>
    <fill>
      <patternFill patternType="solid">
        <fgColor rgb="FFFFFF66"/>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AEAAAA"/>
        <bgColor indexed="64"/>
      </patternFill>
    </fill>
    <fill>
      <patternFill patternType="solid">
        <fgColor theme="8" tint="0.39997558519241921"/>
        <bgColor indexed="64"/>
      </patternFill>
    </fill>
    <fill>
      <patternFill patternType="solid">
        <fgColor rgb="FFC00000"/>
        <bgColor indexed="64"/>
      </patternFill>
    </fill>
    <fill>
      <patternFill patternType="solid">
        <fgColor theme="9" tint="-0.249977111117893"/>
        <bgColor indexed="64"/>
      </patternFill>
    </fill>
    <fill>
      <patternFill patternType="solid">
        <fgColor theme="9"/>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rgb="FF6EF72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bgColor indexed="64"/>
      </patternFill>
    </fill>
    <fill>
      <patternFill patternType="solid">
        <fgColor rgb="FF7BB2F5"/>
        <bgColor indexed="64"/>
      </patternFill>
    </fill>
    <fill>
      <patternFill patternType="solid">
        <fgColor rgb="FFFFCC99"/>
        <bgColor indexed="64"/>
      </patternFill>
    </fill>
    <fill>
      <patternFill patternType="solid">
        <fgColor theme="4" tint="-0.249977111117893"/>
        <bgColor indexed="64"/>
      </patternFill>
    </fill>
    <fill>
      <patternFill patternType="solid">
        <fgColor rgb="FFFF9900"/>
        <bgColor indexed="64"/>
      </patternFill>
    </fill>
    <fill>
      <patternFill patternType="solid">
        <fgColor rgb="FF0070C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indexed="12"/>
        <bgColor indexed="64"/>
      </patternFill>
    </fill>
    <fill>
      <patternFill patternType="solid">
        <fgColor rgb="FF3399FF"/>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3" tint="-0.499984740745262"/>
        <bgColor indexed="64"/>
      </patternFill>
    </fill>
  </fills>
  <borders count="248">
    <border>
      <left/>
      <right/>
      <top/>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indexed="48"/>
      </left>
      <right style="medium">
        <color indexed="23"/>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12"/>
      </left>
      <right style="medium">
        <color indexed="23"/>
      </right>
      <top style="medium">
        <color indexed="23"/>
      </top>
      <bottom style="medium">
        <color indexed="23"/>
      </bottom>
      <diagonal/>
    </border>
    <border>
      <left/>
      <right style="medium">
        <color indexed="36"/>
      </right>
      <top style="medium">
        <color indexed="23"/>
      </top>
      <bottom style="medium">
        <color indexed="23"/>
      </bottom>
      <diagonal/>
    </border>
    <border>
      <left style="medium">
        <color indexed="48"/>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12"/>
      </left>
      <right/>
      <top/>
      <bottom/>
      <diagonal/>
    </border>
    <border>
      <left style="medium">
        <color indexed="23"/>
      </left>
      <right style="medium">
        <color indexed="23"/>
      </right>
      <top/>
      <bottom style="medium">
        <color indexed="23"/>
      </bottom>
      <diagonal/>
    </border>
    <border>
      <left style="medium">
        <color indexed="48"/>
      </left>
      <right/>
      <top style="medium">
        <color indexed="23"/>
      </top>
      <bottom style="medium">
        <color indexed="23"/>
      </bottom>
      <diagonal/>
    </border>
    <border>
      <left style="medium">
        <color indexed="12"/>
      </left>
      <right style="medium">
        <color indexed="23"/>
      </right>
      <top/>
      <bottom style="medium">
        <color indexed="23"/>
      </bottom>
      <diagonal/>
    </border>
    <border>
      <left style="medium">
        <color indexed="55"/>
      </left>
      <right style="medium">
        <color indexed="55"/>
      </right>
      <top style="medium">
        <color indexed="55"/>
      </top>
      <bottom style="medium">
        <color indexed="55"/>
      </bottom>
      <diagonal/>
    </border>
    <border>
      <left style="medium">
        <color indexed="48"/>
      </left>
      <right/>
      <top/>
      <bottom/>
      <diagonal/>
    </border>
    <border>
      <left/>
      <right style="medium">
        <color indexed="48"/>
      </right>
      <top/>
      <bottom/>
      <diagonal/>
    </border>
    <border>
      <left/>
      <right style="medium">
        <color indexed="36"/>
      </right>
      <top/>
      <bottom/>
      <diagonal/>
    </border>
    <border>
      <left style="medium">
        <color indexed="23"/>
      </left>
      <right/>
      <top style="medium">
        <color indexed="23"/>
      </top>
      <bottom style="medium">
        <color indexed="23"/>
      </bottom>
      <diagonal/>
    </border>
    <border>
      <left style="medium">
        <color indexed="48"/>
      </left>
      <right/>
      <top/>
      <bottom style="medium">
        <color indexed="48"/>
      </bottom>
      <diagonal/>
    </border>
    <border>
      <left/>
      <right/>
      <top/>
      <bottom style="medium">
        <color indexed="48"/>
      </bottom>
      <diagonal/>
    </border>
    <border>
      <left/>
      <right style="medium">
        <color indexed="48"/>
      </right>
      <top/>
      <bottom style="medium">
        <color indexed="48"/>
      </bottom>
      <diagonal/>
    </border>
    <border>
      <left style="medium">
        <color indexed="12"/>
      </left>
      <right/>
      <top/>
      <bottom style="medium">
        <color indexed="36"/>
      </bottom>
      <diagonal/>
    </border>
    <border>
      <left/>
      <right/>
      <top/>
      <bottom style="medium">
        <color indexed="36"/>
      </bottom>
      <diagonal/>
    </border>
    <border>
      <left/>
      <right style="medium">
        <color indexed="36"/>
      </right>
      <top/>
      <bottom style="medium">
        <color indexed="36"/>
      </bottom>
      <diagonal/>
    </border>
    <border>
      <left/>
      <right/>
      <top style="medium">
        <color indexed="48"/>
      </top>
      <bottom/>
      <diagonal/>
    </border>
    <border>
      <left style="medium">
        <color indexed="12"/>
      </left>
      <right style="thin">
        <color indexed="12"/>
      </right>
      <top style="medium">
        <color indexed="12"/>
      </top>
      <bottom style="medium">
        <color indexed="12"/>
      </bottom>
      <diagonal/>
    </border>
    <border>
      <left style="thin">
        <color indexed="12"/>
      </left>
      <right/>
      <top style="medium">
        <color indexed="12"/>
      </top>
      <bottom style="medium">
        <color indexed="12"/>
      </bottom>
      <diagonal/>
    </border>
    <border>
      <left/>
      <right style="medium">
        <color indexed="12"/>
      </right>
      <top style="medium">
        <color indexed="12"/>
      </top>
      <bottom/>
      <diagonal/>
    </border>
    <border>
      <left/>
      <right/>
      <top style="medium">
        <color indexed="64"/>
      </top>
      <bottom style="thin">
        <color indexed="64"/>
      </bottom>
      <diagonal/>
    </border>
    <border>
      <left/>
      <right style="medium">
        <color indexed="64"/>
      </right>
      <top/>
      <bottom/>
      <diagonal/>
    </border>
    <border>
      <left style="medium">
        <color indexed="12"/>
      </left>
      <right style="medium">
        <color indexed="12"/>
      </right>
      <top style="thin">
        <color indexed="12"/>
      </top>
      <bottom/>
      <diagonal/>
    </border>
    <border>
      <left style="medium">
        <color indexed="12"/>
      </left>
      <right/>
      <top style="medium">
        <color indexed="12"/>
      </top>
      <bottom style="medium">
        <color indexed="12"/>
      </bottom>
      <diagonal/>
    </border>
    <border>
      <left style="thin">
        <color indexed="12"/>
      </left>
      <right style="thin">
        <color indexed="12"/>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23"/>
      </right>
      <top/>
      <bottom style="medium">
        <color indexed="23"/>
      </bottom>
      <diagonal/>
    </border>
    <border>
      <left style="medium">
        <color indexed="12"/>
      </left>
      <right/>
      <top/>
      <bottom style="medium">
        <color indexed="12"/>
      </bottom>
      <diagonal/>
    </border>
    <border>
      <left style="medium">
        <color indexed="12"/>
      </left>
      <right style="medium">
        <color indexed="12"/>
      </right>
      <top style="medium">
        <color indexed="12"/>
      </top>
      <bottom/>
      <diagonal/>
    </border>
    <border>
      <left style="medium">
        <color indexed="12"/>
      </left>
      <right/>
      <top style="medium">
        <color indexed="12"/>
      </top>
      <bottom/>
      <diagonal/>
    </border>
    <border>
      <left style="medium">
        <color indexed="12"/>
      </left>
      <right/>
      <top style="medium">
        <color indexed="12"/>
      </top>
      <bottom style="thin">
        <color indexed="12"/>
      </bottom>
      <diagonal/>
    </border>
    <border>
      <left style="medium">
        <color indexed="10"/>
      </left>
      <right/>
      <top style="thick">
        <color indexed="10"/>
      </top>
      <bottom/>
      <diagonal/>
    </border>
    <border>
      <left/>
      <right/>
      <top style="thick">
        <color indexed="10"/>
      </top>
      <bottom/>
      <diagonal/>
    </border>
    <border>
      <left/>
      <right style="medium">
        <color indexed="10"/>
      </right>
      <top style="thick">
        <color indexed="10"/>
      </top>
      <bottom/>
      <diagonal/>
    </border>
    <border>
      <left style="medium">
        <color indexed="10"/>
      </left>
      <right/>
      <top/>
      <bottom/>
      <diagonal/>
    </border>
    <border>
      <left/>
      <right style="medium">
        <color indexed="10"/>
      </right>
      <top/>
      <bottom/>
      <diagonal/>
    </border>
    <border>
      <left style="medium">
        <color indexed="10"/>
      </left>
      <right/>
      <top/>
      <bottom style="thick">
        <color indexed="10"/>
      </bottom>
      <diagonal/>
    </border>
    <border>
      <left/>
      <right/>
      <top/>
      <bottom style="thick">
        <color indexed="10"/>
      </bottom>
      <diagonal/>
    </border>
    <border>
      <left/>
      <right style="medium">
        <color indexed="10"/>
      </right>
      <top/>
      <bottom style="thick">
        <color indexed="10"/>
      </bottom>
      <diagonal/>
    </border>
    <border>
      <left style="thin">
        <color indexed="64"/>
      </left>
      <right style="thin">
        <color indexed="64"/>
      </right>
      <top/>
      <bottom style="thin">
        <color indexed="64"/>
      </bottom>
      <diagonal/>
    </border>
    <border>
      <left style="medium">
        <color indexed="23"/>
      </left>
      <right/>
      <top style="medium">
        <color indexed="23"/>
      </top>
      <bottom/>
      <diagonal/>
    </border>
    <border>
      <left style="medium">
        <color indexed="23"/>
      </left>
      <right style="medium">
        <color indexed="23"/>
      </right>
      <top style="medium">
        <color indexed="23"/>
      </top>
      <bottom/>
      <diagonal/>
    </border>
    <border>
      <left style="medium">
        <color indexed="55"/>
      </left>
      <right/>
      <top style="medium">
        <color indexed="5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16"/>
      </left>
      <right style="medium">
        <color indexed="16"/>
      </right>
      <top style="medium">
        <color indexed="16"/>
      </top>
      <bottom/>
      <diagonal/>
    </border>
    <border>
      <left style="medium">
        <color indexed="16"/>
      </left>
      <right style="medium">
        <color indexed="16"/>
      </right>
      <top style="medium">
        <color indexed="16"/>
      </top>
      <bottom style="medium">
        <color indexed="16"/>
      </bottom>
      <diagonal/>
    </border>
    <border>
      <left style="medium">
        <color indexed="16"/>
      </left>
      <right/>
      <top style="medium">
        <color indexed="16"/>
      </top>
      <bottom style="medium">
        <color indexed="16"/>
      </bottom>
      <diagonal/>
    </border>
    <border>
      <left/>
      <right style="medium">
        <color indexed="16"/>
      </right>
      <top style="medium">
        <color indexed="16"/>
      </top>
      <bottom style="medium">
        <color indexed="16"/>
      </bottom>
      <diagonal/>
    </border>
    <border>
      <left/>
      <right style="medium">
        <color indexed="55"/>
      </right>
      <top style="medium">
        <color indexed="55"/>
      </top>
      <bottom style="medium">
        <color indexed="55"/>
      </bottom>
      <diagonal/>
    </border>
    <border>
      <left style="medium">
        <color indexed="55"/>
      </left>
      <right style="medium">
        <color indexed="55"/>
      </right>
      <top style="medium">
        <color indexed="55"/>
      </top>
      <bottom/>
      <diagonal/>
    </border>
    <border>
      <left style="medium">
        <color indexed="55"/>
      </left>
      <right style="medium">
        <color indexed="55"/>
      </right>
      <top/>
      <bottom/>
      <diagonal/>
    </border>
    <border>
      <left/>
      <right style="medium">
        <color indexed="55"/>
      </right>
      <top style="medium">
        <color indexed="55"/>
      </top>
      <bottom/>
      <diagonal/>
    </border>
    <border>
      <left/>
      <right/>
      <top style="medium">
        <color indexed="55"/>
      </top>
      <bottom style="medium">
        <color indexed="55"/>
      </bottom>
      <diagonal/>
    </border>
    <border>
      <left style="thick">
        <color indexed="10"/>
      </left>
      <right/>
      <top style="thick">
        <color indexed="10"/>
      </top>
      <bottom/>
      <diagonal/>
    </border>
    <border>
      <left style="thick">
        <color indexed="10"/>
      </left>
      <right/>
      <top/>
      <bottom/>
      <diagonal/>
    </border>
    <border>
      <left style="thick">
        <color indexed="10"/>
      </left>
      <right/>
      <top/>
      <bottom style="thick">
        <color indexed="10"/>
      </bottom>
      <diagonal/>
    </border>
    <border>
      <left/>
      <right style="thick">
        <color indexed="10"/>
      </right>
      <top/>
      <bottom/>
      <diagonal/>
    </border>
    <border>
      <left style="medium">
        <color indexed="55"/>
      </left>
      <right/>
      <top style="medium">
        <color indexed="55"/>
      </top>
      <bottom style="medium">
        <color indexed="55"/>
      </bottom>
      <diagonal/>
    </border>
    <border>
      <left/>
      <right/>
      <top style="medium">
        <color indexed="64"/>
      </top>
      <bottom style="medium">
        <color indexed="12"/>
      </bottom>
      <diagonal/>
    </border>
    <border>
      <left style="medium">
        <color indexed="12"/>
      </left>
      <right/>
      <top style="medium">
        <color indexed="12"/>
      </top>
      <bottom style="medium">
        <color indexed="16"/>
      </bottom>
      <diagonal/>
    </border>
    <border>
      <left/>
      <right style="medium">
        <color indexed="12"/>
      </right>
      <top style="medium">
        <color indexed="12"/>
      </top>
      <bottom style="medium">
        <color indexed="16"/>
      </bottom>
      <diagonal/>
    </border>
    <border>
      <left style="thin">
        <color indexed="64"/>
      </left>
      <right/>
      <top style="thick">
        <color indexed="10"/>
      </top>
      <bottom style="thin">
        <color indexed="64"/>
      </bottom>
      <diagonal/>
    </border>
    <border>
      <left/>
      <right/>
      <top style="thick">
        <color indexed="10"/>
      </top>
      <bottom style="thin">
        <color indexed="64"/>
      </bottom>
      <diagonal/>
    </border>
    <border>
      <left/>
      <right style="thin">
        <color indexed="64"/>
      </right>
      <top style="thick">
        <color indexed="10"/>
      </top>
      <bottom style="thin">
        <color indexed="64"/>
      </bottom>
      <diagonal/>
    </border>
    <border>
      <left style="thin">
        <color indexed="64"/>
      </left>
      <right/>
      <top style="thick">
        <color indexed="10"/>
      </top>
      <bottom/>
      <diagonal/>
    </border>
    <border>
      <left style="thin">
        <color indexed="64"/>
      </left>
      <right/>
      <top style="thin">
        <color indexed="64"/>
      </top>
      <bottom style="medium">
        <color indexed="23"/>
      </bottom>
      <diagonal/>
    </border>
    <border>
      <left/>
      <right style="thin">
        <color indexed="64"/>
      </right>
      <top style="thin">
        <color indexed="64"/>
      </top>
      <bottom style="medium">
        <color indexed="23"/>
      </bottom>
      <diagonal/>
    </border>
    <border>
      <left style="thin">
        <color indexed="64"/>
      </left>
      <right/>
      <top/>
      <bottom style="medium">
        <color indexed="23"/>
      </bottom>
      <diagonal/>
    </border>
    <border>
      <left/>
      <right/>
      <top/>
      <bottom style="medium">
        <color indexed="23"/>
      </bottom>
      <diagonal/>
    </border>
    <border>
      <left style="thin">
        <color indexed="64"/>
      </left>
      <right/>
      <top/>
      <bottom style="thick">
        <color indexed="23"/>
      </bottom>
      <diagonal/>
    </border>
    <border>
      <left/>
      <right/>
      <top/>
      <bottom style="thick">
        <color indexed="23"/>
      </bottom>
      <diagonal/>
    </border>
    <border>
      <left style="medium">
        <color indexed="48"/>
      </left>
      <right/>
      <top style="medium">
        <color indexed="48"/>
      </top>
      <bottom/>
      <diagonal/>
    </border>
    <border>
      <left/>
      <right style="medium">
        <color indexed="48"/>
      </right>
      <top style="medium">
        <color indexed="48"/>
      </top>
      <bottom/>
      <diagonal/>
    </border>
    <border>
      <left style="medium">
        <color indexed="12"/>
      </left>
      <right/>
      <top style="medium">
        <color indexed="20"/>
      </top>
      <bottom/>
      <diagonal/>
    </border>
    <border>
      <left/>
      <right/>
      <top style="medium">
        <color indexed="36"/>
      </top>
      <bottom/>
      <diagonal/>
    </border>
    <border>
      <left/>
      <right style="medium">
        <color indexed="36"/>
      </right>
      <top style="medium">
        <color indexed="36"/>
      </top>
      <bottom/>
      <diagonal/>
    </border>
    <border>
      <left style="medium">
        <color indexed="48"/>
      </left>
      <right/>
      <top/>
      <bottom style="medium">
        <color indexed="23"/>
      </bottom>
      <diagonal/>
    </border>
    <border>
      <left/>
      <right style="medium">
        <color indexed="48"/>
      </right>
      <top/>
      <bottom style="medium">
        <color indexed="23"/>
      </bottom>
      <diagonal/>
    </border>
    <border>
      <left style="medium">
        <color indexed="12"/>
      </left>
      <right/>
      <top/>
      <bottom style="medium">
        <color indexed="23"/>
      </bottom>
      <diagonal/>
    </border>
    <border>
      <left/>
      <right style="medium">
        <color indexed="36"/>
      </right>
      <top/>
      <bottom style="medium">
        <color indexed="23"/>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style="medium">
        <color indexed="12"/>
      </right>
      <top/>
      <bottom/>
      <diagonal/>
    </border>
    <border>
      <left style="medium">
        <color indexed="23"/>
      </left>
      <right style="medium">
        <color indexed="12"/>
      </right>
      <top style="medium">
        <color indexed="23"/>
      </top>
      <bottom style="medium">
        <color indexed="23"/>
      </bottom>
      <diagonal/>
    </border>
    <border>
      <left style="medium">
        <color indexed="23"/>
      </left>
      <right style="medium">
        <color indexed="23"/>
      </right>
      <top style="medium">
        <color indexed="23"/>
      </top>
      <bottom style="medium">
        <color indexed="55"/>
      </bottom>
      <diagonal/>
    </border>
    <border>
      <left style="medium">
        <color indexed="23"/>
      </left>
      <right style="medium">
        <color indexed="12"/>
      </right>
      <top style="medium">
        <color indexed="23"/>
      </top>
      <bottom style="medium">
        <color indexed="5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ck">
        <color theme="6" tint="-0.499984740745262"/>
      </left>
      <right style="thin">
        <color indexed="64"/>
      </right>
      <top style="thick">
        <color theme="6" tint="-0.499984740745262"/>
      </top>
      <bottom/>
      <diagonal/>
    </border>
    <border>
      <left style="thin">
        <color indexed="64"/>
      </left>
      <right/>
      <top style="thick">
        <color theme="6" tint="-0.499984740745262"/>
      </top>
      <bottom/>
      <diagonal/>
    </border>
    <border>
      <left/>
      <right/>
      <top style="thick">
        <color theme="6" tint="-0.499984740745262"/>
      </top>
      <bottom/>
      <diagonal/>
    </border>
    <border>
      <left/>
      <right style="thin">
        <color indexed="64"/>
      </right>
      <top style="thick">
        <color theme="6" tint="-0.499984740745262"/>
      </top>
      <bottom/>
      <diagonal/>
    </border>
    <border>
      <left/>
      <right style="thick">
        <color theme="6" tint="-0.499984740745262"/>
      </right>
      <top style="thick">
        <color theme="6" tint="-0.499984740745262"/>
      </top>
      <bottom/>
      <diagonal/>
    </border>
    <border>
      <left style="thick">
        <color theme="6" tint="-0.499984740745262"/>
      </left>
      <right style="thin">
        <color indexed="64"/>
      </right>
      <top/>
      <bottom/>
      <diagonal/>
    </border>
    <border>
      <left/>
      <right style="thick">
        <color theme="6" tint="-0.499984740745262"/>
      </right>
      <top/>
      <bottom/>
      <diagonal/>
    </border>
    <border>
      <left style="thick">
        <color theme="6" tint="-0.499984740745262"/>
      </left>
      <right style="thin">
        <color indexed="64"/>
      </right>
      <top/>
      <bottom style="thick">
        <color theme="6" tint="-0.499984740745262"/>
      </bottom>
      <diagonal/>
    </border>
    <border>
      <left style="thin">
        <color indexed="64"/>
      </left>
      <right/>
      <top/>
      <bottom style="thick">
        <color theme="6" tint="-0.499984740745262"/>
      </bottom>
      <diagonal/>
    </border>
    <border>
      <left/>
      <right/>
      <top/>
      <bottom style="thick">
        <color theme="6" tint="-0.499984740745262"/>
      </bottom>
      <diagonal/>
    </border>
    <border>
      <left/>
      <right style="thin">
        <color indexed="64"/>
      </right>
      <top/>
      <bottom style="thick">
        <color theme="6" tint="-0.499984740745262"/>
      </bottom>
      <diagonal/>
    </border>
    <border>
      <left/>
      <right style="thick">
        <color theme="6" tint="-0.499984740745262"/>
      </right>
      <top/>
      <bottom style="thick">
        <color theme="6" tint="-0.499984740745262"/>
      </bottom>
      <diagonal/>
    </border>
    <border>
      <left/>
      <right/>
      <top style="thin">
        <color indexed="12"/>
      </top>
      <bottom style="medium">
        <color indexed="64"/>
      </bottom>
      <diagonal/>
    </border>
    <border>
      <left/>
      <right style="medium">
        <color rgb="FF888888"/>
      </right>
      <top/>
      <bottom style="medium">
        <color rgb="FF888888"/>
      </bottom>
      <diagonal/>
    </border>
    <border>
      <left style="thin">
        <color indexed="64"/>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55"/>
      </left>
      <right/>
      <top/>
      <bottom/>
      <diagonal/>
    </border>
    <border>
      <left style="thick">
        <color indexed="23"/>
      </left>
      <right/>
      <top style="thick">
        <color indexed="23"/>
      </top>
      <bottom/>
      <diagonal/>
    </border>
    <border>
      <left/>
      <right/>
      <top style="thick">
        <color indexed="23"/>
      </top>
      <bottom/>
      <diagonal/>
    </border>
    <border>
      <left/>
      <right style="thin">
        <color indexed="23"/>
      </right>
      <top style="thick">
        <color indexed="23"/>
      </top>
      <bottom/>
      <diagonal/>
    </border>
    <border>
      <left style="thin">
        <color indexed="23"/>
      </left>
      <right style="thin">
        <color indexed="23"/>
      </right>
      <top style="thick">
        <color indexed="23"/>
      </top>
      <bottom/>
      <diagonal/>
    </border>
    <border>
      <left style="thin">
        <color indexed="23"/>
      </left>
      <right style="thick">
        <color indexed="23"/>
      </right>
      <top style="thick">
        <color indexed="23"/>
      </top>
      <bottom/>
      <diagonal/>
    </border>
    <border>
      <left style="thin">
        <color auto="1"/>
      </left>
      <right style="thin">
        <color auto="1"/>
      </right>
      <top style="medium">
        <color theme="0" tint="-0.24994659260841701"/>
      </top>
      <bottom style="medium">
        <color theme="0" tint="-0.24994659260841701"/>
      </bottom>
      <diagonal/>
    </border>
    <border>
      <left style="medium">
        <color indexed="23"/>
      </left>
      <right/>
      <top/>
      <bottom style="medium">
        <color indexed="55"/>
      </bottom>
      <diagonal/>
    </border>
    <border>
      <left style="medium">
        <color theme="0" tint="-0.24994659260841701"/>
      </left>
      <right style="thin">
        <color auto="1"/>
      </right>
      <top style="medium">
        <color theme="0" tint="-0.24994659260841701"/>
      </top>
      <bottom style="medium">
        <color theme="0" tint="-0.24994659260841701"/>
      </bottom>
      <diagonal/>
    </border>
    <border>
      <left style="thin">
        <color auto="1"/>
      </left>
      <right style="medium">
        <color theme="0" tint="-0.24994659260841701"/>
      </right>
      <top style="medium">
        <color theme="0" tint="-0.24994659260841701"/>
      </top>
      <bottom style="medium">
        <color theme="0" tint="-0.24994659260841701"/>
      </bottom>
      <diagonal/>
    </border>
    <border>
      <left style="thin">
        <color indexed="23"/>
      </left>
      <right style="thin">
        <color indexed="23"/>
      </right>
      <top style="thin">
        <color indexed="23"/>
      </top>
      <bottom style="medium">
        <color indexed="23"/>
      </bottom>
      <diagonal/>
    </border>
    <border>
      <left style="thin">
        <color indexed="23"/>
      </left>
      <right style="thin">
        <color indexed="23"/>
      </right>
      <top style="thin">
        <color indexed="23"/>
      </top>
      <bottom style="thin">
        <color indexed="23"/>
      </bottom>
      <diagonal/>
    </border>
    <border>
      <left style="thin">
        <color indexed="23"/>
      </left>
      <right style="thick">
        <color indexed="23"/>
      </right>
      <top style="thin">
        <color indexed="23"/>
      </top>
      <bottom style="thin">
        <color indexed="23"/>
      </bottom>
      <diagonal/>
    </border>
    <border>
      <left style="medium">
        <color rgb="FF002060"/>
      </left>
      <right/>
      <top/>
      <bottom/>
      <diagonal/>
    </border>
    <border>
      <left/>
      <right style="medium">
        <color rgb="FF888888"/>
      </right>
      <top/>
      <bottom style="medium">
        <color rgb="FFD0D0D0"/>
      </bottom>
      <diagonal/>
    </border>
    <border>
      <left style="medium">
        <color indexed="12"/>
      </left>
      <right style="medium">
        <color indexed="12"/>
      </right>
      <top/>
      <bottom style="thick">
        <color indexed="12"/>
      </bottom>
      <diagonal/>
    </border>
    <border>
      <left style="thick">
        <color indexed="12"/>
      </left>
      <right/>
      <top/>
      <bottom/>
      <diagonal/>
    </border>
    <border>
      <left style="thick">
        <color indexed="12"/>
      </left>
      <right/>
      <top/>
      <bottom style="thick">
        <color indexed="12"/>
      </bottom>
      <diagonal/>
    </border>
    <border>
      <left style="thick">
        <color indexed="12"/>
      </left>
      <right/>
      <top style="medium">
        <color indexed="12"/>
      </top>
      <bottom/>
      <diagonal/>
    </border>
    <border>
      <left style="thick">
        <color indexed="12"/>
      </left>
      <right style="medium">
        <color indexed="12"/>
      </right>
      <top style="medium">
        <color indexed="12"/>
      </top>
      <bottom/>
      <diagonal/>
    </border>
    <border>
      <left style="thick">
        <color indexed="12"/>
      </left>
      <right style="medium">
        <color indexed="12"/>
      </right>
      <top/>
      <bottom style="medium">
        <color indexed="12"/>
      </bottom>
      <diagonal/>
    </border>
    <border>
      <left style="thick">
        <color indexed="12"/>
      </left>
      <right style="medium">
        <color indexed="12"/>
      </right>
      <top/>
      <bottom/>
      <diagonal/>
    </border>
    <border>
      <left/>
      <right style="medium">
        <color indexed="55"/>
      </right>
      <top/>
      <bottom/>
      <diagonal/>
    </border>
    <border>
      <left style="medium">
        <color indexed="55"/>
      </left>
      <right/>
      <top/>
      <bottom style="medium">
        <color indexed="55"/>
      </bottom>
      <diagonal/>
    </border>
    <border>
      <left/>
      <right style="medium">
        <color indexed="55"/>
      </right>
      <top/>
      <bottom style="medium">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style="thin">
        <color indexed="12"/>
      </left>
      <right style="thin">
        <color indexed="12"/>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indexed="12"/>
      </top>
      <bottom style="thin">
        <color indexed="12"/>
      </bottom>
      <diagonal/>
    </border>
    <border>
      <left style="medium">
        <color indexed="12"/>
      </left>
      <right style="medium">
        <color auto="1"/>
      </right>
      <top style="medium">
        <color indexed="12"/>
      </top>
      <bottom style="medium">
        <color indexed="12"/>
      </bottom>
      <diagonal/>
    </border>
    <border>
      <left style="medium">
        <color auto="1"/>
      </left>
      <right/>
      <top style="thin">
        <color indexed="12"/>
      </top>
      <bottom style="thin">
        <color indexed="12"/>
      </bottom>
      <diagonal/>
    </border>
    <border>
      <left style="medium">
        <color auto="1"/>
      </left>
      <right/>
      <top style="thin">
        <color indexed="12"/>
      </top>
      <bottom style="medium">
        <color indexed="12"/>
      </bottom>
      <diagonal/>
    </border>
    <border>
      <left style="medium">
        <color auto="1"/>
      </left>
      <right/>
      <top style="thick">
        <color indexed="12"/>
      </top>
      <bottom/>
      <diagonal/>
    </border>
    <border>
      <left style="medium">
        <color indexed="12"/>
      </left>
      <right style="medium">
        <color auto="1"/>
      </right>
      <top style="medium">
        <color indexed="12"/>
      </top>
      <bottom style="thick">
        <color indexed="12"/>
      </bottom>
      <diagonal/>
    </border>
    <border>
      <left style="medium">
        <color auto="1"/>
      </left>
      <right/>
      <top style="thick">
        <color indexed="12"/>
      </top>
      <bottom style="thin">
        <color indexed="12"/>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D0D0D0"/>
      </right>
      <top/>
      <bottom style="medium">
        <color rgb="FFD0D0D0"/>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style="thick">
        <color indexed="12"/>
      </right>
      <top style="thin">
        <color indexed="12"/>
      </top>
      <bottom style="thick">
        <color indexed="12"/>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tint="4.9989318521683403E-2"/>
      </left>
      <right style="medium">
        <color theme="1" tint="4.9989318521683403E-2"/>
      </right>
      <top style="medium">
        <color indexed="23"/>
      </top>
      <bottom style="medium">
        <color indexed="23"/>
      </bottom>
      <diagonal/>
    </border>
    <border>
      <left style="medium">
        <color indexed="23"/>
      </left>
      <right/>
      <top style="medium">
        <color indexed="55"/>
      </top>
      <bottom style="medium">
        <color indexed="55"/>
      </bottom>
      <diagonal/>
    </border>
    <border>
      <left style="medium">
        <color indexed="23"/>
      </left>
      <right/>
      <top style="medium">
        <color indexed="55"/>
      </top>
      <bottom/>
      <diagonal/>
    </border>
    <border>
      <left style="medium">
        <color indexed="23"/>
      </left>
      <right/>
      <top style="medium">
        <color indexed="23"/>
      </top>
      <bottom style="thin">
        <color indexed="23"/>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12"/>
      </top>
      <bottom style="thick">
        <color indexed="12"/>
      </bottom>
      <diagonal/>
    </border>
    <border>
      <left style="medium">
        <color indexed="12"/>
      </left>
      <right/>
      <top style="thin">
        <color indexed="12"/>
      </top>
      <bottom style="medium">
        <color indexed="12"/>
      </bottom>
      <diagonal/>
    </border>
    <border>
      <left style="thick">
        <color indexed="12"/>
      </left>
      <right style="medium">
        <color auto="1"/>
      </right>
      <top style="thick">
        <color indexed="12"/>
      </top>
      <bottom/>
      <diagonal/>
    </border>
    <border>
      <left style="thick">
        <color indexed="12"/>
      </left>
      <right style="medium">
        <color auto="1"/>
      </right>
      <top/>
      <bottom/>
      <diagonal/>
    </border>
    <border>
      <left style="thick">
        <color indexed="12"/>
      </left>
      <right style="medium">
        <color auto="1"/>
      </right>
      <top/>
      <bottom style="medium">
        <color indexed="12"/>
      </bottom>
      <diagonal/>
    </border>
    <border>
      <left style="medium">
        <color indexed="12"/>
      </left>
      <right style="medium">
        <color auto="1"/>
      </right>
      <top style="medium">
        <color indexed="12"/>
      </top>
      <bottom/>
      <diagonal/>
    </border>
    <border>
      <left style="medium">
        <color indexed="12"/>
      </left>
      <right style="medium">
        <color auto="1"/>
      </right>
      <top/>
      <bottom/>
      <diagonal/>
    </border>
    <border>
      <left style="medium">
        <color indexed="12"/>
      </left>
      <right style="medium">
        <color auto="1"/>
      </right>
      <top/>
      <bottom style="medium">
        <color indexed="12"/>
      </bottom>
      <diagonal/>
    </border>
    <border>
      <left style="medium">
        <color auto="1"/>
      </left>
      <right style="thick">
        <color indexed="12"/>
      </right>
      <top style="thin">
        <color indexed="12"/>
      </top>
      <bottom/>
      <diagonal/>
    </border>
    <border>
      <left style="medium">
        <color auto="1"/>
      </left>
      <right style="thick">
        <color indexed="12"/>
      </right>
      <top style="thin">
        <color auto="1"/>
      </top>
      <bottom style="thick">
        <color indexed="12"/>
      </bottom>
      <diagonal/>
    </border>
    <border>
      <left style="medium">
        <color rgb="FF888888"/>
      </left>
      <right style="medium">
        <color rgb="FF888888"/>
      </right>
      <top style="medium">
        <color rgb="FF888888"/>
      </top>
      <bottom style="medium">
        <color rgb="FF888888"/>
      </bottom>
      <diagonal/>
    </border>
    <border>
      <left style="thick">
        <color indexed="12"/>
      </left>
      <right style="medium">
        <color indexed="12"/>
      </right>
      <top style="thick">
        <color indexed="12"/>
      </top>
      <bottom style="thin">
        <color indexed="12"/>
      </bottom>
      <diagonal/>
    </border>
    <border>
      <left style="medium">
        <color indexed="12"/>
      </left>
      <right style="medium">
        <color indexed="12"/>
      </right>
      <top style="thick">
        <color indexed="12"/>
      </top>
      <bottom/>
      <diagonal/>
    </border>
    <border>
      <left style="medium">
        <color indexed="12"/>
      </left>
      <right style="thick">
        <color indexed="12"/>
      </right>
      <top style="thick">
        <color indexed="12"/>
      </top>
      <bottom/>
      <diagonal/>
    </border>
    <border>
      <left style="medium">
        <color indexed="12"/>
      </left>
      <right style="thick">
        <color indexed="12"/>
      </right>
      <top/>
      <bottom/>
      <diagonal/>
    </border>
    <border>
      <left style="thick">
        <color indexed="12"/>
      </left>
      <right/>
      <top style="thin">
        <color indexed="12"/>
      </top>
      <bottom style="thick">
        <color indexed="12"/>
      </bottom>
      <diagonal/>
    </border>
    <border>
      <left style="medium">
        <color indexed="12"/>
      </left>
      <right style="thick">
        <color indexed="12"/>
      </right>
      <top/>
      <bottom style="thick">
        <color indexed="1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style="thin">
        <color indexed="12"/>
      </bottom>
      <diagonal/>
    </border>
    <border>
      <left style="medium">
        <color indexed="12"/>
      </left>
      <right/>
      <top style="thin">
        <color indexed="12"/>
      </top>
      <bottom style="thin">
        <color indexed="12"/>
      </bottom>
      <diagonal/>
    </border>
    <border>
      <left style="medium">
        <color rgb="FFFFFF00"/>
      </left>
      <right/>
      <top style="medium">
        <color rgb="FFFFFF00"/>
      </top>
      <bottom/>
      <diagonal/>
    </border>
    <border>
      <left/>
      <right/>
      <top style="medium">
        <color rgb="FFFFFF00"/>
      </top>
      <bottom/>
      <diagonal/>
    </border>
    <border>
      <left/>
      <right style="medium">
        <color rgb="FFFFFF00"/>
      </right>
      <top style="medium">
        <color rgb="FFFFFF00"/>
      </top>
      <bottom/>
      <diagonal/>
    </border>
    <border>
      <left style="medium">
        <color rgb="FFFFFF00"/>
      </left>
      <right/>
      <top/>
      <bottom/>
      <diagonal/>
    </border>
    <border>
      <left/>
      <right style="medium">
        <color rgb="FFFFFF00"/>
      </right>
      <top/>
      <bottom/>
      <diagonal/>
    </border>
    <border>
      <left style="medium">
        <color rgb="FFFFFF00"/>
      </left>
      <right/>
      <top/>
      <bottom style="medium">
        <color rgb="FFFFFF00"/>
      </bottom>
      <diagonal/>
    </border>
    <border>
      <left/>
      <right/>
      <top/>
      <bottom style="medium">
        <color rgb="FFFFFF00"/>
      </bottom>
      <diagonal/>
    </border>
    <border>
      <left/>
      <right style="medium">
        <color rgb="FFFFFF00"/>
      </right>
      <top/>
      <bottom style="medium">
        <color rgb="FFFFFF00"/>
      </bottom>
      <diagonal/>
    </border>
    <border>
      <left style="medium">
        <color indexed="23"/>
      </left>
      <right style="medium">
        <color indexed="12"/>
      </right>
      <top/>
      <bottom style="medium">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23"/>
      </right>
      <top/>
      <bottom/>
      <diagonal/>
    </border>
    <border>
      <left style="medium">
        <color theme="1" tint="4.9989318521683403E-2"/>
      </left>
      <right/>
      <top style="medium">
        <color indexed="23"/>
      </top>
      <bottom style="medium">
        <color indexed="23"/>
      </bottom>
      <diagonal/>
    </border>
    <border>
      <left style="medium">
        <color auto="1"/>
      </left>
      <right style="medium">
        <color auto="1"/>
      </right>
      <top style="medium">
        <color auto="1"/>
      </top>
      <bottom style="medium">
        <color auto="1"/>
      </bottom>
      <diagonal/>
    </border>
    <border>
      <left style="medium">
        <color theme="0" tint="-0.499984740745262"/>
      </left>
      <right style="medium">
        <color theme="0" tint="-0.499984740745262"/>
      </right>
      <top/>
      <bottom style="medium">
        <color theme="0" tint="-0.499984740745262"/>
      </bottom>
      <diagonal/>
    </border>
    <border>
      <left style="thick">
        <color indexed="23"/>
      </left>
      <right style="thin">
        <color indexed="23"/>
      </right>
      <top style="thin">
        <color indexed="23"/>
      </top>
      <bottom style="thin">
        <color indexed="23"/>
      </bottom>
      <diagonal/>
    </border>
    <border>
      <left/>
      <right/>
      <top/>
      <bottom style="medium">
        <color rgb="FFE2E2E2"/>
      </bottom>
      <diagonal/>
    </border>
    <border>
      <left/>
      <right style="medium">
        <color indexed="12"/>
      </right>
      <top style="thin">
        <color indexed="12"/>
      </top>
      <bottom style="medium">
        <color indexed="12"/>
      </bottom>
      <diagonal/>
    </border>
    <border>
      <left/>
      <right/>
      <top style="medium">
        <color indexed="12"/>
      </top>
      <bottom style="medium">
        <color indexed="16"/>
      </bottom>
      <diagonal/>
    </border>
    <border>
      <left style="medium">
        <color indexed="12"/>
      </left>
      <right style="medium">
        <color indexed="12"/>
      </right>
      <top style="thin">
        <color indexed="12"/>
      </top>
      <bottom style="medium">
        <color indexed="12"/>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rgb="FF888888"/>
      </left>
      <right style="medium">
        <color rgb="FF888888"/>
      </right>
      <top style="medium">
        <color rgb="FF888888"/>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style="medium">
        <color indexed="12"/>
      </right>
      <top style="thin">
        <color indexed="12"/>
      </top>
      <bottom/>
      <diagonal/>
    </border>
    <border>
      <left/>
      <right style="medium">
        <color indexed="12"/>
      </right>
      <top/>
      <bottom style="thin">
        <color indexed="12"/>
      </bottom>
      <diagonal/>
    </border>
    <border>
      <left style="medium">
        <color indexed="12"/>
      </left>
      <right style="medium">
        <color indexed="12"/>
      </right>
      <top/>
      <bottom style="thin">
        <color indexed="12"/>
      </bottom>
      <diagonal/>
    </border>
  </borders>
  <cellStyleXfs count="25">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xf numFmtId="0" fontId="70" fillId="0" borderId="0">
      <alignment vertical="center"/>
    </xf>
    <xf numFmtId="0" fontId="6" fillId="0" borderId="0"/>
    <xf numFmtId="0" fontId="70" fillId="0" borderId="0">
      <alignment vertical="center"/>
    </xf>
    <xf numFmtId="0" fontId="6" fillId="0" borderId="0"/>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70" fillId="0" borderId="0">
      <alignment vertical="center"/>
    </xf>
    <xf numFmtId="0" fontId="3" fillId="0" borderId="0">
      <alignment vertical="center"/>
    </xf>
    <xf numFmtId="0" fontId="4" fillId="0" borderId="0">
      <alignment vertical="center"/>
    </xf>
    <xf numFmtId="0" fontId="7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6" fillId="0" borderId="0">
      <alignment vertical="center"/>
    </xf>
    <xf numFmtId="0" fontId="1" fillId="0" borderId="0">
      <alignment vertical="center"/>
    </xf>
    <xf numFmtId="0" fontId="159" fillId="0" borderId="0"/>
    <xf numFmtId="0" fontId="160" fillId="0" borderId="0" applyNumberFormat="0" applyFill="0" applyBorder="0" applyAlignment="0" applyProtection="0"/>
    <xf numFmtId="0" fontId="159" fillId="0" borderId="0"/>
  </cellStyleXfs>
  <cellXfs count="868">
    <xf numFmtId="0" fontId="0" fillId="0" borderId="0" xfId="0">
      <alignment vertical="center"/>
    </xf>
    <xf numFmtId="0" fontId="6" fillId="0" borderId="0" xfId="2">
      <alignment vertical="center"/>
    </xf>
    <xf numFmtId="14" fontId="19" fillId="3" borderId="1" xfId="2" applyNumberFormat="1" applyFont="1" applyFill="1" applyBorder="1" applyAlignment="1">
      <alignment horizontal="center" vertical="center" shrinkToFit="1"/>
    </xf>
    <xf numFmtId="0" fontId="10" fillId="0" borderId="0" xfId="2" applyFont="1" applyAlignment="1">
      <alignment horizontal="center" vertical="center"/>
    </xf>
    <xf numFmtId="14" fontId="10" fillId="0" borderId="0" xfId="2" applyNumberFormat="1" applyFont="1" applyAlignment="1">
      <alignment horizontal="center" vertical="center"/>
    </xf>
    <xf numFmtId="0" fontId="10" fillId="0" borderId="0" xfId="2" applyFont="1" applyAlignment="1">
      <alignment vertical="top" wrapText="1"/>
    </xf>
    <xf numFmtId="0" fontId="23" fillId="4" borderId="3" xfId="2" applyFont="1" applyFill="1" applyBorder="1" applyAlignment="1">
      <alignment horizontal="center" vertical="center" wrapText="1"/>
    </xf>
    <xf numFmtId="0" fontId="23" fillId="4" borderId="4" xfId="2" applyFont="1" applyFill="1" applyBorder="1" applyAlignment="1">
      <alignment horizontal="center" vertical="center" wrapText="1"/>
    </xf>
    <xf numFmtId="0" fontId="23" fillId="4" borderId="5" xfId="2" applyFont="1" applyFill="1" applyBorder="1" applyAlignment="1">
      <alignment horizontal="center" vertical="center" wrapText="1"/>
    </xf>
    <xf numFmtId="0" fontId="23" fillId="4" borderId="6" xfId="2" applyFont="1" applyFill="1" applyBorder="1" applyAlignment="1">
      <alignment horizontal="center" vertical="center" wrapText="1"/>
    </xf>
    <xf numFmtId="0" fontId="6" fillId="5" borderId="0" xfId="2" applyFill="1">
      <alignment vertical="center"/>
    </xf>
    <xf numFmtId="177" fontId="12" fillId="3" borderId="8" xfId="2" applyNumberFormat="1" applyFont="1" applyFill="1" applyBorder="1" applyAlignment="1">
      <alignment horizontal="center" vertical="center" shrinkToFit="1"/>
    </xf>
    <xf numFmtId="0" fontId="6" fillId="0" borderId="9" xfId="2" applyBorder="1">
      <alignment vertical="center"/>
    </xf>
    <xf numFmtId="0" fontId="23" fillId="5" borderId="11" xfId="2" applyFont="1" applyFill="1" applyBorder="1" applyAlignment="1">
      <alignment horizontal="center" vertical="center"/>
    </xf>
    <xf numFmtId="0" fontId="0" fillId="0" borderId="8" xfId="0" applyBorder="1" applyAlignment="1">
      <alignment horizontal="center" vertical="center" wrapText="1"/>
    </xf>
    <xf numFmtId="0" fontId="0" fillId="2" borderId="8" xfId="0" applyFill="1" applyBorder="1" applyAlignment="1">
      <alignment horizontal="center" vertical="center" wrapText="1"/>
    </xf>
    <xf numFmtId="0" fontId="6" fillId="0" borderId="8" xfId="2" applyBorder="1" applyAlignment="1">
      <alignment horizontal="center" vertical="center" wrapText="1"/>
    </xf>
    <xf numFmtId="0" fontId="23" fillId="5" borderId="12" xfId="2" applyFont="1" applyFill="1" applyBorder="1" applyAlignment="1">
      <alignment horizontal="center" vertical="center"/>
    </xf>
    <xf numFmtId="0" fontId="23" fillId="5" borderId="7" xfId="2" applyFont="1" applyFill="1" applyBorder="1" applyAlignment="1">
      <alignment horizontal="center" vertical="center"/>
    </xf>
    <xf numFmtId="0" fontId="23" fillId="0" borderId="12" xfId="2" applyFont="1" applyBorder="1" applyAlignment="1">
      <alignment horizontal="center" vertical="center"/>
    </xf>
    <xf numFmtId="0" fontId="6" fillId="2" borderId="8" xfId="2" applyFill="1" applyBorder="1" applyAlignment="1">
      <alignment horizontal="center" vertical="center" wrapText="1"/>
    </xf>
    <xf numFmtId="0" fontId="23" fillId="5" borderId="14" xfId="2" applyFont="1" applyFill="1" applyBorder="1" applyAlignment="1">
      <alignment horizontal="center" vertical="center"/>
    </xf>
    <xf numFmtId="177" fontId="17" fillId="5" borderId="15" xfId="2" applyNumberFormat="1" applyFont="1" applyFill="1" applyBorder="1" applyAlignment="1">
      <alignment horizontal="center" vertical="center" wrapText="1"/>
    </xf>
    <xf numFmtId="0" fontId="23" fillId="5" borderId="9" xfId="2" applyFont="1" applyFill="1" applyBorder="1" applyAlignment="1">
      <alignment horizontal="center" vertical="center"/>
    </xf>
    <xf numFmtId="0" fontId="6" fillId="5" borderId="14" xfId="2" applyFill="1" applyBorder="1">
      <alignment vertical="center"/>
    </xf>
    <xf numFmtId="0" fontId="6" fillId="5" borderId="15" xfId="2" applyFill="1" applyBorder="1">
      <alignment vertical="center"/>
    </xf>
    <xf numFmtId="0" fontId="6" fillId="5" borderId="9" xfId="2" applyFill="1" applyBorder="1">
      <alignment vertical="center"/>
    </xf>
    <xf numFmtId="0" fontId="6" fillId="5" borderId="16" xfId="2" applyFill="1" applyBorder="1">
      <alignment vertical="center"/>
    </xf>
    <xf numFmtId="0" fontId="6" fillId="5" borderId="4" xfId="2" applyFill="1" applyBorder="1">
      <alignment vertical="center"/>
    </xf>
    <xf numFmtId="0" fontId="6" fillId="0" borderId="16" xfId="2" applyBorder="1">
      <alignment vertical="center"/>
    </xf>
    <xf numFmtId="0" fontId="6" fillId="5" borderId="18" xfId="2" applyFill="1" applyBorder="1">
      <alignment vertical="center"/>
    </xf>
    <xf numFmtId="0" fontId="6" fillId="5" borderId="19" xfId="2" applyFill="1" applyBorder="1">
      <alignment vertical="center"/>
    </xf>
    <xf numFmtId="0" fontId="6" fillId="5" borderId="20" xfId="2" applyFill="1" applyBorder="1">
      <alignment vertical="center"/>
    </xf>
    <xf numFmtId="0" fontId="6" fillId="0" borderId="21" xfId="2" applyBorder="1">
      <alignment vertical="center"/>
    </xf>
    <xf numFmtId="0" fontId="6" fillId="0" borderId="22" xfId="2" applyBorder="1">
      <alignment vertical="center"/>
    </xf>
    <xf numFmtId="0" fontId="6" fillId="0" borderId="23" xfId="2" applyBorder="1">
      <alignment vertical="center"/>
    </xf>
    <xf numFmtId="0" fontId="6" fillId="0" borderId="24" xfId="2" applyBorder="1">
      <alignment vertical="center"/>
    </xf>
    <xf numFmtId="0" fontId="18" fillId="3" borderId="25" xfId="2" applyFont="1" applyFill="1" applyBorder="1" applyAlignment="1">
      <alignment horizontal="center" vertical="center" wrapText="1"/>
    </xf>
    <xf numFmtId="0" fontId="25" fillId="0" borderId="0" xfId="2" applyFont="1">
      <alignment vertical="center"/>
    </xf>
    <xf numFmtId="0" fontId="9" fillId="5" borderId="0" xfId="2" applyFont="1" applyFill="1" applyAlignment="1">
      <alignment horizontal="center" vertical="center" wrapText="1"/>
    </xf>
    <xf numFmtId="14" fontId="9" fillId="5" borderId="0" xfId="2" applyNumberFormat="1" applyFont="1" applyFill="1" applyAlignment="1">
      <alignment horizontal="center" vertical="center"/>
    </xf>
    <xf numFmtId="14" fontId="26" fillId="5" borderId="0" xfId="2" applyNumberFormat="1" applyFont="1" applyFill="1" applyAlignment="1">
      <alignment horizontal="center" vertical="center"/>
    </xf>
    <xf numFmtId="0" fontId="6" fillId="0" borderId="0" xfId="2" applyAlignment="1">
      <alignment horizontal="center" vertical="center"/>
    </xf>
    <xf numFmtId="0" fontId="26" fillId="0" borderId="0" xfId="2" applyFont="1" applyAlignment="1">
      <alignment horizontal="center" vertical="center"/>
    </xf>
    <xf numFmtId="0" fontId="8" fillId="5" borderId="0" xfId="1" applyFill="1" applyAlignment="1" applyProtection="1">
      <alignment vertical="center" wrapText="1"/>
    </xf>
    <xf numFmtId="0" fontId="10" fillId="2" borderId="32" xfId="2" applyFont="1" applyFill="1" applyBorder="1" applyAlignment="1">
      <alignment horizontal="center" vertical="center"/>
    </xf>
    <xf numFmtId="14" fontId="10" fillId="2" borderId="33" xfId="2" applyNumberFormat="1" applyFont="1" applyFill="1" applyBorder="1" applyAlignment="1">
      <alignment horizontal="center" vertical="center"/>
    </xf>
    <xf numFmtId="0" fontId="6" fillId="5" borderId="0" xfId="2" applyFill="1" applyAlignment="1">
      <alignment vertical="center" wrapText="1"/>
    </xf>
    <xf numFmtId="14" fontId="27" fillId="3" borderId="1" xfId="1" applyNumberFormat="1" applyFont="1" applyFill="1" applyBorder="1" applyAlignment="1" applyProtection="1">
      <alignment horizontal="center" vertical="center" wrapText="1" shrinkToFit="1"/>
    </xf>
    <xf numFmtId="0" fontId="34" fillId="9" borderId="43" xfId="17" applyFont="1" applyFill="1" applyBorder="1" applyAlignment="1">
      <alignment horizontal="left" vertical="center"/>
    </xf>
    <xf numFmtId="0" fontId="34" fillId="9" borderId="44" xfId="17" applyFont="1" applyFill="1" applyBorder="1" applyAlignment="1">
      <alignment horizontal="center" vertical="center"/>
    </xf>
    <xf numFmtId="0" fontId="34" fillId="9" borderId="44" xfId="2" applyFont="1" applyFill="1" applyBorder="1" applyAlignment="1">
      <alignment horizontal="center" vertical="center"/>
    </xf>
    <xf numFmtId="0" fontId="35" fillId="9" borderId="44" xfId="2" applyFont="1" applyFill="1" applyBorder="1" applyAlignment="1">
      <alignment horizontal="center" vertical="center"/>
    </xf>
    <xf numFmtId="0" fontId="35" fillId="9" borderId="45" xfId="2" applyFont="1" applyFill="1" applyBorder="1" applyAlignment="1">
      <alignment horizontal="center" vertical="center"/>
    </xf>
    <xf numFmtId="0" fontId="36" fillId="0" borderId="0" xfId="2" applyFont="1">
      <alignment vertical="center"/>
    </xf>
    <xf numFmtId="0" fontId="39" fillId="0" borderId="0" xfId="2" applyFont="1" applyAlignment="1">
      <alignment horizontal="center" vertical="center"/>
    </xf>
    <xf numFmtId="0" fontId="40" fillId="0" borderId="0" xfId="2" applyFont="1" applyAlignment="1">
      <alignment vertical="center" wrapText="1"/>
    </xf>
    <xf numFmtId="0" fontId="1" fillId="0" borderId="0" xfId="17">
      <alignment vertical="center"/>
    </xf>
    <xf numFmtId="0" fontId="41" fillId="0" borderId="0" xfId="17" applyFont="1">
      <alignment vertical="center"/>
    </xf>
    <xf numFmtId="0" fontId="35" fillId="9" borderId="46" xfId="2" applyFont="1" applyFill="1" applyBorder="1" applyAlignment="1">
      <alignment horizontal="center" vertical="center"/>
    </xf>
    <xf numFmtId="0" fontId="35" fillId="9" borderId="47" xfId="2" applyFont="1" applyFill="1" applyBorder="1" applyAlignment="1">
      <alignment horizontal="center" vertical="center"/>
    </xf>
    <xf numFmtId="0" fontId="42" fillId="0" borderId="0" xfId="2" applyFont="1" applyAlignment="1">
      <alignment vertical="center" wrapText="1"/>
    </xf>
    <xf numFmtId="0" fontId="44" fillId="0" borderId="0" xfId="2" applyFont="1">
      <alignment vertical="center"/>
    </xf>
    <xf numFmtId="0" fontId="45" fillId="0" borderId="0" xfId="2" applyFont="1" applyAlignment="1">
      <alignment horizontal="center" vertical="center"/>
    </xf>
    <xf numFmtId="0" fontId="1" fillId="10" borderId="47" xfId="17" applyFill="1" applyBorder="1">
      <alignment vertical="center"/>
    </xf>
    <xf numFmtId="0" fontId="38" fillId="0" borderId="0" xfId="17" applyFont="1" applyAlignment="1">
      <alignment horizontal="center" vertical="center"/>
    </xf>
    <xf numFmtId="0" fontId="46" fillId="0" borderId="0" xfId="2" applyFont="1" applyAlignment="1">
      <alignment vertical="center" wrapText="1"/>
    </xf>
    <xf numFmtId="0" fontId="8" fillId="0" borderId="46" xfId="1" applyFill="1" applyBorder="1" applyAlignment="1" applyProtection="1">
      <alignment vertical="center"/>
    </xf>
    <xf numFmtId="0" fontId="1" fillId="10" borderId="47" xfId="17" applyFill="1" applyBorder="1" applyAlignment="1">
      <alignment horizontal="center" vertical="center"/>
    </xf>
    <xf numFmtId="0" fontId="42" fillId="0" borderId="0" xfId="2" applyFont="1">
      <alignment vertical="center"/>
    </xf>
    <xf numFmtId="0" fontId="8" fillId="10" borderId="0" xfId="1" applyFill="1" applyBorder="1" applyAlignment="1" applyProtection="1">
      <alignment vertical="center" wrapText="1"/>
    </xf>
    <xf numFmtId="0" fontId="6" fillId="10" borderId="47" xfId="2" applyFill="1" applyBorder="1" applyAlignment="1">
      <alignment vertical="center" wrapText="1"/>
    </xf>
    <xf numFmtId="0" fontId="46" fillId="0" borderId="0" xfId="17" applyFont="1" applyAlignment="1">
      <alignment vertical="center" wrapText="1"/>
    </xf>
    <xf numFmtId="0" fontId="48" fillId="0" borderId="0" xfId="17" applyFont="1" applyAlignment="1">
      <alignment horizontal="left" vertical="center"/>
    </xf>
    <xf numFmtId="0" fontId="38" fillId="0" borderId="0" xfId="17" applyFont="1" applyAlignment="1">
      <alignment vertical="top" wrapText="1"/>
    </xf>
    <xf numFmtId="0" fontId="8" fillId="0" borderId="0" xfId="1" applyFill="1" applyAlignment="1" applyProtection="1">
      <alignment horizontal="center" vertical="center"/>
    </xf>
    <xf numFmtId="0" fontId="0" fillId="11" borderId="0" xfId="0" applyFill="1" applyAlignment="1">
      <alignment vertical="center" wrapText="1"/>
    </xf>
    <xf numFmtId="0" fontId="1" fillId="11" borderId="0" xfId="17" applyFill="1">
      <alignment vertical="center"/>
    </xf>
    <xf numFmtId="0" fontId="50" fillId="12" borderId="53" xfId="17" applyFont="1" applyFill="1" applyBorder="1" applyAlignment="1">
      <alignment horizontal="center" vertical="center"/>
    </xf>
    <xf numFmtId="0" fontId="57" fillId="3" borderId="55" xfId="17" applyFont="1" applyFill="1" applyBorder="1" applyAlignment="1">
      <alignment horizontal="center" vertical="center" wrapText="1"/>
    </xf>
    <xf numFmtId="0" fontId="7" fillId="3" borderId="56" xfId="17" applyFont="1" applyFill="1" applyBorder="1" applyAlignment="1">
      <alignment horizontal="center" vertical="center" wrapText="1"/>
    </xf>
    <xf numFmtId="0" fontId="14" fillId="3" borderId="56" xfId="17" applyFont="1" applyFill="1" applyBorder="1" applyAlignment="1">
      <alignment horizontal="center" vertical="center" wrapText="1"/>
    </xf>
    <xf numFmtId="0" fontId="59" fillId="3" borderId="56" xfId="17" applyFont="1" applyFill="1" applyBorder="1" applyAlignment="1">
      <alignment horizontal="center" vertical="center" wrapText="1"/>
    </xf>
    <xf numFmtId="0" fontId="7" fillId="3" borderId="57" xfId="17" applyFont="1" applyFill="1" applyBorder="1" applyAlignment="1">
      <alignment horizontal="center" vertical="center" wrapText="1"/>
    </xf>
    <xf numFmtId="0" fontId="7" fillId="3" borderId="34" xfId="17" applyFont="1" applyFill="1" applyBorder="1" applyAlignment="1">
      <alignment horizontal="center" vertical="center" wrapText="1"/>
    </xf>
    <xf numFmtId="176" fontId="60" fillId="3" borderId="40" xfId="17" applyNumberFormat="1" applyFont="1" applyFill="1" applyBorder="1" applyAlignment="1">
      <alignment horizontal="center" vertical="center" wrapText="1"/>
    </xf>
    <xf numFmtId="0" fontId="60" fillId="3" borderId="40" xfId="17" applyFont="1" applyFill="1" applyBorder="1" applyAlignment="1">
      <alignment horizontal="left" vertical="center" wrapText="1"/>
    </xf>
    <xf numFmtId="0" fontId="7" fillId="3" borderId="29" xfId="17" applyFont="1" applyFill="1" applyBorder="1" applyAlignment="1">
      <alignment horizontal="center" vertical="center" wrapText="1"/>
    </xf>
    <xf numFmtId="176" fontId="60" fillId="13" borderId="58" xfId="17" applyNumberFormat="1" applyFont="1" applyFill="1" applyBorder="1" applyAlignment="1">
      <alignment horizontal="center" vertical="center" wrapText="1"/>
    </xf>
    <xf numFmtId="0" fontId="60" fillId="13" borderId="58" xfId="17" applyFont="1" applyFill="1" applyBorder="1" applyAlignment="1">
      <alignment horizontal="left" vertical="center" wrapText="1"/>
    </xf>
    <xf numFmtId="0" fontId="64" fillId="14" borderId="59" xfId="17" applyFont="1" applyFill="1" applyBorder="1" applyAlignment="1">
      <alignment horizontal="center" vertical="center" wrapText="1"/>
    </xf>
    <xf numFmtId="176" fontId="62" fillId="14" borderId="59" xfId="17" applyNumberFormat="1" applyFont="1" applyFill="1" applyBorder="1" applyAlignment="1">
      <alignment horizontal="center" vertical="center" wrapText="1"/>
    </xf>
    <xf numFmtId="181" fontId="64" fillId="10" borderId="59" xfId="0" applyNumberFormat="1" applyFont="1" applyFill="1" applyBorder="1" applyAlignment="1">
      <alignment horizontal="center" vertical="center"/>
    </xf>
    <xf numFmtId="0" fontId="64" fillId="14" borderId="60" xfId="17" applyFont="1" applyFill="1" applyBorder="1" applyAlignment="1">
      <alignment horizontal="center" vertical="center" wrapText="1"/>
    </xf>
    <xf numFmtId="182" fontId="66" fillId="14" borderId="61" xfId="17" applyNumberFormat="1" applyFont="1" applyFill="1" applyBorder="1" applyAlignment="1">
      <alignment horizontal="center" vertical="center" wrapText="1"/>
    </xf>
    <xf numFmtId="0" fontId="7" fillId="3" borderId="35" xfId="17" applyFont="1" applyFill="1" applyBorder="1" applyAlignment="1">
      <alignment horizontal="center" vertical="center" wrapText="1"/>
    </xf>
    <xf numFmtId="0" fontId="7" fillId="3" borderId="36" xfId="17" applyFont="1" applyFill="1" applyBorder="1" applyAlignment="1">
      <alignment horizontal="center" vertical="center" wrapText="1"/>
    </xf>
    <xf numFmtId="0" fontId="14" fillId="3" borderId="36" xfId="17" applyFont="1" applyFill="1" applyBorder="1" applyAlignment="1">
      <alignment horizontal="center" vertical="center" wrapText="1"/>
    </xf>
    <xf numFmtId="0" fontId="59" fillId="3" borderId="36" xfId="17" applyFont="1" applyFill="1" applyBorder="1" applyAlignment="1">
      <alignment horizontal="center" vertical="center" wrapText="1"/>
    </xf>
    <xf numFmtId="0" fontId="7" fillId="3" borderId="37" xfId="17" applyFont="1" applyFill="1" applyBorder="1" applyAlignment="1">
      <alignment horizontal="center" vertical="center" wrapText="1"/>
    </xf>
    <xf numFmtId="0" fontId="1" fillId="0" borderId="0" xfId="17" applyAlignment="1">
      <alignment horizontal="center" vertical="center"/>
    </xf>
    <xf numFmtId="0" fontId="6" fillId="0" borderId="0" xfId="2" applyAlignment="1">
      <alignment vertical="top" wrapText="1"/>
    </xf>
    <xf numFmtId="0" fontId="6" fillId="0" borderId="13" xfId="2" applyBorder="1" applyAlignment="1">
      <alignment vertical="top" wrapText="1"/>
    </xf>
    <xf numFmtId="0" fontId="6" fillId="15" borderId="13" xfId="2" applyFill="1" applyBorder="1" applyAlignment="1">
      <alignment vertical="top" wrapText="1"/>
    </xf>
    <xf numFmtId="0" fontId="23" fillId="0" borderId="0" xfId="2" applyFont="1" applyAlignment="1">
      <alignment vertical="top" wrapText="1"/>
    </xf>
    <xf numFmtId="0" fontId="6" fillId="2" borderId="13" xfId="2" applyFill="1" applyBorder="1" applyAlignment="1">
      <alignment vertical="top" wrapText="1"/>
    </xf>
    <xf numFmtId="0" fontId="6" fillId="2" borderId="63" xfId="2" applyFill="1" applyBorder="1" applyAlignment="1">
      <alignment vertical="top" wrapText="1"/>
    </xf>
    <xf numFmtId="0" fontId="6" fillId="2" borderId="64" xfId="2" applyFill="1" applyBorder="1" applyAlignment="1">
      <alignment vertical="top" wrapText="1"/>
    </xf>
    <xf numFmtId="0" fontId="1" fillId="2" borderId="65" xfId="2" applyFont="1" applyFill="1" applyBorder="1" applyAlignment="1">
      <alignment vertical="top" wrapText="1"/>
    </xf>
    <xf numFmtId="0" fontId="1" fillId="2" borderId="63" xfId="2" applyFont="1" applyFill="1" applyBorder="1" applyAlignment="1">
      <alignment vertical="top" wrapText="1"/>
    </xf>
    <xf numFmtId="0" fontId="1" fillId="2" borderId="62" xfId="2" applyFont="1" applyFill="1" applyBorder="1" applyAlignment="1">
      <alignment vertical="top" wrapText="1"/>
    </xf>
    <xf numFmtId="0" fontId="6" fillId="3" borderId="13" xfId="2" applyFill="1" applyBorder="1">
      <alignment vertical="center"/>
    </xf>
    <xf numFmtId="0" fontId="1" fillId="3" borderId="66" xfId="2" applyFont="1" applyFill="1" applyBorder="1" applyAlignment="1">
      <alignment vertical="top" wrapText="1"/>
    </xf>
    <xf numFmtId="0" fontId="6" fillId="16" borderId="13" xfId="2" applyFill="1" applyBorder="1">
      <alignment vertical="center"/>
    </xf>
    <xf numFmtId="0" fontId="0" fillId="0" borderId="68" xfId="0" applyBorder="1">
      <alignment vertical="center"/>
    </xf>
    <xf numFmtId="0" fontId="15" fillId="0" borderId="68" xfId="0" applyFont="1" applyBorder="1">
      <alignment vertical="center"/>
    </xf>
    <xf numFmtId="0" fontId="0" fillId="0" borderId="69" xfId="0" applyBorder="1">
      <alignment vertical="center"/>
    </xf>
    <xf numFmtId="0" fontId="0" fillId="0" borderId="49" xfId="0" applyBorder="1">
      <alignment vertical="center"/>
    </xf>
    <xf numFmtId="177" fontId="12" fillId="20" borderId="8" xfId="2" applyNumberFormat="1" applyFont="1" applyFill="1" applyBorder="1" applyAlignment="1">
      <alignment horizontal="center" vertical="center" shrinkToFit="1"/>
    </xf>
    <xf numFmtId="0" fontId="6" fillId="20" borderId="0" xfId="2" applyFill="1">
      <alignment vertical="center"/>
    </xf>
    <xf numFmtId="0" fontId="0" fillId="20" borderId="0" xfId="0" applyFill="1">
      <alignment vertical="center"/>
    </xf>
    <xf numFmtId="0" fontId="6" fillId="6" borderId="8" xfId="2" applyFill="1" applyBorder="1" applyAlignment="1">
      <alignment horizontal="center" vertical="center" wrapText="1"/>
    </xf>
    <xf numFmtId="0" fontId="6" fillId="0" borderId="103" xfId="2" applyBorder="1" applyAlignment="1">
      <alignment horizontal="center" vertical="center" wrapText="1"/>
    </xf>
    <xf numFmtId="0" fontId="6" fillId="6" borderId="103" xfId="2" applyFill="1" applyBorder="1" applyAlignment="1">
      <alignment horizontal="center" vertical="center" wrapText="1"/>
    </xf>
    <xf numFmtId="0" fontId="1" fillId="5" borderId="0" xfId="2" applyFont="1" applyFill="1">
      <alignment vertical="center"/>
    </xf>
    <xf numFmtId="0" fontId="8" fillId="20" borderId="0" xfId="1" applyFill="1" applyAlignment="1" applyProtection="1">
      <alignment vertical="center"/>
    </xf>
    <xf numFmtId="3" fontId="0" fillId="26" borderId="0" xfId="0" applyNumberFormat="1" applyFill="1">
      <alignment vertical="center"/>
    </xf>
    <xf numFmtId="0" fontId="0" fillId="24" borderId="0" xfId="0" applyFill="1">
      <alignment vertical="center"/>
    </xf>
    <xf numFmtId="0" fontId="0" fillId="0" borderId="68" xfId="0" applyBorder="1" applyAlignment="1">
      <alignment vertical="top"/>
    </xf>
    <xf numFmtId="0" fontId="0" fillId="0" borderId="0" xfId="0" applyAlignment="1">
      <alignment vertical="top"/>
    </xf>
    <xf numFmtId="0" fontId="76" fillId="20" borderId="0" xfId="0" applyFont="1" applyFill="1">
      <alignment vertical="center"/>
    </xf>
    <xf numFmtId="0" fontId="75" fillId="20" borderId="0" xfId="0" applyFont="1" applyFill="1">
      <alignment vertical="center"/>
    </xf>
    <xf numFmtId="0" fontId="1" fillId="15" borderId="65" xfId="2" applyFont="1" applyFill="1" applyBorder="1" applyAlignment="1">
      <alignment vertical="top" wrapText="1"/>
    </xf>
    <xf numFmtId="0" fontId="79" fillId="0" borderId="0" xfId="0" applyFont="1" applyAlignment="1">
      <alignment horizontal="justify" vertical="center"/>
    </xf>
    <xf numFmtId="0" fontId="82" fillId="0" borderId="57" xfId="0" applyFont="1" applyBorder="1" applyAlignment="1">
      <alignment horizontal="justify" vertical="center" wrapText="1"/>
    </xf>
    <xf numFmtId="0" fontId="82" fillId="0" borderId="37" xfId="0" applyFont="1" applyBorder="1" applyAlignment="1">
      <alignment horizontal="justify" vertical="center" wrapText="1"/>
    </xf>
    <xf numFmtId="0" fontId="79" fillId="0" borderId="106" xfId="0" applyFont="1" applyBorder="1" applyAlignment="1">
      <alignment horizontal="center" vertical="center" wrapText="1"/>
    </xf>
    <xf numFmtId="0" fontId="79" fillId="0" borderId="37" xfId="0" applyFont="1" applyBorder="1" applyAlignment="1">
      <alignment horizontal="center" vertical="center" wrapText="1"/>
    </xf>
    <xf numFmtId="0" fontId="79" fillId="28" borderId="37" xfId="0" applyFont="1" applyFill="1" applyBorder="1" applyAlignment="1">
      <alignment horizontal="justify" vertical="center" wrapText="1"/>
    </xf>
    <xf numFmtId="0" fontId="79" fillId="0" borderId="37" xfId="0" applyFont="1" applyBorder="1" applyAlignment="1">
      <alignment horizontal="justify" vertical="center" wrapText="1"/>
    </xf>
    <xf numFmtId="0" fontId="7" fillId="29" borderId="56" xfId="17" applyFont="1" applyFill="1" applyBorder="1" applyAlignment="1">
      <alignment horizontal="center" vertical="center" wrapText="1"/>
    </xf>
    <xf numFmtId="0" fontId="0" fillId="0" borderId="0" xfId="0" applyAlignment="1">
      <alignment horizontal="left" vertical="center"/>
    </xf>
    <xf numFmtId="0" fontId="83" fillId="0" borderId="0" xfId="0" applyFont="1" applyAlignment="1">
      <alignment horizontal="left" vertical="center"/>
    </xf>
    <xf numFmtId="0" fontId="84" fillId="0" borderId="0" xfId="0" applyFont="1" applyAlignment="1">
      <alignment horizontal="center" vertical="center" wrapText="1"/>
    </xf>
    <xf numFmtId="0" fontId="84" fillId="0" borderId="0" xfId="0" applyFont="1" applyAlignment="1">
      <alignment horizontal="left" vertical="center" wrapText="1"/>
    </xf>
    <xf numFmtId="0" fontId="79" fillId="24" borderId="106" xfId="0" applyFont="1" applyFill="1" applyBorder="1" applyAlignment="1">
      <alignment horizontal="center" vertical="center" wrapText="1"/>
    </xf>
    <xf numFmtId="0" fontId="79" fillId="24" borderId="37" xfId="0" applyFont="1" applyFill="1" applyBorder="1" applyAlignment="1">
      <alignment horizontal="center" vertical="center" wrapText="1"/>
    </xf>
    <xf numFmtId="0" fontId="79" fillId="24" borderId="37" xfId="0" applyFont="1" applyFill="1" applyBorder="1" applyAlignment="1">
      <alignment horizontal="justify" vertical="center" wrapText="1"/>
    </xf>
    <xf numFmtId="0" fontId="74" fillId="20" borderId="0" xfId="0" applyFont="1" applyFill="1" applyAlignment="1">
      <alignment horizontal="center" vertical="center"/>
    </xf>
    <xf numFmtId="0" fontId="79" fillId="20" borderId="106" xfId="0" applyFont="1" applyFill="1" applyBorder="1" applyAlignment="1">
      <alignment horizontal="center" vertical="center" wrapText="1"/>
    </xf>
    <xf numFmtId="0" fontId="79" fillId="20" borderId="37" xfId="0" applyFont="1" applyFill="1" applyBorder="1" applyAlignment="1">
      <alignment horizontal="center" vertical="center" wrapText="1"/>
    </xf>
    <xf numFmtId="0" fontId="79" fillId="20" borderId="37" xfId="0" applyFont="1" applyFill="1" applyBorder="1" applyAlignment="1">
      <alignment horizontal="justify" vertical="center" wrapText="1"/>
    </xf>
    <xf numFmtId="0" fontId="71" fillId="24" borderId="0" xfId="0" applyFont="1" applyFill="1" applyAlignment="1">
      <alignment vertical="top" wrapText="1"/>
    </xf>
    <xf numFmtId="0" fontId="8" fillId="0" borderId="129" xfId="1" applyFill="1" applyBorder="1" applyAlignment="1" applyProtection="1">
      <alignment vertical="center" wrapText="1"/>
    </xf>
    <xf numFmtId="0" fontId="97" fillId="0" borderId="57" xfId="0" applyFont="1" applyBorder="1" applyAlignment="1">
      <alignment horizontal="justify" vertical="center" wrapText="1"/>
    </xf>
    <xf numFmtId="0" fontId="97" fillId="0" borderId="37" xfId="0" applyFont="1" applyBorder="1" applyAlignment="1">
      <alignment horizontal="justify" vertical="center" wrapText="1"/>
    </xf>
    <xf numFmtId="0" fontId="97" fillId="28" borderId="37" xfId="0" applyFont="1" applyFill="1" applyBorder="1" applyAlignment="1">
      <alignment horizontal="justify" vertical="center" wrapText="1"/>
    </xf>
    <xf numFmtId="0" fontId="102" fillId="0" borderId="0" xfId="17" applyFont="1">
      <alignment vertical="center"/>
    </xf>
    <xf numFmtId="0" fontId="101" fillId="0" borderId="0" xfId="2" applyFont="1">
      <alignment vertical="center"/>
    </xf>
    <xf numFmtId="0" fontId="103" fillId="21" borderId="130" xfId="0" applyFont="1" applyFill="1" applyBorder="1" applyAlignment="1">
      <alignment horizontal="center" vertical="center" wrapText="1"/>
    </xf>
    <xf numFmtId="0" fontId="0" fillId="25" borderId="0" xfId="0" applyFill="1">
      <alignment vertical="center"/>
    </xf>
    <xf numFmtId="0" fontId="79" fillId="20" borderId="0" xfId="0" applyFont="1" applyFill="1" applyAlignment="1">
      <alignment horizontal="justify" vertical="center"/>
    </xf>
    <xf numFmtId="14" fontId="6" fillId="0" borderId="0" xfId="2" applyNumberFormat="1">
      <alignment vertical="center"/>
    </xf>
    <xf numFmtId="0" fontId="18" fillId="2" borderId="42" xfId="2"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31" fillId="0" borderId="10" xfId="0" applyFont="1" applyBorder="1" applyAlignment="1">
      <alignment horizontal="center" vertical="center" wrapText="1"/>
    </xf>
    <xf numFmtId="0" fontId="94" fillId="24" borderId="0" xfId="0" applyFont="1" applyFill="1" applyAlignment="1">
      <alignment vertical="top" wrapText="1"/>
    </xf>
    <xf numFmtId="0" fontId="72" fillId="25" borderId="0" xfId="0" applyFont="1" applyFill="1" applyAlignment="1">
      <alignment vertical="top" wrapText="1"/>
    </xf>
    <xf numFmtId="0" fontId="95" fillId="25" borderId="0" xfId="0" applyFont="1" applyFill="1" applyAlignment="1">
      <alignment vertical="top" wrapText="1"/>
    </xf>
    <xf numFmtId="0" fontId="73" fillId="25" borderId="0" xfId="0" applyFont="1" applyFill="1" applyAlignment="1">
      <alignment vertical="top" wrapText="1"/>
    </xf>
    <xf numFmtId="0" fontId="96" fillId="25" borderId="0" xfId="0" applyFont="1" applyFill="1" applyAlignment="1">
      <alignment horizontal="center" vertical="center" wrapText="1"/>
    </xf>
    <xf numFmtId="0" fontId="96" fillId="25" borderId="0" xfId="0" applyFont="1" applyFill="1" applyAlignment="1">
      <alignment horizontal="center" vertical="top" wrapText="1"/>
    </xf>
    <xf numFmtId="0" fontId="98" fillId="25" borderId="0" xfId="0" applyFont="1" applyFill="1" applyAlignment="1">
      <alignment horizontal="center" vertical="top" wrapText="1"/>
    </xf>
    <xf numFmtId="0" fontId="96" fillId="25" borderId="0" xfId="0" applyFont="1" applyFill="1" applyAlignment="1">
      <alignment vertical="top" wrapText="1"/>
    </xf>
    <xf numFmtId="0" fontId="28" fillId="26" borderId="0" xfId="0" applyFont="1" applyFill="1">
      <alignment vertical="center"/>
    </xf>
    <xf numFmtId="0" fontId="110" fillId="22" borderId="31" xfId="2" applyFont="1" applyFill="1" applyBorder="1" applyAlignment="1">
      <alignment horizontal="center" vertical="center" wrapText="1"/>
    </xf>
    <xf numFmtId="0" fontId="112" fillId="3" borderId="41" xfId="2" applyFont="1" applyFill="1" applyBorder="1" applyAlignment="1">
      <alignment horizontal="center" vertical="center"/>
    </xf>
    <xf numFmtId="14" fontId="112" fillId="3" borderId="40" xfId="2" applyNumberFormat="1" applyFont="1" applyFill="1" applyBorder="1" applyAlignment="1">
      <alignment horizontal="center" vertical="center"/>
    </xf>
    <xf numFmtId="14" fontId="112" fillId="3" borderId="1" xfId="2" applyNumberFormat="1" applyFont="1" applyFill="1" applyBorder="1" applyAlignment="1">
      <alignment horizontal="center" vertical="center"/>
    </xf>
    <xf numFmtId="0" fontId="112" fillId="3" borderId="39" xfId="2" applyFont="1" applyFill="1" applyBorder="1" applyAlignment="1">
      <alignment horizontal="center" vertical="center"/>
    </xf>
    <xf numFmtId="14" fontId="112" fillId="3" borderId="2" xfId="2" applyNumberFormat="1" applyFont="1" applyFill="1" applyBorder="1" applyAlignment="1">
      <alignment horizontal="center" vertical="center"/>
    </xf>
    <xf numFmtId="0" fontId="113" fillId="0" borderId="0" xfId="2" applyFont="1" applyAlignment="1">
      <alignment horizontal="center" vertical="center"/>
    </xf>
    <xf numFmtId="14" fontId="112" fillId="0" borderId="0" xfId="2" applyNumberFormat="1" applyFont="1" applyAlignment="1">
      <alignment horizontal="center" vertical="center"/>
    </xf>
    <xf numFmtId="0" fontId="107" fillId="24" borderId="109" xfId="0" applyFont="1" applyFill="1" applyBorder="1" applyAlignment="1">
      <alignment horizontal="left" vertical="center"/>
    </xf>
    <xf numFmtId="0" fontId="107" fillId="24" borderId="110" xfId="0" applyFont="1" applyFill="1" applyBorder="1" applyAlignment="1">
      <alignment horizontal="left" vertical="center"/>
    </xf>
    <xf numFmtId="0" fontId="117" fillId="24" borderId="108" xfId="0" applyFont="1" applyFill="1" applyBorder="1" applyAlignment="1">
      <alignment horizontal="left" vertical="center"/>
    </xf>
    <xf numFmtId="0" fontId="0" fillId="0" borderId="13" xfId="0" applyBorder="1" applyAlignment="1">
      <alignment vertical="top" wrapText="1"/>
    </xf>
    <xf numFmtId="0" fontId="23" fillId="22" borderId="3" xfId="2" applyFont="1" applyFill="1" applyBorder="1" applyAlignment="1">
      <alignment horizontal="center" vertical="center" wrapText="1"/>
    </xf>
    <xf numFmtId="0" fontId="24" fillId="20" borderId="8" xfId="2" applyFont="1" applyFill="1" applyBorder="1" applyAlignment="1">
      <alignment horizontal="center" vertical="center" wrapText="1"/>
    </xf>
    <xf numFmtId="0" fontId="8" fillId="0" borderId="0" xfId="1" applyAlignment="1" applyProtection="1">
      <alignment vertical="center" wrapText="1"/>
    </xf>
    <xf numFmtId="0" fontId="0" fillId="35" borderId="0" xfId="0" applyFill="1">
      <alignment vertical="center"/>
    </xf>
    <xf numFmtId="0" fontId="126" fillId="35" borderId="0" xfId="0" applyFont="1" applyFill="1">
      <alignment vertical="center"/>
    </xf>
    <xf numFmtId="0" fontId="127" fillId="35" borderId="0" xfId="0" applyFont="1" applyFill="1">
      <alignment vertical="center"/>
    </xf>
    <xf numFmtId="0" fontId="128" fillId="35" borderId="0" xfId="0" applyFont="1" applyFill="1">
      <alignment vertical="center"/>
    </xf>
    <xf numFmtId="0" fontId="129" fillId="35" borderId="0" xfId="0" applyFont="1" applyFill="1">
      <alignment vertical="center"/>
    </xf>
    <xf numFmtId="0" fontId="77" fillId="35" borderId="0" xfId="0" applyFont="1" applyFill="1">
      <alignment vertical="center"/>
    </xf>
    <xf numFmtId="0" fontId="23" fillId="33" borderId="3" xfId="2" applyFont="1" applyFill="1" applyBorder="1" applyAlignment="1">
      <alignment horizontal="center" vertical="center" wrapText="1"/>
    </xf>
    <xf numFmtId="184" fontId="132" fillId="25" borderId="0" xfId="0" applyNumberFormat="1" applyFont="1" applyFill="1" applyAlignment="1">
      <alignment vertical="center" wrapText="1"/>
    </xf>
    <xf numFmtId="0" fontId="122" fillId="24" borderId="0" xfId="0" applyFont="1" applyFill="1">
      <alignment vertical="center"/>
    </xf>
    <xf numFmtId="177" fontId="132" fillId="25" borderId="0" xfId="0" applyNumberFormat="1" applyFont="1" applyFill="1" applyAlignment="1">
      <alignment horizontal="right" vertical="center" wrapText="1"/>
    </xf>
    <xf numFmtId="0" fontId="133" fillId="25" borderId="0" xfId="0" applyFont="1" applyFill="1" applyAlignment="1">
      <alignment vertical="center" wrapText="1"/>
    </xf>
    <xf numFmtId="0" fontId="6" fillId="0" borderId="67" xfId="0" applyFont="1" applyBorder="1">
      <alignment vertical="center"/>
    </xf>
    <xf numFmtId="0" fontId="6" fillId="0" borderId="44" xfId="0" applyFont="1" applyBorder="1">
      <alignment vertical="center"/>
    </xf>
    <xf numFmtId="0" fontId="6" fillId="0" borderId="68" xfId="0" applyFont="1" applyBorder="1">
      <alignment vertical="center"/>
    </xf>
    <xf numFmtId="0" fontId="6" fillId="0" borderId="0" xfId="0" applyFont="1">
      <alignment vertical="center"/>
    </xf>
    <xf numFmtId="0" fontId="111" fillId="0" borderId="68" xfId="0" applyFont="1" applyBorder="1">
      <alignment vertical="center"/>
    </xf>
    <xf numFmtId="0" fontId="111" fillId="0" borderId="0" xfId="0" applyFont="1">
      <alignment vertical="center"/>
    </xf>
    <xf numFmtId="0" fontId="111" fillId="5" borderId="68" xfId="0" applyFont="1" applyFill="1" applyBorder="1">
      <alignment vertical="center"/>
    </xf>
    <xf numFmtId="0" fontId="111" fillId="5" borderId="0" xfId="0" applyFont="1" applyFill="1">
      <alignment vertical="center"/>
    </xf>
    <xf numFmtId="0" fontId="6" fillId="5" borderId="147" xfId="2" applyFill="1" applyBorder="1">
      <alignment vertical="center"/>
    </xf>
    <xf numFmtId="0" fontId="6" fillId="0" borderId="147" xfId="2" applyBorder="1">
      <alignment vertical="center"/>
    </xf>
    <xf numFmtId="3" fontId="138" fillId="20" borderId="0" xfId="0" applyNumberFormat="1" applyFont="1" applyFill="1" applyAlignment="1">
      <alignment vertical="center" wrapText="1"/>
    </xf>
    <xf numFmtId="0" fontId="114" fillId="20" borderId="145" xfId="17" applyFont="1" applyFill="1" applyBorder="1" applyAlignment="1">
      <alignment horizontal="center" vertical="center" wrapText="1"/>
    </xf>
    <xf numFmtId="14" fontId="114" fillId="20" borderId="146" xfId="17" applyNumberFormat="1" applyFont="1" applyFill="1" applyBorder="1" applyAlignment="1">
      <alignment horizontal="center" vertical="center"/>
    </xf>
    <xf numFmtId="185" fontId="138" fillId="20" borderId="0" xfId="0" applyNumberFormat="1" applyFont="1" applyFill="1" applyAlignment="1">
      <alignment horizontal="right" vertical="center" wrapText="1"/>
    </xf>
    <xf numFmtId="0" fontId="6" fillId="0" borderId="0" xfId="2" applyAlignment="1">
      <alignment horizontal="left" vertical="top"/>
    </xf>
    <xf numFmtId="0" fontId="6" fillId="36" borderId="158" xfId="2" applyFill="1" applyBorder="1" applyAlignment="1">
      <alignment horizontal="left" vertical="top"/>
    </xf>
    <xf numFmtId="0" fontId="8" fillId="36" borderId="157" xfId="1" applyFill="1" applyBorder="1" applyAlignment="1" applyProtection="1">
      <alignment horizontal="left" vertical="top"/>
    </xf>
    <xf numFmtId="14" fontId="19" fillId="3" borderId="101" xfId="2" applyNumberFormat="1" applyFont="1" applyFill="1" applyBorder="1" applyAlignment="1">
      <alignment horizontal="center" vertical="center" shrinkToFit="1"/>
    </xf>
    <xf numFmtId="14" fontId="27" fillId="3" borderId="101" xfId="1" applyNumberFormat="1" applyFont="1" applyFill="1" applyBorder="1" applyAlignment="1" applyProtection="1">
      <alignment horizontal="center" vertical="center" wrapText="1" shrinkToFit="1"/>
    </xf>
    <xf numFmtId="0" fontId="8" fillId="0" borderId="106" xfId="1" applyFill="1" applyBorder="1" applyAlignment="1" applyProtection="1">
      <alignment vertical="center" wrapText="1"/>
    </xf>
    <xf numFmtId="0" fontId="102" fillId="0" borderId="0" xfId="17" applyFont="1" applyAlignment="1">
      <alignment horizontal="left" vertical="center"/>
    </xf>
    <xf numFmtId="0" fontId="71" fillId="25" borderId="0" xfId="0" applyFont="1" applyFill="1" applyAlignment="1">
      <alignment vertical="top" wrapText="1"/>
    </xf>
    <xf numFmtId="185" fontId="140" fillId="20" borderId="0" xfId="0" applyNumberFormat="1" applyFont="1" applyFill="1" applyAlignment="1">
      <alignment horizontal="right" vertical="center"/>
    </xf>
    <xf numFmtId="185" fontId="140" fillId="0" borderId="0" xfId="0" applyNumberFormat="1" applyFont="1" applyAlignment="1">
      <alignment horizontal="right" vertical="center"/>
    </xf>
    <xf numFmtId="0" fontId="144" fillId="2" borderId="63" xfId="2" applyFont="1" applyFill="1" applyBorder="1" applyAlignment="1">
      <alignment vertical="top" wrapText="1"/>
    </xf>
    <xf numFmtId="0" fontId="112" fillId="22" borderId="41" xfId="2" applyFont="1" applyFill="1" applyBorder="1" applyAlignment="1">
      <alignment horizontal="center" vertical="center"/>
    </xf>
    <xf numFmtId="0" fontId="112" fillId="22" borderId="9" xfId="2" applyFont="1" applyFill="1" applyBorder="1" applyAlignment="1">
      <alignment horizontal="center" vertical="center" wrapText="1"/>
    </xf>
    <xf numFmtId="0" fontId="112" fillId="22" borderId="39" xfId="2" applyFont="1" applyFill="1" applyBorder="1" applyAlignment="1">
      <alignment horizontal="center" vertical="center"/>
    </xf>
    <xf numFmtId="0" fontId="8" fillId="0" borderId="0" xfId="1" applyFill="1" applyBorder="1" applyAlignment="1" applyProtection="1">
      <alignment vertical="center" wrapText="1"/>
    </xf>
    <xf numFmtId="0" fontId="18" fillId="22" borderId="167" xfId="2" applyFont="1" applyFill="1" applyBorder="1" applyAlignment="1">
      <alignment horizontal="center" vertical="center" wrapText="1"/>
    </xf>
    <xf numFmtId="0" fontId="8" fillId="0" borderId="170" xfId="1" applyFill="1" applyBorder="1" applyAlignment="1" applyProtection="1">
      <alignment vertical="center" wrapText="1"/>
    </xf>
    <xf numFmtId="0" fontId="18" fillId="22" borderId="171" xfId="1" applyFont="1" applyFill="1" applyBorder="1" applyAlignment="1" applyProtection="1">
      <alignment horizontal="center" vertical="center" wrapText="1"/>
    </xf>
    <xf numFmtId="0" fontId="141" fillId="20" borderId="0" xfId="0" applyFont="1" applyFill="1" applyAlignment="1">
      <alignment vertical="center" wrapText="1"/>
    </xf>
    <xf numFmtId="0" fontId="138" fillId="20" borderId="0" xfId="0" applyFont="1" applyFill="1" applyAlignment="1">
      <alignment vertical="center" wrapText="1"/>
    </xf>
    <xf numFmtId="0" fontId="109" fillId="0" borderId="28" xfId="2" applyFont="1" applyBorder="1" applyAlignment="1">
      <alignment vertical="center" shrinkToFit="1"/>
    </xf>
    <xf numFmtId="0" fontId="146" fillId="0" borderId="0" xfId="0" applyFont="1" applyAlignment="1">
      <alignment vertical="center" wrapText="1"/>
    </xf>
    <xf numFmtId="0" fontId="147" fillId="0" borderId="0" xfId="0" applyFont="1" applyAlignment="1">
      <alignment vertical="center" wrapText="1"/>
    </xf>
    <xf numFmtId="3" fontId="136" fillId="25" borderId="0" xfId="0" applyNumberFormat="1" applyFont="1" applyFill="1">
      <alignment vertical="center"/>
    </xf>
    <xf numFmtId="3" fontId="132" fillId="25" borderId="0" xfId="0" applyNumberFormat="1" applyFont="1" applyFill="1" applyAlignment="1">
      <alignment horizontal="right" vertical="center" wrapText="1"/>
    </xf>
    <xf numFmtId="0" fontId="27" fillId="0" borderId="95" xfId="2" applyFont="1" applyBorder="1" applyAlignment="1">
      <alignment vertical="top" wrapText="1"/>
    </xf>
    <xf numFmtId="0" fontId="18" fillId="24" borderId="163" xfId="2" applyFont="1" applyFill="1" applyBorder="1" applyAlignment="1">
      <alignment horizontal="center" vertical="center" wrapText="1"/>
    </xf>
    <xf numFmtId="0" fontId="108" fillId="24" borderId="164" xfId="2" applyFont="1" applyFill="1" applyBorder="1" applyAlignment="1">
      <alignment horizontal="center" vertical="center"/>
    </xf>
    <xf numFmtId="0" fontId="108" fillId="24" borderId="165" xfId="2" applyFont="1" applyFill="1" applyBorder="1" applyAlignment="1">
      <alignment horizontal="center" vertical="center"/>
    </xf>
    <xf numFmtId="0" fontId="148" fillId="20" borderId="8" xfId="0" applyFont="1" applyFill="1" applyBorder="1" applyAlignment="1">
      <alignment horizontal="center" vertical="center" wrapText="1"/>
    </xf>
    <xf numFmtId="177" fontId="149" fillId="20" borderId="8" xfId="2" applyNumberFormat="1" applyFont="1" applyFill="1" applyBorder="1" applyAlignment="1">
      <alignment horizontal="center" vertical="center" shrinkToFit="1"/>
    </xf>
    <xf numFmtId="0" fontId="6" fillId="0" borderId="0" xfId="2" applyAlignment="1">
      <alignment horizontal="left" vertical="center"/>
    </xf>
    <xf numFmtId="0" fontId="152" fillId="5" borderId="68" xfId="0" applyFont="1" applyFill="1" applyBorder="1">
      <alignment vertical="center"/>
    </xf>
    <xf numFmtId="0" fontId="152" fillId="5" borderId="0" xfId="0" applyFont="1" applyFill="1" applyAlignment="1">
      <alignment horizontal="left" vertical="center"/>
    </xf>
    <xf numFmtId="0" fontId="152" fillId="5" borderId="0" xfId="0" applyFont="1" applyFill="1">
      <alignment vertical="center"/>
    </xf>
    <xf numFmtId="176" fontId="152" fillId="5" borderId="0" xfId="0" applyNumberFormat="1" applyFont="1" applyFill="1" applyAlignment="1">
      <alignment horizontal="left" vertical="center"/>
    </xf>
    <xf numFmtId="183" fontId="152" fillId="5" borderId="0" xfId="0" applyNumberFormat="1" applyFont="1" applyFill="1" applyAlignment="1">
      <alignment horizontal="center" vertical="center"/>
    </xf>
    <xf numFmtId="0" fontId="152" fillId="5" borderId="68" xfId="0" applyFont="1" applyFill="1" applyBorder="1" applyAlignment="1">
      <alignment vertical="top"/>
    </xf>
    <xf numFmtId="0" fontId="152" fillId="5" borderId="0" xfId="0" applyFont="1" applyFill="1" applyAlignment="1">
      <alignment vertical="top"/>
    </xf>
    <xf numFmtId="14" fontId="152" fillId="5" borderId="0" xfId="0" applyNumberFormat="1" applyFont="1" applyFill="1" applyAlignment="1">
      <alignment horizontal="left" vertical="center"/>
    </xf>
    <xf numFmtId="14" fontId="152" fillId="0" borderId="0" xfId="0" applyNumberFormat="1" applyFont="1">
      <alignment vertical="center"/>
    </xf>
    <xf numFmtId="0" fontId="153" fillId="0" borderId="0" xfId="0" applyFont="1">
      <alignment vertical="center"/>
    </xf>
    <xf numFmtId="0" fontId="6" fillId="0" borderId="62" xfId="2" applyBorder="1" applyAlignment="1">
      <alignment vertical="top" wrapText="1"/>
    </xf>
    <xf numFmtId="0" fontId="8" fillId="36" borderId="134" xfId="1" applyFill="1" applyBorder="1" applyAlignment="1" applyProtection="1">
      <alignment horizontal="left" vertical="top"/>
    </xf>
    <xf numFmtId="0" fontId="6" fillId="36" borderId="156" xfId="2" applyFill="1" applyBorder="1" applyAlignment="1">
      <alignment horizontal="left" vertical="top"/>
    </xf>
    <xf numFmtId="0" fontId="37" fillId="0" borderId="0" xfId="17" applyFont="1">
      <alignment vertical="center"/>
    </xf>
    <xf numFmtId="0" fontId="93" fillId="0" borderId="0" xfId="17" applyFont="1" applyAlignment="1">
      <alignment horizontal="left" vertical="center"/>
    </xf>
    <xf numFmtId="0" fontId="35" fillId="9" borderId="0" xfId="2" applyFont="1" applyFill="1" applyAlignment="1">
      <alignment horizontal="center" vertical="center"/>
    </xf>
    <xf numFmtId="0" fontId="43" fillId="0" borderId="0" xfId="17" applyFont="1">
      <alignment vertical="center"/>
    </xf>
    <xf numFmtId="0" fontId="14" fillId="0" borderId="0" xfId="17" applyFont="1" applyAlignment="1">
      <alignment horizontal="center" vertical="center"/>
    </xf>
    <xf numFmtId="14" fontId="1" fillId="0" borderId="46" xfId="17" applyNumberFormat="1" applyBorder="1" applyAlignment="1">
      <alignment horizontal="center" vertical="center"/>
    </xf>
    <xf numFmtId="14" fontId="1" fillId="0" borderId="0" xfId="17" applyNumberFormat="1" applyAlignment="1">
      <alignment horizontal="center" vertical="center"/>
    </xf>
    <xf numFmtId="0" fontId="1" fillId="10" borderId="0" xfId="17" applyFill="1">
      <alignment vertical="center"/>
    </xf>
    <xf numFmtId="0" fontId="43" fillId="0" borderId="0" xfId="17" applyFont="1" applyAlignment="1">
      <alignment vertical="top" wrapText="1"/>
    </xf>
    <xf numFmtId="0" fontId="1" fillId="10" borderId="0" xfId="17" applyFill="1" applyAlignment="1">
      <alignment horizontal="center" vertical="center"/>
    </xf>
    <xf numFmtId="0" fontId="1" fillId="0" borderId="46" xfId="17" applyBorder="1">
      <alignment vertical="center"/>
    </xf>
    <xf numFmtId="0" fontId="6" fillId="10" borderId="0" xfId="2" applyFill="1" applyAlignment="1">
      <alignment vertical="center" wrapText="1"/>
    </xf>
    <xf numFmtId="0" fontId="38" fillId="0" borderId="0" xfId="17" applyFont="1">
      <alignment vertical="center"/>
    </xf>
    <xf numFmtId="0" fontId="47" fillId="0" borderId="0" xfId="17" applyFont="1" applyAlignment="1">
      <alignment horizontal="center" vertical="center" wrapText="1"/>
    </xf>
    <xf numFmtId="0" fontId="48" fillId="0" borderId="0" xfId="17" applyFont="1">
      <alignment vertical="center"/>
    </xf>
    <xf numFmtId="0" fontId="49" fillId="0" borderId="0" xfId="17" applyFont="1" applyAlignment="1">
      <alignment horizontal="left" vertical="center"/>
    </xf>
    <xf numFmtId="0" fontId="50" fillId="0" borderId="49" xfId="17" applyFont="1" applyBorder="1">
      <alignment vertical="center"/>
    </xf>
    <xf numFmtId="0" fontId="50" fillId="0" borderId="49" xfId="17" applyFont="1" applyBorder="1" applyAlignment="1">
      <alignment horizontal="right" vertical="center"/>
    </xf>
    <xf numFmtId="0" fontId="38" fillId="0" borderId="51" xfId="17" applyFont="1" applyBorder="1" applyAlignment="1">
      <alignment horizontal="center" vertical="center"/>
    </xf>
    <xf numFmtId="0" fontId="38" fillId="0" borderId="181" xfId="17" applyFont="1" applyBorder="1" applyAlignment="1">
      <alignment horizontal="center" vertical="center" wrapText="1"/>
    </xf>
    <xf numFmtId="0" fontId="51" fillId="0" borderId="0" xfId="17" applyFont="1" applyAlignment="1">
      <alignment horizontal="center" vertical="center"/>
    </xf>
    <xf numFmtId="0" fontId="52" fillId="0" borderId="0" xfId="17" applyFont="1" applyAlignment="1">
      <alignment horizontal="center" vertical="center"/>
    </xf>
    <xf numFmtId="0" fontId="53" fillId="0" borderId="0" xfId="17" applyFont="1" applyAlignment="1">
      <alignment horizontal="center" vertical="center" wrapText="1"/>
    </xf>
    <xf numFmtId="0" fontId="54" fillId="0" borderId="0" xfId="17" applyFont="1" applyAlignment="1">
      <alignment horizontal="center" vertical="center"/>
    </xf>
    <xf numFmtId="0" fontId="1" fillId="0" borderId="0" xfId="17" applyAlignment="1">
      <alignment vertical="center" shrinkToFit="1"/>
    </xf>
    <xf numFmtId="0" fontId="12" fillId="0" borderId="182" xfId="17" applyFont="1" applyBorder="1" applyAlignment="1">
      <alignment horizontal="center" vertical="center" shrinkToFit="1"/>
    </xf>
    <xf numFmtId="0" fontId="50" fillId="0" borderId="52" xfId="17" applyFont="1" applyBorder="1" applyAlignment="1">
      <alignment vertical="center" shrinkToFit="1"/>
    </xf>
    <xf numFmtId="0" fontId="50" fillId="0" borderId="52" xfId="17" applyFont="1" applyBorder="1" applyAlignment="1">
      <alignment horizontal="center" vertical="center"/>
    </xf>
    <xf numFmtId="0" fontId="1" fillId="0" borderId="138" xfId="17" applyBorder="1" applyAlignment="1">
      <alignment horizontal="center" vertical="center" wrapText="1"/>
    </xf>
    <xf numFmtId="0" fontId="1" fillId="0" borderId="139" xfId="17" applyBorder="1" applyAlignment="1">
      <alignment horizontal="center" vertical="center"/>
    </xf>
    <xf numFmtId="0" fontId="13" fillId="0" borderId="141" xfId="2" applyFont="1" applyBorder="1" applyAlignment="1">
      <alignment horizontal="center" vertical="center" wrapText="1"/>
    </xf>
    <xf numFmtId="0" fontId="13" fillId="0" borderId="17" xfId="2" applyFont="1" applyBorder="1" applyAlignment="1">
      <alignment horizontal="center" vertical="center" wrapText="1"/>
    </xf>
    <xf numFmtId="0" fontId="1" fillId="20" borderId="144" xfId="17" applyFill="1" applyBorder="1" applyAlignment="1">
      <alignment horizontal="center" vertical="center" wrapText="1"/>
    </xf>
    <xf numFmtId="0" fontId="7" fillId="5" borderId="0" xfId="17" applyFont="1" applyFill="1" applyAlignment="1">
      <alignment horizontal="center" vertical="center" wrapText="1"/>
    </xf>
    <xf numFmtId="0" fontId="7" fillId="3" borderId="0" xfId="17" applyFont="1" applyFill="1" applyAlignment="1">
      <alignment horizontal="center" vertical="center" wrapText="1"/>
    </xf>
    <xf numFmtId="0" fontId="14" fillId="3" borderId="0" xfId="17" applyFont="1" applyFill="1" applyAlignment="1">
      <alignment horizontal="center" vertical="center" wrapText="1"/>
    </xf>
    <xf numFmtId="0" fontId="59" fillId="3" borderId="0" xfId="17" applyFont="1" applyFill="1" applyAlignment="1">
      <alignment horizontal="center" vertical="center" wrapText="1"/>
    </xf>
    <xf numFmtId="0" fontId="1" fillId="5" borderId="0" xfId="2" applyFont="1" applyFill="1" applyAlignment="1">
      <alignment horizontal="center" vertical="center"/>
    </xf>
    <xf numFmtId="0" fontId="46" fillId="5" borderId="0" xfId="0" applyFont="1" applyFill="1" applyAlignment="1">
      <alignment horizontal="center" vertical="center" wrapText="1"/>
    </xf>
    <xf numFmtId="180" fontId="50" fillId="5" borderId="0" xfId="17" applyNumberFormat="1" applyFont="1" applyFill="1" applyAlignment="1">
      <alignment horizontal="center" vertical="center"/>
    </xf>
    <xf numFmtId="0" fontId="1" fillId="5" borderId="0" xfId="17" applyFill="1">
      <alignment vertical="center"/>
    </xf>
    <xf numFmtId="0" fontId="1" fillId="5" borderId="0" xfId="17" applyFill="1" applyAlignment="1">
      <alignment horizontal="center" vertical="center"/>
    </xf>
    <xf numFmtId="0" fontId="46" fillId="5" borderId="0" xfId="17" applyFont="1" applyFill="1">
      <alignment vertical="center"/>
    </xf>
    <xf numFmtId="0" fontId="50" fillId="0" borderId="0" xfId="16" applyFont="1">
      <alignment vertical="center"/>
    </xf>
    <xf numFmtId="0" fontId="10" fillId="0" borderId="0" xfId="16" applyFont="1">
      <alignment vertical="center"/>
    </xf>
    <xf numFmtId="177" fontId="6" fillId="20" borderId="8" xfId="2" applyNumberFormat="1" applyFill="1" applyBorder="1" applyAlignment="1">
      <alignment horizontal="center" vertical="center" shrinkToFit="1"/>
    </xf>
    <xf numFmtId="177" fontId="1" fillId="20" borderId="38" xfId="2" applyNumberFormat="1" applyFont="1" applyFill="1" applyBorder="1" applyAlignment="1">
      <alignment horizontal="center" vertical="center" wrapText="1"/>
    </xf>
    <xf numFmtId="177" fontId="6" fillId="6" borderId="10" xfId="2" applyNumberFormat="1" applyFill="1" applyBorder="1" applyAlignment="1">
      <alignment horizontal="center" vertical="center" shrinkToFit="1"/>
    </xf>
    <xf numFmtId="177" fontId="6" fillId="5" borderId="10" xfId="2" applyNumberFormat="1" applyFill="1" applyBorder="1" applyAlignment="1">
      <alignment horizontal="center" vertical="center" shrinkToFit="1"/>
    </xf>
    <xf numFmtId="177" fontId="6" fillId="0" borderId="10" xfId="2" applyNumberFormat="1" applyBorder="1" applyAlignment="1">
      <alignment horizontal="center" vertical="center" shrinkToFit="1"/>
    </xf>
    <xf numFmtId="177" fontId="6" fillId="0" borderId="8" xfId="2" applyNumberFormat="1" applyBorder="1" applyAlignment="1">
      <alignment horizontal="center" vertical="center" shrinkToFit="1"/>
    </xf>
    <xf numFmtId="177" fontId="6" fillId="5" borderId="8" xfId="2" applyNumberFormat="1" applyFill="1" applyBorder="1" applyAlignment="1">
      <alignment horizontal="center" vertical="center" shrinkToFit="1"/>
    </xf>
    <xf numFmtId="177" fontId="6" fillId="23" borderId="8" xfId="2" applyNumberFormat="1" applyFill="1" applyBorder="1" applyAlignment="1">
      <alignment horizontal="center" vertical="center" shrinkToFit="1"/>
    </xf>
    <xf numFmtId="177" fontId="6" fillId="8" borderId="8" xfId="2" applyNumberFormat="1" applyFill="1" applyBorder="1" applyAlignment="1">
      <alignment horizontal="center" vertical="center" shrinkToFit="1"/>
    </xf>
    <xf numFmtId="177" fontId="10" fillId="0" borderId="8" xfId="2" applyNumberFormat="1" applyFont="1" applyBorder="1" applyAlignment="1">
      <alignment horizontal="center" vertical="center" shrinkToFit="1"/>
    </xf>
    <xf numFmtId="177" fontId="6" fillId="6" borderId="8" xfId="2" applyNumberFormat="1" applyFill="1" applyBorder="1" applyAlignment="1">
      <alignment horizontal="center" vertical="center" shrinkToFit="1"/>
    </xf>
    <xf numFmtId="177" fontId="6" fillId="2" borderId="8" xfId="2" applyNumberFormat="1" applyFill="1" applyBorder="1" applyAlignment="1">
      <alignment horizontal="center" vertical="center" shrinkToFit="1"/>
    </xf>
    <xf numFmtId="0" fontId="1" fillId="0" borderId="8" xfId="0" applyFont="1" applyBorder="1" applyAlignment="1">
      <alignment horizontal="center" vertical="center" wrapText="1"/>
    </xf>
    <xf numFmtId="0" fontId="6" fillId="5" borderId="8" xfId="2" applyFill="1" applyBorder="1" applyAlignment="1">
      <alignment horizontal="center" vertical="center" wrapText="1"/>
    </xf>
    <xf numFmtId="177" fontId="6" fillId="0" borderId="102" xfId="2" applyNumberFormat="1" applyBorder="1" applyAlignment="1">
      <alignment horizontal="center" vertical="center" wrapText="1"/>
    </xf>
    <xf numFmtId="0" fontId="6" fillId="0" borderId="8" xfId="2" applyBorder="1" applyAlignment="1">
      <alignment horizontal="center" vertical="center"/>
    </xf>
    <xf numFmtId="177" fontId="1" fillId="0" borderId="8" xfId="2" applyNumberFormat="1" applyFont="1" applyBorder="1" applyAlignment="1">
      <alignment horizontal="center" vertical="center" shrinkToFit="1"/>
    </xf>
    <xf numFmtId="177" fontId="6" fillId="5" borderId="8" xfId="2" applyNumberFormat="1" applyFill="1" applyBorder="1" applyAlignment="1">
      <alignment horizontal="center" vertical="center" wrapText="1"/>
    </xf>
    <xf numFmtId="177" fontId="6" fillId="0" borderId="8" xfId="2" applyNumberFormat="1" applyBorder="1" applyAlignment="1">
      <alignment horizontal="center" vertical="center" wrapText="1"/>
    </xf>
    <xf numFmtId="177" fontId="6" fillId="6" borderId="8" xfId="2" applyNumberFormat="1" applyFill="1" applyBorder="1" applyAlignment="1">
      <alignment horizontal="center" vertical="center" wrapText="1"/>
    </xf>
    <xf numFmtId="177" fontId="6" fillId="7" borderId="102" xfId="2" applyNumberFormat="1" applyFill="1" applyBorder="1" applyAlignment="1">
      <alignment horizontal="center" vertical="center" wrapText="1"/>
    </xf>
    <xf numFmtId="0" fontId="23" fillId="0" borderId="7" xfId="2" applyFont="1" applyBorder="1" applyAlignment="1">
      <alignment horizontal="center" vertical="center"/>
    </xf>
    <xf numFmtId="177" fontId="6" fillId="7" borderId="8" xfId="2" applyNumberFormat="1" applyFill="1" applyBorder="1" applyAlignment="1">
      <alignment horizontal="center" vertical="center" wrapText="1"/>
    </xf>
    <xf numFmtId="177" fontId="6" fillId="0" borderId="104" xfId="2" applyNumberFormat="1" applyBorder="1" applyAlignment="1">
      <alignment horizontal="center" vertical="center" wrapText="1"/>
    </xf>
    <xf numFmtId="177" fontId="6" fillId="5" borderId="0" xfId="2" applyNumberFormat="1" applyFill="1" applyAlignment="1">
      <alignment horizontal="center" vertical="center" wrapText="1"/>
    </xf>
    <xf numFmtId="0" fontId="6" fillId="5" borderId="0" xfId="2" applyFill="1" applyAlignment="1">
      <alignment horizontal="center" vertical="center" wrapText="1"/>
    </xf>
    <xf numFmtId="0" fontId="91" fillId="5" borderId="0" xfId="2" applyFont="1" applyFill="1" applyAlignment="1">
      <alignment horizontal="center" vertical="center"/>
    </xf>
    <xf numFmtId="0" fontId="78" fillId="5" borderId="0" xfId="2" applyFont="1" applyFill="1" applyAlignment="1">
      <alignment horizontal="left" vertical="center"/>
    </xf>
    <xf numFmtId="0" fontId="1" fillId="0" borderId="0" xfId="2" applyFont="1">
      <alignment vertical="center"/>
    </xf>
    <xf numFmtId="0" fontId="50" fillId="20" borderId="182" xfId="16" applyFont="1" applyFill="1" applyBorder="1">
      <alignment vertical="center"/>
    </xf>
    <xf numFmtId="0" fontId="50" fillId="20" borderId="183" xfId="16" applyFont="1" applyFill="1" applyBorder="1">
      <alignment vertical="center"/>
    </xf>
    <xf numFmtId="0" fontId="10" fillId="20" borderId="183" xfId="16" applyFont="1" applyFill="1" applyBorder="1">
      <alignment vertical="center"/>
    </xf>
    <xf numFmtId="0" fontId="37" fillId="0" borderId="0" xfId="17" applyFont="1" applyAlignment="1">
      <alignment horizontal="left" vertical="center" indent="2"/>
    </xf>
    <xf numFmtId="0" fontId="137" fillId="26" borderId="0" xfId="0" applyFont="1" applyFill="1">
      <alignment vertical="center"/>
    </xf>
    <xf numFmtId="0" fontId="154" fillId="0" borderId="0" xfId="17" applyFont="1">
      <alignment vertical="center"/>
    </xf>
    <xf numFmtId="10" fontId="133" fillId="25" borderId="0" xfId="0" applyNumberFormat="1" applyFont="1" applyFill="1" applyAlignment="1">
      <alignment horizontal="center" vertical="center" wrapText="1"/>
    </xf>
    <xf numFmtId="3" fontId="132" fillId="25" borderId="0" xfId="0" applyNumberFormat="1" applyFont="1" applyFill="1" applyAlignment="1">
      <alignment vertical="center" wrapText="1"/>
    </xf>
    <xf numFmtId="0" fontId="1" fillId="20" borderId="0" xfId="2" applyFont="1" applyFill="1">
      <alignment vertical="center"/>
    </xf>
    <xf numFmtId="0" fontId="24" fillId="20" borderId="38" xfId="2" applyFont="1" applyFill="1" applyBorder="1" applyAlignment="1">
      <alignment horizontal="center" vertical="top" wrapText="1"/>
    </xf>
    <xf numFmtId="0" fontId="23" fillId="20" borderId="184" xfId="2" applyFont="1" applyFill="1" applyBorder="1" applyAlignment="1">
      <alignment horizontal="left" vertical="center"/>
    </xf>
    <xf numFmtId="0" fontId="23" fillId="20" borderId="11" xfId="2" applyFont="1" applyFill="1" applyBorder="1" applyAlignment="1">
      <alignment horizontal="left" vertical="center"/>
    </xf>
    <xf numFmtId="0" fontId="23" fillId="5" borderId="11" xfId="2" applyFont="1" applyFill="1" applyBorder="1" applyAlignment="1">
      <alignment horizontal="left" vertical="center"/>
    </xf>
    <xf numFmtId="0" fontId="23" fillId="5" borderId="12" xfId="2" applyFont="1" applyFill="1" applyBorder="1" applyAlignment="1">
      <alignment horizontal="left" vertical="center"/>
    </xf>
    <xf numFmtId="177" fontId="13" fillId="38" borderId="102" xfId="2" applyNumberFormat="1" applyFont="1" applyFill="1" applyBorder="1" applyAlignment="1">
      <alignment horizontal="center" vertical="center" wrapText="1"/>
    </xf>
    <xf numFmtId="177" fontId="13" fillId="38" borderId="8" xfId="2" applyNumberFormat="1" applyFont="1" applyFill="1" applyBorder="1" applyAlignment="1">
      <alignment horizontal="center" vertical="center" shrinkToFit="1"/>
    </xf>
    <xf numFmtId="14" fontId="26" fillId="20" borderId="0" xfId="2" applyNumberFormat="1" applyFont="1" applyFill="1" applyAlignment="1">
      <alignment horizontal="left" vertical="center"/>
    </xf>
    <xf numFmtId="0" fontId="26" fillId="20" borderId="0" xfId="19" applyFont="1" applyFill="1">
      <alignment vertical="center"/>
    </xf>
    <xf numFmtId="0" fontId="26" fillId="20" borderId="0" xfId="2" applyFont="1" applyFill="1" applyAlignment="1">
      <alignment horizontal="left" vertical="center"/>
    </xf>
    <xf numFmtId="0" fontId="41" fillId="20" borderId="0" xfId="17" applyFont="1" applyFill="1">
      <alignment vertical="center"/>
    </xf>
    <xf numFmtId="177" fontId="13" fillId="0" borderId="8" xfId="2" applyNumberFormat="1" applyFont="1" applyBorder="1" applyAlignment="1">
      <alignment horizontal="center" vertical="center" wrapText="1"/>
    </xf>
    <xf numFmtId="177" fontId="13" fillId="0" borderId="8" xfId="2" applyNumberFormat="1" applyFont="1" applyBorder="1" applyAlignment="1">
      <alignment horizontal="center" vertical="center" shrinkToFit="1"/>
    </xf>
    <xf numFmtId="177" fontId="13" fillId="7" borderId="8" xfId="2" applyNumberFormat="1" applyFont="1" applyFill="1" applyBorder="1" applyAlignment="1">
      <alignment horizontal="center" vertical="center" shrinkToFit="1"/>
    </xf>
    <xf numFmtId="177" fontId="13" fillId="20" borderId="8" xfId="2" applyNumberFormat="1" applyFont="1" applyFill="1" applyBorder="1" applyAlignment="1">
      <alignment horizontal="center" vertical="center" shrinkToFit="1"/>
    </xf>
    <xf numFmtId="177" fontId="13" fillId="20" borderId="101" xfId="2" applyNumberFormat="1" applyFont="1" applyFill="1" applyBorder="1" applyAlignment="1">
      <alignment horizontal="center" vertical="center" wrapText="1"/>
    </xf>
    <xf numFmtId="0" fontId="13" fillId="0" borderId="185" xfId="2" applyFont="1" applyBorder="1" applyAlignment="1">
      <alignment horizontal="center" vertical="center" wrapText="1"/>
    </xf>
    <xf numFmtId="0" fontId="13" fillId="0" borderId="186" xfId="2" applyFont="1" applyBorder="1" applyAlignment="1">
      <alignment horizontal="center" vertical="center" wrapText="1"/>
    </xf>
    <xf numFmtId="0" fontId="13" fillId="0" borderId="187" xfId="2" applyFont="1" applyBorder="1" applyAlignment="1">
      <alignment horizontal="center" vertical="center" wrapText="1"/>
    </xf>
    <xf numFmtId="0" fontId="13" fillId="0" borderId="185" xfId="2" applyFont="1" applyBorder="1" applyAlignment="1">
      <alignment horizontal="center" vertical="center"/>
    </xf>
    <xf numFmtId="0" fontId="13" fillId="5" borderId="185" xfId="2" applyFont="1" applyFill="1" applyBorder="1" applyAlignment="1">
      <alignment horizontal="center" vertical="center" wrapText="1"/>
    </xf>
    <xf numFmtId="0" fontId="148" fillId="20" borderId="148" xfId="0" applyFont="1" applyFill="1" applyBorder="1" applyAlignment="1">
      <alignment horizontal="center" vertical="center" wrapText="1"/>
    </xf>
    <xf numFmtId="0" fontId="148" fillId="20" borderId="176" xfId="0" applyFont="1" applyFill="1" applyBorder="1" applyAlignment="1">
      <alignment horizontal="center" vertical="center" wrapText="1"/>
    </xf>
    <xf numFmtId="0" fontId="123" fillId="32" borderId="188" xfId="2" applyFont="1" applyFill="1" applyBorder="1" applyAlignment="1">
      <alignment horizontal="center" vertical="center" wrapText="1"/>
    </xf>
    <xf numFmtId="0" fontId="124" fillId="32" borderId="189" xfId="2" applyFont="1" applyFill="1" applyBorder="1" applyAlignment="1">
      <alignment horizontal="center" vertical="center" wrapText="1"/>
    </xf>
    <xf numFmtId="0" fontId="121" fillId="32" borderId="189" xfId="2" applyFont="1" applyFill="1" applyBorder="1" applyAlignment="1">
      <alignment horizontal="center" vertical="center"/>
    </xf>
    <xf numFmtId="0" fontId="121" fillId="32" borderId="190" xfId="2" applyFont="1" applyFill="1" applyBorder="1" applyAlignment="1">
      <alignment horizontal="center" vertical="center"/>
    </xf>
    <xf numFmtId="0" fontId="112" fillId="22" borderId="26" xfId="2" applyFont="1" applyFill="1" applyBorder="1" applyAlignment="1">
      <alignment horizontal="center" vertical="center"/>
    </xf>
    <xf numFmtId="14" fontId="112" fillId="22" borderId="27" xfId="2" applyNumberFormat="1" applyFont="1" applyFill="1" applyBorder="1" applyAlignment="1">
      <alignment horizontal="center" vertical="center"/>
    </xf>
    <xf numFmtId="0" fontId="6" fillId="20" borderId="0" xfId="2" applyFill="1" applyAlignment="1">
      <alignment vertical="center" wrapText="1"/>
    </xf>
    <xf numFmtId="0" fontId="0" fillId="25" borderId="0" xfId="0" applyFill="1" applyAlignment="1">
      <alignment horizontal="left" vertical="top"/>
    </xf>
    <xf numFmtId="3" fontId="13" fillId="20" borderId="0" xfId="0" applyNumberFormat="1" applyFont="1" applyFill="1" applyAlignment="1">
      <alignment horizontal="center" vertical="center"/>
    </xf>
    <xf numFmtId="14" fontId="108" fillId="24" borderId="166" xfId="2" applyNumberFormat="1" applyFont="1" applyFill="1" applyBorder="1" applyAlignment="1">
      <alignment horizontal="center" vertical="center"/>
    </xf>
    <xf numFmtId="0" fontId="13" fillId="0" borderId="0" xfId="2" applyFont="1" applyAlignment="1">
      <alignment horizontal="center" vertical="center"/>
    </xf>
    <xf numFmtId="14" fontId="108" fillId="0" borderId="0" xfId="2" applyNumberFormat="1" applyFont="1" applyAlignment="1">
      <alignment horizontal="center" vertical="center"/>
    </xf>
    <xf numFmtId="0" fontId="13" fillId="0" borderId="0" xfId="2" applyFont="1" applyAlignment="1">
      <alignment vertical="top" wrapText="1"/>
    </xf>
    <xf numFmtId="0" fontId="155" fillId="0" borderId="0" xfId="0" applyFont="1">
      <alignment vertical="center"/>
    </xf>
    <xf numFmtId="0" fontId="163" fillId="0" borderId="0" xfId="0" applyFont="1" applyAlignment="1">
      <alignment vertical="center" wrapText="1"/>
    </xf>
    <xf numFmtId="0" fontId="41" fillId="0" borderId="0" xfId="17" applyFont="1" applyAlignment="1">
      <alignment horizontal="center" vertical="center"/>
    </xf>
    <xf numFmtId="0" fontId="152" fillId="5" borderId="0" xfId="0" applyFont="1" applyFill="1" applyAlignment="1">
      <alignment horizontal="left" vertical="top"/>
    </xf>
    <xf numFmtId="0" fontId="165" fillId="22" borderId="173" xfId="1" applyFont="1" applyFill="1" applyBorder="1" applyAlignment="1" applyProtection="1">
      <alignment horizontal="center" vertical="center" wrapText="1"/>
    </xf>
    <xf numFmtId="0" fontId="164" fillId="20" borderId="0" xfId="17" applyFont="1" applyFill="1" applyAlignment="1">
      <alignment horizontal="left" vertical="center"/>
    </xf>
    <xf numFmtId="3" fontId="146" fillId="0" borderId="0" xfId="0" applyNumberFormat="1" applyFont="1" applyAlignment="1">
      <alignment vertical="center" wrapText="1"/>
    </xf>
    <xf numFmtId="0" fontId="111" fillId="20" borderId="0" xfId="0" applyFont="1" applyFill="1">
      <alignment vertical="center"/>
    </xf>
    <xf numFmtId="3" fontId="167" fillId="25" borderId="0" xfId="0" applyNumberFormat="1" applyFont="1" applyFill="1" applyAlignment="1">
      <alignment vertical="top" wrapText="1"/>
    </xf>
    <xf numFmtId="0" fontId="166" fillId="25" borderId="0" xfId="0" applyFont="1" applyFill="1" applyAlignment="1">
      <alignment vertical="top" wrapText="1"/>
    </xf>
    <xf numFmtId="0" fontId="168" fillId="20" borderId="0" xfId="0" applyFont="1" applyFill="1" applyAlignment="1">
      <alignment vertical="top" wrapText="1"/>
    </xf>
    <xf numFmtId="3" fontId="0" fillId="0" borderId="0" xfId="0" applyNumberFormat="1">
      <alignment vertical="center"/>
    </xf>
    <xf numFmtId="0" fontId="108" fillId="0" borderId="0" xfId="2" applyFont="1" applyAlignment="1">
      <alignment vertical="top" wrapText="1"/>
    </xf>
    <xf numFmtId="3" fontId="72" fillId="25" borderId="0" xfId="0" applyNumberFormat="1" applyFont="1" applyFill="1" applyAlignment="1">
      <alignment vertical="top" wrapText="1"/>
    </xf>
    <xf numFmtId="0" fontId="8" fillId="0" borderId="201" xfId="1" applyBorder="1" applyAlignment="1" applyProtection="1">
      <alignment vertical="center" wrapText="1"/>
    </xf>
    <xf numFmtId="0" fontId="8" fillId="0" borderId="193" xfId="1" applyFill="1" applyBorder="1" applyAlignment="1" applyProtection="1">
      <alignment vertical="center" wrapText="1"/>
    </xf>
    <xf numFmtId="180" fontId="50" fillId="12" borderId="202" xfId="17" applyNumberFormat="1" applyFont="1" applyFill="1" applyBorder="1" applyAlignment="1">
      <alignment horizontal="center" vertical="center"/>
    </xf>
    <xf numFmtId="0" fontId="8" fillId="0" borderId="180" xfId="1" applyBorder="1" applyAlignment="1" applyProtection="1">
      <alignment vertical="center" wrapText="1"/>
    </xf>
    <xf numFmtId="0" fontId="172" fillId="3" borderId="9" xfId="2" applyFont="1" applyFill="1" applyBorder="1" applyAlignment="1">
      <alignment horizontal="center" vertical="center"/>
    </xf>
    <xf numFmtId="0" fontId="145" fillId="40" borderId="97" xfId="2" applyFont="1" applyFill="1" applyBorder="1" applyAlignment="1">
      <alignment horizontal="center" vertical="center" wrapText="1" shrinkToFit="1"/>
    </xf>
    <xf numFmtId="0" fontId="21" fillId="0" borderId="94" xfId="1" applyFont="1" applyBorder="1" applyAlignment="1" applyProtection="1">
      <alignment vertical="top" wrapText="1"/>
    </xf>
    <xf numFmtId="3" fontId="173" fillId="25" borderId="0" xfId="0" applyNumberFormat="1" applyFont="1" applyFill="1" applyAlignment="1">
      <alignment vertical="center" wrapText="1"/>
    </xf>
    <xf numFmtId="0" fontId="8" fillId="0" borderId="0" xfId="1" applyFill="1" applyAlignment="1" applyProtection="1">
      <alignment vertical="center"/>
    </xf>
    <xf numFmtId="185" fontId="175" fillId="0" borderId="0" xfId="0" applyNumberFormat="1" applyFont="1" applyAlignment="1">
      <alignment horizontal="left" vertical="center"/>
    </xf>
    <xf numFmtId="14" fontId="112" fillId="22" borderId="149" xfId="2" applyNumberFormat="1" applyFont="1" applyFill="1" applyBorder="1" applyAlignment="1">
      <alignment vertical="center" shrinkToFit="1"/>
    </xf>
    <xf numFmtId="0" fontId="171" fillId="20" borderId="162" xfId="1" applyFont="1" applyFill="1" applyBorder="1" applyAlignment="1" applyProtection="1">
      <alignment horizontal="left" vertical="top" wrapText="1"/>
    </xf>
    <xf numFmtId="0" fontId="28" fillId="22" borderId="203" xfId="0" applyFont="1" applyFill="1" applyBorder="1" applyAlignment="1">
      <alignment horizontal="center" vertical="center" wrapText="1"/>
    </xf>
    <xf numFmtId="14" fontId="29" fillId="22" borderId="204" xfId="2" applyNumberFormat="1" applyFont="1" applyFill="1" applyBorder="1" applyAlignment="1">
      <alignment horizontal="center" vertical="center" shrinkToFit="1"/>
    </xf>
    <xf numFmtId="0" fontId="108" fillId="22" borderId="205" xfId="2" applyFont="1" applyFill="1" applyBorder="1">
      <alignment vertical="center"/>
    </xf>
    <xf numFmtId="0" fontId="176" fillId="0" borderId="150" xfId="0" applyFont="1" applyBorder="1" applyAlignment="1">
      <alignment horizontal="left" vertical="top" wrapText="1"/>
    </xf>
    <xf numFmtId="14" fontId="108" fillId="22" borderId="206" xfId="1" applyNumberFormat="1" applyFont="1" applyFill="1" applyBorder="1" applyAlignment="1" applyProtection="1">
      <alignment vertical="center" wrapText="1"/>
    </xf>
    <xf numFmtId="14" fontId="108" fillId="22" borderId="208" xfId="1" applyNumberFormat="1" applyFont="1" applyFill="1" applyBorder="1" applyAlignment="1" applyProtection="1">
      <alignment vertical="center" wrapText="1"/>
    </xf>
    <xf numFmtId="0" fontId="170" fillId="25" borderId="0" xfId="0" applyFont="1" applyFill="1" applyAlignment="1">
      <alignment vertical="top" wrapText="1"/>
    </xf>
    <xf numFmtId="0" fontId="177" fillId="0" borderId="169" xfId="1" applyFont="1" applyFill="1" applyBorder="1" applyAlignment="1" applyProtection="1">
      <alignment vertical="top" wrapText="1"/>
    </xf>
    <xf numFmtId="0" fontId="91" fillId="24" borderId="0" xfId="2" applyFont="1" applyFill="1">
      <alignment vertical="center"/>
    </xf>
    <xf numFmtId="56" fontId="108" fillId="22" borderId="205" xfId="2" applyNumberFormat="1" applyFont="1" applyFill="1" applyBorder="1">
      <alignment vertical="center"/>
    </xf>
    <xf numFmtId="0" fontId="0" fillId="41" borderId="0" xfId="0" applyFill="1">
      <alignment vertical="center"/>
    </xf>
    <xf numFmtId="0" fontId="8" fillId="0" borderId="0" xfId="1" applyAlignment="1" applyProtection="1">
      <alignment vertical="center"/>
    </xf>
    <xf numFmtId="14" fontId="112" fillId="22" borderId="1" xfId="2" applyNumberFormat="1" applyFont="1" applyFill="1" applyBorder="1" applyAlignment="1">
      <alignment vertical="center" wrapText="1" shrinkToFit="1"/>
    </xf>
    <xf numFmtId="0" fontId="18" fillId="22" borderId="211" xfId="2" applyFont="1" applyFill="1" applyBorder="1" applyAlignment="1">
      <alignment horizontal="center" vertical="center" wrapText="1"/>
    </xf>
    <xf numFmtId="0" fontId="181" fillId="5" borderId="17" xfId="2" applyFont="1" applyFill="1" applyBorder="1">
      <alignment vertical="center"/>
    </xf>
    <xf numFmtId="0" fontId="171" fillId="0" borderId="162" xfId="0" applyFont="1" applyBorder="1" applyAlignment="1">
      <alignment horizontal="left" vertical="top" wrapText="1"/>
    </xf>
    <xf numFmtId="0" fontId="76" fillId="0" borderId="0" xfId="0" applyFont="1">
      <alignment vertical="center"/>
    </xf>
    <xf numFmtId="0" fontId="184" fillId="5" borderId="14" xfId="2" applyFont="1" applyFill="1" applyBorder="1">
      <alignment vertical="center"/>
    </xf>
    <xf numFmtId="0" fontId="183" fillId="0" borderId="147" xfId="0" applyFont="1" applyBorder="1">
      <alignment vertical="center"/>
    </xf>
    <xf numFmtId="0" fontId="103" fillId="42" borderId="130" xfId="0" applyFont="1" applyFill="1" applyBorder="1" applyAlignment="1">
      <alignment horizontal="center" vertical="center" wrapText="1"/>
    </xf>
    <xf numFmtId="0" fontId="182" fillId="40" borderId="0" xfId="0" applyFont="1" applyFill="1" applyAlignment="1">
      <alignment horizontal="center" vertical="center" wrapText="1"/>
    </xf>
    <xf numFmtId="0" fontId="171" fillId="0" borderId="212" xfId="1" applyFont="1" applyFill="1" applyBorder="1" applyAlignment="1" applyProtection="1">
      <alignment vertical="top" wrapText="1"/>
    </xf>
    <xf numFmtId="3" fontId="132" fillId="25" borderId="214" xfId="0" applyNumberFormat="1" applyFont="1" applyFill="1" applyBorder="1" applyAlignment="1">
      <alignment horizontal="right" vertical="center" wrapText="1"/>
    </xf>
    <xf numFmtId="184" fontId="132" fillId="25" borderId="214" xfId="0" applyNumberFormat="1" applyFont="1" applyFill="1" applyBorder="1" applyAlignment="1">
      <alignment vertical="center" wrapText="1"/>
    </xf>
    <xf numFmtId="3" fontId="150" fillId="25" borderId="0" xfId="0" applyNumberFormat="1" applyFont="1" applyFill="1" applyAlignment="1">
      <alignment vertical="center" wrapText="1"/>
    </xf>
    <xf numFmtId="177" fontId="133" fillId="25" borderId="0" xfId="0" applyNumberFormat="1" applyFont="1" applyFill="1" applyAlignment="1">
      <alignment horizontal="right" vertical="center" wrapText="1"/>
    </xf>
    <xf numFmtId="0" fontId="103" fillId="0" borderId="148" xfId="0" applyFont="1" applyBorder="1" applyAlignment="1">
      <alignment horizontal="center" vertical="center" wrapText="1"/>
    </xf>
    <xf numFmtId="14" fontId="13" fillId="22" borderId="1" xfId="1" applyNumberFormat="1" applyFont="1" applyFill="1" applyBorder="1" applyAlignment="1" applyProtection="1">
      <alignment horizontal="center" vertical="center" shrinkToFit="1"/>
    </xf>
    <xf numFmtId="177" fontId="13" fillId="20" borderId="221" xfId="2" applyNumberFormat="1" applyFont="1" applyFill="1" applyBorder="1" applyAlignment="1">
      <alignment horizontal="center" vertical="center" wrapText="1"/>
    </xf>
    <xf numFmtId="0" fontId="9" fillId="20" borderId="0" xfId="2" applyFont="1" applyFill="1" applyAlignment="1">
      <alignment horizontal="center" vertical="center" wrapText="1"/>
    </xf>
    <xf numFmtId="14" fontId="9" fillId="20" borderId="0" xfId="2" applyNumberFormat="1" applyFont="1" applyFill="1" applyAlignment="1">
      <alignment horizontal="center" vertical="center"/>
    </xf>
    <xf numFmtId="14" fontId="26" fillId="20" borderId="0" xfId="2" applyNumberFormat="1" applyFont="1" applyFill="1" applyAlignment="1">
      <alignment horizontal="center" vertical="center"/>
    </xf>
    <xf numFmtId="0" fontId="26" fillId="20" borderId="0" xfId="19" applyFont="1" applyFill="1" applyAlignment="1">
      <alignment horizontal="center" vertical="center"/>
    </xf>
    <xf numFmtId="0" fontId="26" fillId="20" borderId="0" xfId="19" applyFont="1" applyFill="1" applyAlignment="1">
      <alignment horizontal="center" vertical="center" wrapText="1"/>
    </xf>
    <xf numFmtId="3" fontId="132" fillId="25" borderId="214" xfId="0" applyNumberFormat="1" applyFont="1" applyFill="1" applyBorder="1">
      <alignment vertical="center"/>
    </xf>
    <xf numFmtId="3" fontId="136" fillId="25" borderId="0" xfId="0" applyNumberFormat="1" applyFont="1" applyFill="1" applyAlignment="1">
      <alignment horizontal="right" vertical="center"/>
    </xf>
    <xf numFmtId="3" fontId="133" fillId="25" borderId="0" xfId="0" applyNumberFormat="1" applyFont="1" applyFill="1">
      <alignment vertical="center"/>
    </xf>
    <xf numFmtId="3" fontId="136" fillId="25" borderId="0" xfId="0" applyNumberFormat="1" applyFont="1" applyFill="1" applyAlignment="1">
      <alignment vertical="center" wrapText="1"/>
    </xf>
    <xf numFmtId="0" fontId="196" fillId="25" borderId="216" xfId="0" applyFont="1" applyFill="1" applyBorder="1" applyAlignment="1">
      <alignment horizontal="left" vertical="center" wrapText="1"/>
    </xf>
    <xf numFmtId="0" fontId="196" fillId="25" borderId="216" xfId="0" applyFont="1" applyFill="1" applyBorder="1" applyAlignment="1">
      <alignment horizontal="left" vertical="center"/>
    </xf>
    <xf numFmtId="0" fontId="196" fillId="25" borderId="216" xfId="0" applyFont="1" applyFill="1" applyBorder="1" applyAlignment="1">
      <alignment horizontal="left" vertical="center" shrinkToFit="1"/>
    </xf>
    <xf numFmtId="0" fontId="197" fillId="25" borderId="216" xfId="0" applyFont="1" applyFill="1" applyBorder="1" applyAlignment="1">
      <alignment horizontal="left" vertical="center" shrinkToFit="1"/>
    </xf>
    <xf numFmtId="0" fontId="196" fillId="25" borderId="213" xfId="0" applyFont="1" applyFill="1" applyBorder="1" applyAlignment="1">
      <alignment horizontal="left" vertical="center" wrapText="1"/>
    </xf>
    <xf numFmtId="0" fontId="195" fillId="25" borderId="216" xfId="0" applyFont="1" applyFill="1" applyBorder="1" applyAlignment="1">
      <alignment horizontal="left" vertical="center" wrapText="1"/>
    </xf>
    <xf numFmtId="0" fontId="169" fillId="20" borderId="209" xfId="0" applyFont="1" applyFill="1" applyBorder="1" applyAlignment="1">
      <alignment horizontal="left" vertical="center"/>
    </xf>
    <xf numFmtId="0" fontId="76" fillId="20" borderId="191" xfId="0" applyFont="1" applyFill="1" applyBorder="1" applyAlignment="1">
      <alignment horizontal="left" vertical="center"/>
    </xf>
    <xf numFmtId="14" fontId="76" fillId="20" borderId="191" xfId="0" applyNumberFormat="1" applyFont="1" applyFill="1" applyBorder="1" applyAlignment="1">
      <alignment horizontal="left" vertical="center"/>
    </xf>
    <xf numFmtId="14" fontId="76" fillId="20" borderId="210" xfId="0" applyNumberFormat="1" applyFont="1" applyFill="1" applyBorder="1" applyAlignment="1">
      <alignment horizontal="left" vertical="center"/>
    </xf>
    <xf numFmtId="0" fontId="140" fillId="20" borderId="0" xfId="0" applyFont="1" applyFill="1" applyAlignment="1">
      <alignment horizontal="center" vertical="center" wrapText="1"/>
    </xf>
    <xf numFmtId="14" fontId="37" fillId="20" borderId="146" xfId="17" applyNumberFormat="1" applyFont="1" applyFill="1" applyBorder="1" applyAlignment="1">
      <alignment horizontal="center" vertical="center" wrapText="1"/>
    </xf>
    <xf numFmtId="0" fontId="37" fillId="20" borderId="145" xfId="17" applyFont="1" applyFill="1" applyBorder="1" applyAlignment="1">
      <alignment horizontal="center" vertical="center" wrapText="1"/>
    </xf>
    <xf numFmtId="14" fontId="37" fillId="20" borderId="146" xfId="17" applyNumberFormat="1" applyFont="1" applyFill="1" applyBorder="1" applyAlignment="1">
      <alignment horizontal="center" vertical="center"/>
    </xf>
    <xf numFmtId="0" fontId="1" fillId="20" borderId="145" xfId="17" applyFill="1" applyBorder="1" applyAlignment="1">
      <alignment horizontal="center" vertical="center" wrapText="1"/>
    </xf>
    <xf numFmtId="14" fontId="1" fillId="20" borderId="146" xfId="17" applyNumberFormat="1" applyFill="1" applyBorder="1" applyAlignment="1">
      <alignment horizontal="center" vertical="center"/>
    </xf>
    <xf numFmtId="0" fontId="153" fillId="5" borderId="0" xfId="0" applyFont="1" applyFill="1">
      <alignment vertical="center"/>
    </xf>
    <xf numFmtId="185" fontId="140" fillId="0" borderId="0" xfId="0" applyNumberFormat="1" applyFont="1" applyAlignment="1">
      <alignment horizontal="left" vertical="center"/>
    </xf>
    <xf numFmtId="184" fontId="133" fillId="25" borderId="217" xfId="0" applyNumberFormat="1" applyFont="1" applyFill="1" applyBorder="1" applyAlignment="1">
      <alignment vertical="center" wrapText="1"/>
    </xf>
    <xf numFmtId="0" fontId="198" fillId="25" borderId="216" xfId="0" applyFont="1" applyFill="1" applyBorder="1" applyAlignment="1">
      <alignment horizontal="left" vertical="center" shrinkToFit="1"/>
    </xf>
    <xf numFmtId="184" fontId="133" fillId="25" borderId="215" xfId="0" applyNumberFormat="1" applyFont="1" applyFill="1" applyBorder="1" applyAlignment="1">
      <alignment vertical="center" wrapText="1"/>
    </xf>
    <xf numFmtId="0" fontId="197" fillId="25" borderId="216" xfId="0" applyFont="1" applyFill="1" applyBorder="1" applyAlignment="1">
      <alignment horizontal="left" vertical="center" wrapText="1"/>
    </xf>
    <xf numFmtId="0" fontId="206" fillId="25" borderId="216" xfId="0" applyFont="1" applyFill="1" applyBorder="1" applyAlignment="1">
      <alignment horizontal="left" vertical="center" shrinkToFit="1"/>
    </xf>
    <xf numFmtId="0" fontId="154" fillId="0" borderId="0" xfId="17" applyFont="1" applyAlignment="1">
      <alignment horizontal="left" vertical="center"/>
    </xf>
    <xf numFmtId="0" fontId="0" fillId="39" borderId="0" xfId="0" applyFill="1">
      <alignment vertical="center"/>
    </xf>
    <xf numFmtId="0" fontId="185" fillId="39" borderId="0" xfId="0" applyFont="1" applyFill="1">
      <alignment vertical="center"/>
    </xf>
    <xf numFmtId="0" fontId="186" fillId="39" borderId="0" xfId="0" applyFont="1" applyFill="1">
      <alignment vertical="center"/>
    </xf>
    <xf numFmtId="0" fontId="179" fillId="39" borderId="0" xfId="0" applyFont="1" applyFill="1">
      <alignment vertical="center"/>
    </xf>
    <xf numFmtId="0" fontId="180" fillId="39" borderId="0" xfId="1" applyFont="1" applyFill="1" applyAlignment="1" applyProtection="1">
      <alignment vertical="center"/>
    </xf>
    <xf numFmtId="0" fontId="169" fillId="20" borderId="222" xfId="0" applyFont="1" applyFill="1" applyBorder="1" applyAlignment="1">
      <alignment horizontal="left" vertical="center"/>
    </xf>
    <xf numFmtId="14" fontId="76" fillId="20" borderId="223" xfId="0" applyNumberFormat="1" applyFont="1" applyFill="1" applyBorder="1" applyAlignment="1">
      <alignment horizontal="left" vertical="center"/>
    </xf>
    <xf numFmtId="177" fontId="1" fillId="20" borderId="224" xfId="2" applyNumberFormat="1" applyFont="1" applyFill="1" applyBorder="1" applyAlignment="1">
      <alignment horizontal="center" vertical="center" wrapText="1"/>
    </xf>
    <xf numFmtId="0" fontId="23" fillId="20" borderId="225" xfId="2" applyFont="1" applyFill="1" applyBorder="1" applyAlignment="1">
      <alignment horizontal="left" vertical="center"/>
    </xf>
    <xf numFmtId="0" fontId="23" fillId="20" borderId="8" xfId="2" applyFont="1" applyFill="1" applyBorder="1" applyAlignment="1">
      <alignment horizontal="left" vertical="center"/>
    </xf>
    <xf numFmtId="177" fontId="161" fillId="20" borderId="8" xfId="2" applyNumberFormat="1" applyFont="1" applyFill="1" applyBorder="1" applyAlignment="1">
      <alignment horizontal="center" vertical="center" shrinkToFit="1"/>
    </xf>
    <xf numFmtId="177" fontId="162" fillId="20" borderId="8" xfId="2" applyNumberFormat="1" applyFont="1" applyFill="1" applyBorder="1" applyAlignment="1">
      <alignment horizontal="center" vertical="center" wrapText="1"/>
    </xf>
    <xf numFmtId="0" fontId="23" fillId="0" borderId="8" xfId="2" applyFont="1" applyBorder="1" applyAlignment="1">
      <alignment horizontal="left" vertical="center"/>
    </xf>
    <xf numFmtId="0" fontId="23" fillId="5" borderId="8" xfId="2" applyFont="1" applyFill="1" applyBorder="1" applyAlignment="1">
      <alignment horizontal="left" vertical="center"/>
    </xf>
    <xf numFmtId="0" fontId="23" fillId="20" borderId="17" xfId="2" applyFont="1" applyFill="1" applyBorder="1" applyAlignment="1">
      <alignment horizontal="left" vertical="center"/>
    </xf>
    <xf numFmtId="177" fontId="12" fillId="20" borderId="53" xfId="2" applyNumberFormat="1" applyFont="1" applyFill="1" applyBorder="1" applyAlignment="1">
      <alignment horizontal="center" vertical="center" shrinkToFit="1"/>
    </xf>
    <xf numFmtId="177" fontId="23" fillId="22" borderId="53" xfId="2" applyNumberFormat="1" applyFont="1" applyFill="1" applyBorder="1" applyAlignment="1">
      <alignment horizontal="center" vertical="center" shrinkToFit="1"/>
    </xf>
    <xf numFmtId="0" fontId="211" fillId="20" borderId="227" xfId="2" applyFont="1" applyFill="1" applyBorder="1" applyAlignment="1">
      <alignment horizontal="center" vertical="center"/>
    </xf>
    <xf numFmtId="177" fontId="211" fillId="20" borderId="227" xfId="2" applyNumberFormat="1" applyFont="1" applyFill="1" applyBorder="1" applyAlignment="1">
      <alignment horizontal="center" vertical="center" shrinkToFit="1"/>
    </xf>
    <xf numFmtId="0" fontId="212" fillId="0" borderId="227" xfId="0" applyFont="1" applyBorder="1" applyAlignment="1">
      <alignment horizontal="center" vertical="center" wrapText="1"/>
    </xf>
    <xf numFmtId="177" fontId="13" fillId="20" borderId="227" xfId="2" applyNumberFormat="1" applyFont="1" applyFill="1" applyBorder="1" applyAlignment="1">
      <alignment horizontal="center" vertical="center" wrapText="1"/>
    </xf>
    <xf numFmtId="0" fontId="211" fillId="20" borderId="10" xfId="2" applyFont="1" applyFill="1" applyBorder="1" applyAlignment="1">
      <alignment horizontal="center" vertical="center"/>
    </xf>
    <xf numFmtId="177" fontId="211" fillId="20" borderId="10" xfId="2" applyNumberFormat="1" applyFont="1" applyFill="1" applyBorder="1" applyAlignment="1">
      <alignment horizontal="center" vertical="center" shrinkToFit="1"/>
    </xf>
    <xf numFmtId="177" fontId="10" fillId="20" borderId="10" xfId="2" applyNumberFormat="1" applyFont="1" applyFill="1" applyBorder="1" applyAlignment="1">
      <alignment horizontal="center" vertical="center" wrapText="1"/>
    </xf>
    <xf numFmtId="177" fontId="23" fillId="20" borderId="226" xfId="2" applyNumberFormat="1" applyFont="1" applyFill="1" applyBorder="1" applyAlignment="1">
      <alignment horizontal="center" vertical="center" shrinkToFit="1"/>
    </xf>
    <xf numFmtId="177" fontId="1" fillId="20" borderId="226" xfId="2" applyNumberFormat="1" applyFont="1" applyFill="1" applyBorder="1" applyAlignment="1">
      <alignment horizontal="center" vertical="center" wrapText="1"/>
    </xf>
    <xf numFmtId="0" fontId="23" fillId="20" borderId="226" xfId="2" applyFont="1" applyFill="1" applyBorder="1" applyAlignment="1">
      <alignment horizontal="center" vertical="center" wrapText="1"/>
    </xf>
    <xf numFmtId="0" fontId="6" fillId="0" borderId="226" xfId="2" applyBorder="1">
      <alignment vertical="center"/>
    </xf>
    <xf numFmtId="0" fontId="6" fillId="0" borderId="226" xfId="2" applyBorder="1" applyAlignment="1">
      <alignment horizontal="center" vertical="center"/>
    </xf>
    <xf numFmtId="0" fontId="24" fillId="24" borderId="7" xfId="2" applyFont="1" applyFill="1" applyBorder="1" applyAlignment="1">
      <alignment horizontal="center" vertical="top" wrapText="1"/>
    </xf>
    <xf numFmtId="177" fontId="1" fillId="24" borderId="38" xfId="2" applyNumberFormat="1" applyFont="1" applyFill="1" applyBorder="1" applyAlignment="1">
      <alignment horizontal="center" vertical="center" wrapText="1"/>
    </xf>
    <xf numFmtId="0" fontId="24" fillId="24" borderId="7" xfId="2" applyFont="1" applyFill="1" applyBorder="1" applyAlignment="1">
      <alignment horizontal="center" vertical="center" wrapText="1"/>
    </xf>
    <xf numFmtId="0" fontId="108" fillId="0" borderId="200" xfId="2" applyFont="1" applyBorder="1" applyAlignment="1">
      <alignment horizontal="left" vertical="top" wrapText="1"/>
    </xf>
    <xf numFmtId="0" fontId="76" fillId="20" borderId="0" xfId="0" applyFont="1" applyFill="1" applyAlignment="1">
      <alignment horizontal="center" vertical="center"/>
    </xf>
    <xf numFmtId="0" fontId="119" fillId="20" borderId="0" xfId="0" applyFont="1" applyFill="1" applyAlignment="1">
      <alignment vertical="center" wrapText="1"/>
    </xf>
    <xf numFmtId="185" fontId="140" fillId="0" borderId="0" xfId="0" applyNumberFormat="1" applyFont="1">
      <alignment vertical="center"/>
    </xf>
    <xf numFmtId="0" fontId="8" fillId="0" borderId="192" xfId="1" applyBorder="1" applyAlignment="1" applyProtection="1">
      <alignment vertical="center"/>
    </xf>
    <xf numFmtId="0" fontId="216" fillId="22" borderId="0" xfId="0" applyFont="1" applyFill="1" applyAlignment="1">
      <alignment horizontal="center" vertical="center" wrapText="1"/>
    </xf>
    <xf numFmtId="0" fontId="103" fillId="44" borderId="130" xfId="0" applyFont="1" applyFill="1" applyBorder="1" applyAlignment="1">
      <alignment horizontal="center" vertical="center" wrapText="1"/>
    </xf>
    <xf numFmtId="185" fontId="179" fillId="0" borderId="0" xfId="0" applyNumberFormat="1" applyFont="1">
      <alignment vertical="center"/>
    </xf>
    <xf numFmtId="0" fontId="172" fillId="3" borderId="9" xfId="2" applyFont="1" applyFill="1" applyBorder="1" applyAlignment="1">
      <alignment horizontal="center" vertical="center" wrapText="1"/>
    </xf>
    <xf numFmtId="0" fontId="165" fillId="34" borderId="229" xfId="1" applyFont="1" applyFill="1" applyBorder="1" applyAlignment="1" applyProtection="1">
      <alignment horizontal="center" vertical="center" wrapText="1"/>
    </xf>
    <xf numFmtId="185" fontId="179" fillId="0" borderId="0" xfId="0" applyNumberFormat="1" applyFont="1" applyAlignment="1">
      <alignment horizontal="left" vertical="center"/>
    </xf>
    <xf numFmtId="0" fontId="156" fillId="32" borderId="189" xfId="2" applyFont="1" applyFill="1" applyBorder="1" applyAlignment="1">
      <alignment horizontal="left" vertical="center" shrinkToFit="1"/>
    </xf>
    <xf numFmtId="0" fontId="217" fillId="0" borderId="212" xfId="1" applyFont="1" applyFill="1" applyBorder="1" applyAlignment="1" applyProtection="1">
      <alignment vertical="top" wrapText="1"/>
    </xf>
    <xf numFmtId="0" fontId="0" fillId="46" borderId="0" xfId="0" applyFill="1">
      <alignment vertical="center"/>
    </xf>
    <xf numFmtId="14" fontId="114" fillId="20" borderId="146" xfId="17" applyNumberFormat="1" applyFont="1" applyFill="1" applyBorder="1" applyAlignment="1">
      <alignment horizontal="center" vertical="center" wrapText="1"/>
    </xf>
    <xf numFmtId="0" fontId="142" fillId="20" borderId="0" xfId="1" applyFont="1" applyFill="1" applyAlignment="1" applyProtection="1">
      <alignment horizontal="center" vertical="center" wrapText="1"/>
    </xf>
    <xf numFmtId="56" fontId="114" fillId="20" borderId="145" xfId="17" applyNumberFormat="1" applyFont="1" applyFill="1" applyBorder="1" applyAlignment="1">
      <alignment horizontal="center" vertical="center" wrapText="1"/>
    </xf>
    <xf numFmtId="0" fontId="6" fillId="0" borderId="0" xfId="4"/>
    <xf numFmtId="0" fontId="112" fillId="22" borderId="9" xfId="2" applyFont="1" applyFill="1" applyBorder="1" applyAlignment="1">
      <alignment horizontal="center" vertical="center"/>
    </xf>
    <xf numFmtId="0" fontId="8" fillId="0" borderId="230" xfId="1" applyBorder="1" applyAlignment="1" applyProtection="1">
      <alignment vertical="center"/>
    </xf>
    <xf numFmtId="0" fontId="112" fillId="22" borderId="232" xfId="2" applyFont="1" applyFill="1" applyBorder="1" applyAlignment="1">
      <alignment horizontal="center" vertical="center"/>
    </xf>
    <xf numFmtId="0" fontId="112" fillId="3" borderId="0" xfId="2" applyFont="1" applyFill="1" applyAlignment="1">
      <alignment horizontal="center" vertical="center"/>
    </xf>
    <xf numFmtId="14" fontId="112" fillId="3" borderId="0" xfId="2" applyNumberFormat="1" applyFont="1" applyFill="1" applyAlignment="1">
      <alignment horizontal="center" vertical="center"/>
    </xf>
    <xf numFmtId="0" fontId="172" fillId="3" borderId="9" xfId="2" applyFont="1" applyFill="1" applyBorder="1" applyAlignment="1">
      <alignment horizontal="center" vertical="center" shrinkToFit="1"/>
    </xf>
    <xf numFmtId="3" fontId="174" fillId="25" borderId="0" xfId="0" applyNumberFormat="1" applyFont="1" applyFill="1" applyAlignment="1">
      <alignment vertical="center" wrapText="1"/>
    </xf>
    <xf numFmtId="10" fontId="133" fillId="25" borderId="214" xfId="0" applyNumberFormat="1" applyFont="1" applyFill="1" applyBorder="1" applyAlignment="1">
      <alignment horizontal="center" vertical="center" wrapText="1"/>
    </xf>
    <xf numFmtId="10" fontId="125" fillId="43" borderId="0" xfId="0" applyNumberFormat="1" applyFont="1" applyFill="1" applyAlignment="1">
      <alignment horizontal="center" vertical="center" wrapText="1"/>
    </xf>
    <xf numFmtId="10" fontId="151" fillId="43" borderId="0" xfId="0" applyNumberFormat="1" applyFont="1" applyFill="1" applyAlignment="1">
      <alignment horizontal="center" vertical="center" wrapText="1"/>
    </xf>
    <xf numFmtId="10" fontId="204" fillId="43" borderId="0" xfId="0" applyNumberFormat="1" applyFont="1" applyFill="1" applyAlignment="1">
      <alignment horizontal="center" vertical="center" wrapText="1"/>
    </xf>
    <xf numFmtId="0" fontId="13" fillId="20" borderId="145" xfId="17" applyFont="1" applyFill="1" applyBorder="1" applyAlignment="1">
      <alignment horizontal="center" vertical="center" wrapText="1"/>
    </xf>
    <xf numFmtId="14" fontId="13" fillId="20" borderId="146" xfId="17" applyNumberFormat="1" applyFont="1" applyFill="1" applyBorder="1" applyAlignment="1">
      <alignment horizontal="center" vertical="center"/>
    </xf>
    <xf numFmtId="0" fontId="222" fillId="0" borderId="207" xfId="1" applyFont="1" applyFill="1" applyBorder="1" applyAlignment="1" applyProtection="1">
      <alignment vertical="top" wrapText="1"/>
    </xf>
    <xf numFmtId="0" fontId="109" fillId="22" borderId="167" xfId="1" applyFont="1" applyFill="1" applyBorder="1" applyAlignment="1" applyProtection="1">
      <alignment horizontal="center" vertical="center" wrapText="1"/>
    </xf>
    <xf numFmtId="0" fontId="76" fillId="22" borderId="191" xfId="0" applyFont="1" applyFill="1" applyBorder="1" applyAlignment="1">
      <alignment horizontal="left" vertical="center"/>
    </xf>
    <xf numFmtId="0" fontId="76" fillId="47" borderId="191" xfId="0" applyFont="1" applyFill="1" applyBorder="1" applyAlignment="1">
      <alignment horizontal="left" vertical="center"/>
    </xf>
    <xf numFmtId="0" fontId="76" fillId="48" borderId="191" xfId="0" applyFont="1" applyFill="1" applyBorder="1" applyAlignment="1">
      <alignment horizontal="left" vertical="center"/>
    </xf>
    <xf numFmtId="0" fontId="76" fillId="36" borderId="191" xfId="0" applyFont="1" applyFill="1" applyBorder="1" applyAlignment="1">
      <alignment horizontal="left" vertical="center"/>
    </xf>
    <xf numFmtId="0" fontId="223" fillId="0" borderId="0" xfId="0" applyFont="1" applyAlignment="1">
      <alignment vertical="top" wrapText="1"/>
    </xf>
    <xf numFmtId="0" fontId="17" fillId="5" borderId="0" xfId="4" applyFont="1" applyFill="1"/>
    <xf numFmtId="14" fontId="188" fillId="20" borderId="146" xfId="0" applyNumberFormat="1" applyFont="1" applyFill="1" applyBorder="1" applyAlignment="1">
      <alignment horizontal="center" vertical="center"/>
    </xf>
    <xf numFmtId="0" fontId="118" fillId="20" borderId="0" xfId="0" applyFont="1" applyFill="1" applyAlignment="1">
      <alignment horizontal="center" vertical="center"/>
    </xf>
    <xf numFmtId="0" fontId="8" fillId="0" borderId="230" xfId="1" applyBorder="1" applyAlignment="1" applyProtection="1">
      <alignment horizontal="left" vertical="center" wrapText="1"/>
    </xf>
    <xf numFmtId="0" fontId="207" fillId="25" borderId="216" xfId="0" applyFont="1" applyFill="1" applyBorder="1" applyAlignment="1">
      <alignment horizontal="left" vertical="center"/>
    </xf>
    <xf numFmtId="177" fontId="187" fillId="25" borderId="0" xfId="0" applyNumberFormat="1" applyFont="1" applyFill="1">
      <alignment vertical="center"/>
    </xf>
    <xf numFmtId="0" fontId="226" fillId="25" borderId="216" xfId="0" applyFont="1" applyFill="1" applyBorder="1" applyAlignment="1">
      <alignment horizontal="left" vertical="center"/>
    </xf>
    <xf numFmtId="3" fontId="199" fillId="25" borderId="0" xfId="0" applyNumberFormat="1" applyFont="1" applyFill="1" applyAlignment="1">
      <alignment vertical="center" wrapText="1"/>
    </xf>
    <xf numFmtId="184" fontId="200" fillId="25" borderId="0" xfId="0" applyNumberFormat="1" applyFont="1" applyFill="1" applyAlignment="1">
      <alignment vertical="center" wrapText="1"/>
    </xf>
    <xf numFmtId="177" fontId="201" fillId="25" borderId="0" xfId="0" applyNumberFormat="1" applyFont="1" applyFill="1">
      <alignment vertical="center"/>
    </xf>
    <xf numFmtId="10" fontId="202" fillId="25" borderId="0" xfId="0" applyNumberFormat="1" applyFont="1" applyFill="1" applyAlignment="1">
      <alignment horizontal="center" vertical="center" wrapText="1"/>
    </xf>
    <xf numFmtId="184" fontId="227" fillId="25" borderId="217" xfId="0" applyNumberFormat="1" applyFont="1" applyFill="1" applyBorder="1" applyAlignment="1">
      <alignment vertical="center" wrapText="1"/>
    </xf>
    <xf numFmtId="0" fontId="214" fillId="25" borderId="218" xfId="0" applyFont="1" applyFill="1" applyBorder="1" applyAlignment="1">
      <alignment vertical="center" wrapText="1"/>
    </xf>
    <xf numFmtId="177" fontId="213" fillId="25" borderId="219" xfId="0" applyNumberFormat="1" applyFont="1" applyFill="1" applyBorder="1" applyAlignment="1">
      <alignment vertical="center" wrapText="1"/>
    </xf>
    <xf numFmtId="184" fontId="213" fillId="25" borderId="219" xfId="0" applyNumberFormat="1" applyFont="1" applyFill="1" applyBorder="1" applyAlignment="1">
      <alignment vertical="center" wrapText="1"/>
    </xf>
    <xf numFmtId="3" fontId="213" fillId="25" borderId="219" xfId="0" applyNumberFormat="1" applyFont="1" applyFill="1" applyBorder="1" applyAlignment="1">
      <alignment vertical="center" wrapText="1"/>
    </xf>
    <xf numFmtId="10" fontId="125" fillId="45" borderId="219" xfId="0" applyNumberFormat="1" applyFont="1" applyFill="1" applyBorder="1" applyAlignment="1">
      <alignment horizontal="center" vertical="center" wrapText="1"/>
    </xf>
    <xf numFmtId="184" fontId="213" fillId="25" borderId="220" xfId="0" applyNumberFormat="1" applyFont="1" applyFill="1" applyBorder="1" applyAlignment="1">
      <alignment vertical="center" wrapText="1"/>
    </xf>
    <xf numFmtId="0" fontId="111" fillId="25" borderId="0" xfId="0" applyFont="1" applyFill="1">
      <alignment vertical="center"/>
    </xf>
    <xf numFmtId="0" fontId="143" fillId="20" borderId="0" xfId="0" applyFont="1" applyFill="1" applyAlignment="1">
      <alignment vertical="top" wrapText="1"/>
    </xf>
    <xf numFmtId="0" fontId="143" fillId="25" borderId="0" xfId="0" applyFont="1" applyFill="1" applyAlignment="1">
      <alignment vertical="top" wrapText="1"/>
    </xf>
    <xf numFmtId="0" fontId="6" fillId="0" borderId="0" xfId="4" applyAlignment="1">
      <alignment horizontal="center" vertical="center"/>
    </xf>
    <xf numFmtId="0" fontId="13" fillId="0" borderId="235" xfId="2" applyFont="1" applyBorder="1" applyAlignment="1">
      <alignment horizontal="center" vertical="center" wrapText="1"/>
    </xf>
    <xf numFmtId="180" fontId="50" fillId="12" borderId="236" xfId="17" applyNumberFormat="1" applyFont="1" applyFill="1" applyBorder="1" applyAlignment="1">
      <alignment horizontal="center" vertical="center"/>
    </xf>
    <xf numFmtId="0" fontId="142" fillId="20" borderId="145" xfId="17" applyFont="1" applyFill="1" applyBorder="1" applyAlignment="1">
      <alignment horizontal="center" vertical="center" wrapText="1"/>
    </xf>
    <xf numFmtId="14" fontId="23" fillId="20" borderId="146" xfId="17" applyNumberFormat="1" applyFont="1" applyFill="1" applyBorder="1" applyAlignment="1">
      <alignment horizontal="center" vertical="center"/>
    </xf>
    <xf numFmtId="0" fontId="103" fillId="0" borderId="130" xfId="0" applyFont="1" applyBorder="1" applyAlignment="1">
      <alignment horizontal="center" vertical="center" wrapText="1"/>
    </xf>
    <xf numFmtId="0" fontId="114" fillId="22" borderId="145" xfId="17" applyFont="1" applyFill="1" applyBorder="1" applyAlignment="1">
      <alignment horizontal="center" vertical="center" wrapText="1"/>
    </xf>
    <xf numFmtId="14" fontId="114" fillId="22" borderId="146" xfId="17" applyNumberFormat="1" applyFont="1" applyFill="1" applyBorder="1" applyAlignment="1">
      <alignment horizontal="center" vertical="center"/>
    </xf>
    <xf numFmtId="0" fontId="142" fillId="22" borderId="145" xfId="17" applyFont="1" applyFill="1" applyBorder="1" applyAlignment="1">
      <alignment horizontal="center" vertical="center" wrapText="1"/>
    </xf>
    <xf numFmtId="14" fontId="142" fillId="22" borderId="146" xfId="17" applyNumberFormat="1" applyFont="1" applyFill="1" applyBorder="1" applyAlignment="1">
      <alignment horizontal="center" vertical="center" wrapText="1"/>
    </xf>
    <xf numFmtId="0" fontId="84" fillId="0" borderId="0" xfId="0" applyFont="1" applyAlignment="1">
      <alignment horizontal="left" vertical="center" wrapText="1"/>
    </xf>
    <xf numFmtId="0" fontId="88" fillId="0" borderId="0" xfId="0" applyFont="1" applyAlignment="1">
      <alignment horizontal="left" vertical="center" wrapText="1"/>
    </xf>
    <xf numFmtId="0" fontId="87" fillId="0" borderId="0" xfId="0" applyFont="1" applyAlignment="1">
      <alignment horizontal="left" vertical="center" wrapText="1"/>
    </xf>
    <xf numFmtId="0" fontId="88" fillId="0" borderId="0" xfId="0" applyFont="1" applyAlignment="1">
      <alignment horizontal="left" vertical="top" wrapText="1"/>
    </xf>
    <xf numFmtId="0" fontId="84" fillId="0" borderId="0" xfId="0" applyFont="1" applyAlignment="1">
      <alignment horizontal="left" vertical="top" wrapText="1"/>
    </xf>
    <xf numFmtId="0" fontId="85" fillId="0" borderId="0" xfId="0" applyFont="1" applyAlignment="1">
      <alignment horizontal="left" vertical="center" wrapText="1"/>
    </xf>
    <xf numFmtId="0" fontId="6" fillId="0" borderId="68" xfId="0" applyFont="1" applyBorder="1" applyAlignment="1">
      <alignment horizontal="left" vertical="center"/>
    </xf>
    <xf numFmtId="0" fontId="6" fillId="0" borderId="0" xfId="0" applyFont="1" applyAlignment="1">
      <alignment horizontal="left" vertical="center"/>
    </xf>
    <xf numFmtId="0" fontId="6" fillId="0" borderId="70" xfId="0" applyFont="1" applyBorder="1" applyAlignment="1">
      <alignment horizontal="left" vertical="center"/>
    </xf>
    <xf numFmtId="0" fontId="152" fillId="5" borderId="0" xfId="0" applyFont="1" applyFill="1" applyAlignment="1">
      <alignment horizontal="left" vertical="center" wrapText="1"/>
    </xf>
    <xf numFmtId="0" fontId="152" fillId="5" borderId="70" xfId="0" applyFont="1" applyFill="1" applyBorder="1" applyAlignment="1">
      <alignment horizontal="left" vertical="center" wrapText="1"/>
    </xf>
    <xf numFmtId="0" fontId="152" fillId="5" borderId="0" xfId="0" applyFont="1" applyFill="1" applyAlignment="1">
      <alignment horizontal="left" vertical="center"/>
    </xf>
    <xf numFmtId="0" fontId="152" fillId="5" borderId="0" xfId="0" applyFont="1" applyFill="1" applyAlignment="1">
      <alignment horizontal="left" vertical="top" wrapText="1"/>
    </xf>
    <xf numFmtId="0" fontId="8" fillId="0" borderId="0" xfId="1" applyAlignment="1" applyProtection="1">
      <alignment horizontal="center" vertical="center" wrapText="1"/>
    </xf>
    <xf numFmtId="0" fontId="155" fillId="39" borderId="0" xfId="0" applyFont="1" applyFill="1" applyAlignment="1">
      <alignment horizontal="left" vertical="top" wrapText="1"/>
    </xf>
    <xf numFmtId="0" fontId="205" fillId="39" borderId="0" xfId="0" applyFont="1" applyFill="1" applyAlignment="1">
      <alignment horizontal="center" vertical="center" wrapText="1"/>
    </xf>
    <xf numFmtId="0" fontId="210" fillId="39" borderId="0" xfId="0" applyFont="1" applyFill="1" applyAlignment="1">
      <alignment horizontal="center" vertical="center" wrapText="1"/>
    </xf>
    <xf numFmtId="0" fontId="0" fillId="39" borderId="0" xfId="0" applyFill="1" applyAlignment="1">
      <alignment horizontal="center" vertical="center"/>
    </xf>
    <xf numFmtId="0" fontId="50" fillId="0" borderId="48" xfId="17" applyFont="1" applyBorder="1" applyAlignment="1">
      <alignment horizontal="center" vertical="center"/>
    </xf>
    <xf numFmtId="0" fontId="50" fillId="0" borderId="49" xfId="17" applyFont="1" applyBorder="1" applyAlignment="1">
      <alignment horizontal="center" vertical="center"/>
    </xf>
    <xf numFmtId="0" fontId="50" fillId="0" borderId="50" xfId="17" applyFont="1" applyBorder="1" applyAlignment="1">
      <alignment horizontal="center" vertical="center"/>
    </xf>
    <xf numFmtId="0" fontId="1" fillId="0" borderId="75" xfId="17" applyBorder="1" applyAlignment="1">
      <alignment horizontal="center" vertical="center"/>
    </xf>
    <xf numFmtId="0" fontId="1" fillId="0" borderId="76" xfId="17" applyBorder="1" applyAlignment="1">
      <alignment horizontal="center" vertical="center"/>
    </xf>
    <xf numFmtId="0" fontId="1" fillId="0" borderId="77" xfId="17" applyBorder="1" applyAlignment="1">
      <alignment horizontal="center" vertical="center"/>
    </xf>
    <xf numFmtId="0" fontId="38" fillId="0" borderId="78" xfId="17" applyFont="1" applyBorder="1" applyAlignment="1">
      <alignment horizontal="center" vertical="center" wrapText="1"/>
    </xf>
    <xf numFmtId="0" fontId="38" fillId="0" borderId="44" xfId="17" applyFont="1" applyBorder="1" applyAlignment="1">
      <alignment horizontal="center" vertical="center" wrapText="1"/>
    </xf>
    <xf numFmtId="0" fontId="34" fillId="18" borderId="0" xfId="17" applyFont="1" applyFill="1" applyAlignment="1">
      <alignment horizontal="center" vertical="center"/>
    </xf>
    <xf numFmtId="179" fontId="11" fillId="0" borderId="79" xfId="17" applyNumberFormat="1" applyFont="1" applyBorder="1" applyAlignment="1">
      <alignment horizontal="center" vertical="center" shrinkToFit="1"/>
    </xf>
    <xf numFmtId="179" fontId="11" fillId="0" borderId="80" xfId="17" applyNumberFormat="1" applyFont="1" applyBorder="1" applyAlignment="1">
      <alignment horizontal="center" vertical="center" shrinkToFit="1"/>
    </xf>
    <xf numFmtId="0" fontId="48" fillId="0" borderId="81" xfId="17" applyFont="1" applyBorder="1" applyAlignment="1">
      <alignment horizontal="center" vertical="center"/>
    </xf>
    <xf numFmtId="0" fontId="48" fillId="0" borderId="82" xfId="17" applyFont="1" applyBorder="1" applyAlignment="1">
      <alignment horizontal="center" vertical="center"/>
    </xf>
    <xf numFmtId="0" fontId="10" fillId="6" borderId="142" xfId="17" applyFont="1" applyFill="1" applyBorder="1" applyAlignment="1">
      <alignment horizontal="left" vertical="center" wrapText="1"/>
    </xf>
    <xf numFmtId="0" fontId="10" fillId="6" borderId="140" xfId="17" applyFont="1" applyFill="1" applyBorder="1" applyAlignment="1">
      <alignment horizontal="left" vertical="center" wrapText="1"/>
    </xf>
    <xf numFmtId="0" fontId="10" fillId="6" borderId="143" xfId="17" applyFont="1" applyFill="1" applyBorder="1" applyAlignment="1">
      <alignment horizontal="left" vertical="center" wrapText="1"/>
    </xf>
    <xf numFmtId="0" fontId="37" fillId="20" borderId="177" xfId="17" applyFont="1" applyFill="1" applyBorder="1" applyAlignment="1">
      <alignment horizontal="left" vertical="top" wrapText="1"/>
    </xf>
    <xf numFmtId="0" fontId="37" fillId="20" borderId="178" xfId="17" applyFont="1" applyFill="1" applyBorder="1" applyAlignment="1">
      <alignment horizontal="left" vertical="top" wrapText="1"/>
    </xf>
    <xf numFmtId="0" fontId="37" fillId="20" borderId="179" xfId="17" applyFont="1" applyFill="1" applyBorder="1" applyAlignment="1">
      <alignment horizontal="left" vertical="top" wrapText="1"/>
    </xf>
    <xf numFmtId="0" fontId="37" fillId="11" borderId="83" xfId="18" applyFont="1" applyFill="1" applyBorder="1" applyAlignment="1">
      <alignment horizontal="center" vertical="center"/>
    </xf>
    <xf numFmtId="0" fontId="37" fillId="11" borderId="84" xfId="18" applyFont="1" applyFill="1" applyBorder="1" applyAlignment="1">
      <alignment horizontal="center" vertical="center"/>
    </xf>
    <xf numFmtId="0" fontId="12" fillId="0" borderId="131" xfId="17" applyFont="1" applyBorder="1" applyAlignment="1">
      <alignment horizontal="center" vertical="center" wrapText="1"/>
    </xf>
    <xf numFmtId="0" fontId="12" fillId="0" borderId="132" xfId="17" applyFont="1" applyBorder="1" applyAlignment="1">
      <alignment horizontal="center" vertical="center" wrapText="1"/>
    </xf>
    <xf numFmtId="0" fontId="12" fillId="0" borderId="133" xfId="17" applyFont="1" applyBorder="1" applyAlignment="1">
      <alignment horizontal="center" vertical="center" wrapText="1"/>
    </xf>
    <xf numFmtId="0" fontId="55" fillId="0" borderId="135" xfId="17" applyFont="1" applyBorder="1" applyAlignment="1">
      <alignment horizontal="center" vertical="center"/>
    </xf>
    <xf numFmtId="0" fontId="55" fillId="0" borderId="136" xfId="17" applyFont="1" applyBorder="1" applyAlignment="1">
      <alignment horizontal="center" vertical="center"/>
    </xf>
    <xf numFmtId="0" fontId="55" fillId="0" borderId="137" xfId="17" applyFont="1" applyBorder="1" applyAlignment="1">
      <alignment horizontal="center" vertical="center"/>
    </xf>
    <xf numFmtId="0" fontId="37" fillId="22" borderId="178" xfId="17" applyFont="1" applyFill="1" applyBorder="1" applyAlignment="1">
      <alignment horizontal="left" vertical="top" wrapText="1"/>
    </xf>
    <xf numFmtId="0" fontId="37" fillId="22" borderId="179" xfId="17" applyFont="1" applyFill="1" applyBorder="1" applyAlignment="1">
      <alignment horizontal="left" vertical="top" wrapText="1"/>
    </xf>
    <xf numFmtId="0" fontId="10" fillId="6" borderId="233" xfId="17" applyFont="1" applyFill="1" applyBorder="1" applyAlignment="1">
      <alignment horizontal="left" vertical="center" wrapText="1"/>
    </xf>
    <xf numFmtId="0" fontId="10" fillId="6" borderId="234" xfId="17" applyFont="1" applyFill="1" applyBorder="1" applyAlignment="1">
      <alignment horizontal="left" vertical="center" wrapText="1"/>
    </xf>
    <xf numFmtId="0" fontId="10" fillId="6" borderId="235" xfId="17" applyFont="1" applyFill="1" applyBorder="1" applyAlignment="1">
      <alignment horizontal="left" vertical="center" wrapText="1"/>
    </xf>
    <xf numFmtId="0" fontId="158" fillId="20" borderId="177" xfId="17" applyFont="1" applyFill="1" applyBorder="1" applyAlignment="1">
      <alignment horizontal="left" vertical="top" wrapText="1"/>
    </xf>
    <xf numFmtId="0" fontId="158" fillId="20" borderId="178" xfId="17" applyFont="1" applyFill="1" applyBorder="1" applyAlignment="1">
      <alignment horizontal="left" vertical="top" wrapText="1"/>
    </xf>
    <xf numFmtId="0" fontId="158" fillId="20" borderId="179" xfId="17" applyFont="1" applyFill="1" applyBorder="1" applyAlignment="1">
      <alignment horizontal="left" vertical="top" wrapText="1"/>
    </xf>
    <xf numFmtId="0" fontId="37" fillId="22" borderId="177" xfId="17" applyFont="1" applyFill="1" applyBorder="1" applyAlignment="1">
      <alignment horizontal="left" vertical="top" wrapText="1"/>
    </xf>
    <xf numFmtId="0" fontId="13" fillId="20" borderId="177" xfId="17" applyFont="1" applyFill="1" applyBorder="1" applyAlignment="1">
      <alignment horizontal="left" vertical="top" wrapText="1"/>
    </xf>
    <xf numFmtId="0" fontId="13" fillId="20" borderId="178" xfId="17" applyFont="1" applyFill="1" applyBorder="1" applyAlignment="1">
      <alignment horizontal="left" vertical="top" wrapText="1"/>
    </xf>
    <xf numFmtId="0" fontId="13" fillId="20" borderId="179" xfId="17" applyFont="1" applyFill="1" applyBorder="1" applyAlignment="1">
      <alignment horizontal="left" vertical="top" wrapText="1"/>
    </xf>
    <xf numFmtId="0" fontId="37" fillId="20" borderId="228" xfId="17" applyFont="1" applyFill="1" applyBorder="1" applyAlignment="1">
      <alignment horizontal="left" vertical="top" wrapText="1"/>
    </xf>
    <xf numFmtId="0" fontId="37" fillId="20" borderId="145" xfId="17" applyFont="1" applyFill="1" applyBorder="1" applyAlignment="1">
      <alignment horizontal="left" vertical="top" wrapText="1"/>
    </xf>
    <xf numFmtId="0" fontId="114" fillId="20" borderId="177" xfId="17" applyFont="1" applyFill="1" applyBorder="1" applyAlignment="1">
      <alignment horizontal="left" vertical="top" wrapText="1"/>
    </xf>
    <xf numFmtId="0" fontId="114" fillId="20" borderId="178" xfId="17" applyFont="1" applyFill="1" applyBorder="1" applyAlignment="1">
      <alignment horizontal="left" vertical="top" wrapText="1"/>
    </xf>
    <xf numFmtId="0" fontId="114" fillId="20" borderId="179" xfId="17" applyFont="1" applyFill="1" applyBorder="1" applyAlignment="1">
      <alignment horizontal="left" vertical="top" wrapText="1"/>
    </xf>
    <xf numFmtId="0" fontId="13" fillId="20" borderId="177" xfId="2" applyFont="1" applyFill="1" applyBorder="1" applyAlignment="1">
      <alignment horizontal="left" vertical="top" wrapText="1"/>
    </xf>
    <xf numFmtId="0" fontId="13" fillId="20" borderId="178" xfId="2" applyFont="1" applyFill="1" applyBorder="1" applyAlignment="1">
      <alignment horizontal="left" vertical="top" wrapText="1"/>
    </xf>
    <xf numFmtId="0" fontId="13" fillId="20" borderId="179" xfId="2" applyFont="1" applyFill="1" applyBorder="1" applyAlignment="1">
      <alignment horizontal="left" vertical="top" wrapText="1"/>
    </xf>
    <xf numFmtId="0" fontId="60" fillId="13" borderId="58" xfId="17" applyFont="1" applyFill="1" applyBorder="1" applyAlignment="1">
      <alignment horizontal="right" vertical="center" wrapText="1"/>
    </xf>
    <xf numFmtId="0" fontId="61" fillId="13" borderId="58" xfId="0" applyFont="1" applyFill="1" applyBorder="1" applyAlignment="1">
      <alignment horizontal="right" vertical="center"/>
    </xf>
    <xf numFmtId="0" fontId="0" fillId="13" borderId="58" xfId="0" applyFill="1" applyBorder="1" applyAlignment="1">
      <alignment horizontal="right" vertical="center"/>
    </xf>
    <xf numFmtId="180" fontId="60" fillId="13" borderId="58" xfId="17" applyNumberFormat="1" applyFont="1" applyFill="1" applyBorder="1" applyAlignment="1">
      <alignment horizontal="center" vertical="center" wrapText="1"/>
    </xf>
    <xf numFmtId="180" fontId="0" fillId="13" borderId="58" xfId="0" applyNumberFormat="1" applyFill="1" applyBorder="1" applyAlignment="1">
      <alignment horizontal="center" vertical="center" wrapText="1"/>
    </xf>
    <xf numFmtId="0" fontId="62" fillId="14" borderId="59" xfId="17" applyFont="1" applyFill="1" applyBorder="1" applyAlignment="1">
      <alignment horizontal="center" vertical="center" wrapText="1"/>
    </xf>
    <xf numFmtId="0" fontId="63" fillId="14" borderId="59" xfId="0" applyFont="1" applyFill="1" applyBorder="1" applyAlignment="1">
      <alignment horizontal="center" vertical="center"/>
    </xf>
    <xf numFmtId="0" fontId="62" fillId="10" borderId="59" xfId="0" applyFont="1" applyFill="1" applyBorder="1" applyAlignment="1">
      <alignment horizontal="center" vertical="center"/>
    </xf>
    <xf numFmtId="0" fontId="65" fillId="10" borderId="59" xfId="0" applyFont="1" applyFill="1" applyBorder="1" applyAlignment="1">
      <alignment horizontal="center" vertical="center"/>
    </xf>
    <xf numFmtId="0" fontId="67" fillId="19" borderId="117" xfId="16" applyFont="1" applyFill="1" applyBorder="1" applyAlignment="1">
      <alignment horizontal="center" vertical="center"/>
    </xf>
    <xf numFmtId="0" fontId="67" fillId="19" borderId="122" xfId="16" applyFont="1" applyFill="1" applyBorder="1" applyAlignment="1">
      <alignment horizontal="center" vertical="center"/>
    </xf>
    <xf numFmtId="0" fontId="67" fillId="19" borderId="124" xfId="16" applyFont="1" applyFill="1" applyBorder="1" applyAlignment="1">
      <alignment horizontal="center" vertical="center"/>
    </xf>
    <xf numFmtId="0" fontId="68" fillId="2" borderId="118" xfId="16" applyFont="1" applyFill="1" applyBorder="1" applyAlignment="1">
      <alignment vertical="center" wrapText="1"/>
    </xf>
    <xf numFmtId="0" fontId="68" fillId="2" borderId="119" xfId="16" applyFont="1" applyFill="1" applyBorder="1" applyAlignment="1">
      <alignment vertical="center" wrapText="1"/>
    </xf>
    <xf numFmtId="0" fontId="68" fillId="2" borderId="120" xfId="16" applyFont="1" applyFill="1" applyBorder="1" applyAlignment="1">
      <alignment vertical="center" wrapText="1"/>
    </xf>
    <xf numFmtId="0" fontId="68" fillId="2" borderId="99" xfId="16" applyFont="1" applyFill="1" applyBorder="1" applyAlignment="1">
      <alignment vertical="center" wrapText="1"/>
    </xf>
    <xf numFmtId="0" fontId="68" fillId="2" borderId="0" xfId="16" applyFont="1" applyFill="1" applyAlignment="1">
      <alignment vertical="center" wrapText="1"/>
    </xf>
    <xf numFmtId="0" fontId="68" fillId="2" borderId="100" xfId="16" applyFont="1" applyFill="1" applyBorder="1" applyAlignment="1">
      <alignment vertical="center" wrapText="1"/>
    </xf>
    <xf numFmtId="0" fontId="68" fillId="2" borderId="125" xfId="16" applyFont="1" applyFill="1" applyBorder="1" applyAlignment="1">
      <alignment vertical="center" wrapText="1"/>
    </xf>
    <xf numFmtId="0" fontId="68" fillId="2" borderId="126" xfId="16" applyFont="1" applyFill="1" applyBorder="1" applyAlignment="1">
      <alignment vertical="center" wrapText="1"/>
    </xf>
    <xf numFmtId="0" fontId="68" fillId="2" borderId="127" xfId="16" applyFont="1" applyFill="1" applyBorder="1" applyAlignment="1">
      <alignment vertical="center" wrapText="1"/>
    </xf>
    <xf numFmtId="0" fontId="68" fillId="2" borderId="118" xfId="16" applyFont="1" applyFill="1" applyBorder="1" applyAlignment="1">
      <alignment horizontal="left" vertical="center" wrapText="1"/>
    </xf>
    <xf numFmtId="0" fontId="68" fillId="2" borderId="119" xfId="16" applyFont="1" applyFill="1" applyBorder="1" applyAlignment="1">
      <alignment horizontal="left" vertical="center" wrapText="1"/>
    </xf>
    <xf numFmtId="0" fontId="68" fillId="2" borderId="121" xfId="16" applyFont="1" applyFill="1" applyBorder="1" applyAlignment="1">
      <alignment horizontal="left" vertical="center" wrapText="1"/>
    </xf>
    <xf numFmtId="0" fontId="68" fillId="2" borderId="99" xfId="16" applyFont="1" applyFill="1" applyBorder="1" applyAlignment="1">
      <alignment horizontal="left" vertical="center" wrapText="1"/>
    </xf>
    <xf numFmtId="0" fontId="68" fillId="2" borderId="0" xfId="16" applyFont="1" applyFill="1" applyAlignment="1">
      <alignment horizontal="left" vertical="center" wrapText="1"/>
    </xf>
    <xf numFmtId="0" fontId="68" fillId="2" borderId="123" xfId="16" applyFont="1" applyFill="1" applyBorder="1" applyAlignment="1">
      <alignment horizontal="left" vertical="center" wrapText="1"/>
    </xf>
    <xf numFmtId="0" fontId="68" fillId="2" borderId="125" xfId="16" applyFont="1" applyFill="1" applyBorder="1" applyAlignment="1">
      <alignment horizontal="left" vertical="center" wrapText="1"/>
    </xf>
    <xf numFmtId="0" fontId="68" fillId="2" borderId="126" xfId="16" applyFont="1" applyFill="1" applyBorder="1" applyAlignment="1">
      <alignment horizontal="left" vertical="center" wrapText="1"/>
    </xf>
    <xf numFmtId="0" fontId="68" fillId="2" borderId="128" xfId="16" applyFont="1" applyFill="1" applyBorder="1" applyAlignment="1">
      <alignment horizontal="left" vertical="center" wrapText="1"/>
    </xf>
    <xf numFmtId="0" fontId="7" fillId="5" borderId="36" xfId="17" applyFont="1" applyFill="1" applyBorder="1" applyAlignment="1">
      <alignment horizontal="center" vertical="center" wrapText="1"/>
    </xf>
    <xf numFmtId="0" fontId="60" fillId="29" borderId="72" xfId="17" applyFont="1" applyFill="1" applyBorder="1" applyAlignment="1">
      <alignment horizontal="center" vertical="center" wrapText="1"/>
    </xf>
    <xf numFmtId="0" fontId="58" fillId="17" borderId="72" xfId="17" applyFont="1" applyFill="1" applyBorder="1" applyAlignment="1">
      <alignment horizontal="center" vertical="center" wrapText="1"/>
    </xf>
    <xf numFmtId="0" fontId="0" fillId="17" borderId="72" xfId="0" applyFill="1" applyBorder="1" applyAlignment="1">
      <alignment horizontal="center" vertical="center" wrapText="1"/>
    </xf>
    <xf numFmtId="180" fontId="60" fillId="3" borderId="73" xfId="17" applyNumberFormat="1" applyFont="1" applyFill="1" applyBorder="1" applyAlignment="1">
      <alignment horizontal="center" vertical="center" wrapText="1"/>
    </xf>
    <xf numFmtId="180" fontId="60" fillId="3" borderId="74" xfId="17" applyNumberFormat="1" applyFont="1" applyFill="1" applyBorder="1" applyAlignment="1">
      <alignment horizontal="center" vertical="center" wrapText="1"/>
    </xf>
    <xf numFmtId="0" fontId="68" fillId="3" borderId="73" xfId="17" applyFont="1" applyFill="1" applyBorder="1" applyAlignment="1">
      <alignment horizontal="center" vertical="center" wrapText="1"/>
    </xf>
    <xf numFmtId="0" fontId="68" fillId="3" borderId="231" xfId="17" applyFont="1" applyFill="1" applyBorder="1" applyAlignment="1">
      <alignment horizontal="center" vertical="center" wrapText="1"/>
    </xf>
    <xf numFmtId="0" fontId="68" fillId="3" borderId="74" xfId="17" applyFont="1" applyFill="1" applyBorder="1" applyAlignment="1">
      <alignment horizontal="center" vertical="center" wrapText="1"/>
    </xf>
    <xf numFmtId="0" fontId="120" fillId="20" borderId="177" xfId="2" applyFont="1" applyFill="1" applyBorder="1" applyAlignment="1">
      <alignment horizontal="left" vertical="top" wrapText="1"/>
    </xf>
    <xf numFmtId="0" fontId="120" fillId="20" borderId="178" xfId="2" applyFont="1" applyFill="1" applyBorder="1" applyAlignment="1">
      <alignment horizontal="left" vertical="top" wrapText="1"/>
    </xf>
    <xf numFmtId="0" fontId="120" fillId="20" borderId="179" xfId="2" applyFont="1" applyFill="1" applyBorder="1" applyAlignment="1">
      <alignment horizontal="left" vertical="top" wrapText="1"/>
    </xf>
    <xf numFmtId="3" fontId="225" fillId="26" borderId="0" xfId="0" applyNumberFormat="1" applyFont="1" applyFill="1" applyAlignment="1">
      <alignment horizontal="center" vertical="center" wrapText="1"/>
    </xf>
    <xf numFmtId="0" fontId="104" fillId="20" borderId="0" xfId="0" applyFont="1" applyFill="1" applyAlignment="1">
      <alignment horizontal="left" vertical="center"/>
    </xf>
    <xf numFmtId="0" fontId="79" fillId="0" borderId="107" xfId="0" applyFont="1" applyBorder="1" applyAlignment="1">
      <alignment horizontal="left" vertical="center"/>
    </xf>
    <xf numFmtId="0" fontId="79" fillId="20" borderId="107" xfId="0" applyFont="1" applyFill="1" applyBorder="1" applyAlignment="1">
      <alignment horizontal="left" vertical="center"/>
    </xf>
    <xf numFmtId="0" fontId="134" fillId="24" borderId="0" xfId="0" applyFont="1" applyFill="1" applyAlignment="1">
      <alignment horizontal="left" vertical="center"/>
    </xf>
    <xf numFmtId="0" fontId="135" fillId="24" borderId="0" xfId="1" applyFont="1" applyFill="1" applyBorder="1" applyAlignment="1" applyProtection="1">
      <alignment horizontal="left" vertical="top" wrapText="1"/>
    </xf>
    <xf numFmtId="0" fontId="166" fillId="25" borderId="0" xfId="0" applyFont="1" applyFill="1" applyAlignment="1">
      <alignment horizontal="right" vertical="top" wrapText="1"/>
    </xf>
    <xf numFmtId="0" fontId="115" fillId="30" borderId="0" xfId="0" applyFont="1" applyFill="1" applyAlignment="1">
      <alignment horizontal="center" vertical="top" wrapText="1"/>
    </xf>
    <xf numFmtId="0" fontId="105" fillId="30" borderId="0" xfId="0" applyFont="1" applyFill="1" applyAlignment="1">
      <alignment horizontal="center" vertical="top" wrapText="1"/>
    </xf>
    <xf numFmtId="0" fontId="131" fillId="34" borderId="0" xfId="0" applyFont="1" applyFill="1" applyAlignment="1">
      <alignment horizontal="left" vertical="top" wrapText="1"/>
    </xf>
    <xf numFmtId="0" fontId="130" fillId="34" borderId="0" xfId="0" applyFont="1" applyFill="1" applyAlignment="1">
      <alignment horizontal="left" vertical="top" wrapText="1"/>
    </xf>
    <xf numFmtId="0" fontId="18" fillId="34" borderId="0" xfId="0" applyFont="1" applyFill="1" applyAlignment="1">
      <alignment horizontal="center" vertical="center"/>
    </xf>
    <xf numFmtId="0" fontId="115" fillId="34" borderId="0" xfId="0" applyFont="1" applyFill="1" applyAlignment="1">
      <alignment horizontal="center" vertical="center"/>
    </xf>
    <xf numFmtId="0" fontId="170" fillId="25" borderId="0" xfId="0" applyFont="1" applyFill="1" applyAlignment="1">
      <alignment horizontal="left" vertical="top" wrapText="1"/>
    </xf>
    <xf numFmtId="0" fontId="170" fillId="25" borderId="0" xfId="0" applyFont="1" applyFill="1" applyAlignment="1">
      <alignment horizontal="left" vertical="top"/>
    </xf>
    <xf numFmtId="0" fontId="73" fillId="25" borderId="217" xfId="0" applyFont="1" applyFill="1" applyBorder="1" applyAlignment="1">
      <alignment horizontal="center" vertical="center" wrapText="1"/>
    </xf>
    <xf numFmtId="0" fontId="79" fillId="23" borderId="116" xfId="0" applyFont="1" applyFill="1" applyBorder="1" applyAlignment="1">
      <alignment horizontal="left" vertical="center"/>
    </xf>
    <xf numFmtId="0" fontId="79" fillId="23" borderId="114" xfId="0" applyFont="1" applyFill="1" applyBorder="1" applyAlignment="1">
      <alignment horizontal="left" vertical="center"/>
    </xf>
    <xf numFmtId="0" fontId="79" fillId="23" borderId="115" xfId="0" applyFont="1" applyFill="1" applyBorder="1" applyAlignment="1">
      <alignment horizontal="left" vertical="center"/>
    </xf>
    <xf numFmtId="0" fontId="79" fillId="23" borderId="108" xfId="0" applyFont="1" applyFill="1" applyBorder="1" applyAlignment="1">
      <alignment horizontal="left" vertical="center"/>
    </xf>
    <xf numFmtId="0" fontId="79" fillId="23" borderId="109" xfId="0" applyFont="1" applyFill="1" applyBorder="1" applyAlignment="1">
      <alignment horizontal="left" vertical="center"/>
    </xf>
    <xf numFmtId="0" fontId="79" fillId="23" borderId="110" xfId="0" applyFont="1" applyFill="1" applyBorder="1" applyAlignment="1">
      <alignment horizontal="left" vertical="center"/>
    </xf>
    <xf numFmtId="0" fontId="81" fillId="0" borderId="105" xfId="0" applyFont="1" applyBorder="1" applyAlignment="1">
      <alignment horizontal="justify" vertical="center" wrapText="1"/>
    </xf>
    <xf numFmtId="0" fontId="81" fillId="0" borderId="106" xfId="0" applyFont="1" applyBorder="1" applyAlignment="1">
      <alignment horizontal="justify" vertical="center" wrapText="1"/>
    </xf>
    <xf numFmtId="0" fontId="79" fillId="0" borderId="105" xfId="0" applyFont="1" applyBorder="1" applyAlignment="1">
      <alignment horizontal="justify" vertical="center" wrapText="1"/>
    </xf>
    <xf numFmtId="0" fontId="79" fillId="0" borderId="106" xfId="0" applyFont="1" applyBorder="1" applyAlignment="1">
      <alignment horizontal="justify" vertical="center" wrapText="1"/>
    </xf>
    <xf numFmtId="0" fontId="166" fillId="25" borderId="0" xfId="0" applyFont="1" applyFill="1" applyAlignment="1">
      <alignment horizontal="left" vertical="top" wrapText="1"/>
    </xf>
    <xf numFmtId="0" fontId="170" fillId="25" borderId="216" xfId="0" applyFont="1" applyFill="1" applyBorder="1" applyAlignment="1">
      <alignment horizontal="left" vertical="top" wrapText="1"/>
    </xf>
    <xf numFmtId="0" fontId="79" fillId="23" borderId="111" xfId="0" applyFont="1" applyFill="1" applyBorder="1" applyAlignment="1">
      <alignment horizontal="left" vertical="center"/>
    </xf>
    <xf numFmtId="0" fontId="79" fillId="23" borderId="112" xfId="0" applyFont="1" applyFill="1" applyBorder="1" applyAlignment="1">
      <alignment horizontal="left" vertical="center"/>
    </xf>
    <xf numFmtId="0" fontId="79" fillId="23" borderId="113" xfId="0" applyFont="1" applyFill="1" applyBorder="1" applyAlignment="1">
      <alignment horizontal="left" vertical="center"/>
    </xf>
    <xf numFmtId="0" fontId="105" fillId="31" borderId="0" xfId="0" applyFont="1" applyFill="1" applyAlignment="1">
      <alignment horizontal="left" vertical="center" wrapText="1"/>
    </xf>
    <xf numFmtId="0" fontId="107" fillId="24" borderId="108" xfId="0" applyFont="1" applyFill="1" applyBorder="1" applyAlignment="1">
      <alignment horizontal="left" vertical="center"/>
    </xf>
    <xf numFmtId="0" fontId="107" fillId="24" borderId="109" xfId="0" applyFont="1" applyFill="1" applyBorder="1" applyAlignment="1">
      <alignment horizontal="left" vertical="center"/>
    </xf>
    <xf numFmtId="0" fontId="107" fillId="24" borderId="110" xfId="0" applyFont="1" applyFill="1" applyBorder="1" applyAlignment="1">
      <alignment horizontal="left" vertical="center"/>
    </xf>
    <xf numFmtId="14" fontId="108" fillId="22" borderId="204" xfId="2" applyNumberFormat="1" applyFont="1" applyFill="1" applyBorder="1" applyAlignment="1">
      <alignment horizontal="center" vertical="center" shrinkToFit="1"/>
    </xf>
    <xf numFmtId="14" fontId="108" fillId="22" borderId="1" xfId="2" applyNumberFormat="1" applyFont="1" applyFill="1" applyBorder="1" applyAlignment="1">
      <alignment horizontal="center" vertical="center" shrinkToFit="1"/>
    </xf>
    <xf numFmtId="14" fontId="108" fillId="22" borderId="149" xfId="2" applyNumberFormat="1" applyFont="1" applyFill="1" applyBorder="1" applyAlignment="1">
      <alignment horizontal="center" vertical="center" shrinkToFit="1"/>
    </xf>
    <xf numFmtId="56" fontId="108" fillId="22" borderId="40" xfId="1" applyNumberFormat="1" applyFont="1" applyFill="1" applyBorder="1" applyAlignment="1" applyProtection="1">
      <alignment horizontal="center" vertical="center" wrapText="1"/>
    </xf>
    <xf numFmtId="56" fontId="108" fillId="22" borderId="1" xfId="1" applyNumberFormat="1" applyFont="1" applyFill="1" applyBorder="1" applyAlignment="1" applyProtection="1">
      <alignment horizontal="center" vertical="center" wrapText="1"/>
    </xf>
    <xf numFmtId="56" fontId="108" fillId="22" borderId="2" xfId="1" applyNumberFormat="1" applyFont="1" applyFill="1" applyBorder="1" applyAlignment="1" applyProtection="1">
      <alignment horizontal="center" vertical="center" wrapText="1"/>
    </xf>
    <xf numFmtId="14" fontId="108" fillId="22" borderId="168" xfId="1" applyNumberFormat="1" applyFont="1" applyFill="1" applyBorder="1" applyAlignment="1" applyProtection="1">
      <alignment horizontal="center" vertical="center" wrapText="1"/>
    </xf>
    <xf numFmtId="0" fontId="108" fillId="22" borderId="168" xfId="2" applyFont="1" applyFill="1" applyBorder="1" applyAlignment="1">
      <alignment horizontal="center" vertical="center"/>
    </xf>
    <xf numFmtId="14" fontId="108" fillId="22" borderId="197" xfId="1" applyNumberFormat="1" applyFont="1" applyFill="1" applyBorder="1" applyAlignment="1" applyProtection="1">
      <alignment horizontal="center" vertical="center" wrapText="1"/>
    </xf>
    <xf numFmtId="14" fontId="108" fillId="22" borderId="198" xfId="1" applyNumberFormat="1" applyFont="1" applyFill="1" applyBorder="1" applyAlignment="1" applyProtection="1">
      <alignment horizontal="center" vertical="center" wrapText="1"/>
    </xf>
    <xf numFmtId="14" fontId="108" fillId="22" borderId="199" xfId="1" applyNumberFormat="1" applyFont="1" applyFill="1" applyBorder="1" applyAlignment="1" applyProtection="1">
      <alignment horizontal="center" vertical="center" wrapText="1"/>
    </xf>
    <xf numFmtId="0" fontId="108" fillId="22" borderId="172" xfId="2" applyFont="1" applyFill="1" applyBorder="1" applyAlignment="1">
      <alignment horizontal="center" vertical="center"/>
    </xf>
    <xf numFmtId="56" fontId="108" fillId="22" borderId="40" xfId="2" applyNumberFormat="1" applyFont="1" applyFill="1" applyBorder="1" applyAlignment="1">
      <alignment horizontal="center" vertical="center" wrapText="1"/>
    </xf>
    <xf numFmtId="56" fontId="108" fillId="22" borderId="1" xfId="2" applyNumberFormat="1" applyFont="1" applyFill="1" applyBorder="1" applyAlignment="1">
      <alignment horizontal="center" vertical="center" wrapText="1"/>
    </xf>
    <xf numFmtId="56" fontId="108" fillId="22" borderId="149" xfId="2" applyNumberFormat="1" applyFont="1" applyFill="1" applyBorder="1" applyAlignment="1">
      <alignment horizontal="center" vertical="center" wrapText="1"/>
    </xf>
    <xf numFmtId="14" fontId="108" fillId="22" borderId="194" xfId="2" applyNumberFormat="1" applyFont="1" applyFill="1" applyBorder="1" applyAlignment="1">
      <alignment horizontal="center" vertical="center"/>
    </xf>
    <xf numFmtId="14" fontId="108" fillId="22" borderId="195" xfId="2" applyNumberFormat="1" applyFont="1" applyFill="1" applyBorder="1" applyAlignment="1">
      <alignment horizontal="center" vertical="center"/>
    </xf>
    <xf numFmtId="14" fontId="108" fillId="22" borderId="196" xfId="2" applyNumberFormat="1" applyFont="1" applyFill="1" applyBorder="1" applyAlignment="1">
      <alignment horizontal="center" vertical="center"/>
    </xf>
    <xf numFmtId="0" fontId="112" fillId="22" borderId="40" xfId="2" applyFont="1" applyFill="1" applyBorder="1" applyAlignment="1">
      <alignment horizontal="center" vertical="center" wrapText="1"/>
    </xf>
    <xf numFmtId="0" fontId="112" fillId="22" borderId="1" xfId="2" applyFont="1" applyFill="1" applyBorder="1" applyAlignment="1">
      <alignment horizontal="center" vertical="center" wrapText="1"/>
    </xf>
    <xf numFmtId="0" fontId="112" fillId="22" borderId="2" xfId="2" applyFont="1" applyFill="1" applyBorder="1" applyAlignment="1">
      <alignment horizontal="center" vertical="center" wrapText="1"/>
    </xf>
    <xf numFmtId="14" fontId="108" fillId="22" borderId="152" xfId="2" applyNumberFormat="1" applyFont="1" applyFill="1" applyBorder="1" applyAlignment="1">
      <alignment horizontal="center" vertical="center" wrapText="1" shrinkToFit="1"/>
    </xf>
    <xf numFmtId="14" fontId="108" fillId="22" borderId="150" xfId="2" applyNumberFormat="1" applyFont="1" applyFill="1" applyBorder="1" applyAlignment="1">
      <alignment horizontal="center" vertical="center" wrapText="1" shrinkToFit="1"/>
    </xf>
    <xf numFmtId="14" fontId="108" fillId="22" borderId="151" xfId="2" applyNumberFormat="1" applyFont="1" applyFill="1" applyBorder="1" applyAlignment="1">
      <alignment horizontal="center" vertical="center" wrapText="1" shrinkToFit="1"/>
    </xf>
    <xf numFmtId="14" fontId="108" fillId="22" borderId="153" xfId="1" applyNumberFormat="1" applyFont="1" applyFill="1" applyBorder="1" applyAlignment="1" applyProtection="1">
      <alignment horizontal="center" vertical="center" wrapText="1" shrinkToFit="1"/>
    </xf>
    <xf numFmtId="14" fontId="108" fillId="22" borderId="155" xfId="1" applyNumberFormat="1" applyFont="1" applyFill="1" applyBorder="1" applyAlignment="1" applyProtection="1">
      <alignment horizontal="center" vertical="center" wrapText="1" shrinkToFit="1"/>
    </xf>
    <xf numFmtId="14" fontId="108" fillId="22" borderId="154" xfId="1" applyNumberFormat="1" applyFont="1" applyFill="1" applyBorder="1" applyAlignment="1" applyProtection="1">
      <alignment horizontal="center" vertical="center" wrapText="1" shrinkToFit="1"/>
    </xf>
    <xf numFmtId="0" fontId="10" fillId="0" borderId="165" xfId="2" applyFont="1" applyBorder="1">
      <alignment vertical="center"/>
    </xf>
    <xf numFmtId="0" fontId="10" fillId="0" borderId="0" xfId="2" applyFont="1" applyAlignment="1">
      <alignment vertical="center" wrapText="1"/>
    </xf>
    <xf numFmtId="0" fontId="14" fillId="5" borderId="17" xfId="2" applyFont="1" applyFill="1" applyBorder="1" applyAlignment="1">
      <alignment horizontal="left" vertical="center"/>
    </xf>
    <xf numFmtId="0" fontId="14" fillId="5" borderId="4" xfId="2" applyFont="1" applyFill="1" applyBorder="1" applyAlignment="1">
      <alignment horizontal="left" vertical="center"/>
    </xf>
    <xf numFmtId="0" fontId="6" fillId="5" borderId="85" xfId="2" applyFill="1" applyBorder="1">
      <alignment vertical="center"/>
    </xf>
    <xf numFmtId="0" fontId="6" fillId="5" borderId="24" xfId="2" applyFill="1" applyBorder="1">
      <alignment vertical="center"/>
    </xf>
    <xf numFmtId="0" fontId="6" fillId="5" borderId="86" xfId="2" applyFill="1" applyBorder="1">
      <alignment vertical="center"/>
    </xf>
    <xf numFmtId="0" fontId="6" fillId="5" borderId="87" xfId="2" applyFill="1" applyBorder="1">
      <alignment vertical="center"/>
    </xf>
    <xf numFmtId="0" fontId="6" fillId="5" borderId="88" xfId="2" applyFill="1" applyBorder="1">
      <alignment vertical="center"/>
    </xf>
    <xf numFmtId="0" fontId="6" fillId="5" borderId="89" xfId="2" applyFill="1" applyBorder="1">
      <alignment vertical="center"/>
    </xf>
    <xf numFmtId="0" fontId="22" fillId="5" borderId="90" xfId="2" applyFont="1" applyFill="1" applyBorder="1" applyAlignment="1">
      <alignment horizontal="center" vertical="top" wrapText="1"/>
    </xf>
    <xf numFmtId="0" fontId="22" fillId="5" borderId="82" xfId="2" applyFont="1" applyFill="1" applyBorder="1" applyAlignment="1">
      <alignment horizontal="center" vertical="top" wrapText="1"/>
    </xf>
    <xf numFmtId="0" fontId="22" fillId="5" borderId="91" xfId="2" applyFont="1" applyFill="1" applyBorder="1" applyAlignment="1">
      <alignment horizontal="center" vertical="top" wrapText="1"/>
    </xf>
    <xf numFmtId="0" fontId="22" fillId="5" borderId="92" xfId="2" applyFont="1" applyFill="1" applyBorder="1" applyAlignment="1">
      <alignment horizontal="center" vertical="top" wrapText="1"/>
    </xf>
    <xf numFmtId="0" fontId="22" fillId="5" borderId="93" xfId="2" applyFont="1" applyFill="1" applyBorder="1" applyAlignment="1">
      <alignment horizontal="center" vertical="top" wrapText="1"/>
    </xf>
    <xf numFmtId="0" fontId="1" fillId="5" borderId="14" xfId="2" applyFont="1" applyFill="1" applyBorder="1" applyAlignment="1">
      <alignment vertical="top" wrapText="1"/>
    </xf>
    <xf numFmtId="0" fontId="6" fillId="5" borderId="0" xfId="2" applyFill="1" applyAlignment="1">
      <alignment vertical="top" wrapText="1"/>
    </xf>
    <xf numFmtId="0" fontId="6" fillId="5" borderId="15" xfId="2" applyFill="1" applyBorder="1" applyAlignment="1">
      <alignment vertical="top" wrapText="1"/>
    </xf>
    <xf numFmtId="0" fontId="1" fillId="16" borderId="66" xfId="2" applyFont="1" applyFill="1" applyBorder="1" applyAlignment="1">
      <alignment vertical="top" wrapText="1"/>
    </xf>
    <xf numFmtId="0" fontId="6" fillId="0" borderId="62" xfId="2" applyBorder="1" applyAlignment="1">
      <alignment vertical="top" wrapText="1"/>
    </xf>
    <xf numFmtId="0" fontId="69" fillId="0" borderId="0" xfId="1" applyFont="1" applyAlignment="1" applyProtection="1">
      <alignment vertical="center"/>
    </xf>
    <xf numFmtId="0" fontId="6" fillId="0" borderId="0" xfId="2">
      <alignment vertical="center"/>
    </xf>
    <xf numFmtId="0" fontId="6" fillId="27" borderId="54" xfId="2" applyFill="1" applyBorder="1" applyAlignment="1">
      <alignment horizontal="left" vertical="top" wrapText="1"/>
    </xf>
    <xf numFmtId="0" fontId="6" fillId="27" borderId="134" xfId="2" applyFill="1" applyBorder="1" applyAlignment="1">
      <alignment horizontal="left" vertical="top" wrapText="1"/>
    </xf>
    <xf numFmtId="0" fontId="6" fillId="27" borderId="157" xfId="2" applyFill="1" applyBorder="1" applyAlignment="1">
      <alignment horizontal="left" vertical="top" wrapText="1"/>
    </xf>
    <xf numFmtId="0" fontId="1" fillId="36" borderId="54" xfId="2" applyFont="1" applyFill="1" applyBorder="1" applyAlignment="1">
      <alignment horizontal="left" vertical="top" wrapText="1"/>
    </xf>
    <xf numFmtId="0" fontId="1" fillId="36" borderId="65" xfId="2" applyFont="1" applyFill="1" applyBorder="1" applyAlignment="1">
      <alignment horizontal="left" vertical="top" wrapText="1"/>
    </xf>
    <xf numFmtId="0" fontId="8" fillId="36" borderId="134" xfId="1" applyFill="1" applyBorder="1" applyAlignment="1" applyProtection="1">
      <alignment horizontal="left" vertical="top"/>
    </xf>
    <xf numFmtId="0" fontId="6" fillId="36" borderId="156" xfId="2" applyFill="1" applyBorder="1" applyAlignment="1">
      <alignment horizontal="left" vertical="top"/>
    </xf>
    <xf numFmtId="0" fontId="6" fillId="2" borderId="71" xfId="2" applyFill="1" applyBorder="1" applyAlignment="1">
      <alignment vertical="top" wrapText="1"/>
    </xf>
    <xf numFmtId="0" fontId="15" fillId="2" borderId="62" xfId="0" applyFont="1" applyFill="1" applyBorder="1" applyAlignment="1">
      <alignment vertical="top" wrapText="1"/>
    </xf>
    <xf numFmtId="0" fontId="1" fillId="2" borderId="71" xfId="2" applyFont="1" applyFill="1" applyBorder="1" applyAlignment="1">
      <alignment horizontal="left" vertical="top" wrapText="1"/>
    </xf>
    <xf numFmtId="0" fontId="1" fillId="2" borderId="62" xfId="2" applyFont="1" applyFill="1" applyBorder="1" applyAlignment="1">
      <alignment horizontal="left" vertical="top" wrapText="1"/>
    </xf>
    <xf numFmtId="0" fontId="26" fillId="20" borderId="0" xfId="19" applyFont="1" applyFill="1" applyAlignment="1">
      <alignment vertical="center" wrapText="1"/>
    </xf>
    <xf numFmtId="0" fontId="28" fillId="22" borderId="97" xfId="2" applyFont="1" applyFill="1" applyBorder="1" applyAlignment="1">
      <alignment horizontal="center" vertical="center" shrinkToFit="1"/>
    </xf>
    <xf numFmtId="0" fontId="18" fillId="22" borderId="28" xfId="2" applyFont="1" applyFill="1" applyBorder="1" applyAlignment="1">
      <alignment horizontal="center" vertical="center" shrinkToFit="1"/>
    </xf>
    <xf numFmtId="0" fontId="18" fillId="22" borderId="98" xfId="2" applyFont="1" applyFill="1" applyBorder="1" applyAlignment="1">
      <alignment horizontal="center" vertical="center" shrinkToFit="1"/>
    </xf>
    <xf numFmtId="0" fontId="178" fillId="20" borderId="97" xfId="2" applyFont="1" applyFill="1" applyBorder="1" applyAlignment="1">
      <alignment horizontal="center" vertical="center" wrapText="1" shrinkToFit="1"/>
    </xf>
    <xf numFmtId="0" fontId="32" fillId="20" borderId="28" xfId="2" applyFont="1" applyFill="1" applyBorder="1" applyAlignment="1">
      <alignment horizontal="center" vertical="center" shrinkToFit="1"/>
    </xf>
    <xf numFmtId="0" fontId="32" fillId="20" borderId="98" xfId="2" applyFont="1" applyFill="1" applyBorder="1" applyAlignment="1">
      <alignment horizontal="center" vertical="center" shrinkToFit="1"/>
    </xf>
    <xf numFmtId="0" fontId="21" fillId="20" borderId="95" xfId="2" applyFont="1" applyFill="1" applyBorder="1" applyAlignment="1">
      <alignment vertical="top" wrapText="1"/>
    </xf>
    <xf numFmtId="0" fontId="21" fillId="20" borderId="96" xfId="2" applyFont="1" applyFill="1" applyBorder="1" applyAlignment="1">
      <alignment vertical="top" wrapText="1"/>
    </xf>
    <xf numFmtId="0" fontId="21" fillId="37" borderId="95" xfId="2" applyFont="1" applyFill="1" applyBorder="1" applyAlignment="1">
      <alignment vertical="top" wrapText="1"/>
    </xf>
    <xf numFmtId="0" fontId="21" fillId="37" borderId="96" xfId="2" applyFont="1" applyFill="1" applyBorder="1" applyAlignment="1">
      <alignment vertical="top" wrapText="1"/>
    </xf>
    <xf numFmtId="0" fontId="139" fillId="37" borderId="97" xfId="2" applyFont="1" applyFill="1" applyBorder="1" applyAlignment="1">
      <alignment horizontal="center" vertical="center" wrapText="1" shrinkToFit="1"/>
    </xf>
    <xf numFmtId="0" fontId="32" fillId="37" borderId="28" xfId="2" applyFont="1" applyFill="1" applyBorder="1" applyAlignment="1">
      <alignment horizontal="center" vertical="center" shrinkToFit="1"/>
    </xf>
    <xf numFmtId="0" fontId="32" fillId="37" borderId="98" xfId="2" applyFont="1" applyFill="1" applyBorder="1" applyAlignment="1">
      <alignment horizontal="center" vertical="center" shrinkToFit="1"/>
    </xf>
    <xf numFmtId="0" fontId="109" fillId="20" borderId="159" xfId="1" applyFont="1" applyFill="1" applyBorder="1" applyAlignment="1" applyProtection="1">
      <alignment horizontal="center" vertical="center" wrapText="1" shrinkToFit="1"/>
    </xf>
    <xf numFmtId="0" fontId="28" fillId="20" borderId="160" xfId="2" applyFont="1" applyFill="1" applyBorder="1" applyAlignment="1">
      <alignment horizontal="center" vertical="center" wrapText="1" shrinkToFit="1"/>
    </xf>
    <xf numFmtId="0" fontId="28" fillId="20" borderId="161" xfId="2" applyFont="1" applyFill="1" applyBorder="1" applyAlignment="1">
      <alignment horizontal="center" vertical="center" wrapText="1" shrinkToFit="1"/>
    </xf>
    <xf numFmtId="0" fontId="20" fillId="20" borderId="56" xfId="2" applyFont="1" applyFill="1" applyBorder="1" applyAlignment="1">
      <alignment horizontal="left" vertical="top" wrapText="1" shrinkToFit="1"/>
    </xf>
    <xf numFmtId="0" fontId="20" fillId="20" borderId="57" xfId="2" applyFont="1" applyFill="1" applyBorder="1" applyAlignment="1">
      <alignment horizontal="left" vertical="top" wrapText="1" shrinkToFit="1"/>
    </xf>
    <xf numFmtId="0" fontId="10" fillId="0" borderId="0" xfId="2" applyFont="1">
      <alignment vertical="center"/>
    </xf>
    <xf numFmtId="0" fontId="10" fillId="0" borderId="56" xfId="2" applyFont="1" applyBorder="1">
      <alignment vertical="center"/>
    </xf>
    <xf numFmtId="0" fontId="28" fillId="37" borderId="159" xfId="2" applyFont="1" applyFill="1" applyBorder="1" applyAlignment="1">
      <alignment horizontal="center" vertical="center" wrapText="1" shrinkToFit="1"/>
    </xf>
    <xf numFmtId="0" fontId="28" fillId="37" borderId="160" xfId="2" applyFont="1" applyFill="1" applyBorder="1" applyAlignment="1">
      <alignment horizontal="center" vertical="center" wrapText="1" shrinkToFit="1"/>
    </xf>
    <xf numFmtId="0" fontId="28" fillId="37" borderId="161" xfId="2" applyFont="1" applyFill="1" applyBorder="1" applyAlignment="1">
      <alignment horizontal="center" vertical="center" wrapText="1" shrinkToFit="1"/>
    </xf>
    <xf numFmtId="0" fontId="20" fillId="37" borderId="55" xfId="2" applyFont="1" applyFill="1" applyBorder="1" applyAlignment="1">
      <alignment horizontal="left" vertical="top" wrapText="1" shrinkToFit="1"/>
    </xf>
    <xf numFmtId="0" fontId="20" fillId="37" borderId="56" xfId="2" applyFont="1" applyFill="1" applyBorder="1" applyAlignment="1">
      <alignment horizontal="left" vertical="top" wrapText="1" shrinkToFit="1"/>
    </xf>
    <xf numFmtId="0" fontId="20" fillId="37" borderId="57" xfId="2" applyFont="1" applyFill="1" applyBorder="1" applyAlignment="1">
      <alignment horizontal="left" vertical="top" wrapText="1" shrinkToFit="1"/>
    </xf>
    <xf numFmtId="0" fontId="109" fillId="20" borderId="97" xfId="1" applyFont="1" applyFill="1" applyBorder="1" applyAlignment="1" applyProtection="1">
      <alignment horizontal="center" vertical="center" wrapText="1"/>
    </xf>
    <xf numFmtId="0" fontId="109" fillId="20" borderId="28" xfId="1" applyFont="1" applyFill="1" applyBorder="1" applyAlignment="1" applyProtection="1">
      <alignment horizontal="center" vertical="center" wrapText="1"/>
    </xf>
    <xf numFmtId="0" fontId="109" fillId="20" borderId="98" xfId="1" applyFont="1" applyFill="1" applyBorder="1" applyAlignment="1" applyProtection="1">
      <alignment horizontal="center" vertical="center" wrapText="1"/>
    </xf>
    <xf numFmtId="0" fontId="21" fillId="20" borderId="94" xfId="1" applyFont="1" applyFill="1" applyBorder="1" applyAlignment="1" applyProtection="1">
      <alignment horizontal="left" vertical="top" wrapText="1"/>
    </xf>
    <xf numFmtId="0" fontId="21" fillId="20" borderId="174" xfId="1" applyFont="1" applyFill="1" applyBorder="1" applyAlignment="1" applyProtection="1">
      <alignment horizontal="left" vertical="top" wrapText="1"/>
    </xf>
    <xf numFmtId="0" fontId="21" fillId="20" borderId="175" xfId="1" applyFont="1" applyFill="1" applyBorder="1" applyAlignment="1" applyProtection="1">
      <alignment horizontal="left" vertical="top" wrapText="1"/>
    </xf>
    <xf numFmtId="178" fontId="27" fillId="3" borderId="1" xfId="2" applyNumberFormat="1" applyFont="1" applyFill="1" applyBorder="1" applyAlignment="1">
      <alignment horizontal="center" vertical="center"/>
    </xf>
    <xf numFmtId="178" fontId="27" fillId="3" borderId="1" xfId="0" applyNumberFormat="1" applyFont="1" applyFill="1" applyBorder="1" applyAlignment="1">
      <alignment horizontal="center" vertical="center"/>
    </xf>
    <xf numFmtId="14" fontId="108" fillId="22" borderId="204" xfId="2" applyNumberFormat="1" applyFont="1" applyFill="1" applyBorder="1" applyAlignment="1">
      <alignment horizontal="center" vertical="center" wrapText="1" shrinkToFit="1"/>
    </xf>
    <xf numFmtId="0" fontId="37" fillId="22" borderId="145" xfId="17" applyFont="1" applyFill="1" applyBorder="1" applyAlignment="1">
      <alignment horizontal="center" vertical="center" wrapText="1"/>
    </xf>
    <xf numFmtId="3" fontId="232" fillId="25" borderId="0" xfId="0" applyNumberFormat="1" applyFont="1" applyFill="1" applyAlignment="1">
      <alignment vertical="center" wrapText="1"/>
    </xf>
    <xf numFmtId="0" fontId="137" fillId="26" borderId="0" xfId="0" applyFont="1" applyFill="1" applyAlignment="1">
      <alignment vertical="center" wrapText="1"/>
    </xf>
    <xf numFmtId="0" fontId="137" fillId="26" borderId="159" xfId="0" applyFont="1" applyFill="1" applyBorder="1" applyAlignment="1">
      <alignment horizontal="center" vertical="center" wrapText="1"/>
    </xf>
    <xf numFmtId="0" fontId="137" fillId="26" borderId="160" xfId="0" applyFont="1" applyFill="1" applyBorder="1" applyAlignment="1">
      <alignment horizontal="center" vertical="center" wrapText="1"/>
    </xf>
    <xf numFmtId="0" fontId="137" fillId="26" borderId="161" xfId="0" applyFont="1" applyFill="1" applyBorder="1" applyAlignment="1">
      <alignment horizontal="center" vertical="center" wrapText="1"/>
    </xf>
    <xf numFmtId="3" fontId="233" fillId="25" borderId="214" xfId="0" applyNumberFormat="1" applyFont="1" applyFill="1" applyBorder="1" applyAlignment="1">
      <alignment horizontal="right" vertical="center" wrapText="1"/>
    </xf>
    <xf numFmtId="0" fontId="203" fillId="25" borderId="217" xfId="0" applyFont="1" applyFill="1" applyBorder="1" applyAlignment="1">
      <alignment vertical="center" wrapText="1"/>
    </xf>
    <xf numFmtId="0" fontId="203" fillId="25" borderId="0" xfId="0" applyFont="1" applyFill="1" applyBorder="1" applyAlignment="1">
      <alignment horizontal="right" vertical="center" wrapText="1"/>
    </xf>
    <xf numFmtId="0" fontId="203" fillId="25" borderId="217" xfId="0" applyFont="1" applyFill="1" applyBorder="1" applyAlignment="1">
      <alignment horizontal="right" vertical="center" wrapText="1"/>
    </xf>
    <xf numFmtId="0" fontId="76" fillId="50" borderId="191" xfId="0" applyFont="1" applyFill="1" applyBorder="1" applyAlignment="1">
      <alignment horizontal="left" vertical="center"/>
    </xf>
    <xf numFmtId="0" fontId="76" fillId="51" borderId="191" xfId="0" applyFont="1" applyFill="1" applyBorder="1" applyAlignment="1">
      <alignment horizontal="left" vertical="center"/>
    </xf>
    <xf numFmtId="0" fontId="209" fillId="49" borderId="0" xfId="2" applyFont="1" applyFill="1" applyAlignment="1">
      <alignment horizontal="center" vertical="center"/>
    </xf>
    <xf numFmtId="0" fontId="35" fillId="0" borderId="0" xfId="2" applyFont="1">
      <alignment vertical="center"/>
    </xf>
    <xf numFmtId="0" fontId="21" fillId="0" borderId="0" xfId="2" applyFont="1" applyAlignment="1">
      <alignment horizontal="center" vertical="center"/>
    </xf>
    <xf numFmtId="0" fontId="109" fillId="0" borderId="0" xfId="2" applyFont="1">
      <alignment vertical="center"/>
    </xf>
    <xf numFmtId="0" fontId="234" fillId="52" borderId="0" xfId="2" applyFont="1" applyFill="1" applyAlignment="1">
      <alignment horizontal="center" vertical="center"/>
    </xf>
    <xf numFmtId="0" fontId="21" fillId="52" borderId="0" xfId="2" applyFont="1" applyFill="1" applyAlignment="1">
      <alignment horizontal="center" vertical="center"/>
    </xf>
    <xf numFmtId="0" fontId="235" fillId="0" borderId="0" xfId="2" applyFont="1" applyAlignment="1">
      <alignment horizontal="center" vertical="center"/>
    </xf>
    <xf numFmtId="0" fontId="25" fillId="0" borderId="0" xfId="2" applyFont="1" applyAlignment="1">
      <alignment horizontal="center" vertical="center"/>
    </xf>
    <xf numFmtId="0" fontId="220" fillId="0" borderId="0" xfId="2" applyFont="1">
      <alignment vertical="center"/>
    </xf>
    <xf numFmtId="0" fontId="34" fillId="5" borderId="0" xfId="4" applyFont="1" applyFill="1"/>
    <xf numFmtId="0" fontId="238" fillId="5" borderId="0" xfId="4" applyFont="1" applyFill="1"/>
    <xf numFmtId="0" fontId="17" fillId="53" borderId="0" xfId="4" applyFont="1" applyFill="1"/>
    <xf numFmtId="0" fontId="239" fillId="53" borderId="0" xfId="4" applyFont="1" applyFill="1" applyAlignment="1">
      <alignment horizontal="left" vertical="top" wrapText="1" indent="1"/>
    </xf>
    <xf numFmtId="0" fontId="239" fillId="53" borderId="0" xfId="4" applyFont="1" applyFill="1" applyAlignment="1">
      <alignment vertical="top" wrapText="1"/>
    </xf>
    <xf numFmtId="0" fontId="6" fillId="0" borderId="0" xfId="2" applyAlignment="1">
      <alignment vertical="center" wrapText="1"/>
    </xf>
    <xf numFmtId="0" fontId="6" fillId="0" borderId="0" xfId="2" applyAlignment="1">
      <alignment horizontal="center" vertical="center" wrapText="1"/>
    </xf>
    <xf numFmtId="0" fontId="229" fillId="0" borderId="0" xfId="2" applyFont="1">
      <alignment vertical="center"/>
    </xf>
    <xf numFmtId="0" fontId="230" fillId="0" borderId="0" xfId="2" applyFont="1">
      <alignment vertical="center"/>
    </xf>
    <xf numFmtId="0" fontId="70" fillId="0" borderId="0" xfId="12">
      <alignment vertical="center"/>
    </xf>
    <xf numFmtId="0" fontId="231" fillId="0" borderId="0" xfId="2" applyFont="1">
      <alignment vertical="center"/>
    </xf>
    <xf numFmtId="0" fontId="7" fillId="30" borderId="0" xfId="4" applyFont="1" applyFill="1" applyAlignment="1">
      <alignment vertical="top"/>
    </xf>
    <xf numFmtId="0" fontId="57" fillId="30" borderId="0" xfId="2" applyFont="1" applyFill="1" applyAlignment="1">
      <alignment horizontal="center" vertical="center"/>
    </xf>
    <xf numFmtId="0" fontId="7" fillId="30" borderId="0" xfId="2" applyFont="1" applyFill="1" applyAlignment="1">
      <alignment vertical="top"/>
    </xf>
    <xf numFmtId="0" fontId="221" fillId="30" borderId="0" xfId="2" applyFont="1" applyFill="1" applyAlignment="1">
      <alignment vertical="top" wrapText="1"/>
    </xf>
    <xf numFmtId="0" fontId="219" fillId="30" borderId="0" xfId="2" applyFont="1" applyFill="1" applyAlignment="1">
      <alignment vertical="top" wrapText="1"/>
    </xf>
    <xf numFmtId="0" fontId="236" fillId="30" borderId="237" xfId="2" applyFont="1" applyFill="1" applyBorder="1" applyAlignment="1">
      <alignment horizontal="left" vertical="center" wrapText="1" indent="1"/>
    </xf>
    <xf numFmtId="0" fontId="228" fillId="30" borderId="238" xfId="2" applyFont="1" applyFill="1" applyBorder="1" applyAlignment="1">
      <alignment horizontal="left" vertical="center" wrapText="1" indent="1"/>
    </xf>
    <xf numFmtId="0" fontId="228" fillId="30" borderId="239" xfId="2" applyFont="1" applyFill="1" applyBorder="1" applyAlignment="1">
      <alignment horizontal="left" vertical="center" wrapText="1" indent="1"/>
    </xf>
    <xf numFmtId="0" fontId="228" fillId="30" borderId="240" xfId="2" applyFont="1" applyFill="1" applyBorder="1" applyAlignment="1">
      <alignment horizontal="left" vertical="center" wrapText="1" indent="1"/>
    </xf>
    <xf numFmtId="0" fontId="228" fillId="30" borderId="0" xfId="2" applyFont="1" applyFill="1" applyAlignment="1">
      <alignment horizontal="left" vertical="center" wrapText="1" indent="1"/>
    </xf>
    <xf numFmtId="0" fontId="228" fillId="30" borderId="241" xfId="2" applyFont="1" applyFill="1" applyBorder="1" applyAlignment="1">
      <alignment horizontal="left" vertical="center" wrapText="1" indent="1"/>
    </xf>
    <xf numFmtId="0" fontId="218" fillId="30" borderId="0" xfId="2" applyFont="1" applyFill="1" applyAlignment="1">
      <alignment vertical="top"/>
    </xf>
    <xf numFmtId="0" fontId="34" fillId="30" borderId="0" xfId="2" applyFont="1" applyFill="1" applyAlignment="1">
      <alignment vertical="top"/>
    </xf>
    <xf numFmtId="0" fontId="6" fillId="30" borderId="0" xfId="2" applyFill="1" applyAlignment="1">
      <alignment vertical="top" wrapText="1"/>
    </xf>
    <xf numFmtId="0" fontId="228" fillId="30" borderId="242" xfId="2" applyFont="1" applyFill="1" applyBorder="1" applyAlignment="1">
      <alignment horizontal="left" vertical="center" wrapText="1" indent="1"/>
    </xf>
    <xf numFmtId="0" fontId="228" fillId="30" borderId="243" xfId="2" applyFont="1" applyFill="1" applyBorder="1" applyAlignment="1">
      <alignment horizontal="left" vertical="center" wrapText="1" indent="1"/>
    </xf>
    <xf numFmtId="0" fontId="228" fillId="30" borderId="244" xfId="2" applyFont="1" applyFill="1" applyBorder="1" applyAlignment="1">
      <alignment horizontal="left" vertical="center" wrapText="1" indent="1"/>
    </xf>
    <xf numFmtId="0" fontId="224" fillId="30" borderId="0" xfId="2" applyFont="1" applyFill="1" applyAlignment="1">
      <alignment vertical="top"/>
    </xf>
    <xf numFmtId="0" fontId="6" fillId="30" borderId="0" xfId="2" applyFill="1" applyAlignment="1">
      <alignment horizontal="left" vertical="center"/>
    </xf>
    <xf numFmtId="0" fontId="171" fillId="0" borderId="245" xfId="0" applyFont="1" applyBorder="1" applyAlignment="1">
      <alignment horizontal="left" vertical="top" wrapText="1"/>
    </xf>
    <xf numFmtId="0" fontId="171" fillId="0" borderId="246" xfId="0" applyFont="1" applyBorder="1" applyAlignment="1">
      <alignment horizontal="left" vertical="top" wrapText="1"/>
    </xf>
    <xf numFmtId="0" fontId="108" fillId="22" borderId="1" xfId="1" applyFont="1" applyFill="1" applyBorder="1" applyAlignment="1" applyProtection="1">
      <alignment horizontal="center" vertical="center" wrapText="1"/>
    </xf>
    <xf numFmtId="0" fontId="108" fillId="22" borderId="247" xfId="1" applyFont="1" applyFill="1" applyBorder="1" applyAlignment="1" applyProtection="1">
      <alignment horizontal="center" vertical="center" wrapText="1"/>
    </xf>
    <xf numFmtId="0" fontId="225" fillId="0" borderId="212" xfId="1" applyFont="1" applyFill="1" applyBorder="1" applyAlignment="1" applyProtection="1">
      <alignment vertical="top" wrapText="1"/>
    </xf>
    <xf numFmtId="0" fontId="217" fillId="0" borderId="30" xfId="1" applyFont="1" applyBorder="1" applyAlignment="1" applyProtection="1">
      <alignment horizontal="left" vertical="top" wrapText="1"/>
    </xf>
    <xf numFmtId="0" fontId="244" fillId="0" borderId="129" xfId="1" applyFont="1" applyFill="1" applyBorder="1" applyAlignment="1" applyProtection="1">
      <alignment horizontal="left" vertical="top" wrapText="1"/>
    </xf>
    <xf numFmtId="0" fontId="217" fillId="20" borderId="94" xfId="1" applyFont="1" applyFill="1" applyBorder="1" applyAlignment="1" applyProtection="1">
      <alignment vertical="top" wrapText="1"/>
    </xf>
    <xf numFmtId="0" fontId="217" fillId="37" borderId="94" xfId="1" applyFont="1" applyFill="1" applyBorder="1" applyAlignment="1" applyProtection="1">
      <alignment vertical="top" wrapText="1"/>
    </xf>
    <xf numFmtId="0" fontId="244" fillId="20" borderId="55" xfId="2" applyFont="1" applyFill="1" applyBorder="1" applyAlignment="1">
      <alignment horizontal="left" vertical="top" wrapText="1" shrinkToFit="1"/>
    </xf>
  </cellXfs>
  <cellStyles count="25">
    <cellStyle name="ハイパーリンク" xfId="1" builtinId="8"/>
    <cellStyle name="ハイパーリンク 2" xfId="23" xr:uid="{B5D3DB61-D240-4C3A-8915-4D98031A8B84}"/>
    <cellStyle name="標準" xfId="0" builtinId="0"/>
    <cellStyle name="標準 2" xfId="2" xr:uid="{00000000-0005-0000-0000-000002000000}"/>
    <cellStyle name="標準 2 2" xfId="3" xr:uid="{00000000-0005-0000-0000-000003000000}"/>
    <cellStyle name="標準 2 2 2" xfId="20" xr:uid="{1064B219-AC4F-414B-BDBF-39C21F29F659}"/>
    <cellStyle name="標準 2 2 2 2" xfId="21" xr:uid="{5F25B949-ADEE-42BE-8069-06F40D7FD504}"/>
    <cellStyle name="標準 3" xfId="4" xr:uid="{00000000-0005-0000-0000-000004000000}"/>
    <cellStyle name="標準 3 2" xfId="5" xr:uid="{00000000-0005-0000-0000-000005000000}"/>
    <cellStyle name="標準 3 2 2" xfId="6" xr:uid="{00000000-0005-0000-0000-000006000000}"/>
    <cellStyle name="標準 3 2 2 2" xfId="7" xr:uid="{00000000-0005-0000-0000-000007000000}"/>
    <cellStyle name="標準 4" xfId="8" xr:uid="{00000000-0005-0000-0000-000008000000}"/>
    <cellStyle name="標準 5" xfId="9" xr:uid="{00000000-0005-0000-0000-000009000000}"/>
    <cellStyle name="標準 6" xfId="10" xr:uid="{00000000-0005-0000-0000-00000A000000}"/>
    <cellStyle name="標準 6 2" xfId="11" xr:uid="{00000000-0005-0000-0000-00000B000000}"/>
    <cellStyle name="標準 6 2 2" xfId="12" xr:uid="{00000000-0005-0000-0000-00000C000000}"/>
    <cellStyle name="標準 6 2_2019-15" xfId="13" xr:uid="{00000000-0005-0000-0000-00000D000000}"/>
    <cellStyle name="標準 6_★2019-2" xfId="14" xr:uid="{00000000-0005-0000-0000-00000E000000}"/>
    <cellStyle name="標準 7" xfId="15" xr:uid="{00000000-0005-0000-0000-00000F000000}"/>
    <cellStyle name="標準 8" xfId="22" xr:uid="{E1CB95E9-5BB4-4D51-9DF8-AED85455084B}"/>
    <cellStyle name="標準 9" xfId="24" xr:uid="{4FCECFBE-A751-42FB-BF41-6CB6992F7569}"/>
    <cellStyle name="標準_H23-11 2" xfId="16" xr:uid="{00000000-0005-0000-0000-000010000000}"/>
    <cellStyle name="標準_H23-11_2019-4" xfId="17" xr:uid="{00000000-0005-0000-0000-000011000000}"/>
    <cellStyle name="標準_H23-11_2019-4 2" xfId="18" xr:uid="{00000000-0005-0000-0000-000012000000}"/>
    <cellStyle name="標準_H25-25 2 2" xfId="19" xr:uid="{00000000-0005-0000-0000-000013000000}"/>
  </cellStyles>
  <dxfs count="6">
    <dxf>
      <fill>
        <patternFill>
          <bgColor indexed="13"/>
        </patternFill>
      </fill>
    </dxf>
    <dxf>
      <fill>
        <patternFill>
          <bgColor indexed="51"/>
        </patternFill>
      </fill>
    </dxf>
    <dxf>
      <fill>
        <patternFill>
          <bgColor indexed="53"/>
        </patternFill>
      </fill>
    </dxf>
    <dxf>
      <fill>
        <patternFill>
          <bgColor indexed="13"/>
        </patternFill>
      </fill>
    </dxf>
    <dxf>
      <fill>
        <patternFill>
          <bgColor indexed="51"/>
        </patternFill>
      </fill>
    </dxf>
    <dxf>
      <fill>
        <patternFill>
          <bgColor indexed="53"/>
        </patternFill>
      </fill>
    </dxf>
  </dxfs>
  <tableStyles count="0" defaultTableStyle="TableStyleMedium2" defaultPivotStyle="PivotStyleLight16"/>
  <colors>
    <mruColors>
      <color rgb="FF6DDDF7"/>
      <color rgb="FFFAFEC2"/>
      <color rgb="FF66CCFF"/>
      <color rgb="FFFF99FF"/>
      <color rgb="FF3399FF"/>
      <color rgb="FF00CC00"/>
      <color rgb="FF6EF729"/>
      <color rgb="FFFF0066"/>
      <color rgb="FFFFCC00"/>
      <color rgb="FF7BB2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腸管出血性大腸菌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4957074711950752E-2"/>
          <c:y val="0.17685185185185184"/>
          <c:w val="0.77210613690956476"/>
          <c:h val="0.60984543598716823"/>
        </c:manualLayout>
      </c:layout>
      <c:lineChart>
        <c:grouping val="standard"/>
        <c:varyColors val="0"/>
        <c:ser>
          <c:idx val="6"/>
          <c:order val="0"/>
          <c:tx>
            <c:strRef>
              <c:f>'10　感染症統計'!$A$7</c:f>
              <c:strCache>
                <c:ptCount val="1"/>
                <c:pt idx="0">
                  <c:v>2023年</c:v>
                </c:pt>
              </c:strCache>
            </c:strRef>
          </c:tx>
          <c:spPr>
            <a:ln w="63500" cap="rnd">
              <a:solidFill>
                <a:srgbClr val="FF0000"/>
              </a:solidFill>
              <a:round/>
            </a:ln>
            <a:effectLst/>
          </c:spPr>
          <c:marker>
            <c:symbol val="none"/>
          </c:marker>
          <c:val>
            <c:numRef>
              <c:f>'10　感染症統計'!$B$7:$M$7</c:f>
              <c:numCache>
                <c:formatCode>#,##0_ </c:formatCode>
                <c:ptCount val="12"/>
                <c:pt idx="0" formatCode="General">
                  <c:v>82</c:v>
                </c:pt>
                <c:pt idx="1">
                  <c:v>60</c:v>
                </c:pt>
                <c:pt idx="2">
                  <c:v>32</c:v>
                </c:pt>
              </c:numCache>
            </c:numRef>
          </c:val>
          <c:smooth val="0"/>
          <c:extLst>
            <c:ext xmlns:c16="http://schemas.microsoft.com/office/drawing/2014/chart" uri="{C3380CC4-5D6E-409C-BE32-E72D297353CC}">
              <c16:uniqueId val="{00000000-EF25-4824-8530-875CCEE0B185}"/>
            </c:ext>
          </c:extLst>
        </c:ser>
        <c:ser>
          <c:idx val="7"/>
          <c:order val="1"/>
          <c:tx>
            <c:strRef>
              <c:f>'10　感染症統計'!$A$8</c:f>
              <c:strCache>
                <c:ptCount val="1"/>
                <c:pt idx="0">
                  <c:v>2022年</c:v>
                </c:pt>
              </c:strCache>
            </c:strRef>
          </c:tx>
          <c:spPr>
            <a:ln w="25400" cap="rnd">
              <a:solidFill>
                <a:schemeClr val="accent6">
                  <a:lumMod val="75000"/>
                </a:schemeClr>
              </a:solidFill>
              <a:round/>
            </a:ln>
            <a:effectLst/>
          </c:spPr>
          <c:marker>
            <c:symbol val="none"/>
          </c:marker>
          <c:val>
            <c:numRef>
              <c:f>'10　感染症統計'!$B$8:$M$8</c:f>
              <c:numCache>
                <c:formatCode>#,##0_ </c:formatCode>
                <c:ptCount val="12"/>
                <c:pt idx="0" formatCode="General">
                  <c:v>81</c:v>
                </c:pt>
                <c:pt idx="1">
                  <c:v>39</c:v>
                </c:pt>
                <c:pt idx="2">
                  <c:v>72</c:v>
                </c:pt>
                <c:pt idx="3" formatCode="General">
                  <c:v>89</c:v>
                </c:pt>
                <c:pt idx="4" formatCode="General">
                  <c:v>258</c:v>
                </c:pt>
                <c:pt idx="5" formatCode="General">
                  <c:v>416</c:v>
                </c:pt>
                <c:pt idx="6" formatCode="General">
                  <c:v>554</c:v>
                </c:pt>
                <c:pt idx="7" formatCode="General">
                  <c:v>568</c:v>
                </c:pt>
                <c:pt idx="8" formatCode="General">
                  <c:v>578</c:v>
                </c:pt>
                <c:pt idx="9" formatCode="General">
                  <c:v>337</c:v>
                </c:pt>
                <c:pt idx="10" formatCode="General">
                  <c:v>169</c:v>
                </c:pt>
                <c:pt idx="11" formatCode="General">
                  <c:v>168</c:v>
                </c:pt>
              </c:numCache>
            </c:numRef>
          </c:val>
          <c:smooth val="0"/>
          <c:extLst>
            <c:ext xmlns:c16="http://schemas.microsoft.com/office/drawing/2014/chart" uri="{C3380CC4-5D6E-409C-BE32-E72D297353CC}">
              <c16:uniqueId val="{00000001-EF25-4824-8530-875CCEE0B185}"/>
            </c:ext>
          </c:extLst>
        </c:ser>
        <c:ser>
          <c:idx val="0"/>
          <c:order val="2"/>
          <c:tx>
            <c:strRef>
              <c:f>'10　感染症統計'!$A$9</c:f>
              <c:strCache>
                <c:ptCount val="1"/>
                <c:pt idx="0">
                  <c:v>2021年</c:v>
                </c:pt>
              </c:strCache>
            </c:strRef>
          </c:tx>
          <c:spPr>
            <a:ln w="28575" cap="rnd">
              <a:solidFill>
                <a:schemeClr val="accent6"/>
              </a:solidFill>
              <a:round/>
            </a:ln>
            <a:effectLst/>
          </c:spPr>
          <c:marker>
            <c:symbol val="none"/>
          </c:marker>
          <c:val>
            <c:numRef>
              <c:f>'10　感染症統計'!$B$9:$M$9</c:f>
              <c:numCache>
                <c:formatCode>General</c:formatCode>
                <c:ptCount val="12"/>
                <c:pt idx="0">
                  <c:v>81</c:v>
                </c:pt>
                <c:pt idx="1">
                  <c:v>48</c:v>
                </c:pt>
                <c:pt idx="2">
                  <c:v>71</c:v>
                </c:pt>
                <c:pt idx="3">
                  <c:v>128</c:v>
                </c:pt>
                <c:pt idx="4">
                  <c:v>171</c:v>
                </c:pt>
                <c:pt idx="5">
                  <c:v>350</c:v>
                </c:pt>
                <c:pt idx="6">
                  <c:v>569</c:v>
                </c:pt>
                <c:pt idx="7">
                  <c:v>553</c:v>
                </c:pt>
                <c:pt idx="8">
                  <c:v>458</c:v>
                </c:pt>
                <c:pt idx="9">
                  <c:v>306</c:v>
                </c:pt>
                <c:pt idx="10">
                  <c:v>220</c:v>
                </c:pt>
                <c:pt idx="11">
                  <c:v>229</c:v>
                </c:pt>
              </c:numCache>
            </c:numRef>
          </c:val>
          <c:smooth val="0"/>
          <c:extLst>
            <c:ext xmlns:c16="http://schemas.microsoft.com/office/drawing/2014/chart" uri="{C3380CC4-5D6E-409C-BE32-E72D297353CC}">
              <c16:uniqueId val="{00000002-EF25-4824-8530-875CCEE0B185}"/>
            </c:ext>
          </c:extLst>
        </c:ser>
        <c:ser>
          <c:idx val="1"/>
          <c:order val="3"/>
          <c:tx>
            <c:strRef>
              <c:f>'10　感染症統計'!$A$10</c:f>
              <c:strCache>
                <c:ptCount val="1"/>
                <c:pt idx="0">
                  <c:v>2020年</c:v>
                </c:pt>
              </c:strCache>
            </c:strRef>
          </c:tx>
          <c:spPr>
            <a:ln w="12700" cap="rnd">
              <a:solidFill>
                <a:srgbClr val="FF0066"/>
              </a:solidFill>
              <a:round/>
            </a:ln>
            <a:effectLst/>
          </c:spPr>
          <c:marker>
            <c:symbol val="none"/>
          </c:marker>
          <c:val>
            <c:numRef>
              <c:f>'10　感染症統計'!$B$10:$M$10</c:f>
              <c:numCache>
                <c:formatCode>General</c:formatCode>
                <c:ptCount val="12"/>
                <c:pt idx="0">
                  <c:v>112</c:v>
                </c:pt>
                <c:pt idx="1">
                  <c:v>85</c:v>
                </c:pt>
                <c:pt idx="2">
                  <c:v>60</c:v>
                </c:pt>
                <c:pt idx="3">
                  <c:v>97</c:v>
                </c:pt>
                <c:pt idx="4">
                  <c:v>95</c:v>
                </c:pt>
                <c:pt idx="5">
                  <c:v>305</c:v>
                </c:pt>
                <c:pt idx="6">
                  <c:v>544</c:v>
                </c:pt>
                <c:pt idx="7">
                  <c:v>449</c:v>
                </c:pt>
                <c:pt idx="8">
                  <c:v>475</c:v>
                </c:pt>
                <c:pt idx="9">
                  <c:v>505</c:v>
                </c:pt>
                <c:pt idx="10">
                  <c:v>219</c:v>
                </c:pt>
                <c:pt idx="11" formatCode="#,##0_ ">
                  <c:v>98</c:v>
                </c:pt>
              </c:numCache>
            </c:numRef>
          </c:val>
          <c:smooth val="0"/>
          <c:extLst>
            <c:ext xmlns:c16="http://schemas.microsoft.com/office/drawing/2014/chart" uri="{C3380CC4-5D6E-409C-BE32-E72D297353CC}">
              <c16:uniqueId val="{00000003-EF25-4824-8530-875CCEE0B185}"/>
            </c:ext>
          </c:extLst>
        </c:ser>
        <c:ser>
          <c:idx val="2"/>
          <c:order val="4"/>
          <c:tx>
            <c:strRef>
              <c:f>'10　感染症統計'!$A$11</c:f>
              <c:strCache>
                <c:ptCount val="1"/>
                <c:pt idx="0">
                  <c:v>2019年</c:v>
                </c:pt>
              </c:strCache>
            </c:strRef>
          </c:tx>
          <c:spPr>
            <a:ln w="19050" cap="rnd">
              <a:solidFill>
                <a:srgbClr val="0070C0"/>
              </a:solidFill>
              <a:round/>
            </a:ln>
            <a:effectLst/>
          </c:spPr>
          <c:marker>
            <c:symbol val="none"/>
          </c:marker>
          <c:val>
            <c:numRef>
              <c:f>'10　感染症統計'!$B$11:$M$11</c:f>
              <c:numCache>
                <c:formatCode>#,##0_ </c:formatCode>
                <c:ptCount val="12"/>
                <c:pt idx="0">
                  <c:v>84</c:v>
                </c:pt>
                <c:pt idx="1">
                  <c:v>100</c:v>
                </c:pt>
                <c:pt idx="2">
                  <c:v>77</c:v>
                </c:pt>
                <c:pt idx="3">
                  <c:v>80</c:v>
                </c:pt>
                <c:pt idx="4" formatCode="General">
                  <c:v>236</c:v>
                </c:pt>
                <c:pt idx="5" formatCode="General">
                  <c:v>438</c:v>
                </c:pt>
                <c:pt idx="6" formatCode="General">
                  <c:v>631</c:v>
                </c:pt>
                <c:pt idx="7" formatCode="General">
                  <c:v>752</c:v>
                </c:pt>
                <c:pt idx="8" formatCode="General">
                  <c:v>523</c:v>
                </c:pt>
                <c:pt idx="9" formatCode="General">
                  <c:v>427</c:v>
                </c:pt>
                <c:pt idx="10" formatCode="General">
                  <c:v>253</c:v>
                </c:pt>
                <c:pt idx="11">
                  <c:v>136</c:v>
                </c:pt>
              </c:numCache>
            </c:numRef>
          </c:val>
          <c:smooth val="0"/>
          <c:extLst>
            <c:ext xmlns:c16="http://schemas.microsoft.com/office/drawing/2014/chart" uri="{C3380CC4-5D6E-409C-BE32-E72D297353CC}">
              <c16:uniqueId val="{00000004-EF25-4824-8530-875CCEE0B185}"/>
            </c:ext>
          </c:extLst>
        </c:ser>
        <c:ser>
          <c:idx val="3"/>
          <c:order val="5"/>
          <c:tx>
            <c:strRef>
              <c:f>'10　感染症統計'!$A$12</c:f>
              <c:strCache>
                <c:ptCount val="1"/>
                <c:pt idx="0">
                  <c:v>2018年</c:v>
                </c:pt>
              </c:strCache>
            </c:strRef>
          </c:tx>
          <c:spPr>
            <a:ln w="12700" cap="rnd">
              <a:solidFill>
                <a:schemeClr val="accent4"/>
              </a:solidFill>
              <a:round/>
            </a:ln>
            <a:effectLst/>
          </c:spPr>
          <c:marker>
            <c:symbol val="none"/>
          </c:marker>
          <c:val>
            <c:numRef>
              <c:f>'10　感染症統計'!$B$12:$M$12</c:f>
              <c:numCache>
                <c:formatCode>#,##0_ </c:formatCode>
                <c:ptCount val="12"/>
                <c:pt idx="0">
                  <c:v>41</c:v>
                </c:pt>
                <c:pt idx="1">
                  <c:v>44</c:v>
                </c:pt>
                <c:pt idx="2">
                  <c:v>67</c:v>
                </c:pt>
                <c:pt idx="3">
                  <c:v>103</c:v>
                </c:pt>
                <c:pt idx="4">
                  <c:v>311</c:v>
                </c:pt>
                <c:pt idx="5">
                  <c:v>415</c:v>
                </c:pt>
                <c:pt idx="6">
                  <c:v>539</c:v>
                </c:pt>
                <c:pt idx="7">
                  <c:v>1165</c:v>
                </c:pt>
                <c:pt idx="8">
                  <c:v>534</c:v>
                </c:pt>
                <c:pt idx="9">
                  <c:v>297</c:v>
                </c:pt>
                <c:pt idx="10">
                  <c:v>205</c:v>
                </c:pt>
                <c:pt idx="11">
                  <c:v>92</c:v>
                </c:pt>
              </c:numCache>
            </c:numRef>
          </c:val>
          <c:smooth val="0"/>
          <c:extLst>
            <c:ext xmlns:c16="http://schemas.microsoft.com/office/drawing/2014/chart" uri="{C3380CC4-5D6E-409C-BE32-E72D297353CC}">
              <c16:uniqueId val="{00000005-EF25-4824-8530-875CCEE0B185}"/>
            </c:ext>
          </c:extLst>
        </c:ser>
        <c:ser>
          <c:idx val="4"/>
          <c:order val="6"/>
          <c:tx>
            <c:strRef>
              <c:f>'10　感染症統計'!$A$13</c:f>
              <c:strCache>
                <c:ptCount val="1"/>
                <c:pt idx="0">
                  <c:v>2017年</c:v>
                </c:pt>
              </c:strCache>
            </c:strRef>
          </c:tx>
          <c:spPr>
            <a:ln w="12700" cap="rnd">
              <a:solidFill>
                <a:schemeClr val="accent5"/>
              </a:solidFill>
              <a:round/>
            </a:ln>
            <a:effectLst/>
          </c:spPr>
          <c:marker>
            <c:symbol val="none"/>
          </c:marker>
          <c:val>
            <c:numRef>
              <c:f>'10　感染症統計'!$B$13:$M$13</c:f>
              <c:numCache>
                <c:formatCode>#,##0_ </c:formatCode>
                <c:ptCount val="12"/>
                <c:pt idx="0">
                  <c:v>57</c:v>
                </c:pt>
                <c:pt idx="1">
                  <c:v>35</c:v>
                </c:pt>
                <c:pt idx="2">
                  <c:v>95</c:v>
                </c:pt>
                <c:pt idx="3">
                  <c:v>112</c:v>
                </c:pt>
                <c:pt idx="4">
                  <c:v>131</c:v>
                </c:pt>
                <c:pt idx="5" formatCode="General">
                  <c:v>340</c:v>
                </c:pt>
                <c:pt idx="6" formatCode="General">
                  <c:v>483</c:v>
                </c:pt>
                <c:pt idx="7" formatCode="General">
                  <c:v>1339</c:v>
                </c:pt>
                <c:pt idx="8" formatCode="General">
                  <c:v>614</c:v>
                </c:pt>
                <c:pt idx="9" formatCode="General">
                  <c:v>349</c:v>
                </c:pt>
                <c:pt idx="10" formatCode="General">
                  <c:v>236</c:v>
                </c:pt>
                <c:pt idx="11" formatCode="General">
                  <c:v>68</c:v>
                </c:pt>
              </c:numCache>
            </c:numRef>
          </c:val>
          <c:smooth val="0"/>
          <c:extLst>
            <c:ext xmlns:c16="http://schemas.microsoft.com/office/drawing/2014/chart" uri="{C3380CC4-5D6E-409C-BE32-E72D297353CC}">
              <c16:uniqueId val="{00000006-EF25-4824-8530-875CCEE0B185}"/>
            </c:ext>
          </c:extLst>
        </c:ser>
        <c:ser>
          <c:idx val="5"/>
          <c:order val="7"/>
          <c:tx>
            <c:strRef>
              <c:f>'10　感染症統計'!$A$14</c:f>
              <c:strCache>
                <c:ptCount val="1"/>
                <c:pt idx="0">
                  <c:v>2016年</c:v>
                </c:pt>
              </c:strCache>
            </c:strRef>
          </c:tx>
          <c:spPr>
            <a:ln w="12700" cap="rnd">
              <a:solidFill>
                <a:schemeClr val="tx2"/>
              </a:solidFill>
              <a:round/>
            </a:ln>
            <a:effectLst/>
          </c:spPr>
          <c:marker>
            <c:symbol val="none"/>
          </c:marker>
          <c:val>
            <c:numRef>
              <c:f>'10　感染症統計'!$B$14:$M$14</c:f>
              <c:numCache>
                <c:formatCode>#,##0_ </c:formatCode>
                <c:ptCount val="12"/>
                <c:pt idx="0" formatCode="General">
                  <c:v>68</c:v>
                </c:pt>
                <c:pt idx="1">
                  <c:v>42</c:v>
                </c:pt>
                <c:pt idx="2">
                  <c:v>44</c:v>
                </c:pt>
                <c:pt idx="3">
                  <c:v>75</c:v>
                </c:pt>
                <c:pt idx="4">
                  <c:v>135</c:v>
                </c:pt>
                <c:pt idx="5">
                  <c:v>448</c:v>
                </c:pt>
                <c:pt idx="6">
                  <c:v>507</c:v>
                </c:pt>
                <c:pt idx="7">
                  <c:v>808</c:v>
                </c:pt>
                <c:pt idx="8">
                  <c:v>795</c:v>
                </c:pt>
                <c:pt idx="9">
                  <c:v>313</c:v>
                </c:pt>
                <c:pt idx="10">
                  <c:v>246</c:v>
                </c:pt>
                <c:pt idx="11">
                  <c:v>143</c:v>
                </c:pt>
              </c:numCache>
            </c:numRef>
          </c:val>
          <c:smooth val="0"/>
          <c:extLst>
            <c:ext xmlns:c16="http://schemas.microsoft.com/office/drawing/2014/chart" uri="{C3380CC4-5D6E-409C-BE32-E72D297353CC}">
              <c16:uniqueId val="{00000007-EF25-4824-8530-875CCEE0B185}"/>
            </c:ext>
          </c:extLst>
        </c:ser>
        <c:ser>
          <c:idx val="8"/>
          <c:order val="8"/>
          <c:tx>
            <c:strRef>
              <c:f>'10　感染症統計'!$A$15</c:f>
              <c:strCache>
                <c:ptCount val="1"/>
                <c:pt idx="0">
                  <c:v>2015年</c:v>
                </c:pt>
              </c:strCache>
            </c:strRef>
          </c:tx>
          <c:spPr>
            <a:ln w="28575" cap="rnd">
              <a:solidFill>
                <a:schemeClr val="accent3">
                  <a:lumMod val="60000"/>
                </a:schemeClr>
              </a:solidFill>
              <a:round/>
            </a:ln>
            <a:effectLst/>
          </c:spPr>
          <c:marker>
            <c:symbol val="none"/>
          </c:marker>
          <c:val>
            <c:numRef>
              <c:f>'10　感染症統計'!$B$15:$M$15</c:f>
            </c:numRef>
          </c:val>
          <c:smooth val="0"/>
          <c:extLst>
            <c:ext xmlns:c16="http://schemas.microsoft.com/office/drawing/2014/chart" uri="{C3380CC4-5D6E-409C-BE32-E72D297353CC}">
              <c16:uniqueId val="{00000000-6506-44AA-9707-A37582B7246C}"/>
            </c:ext>
          </c:extLst>
        </c:ser>
        <c:dLbls>
          <c:showLegendKey val="0"/>
          <c:showVal val="0"/>
          <c:showCatName val="0"/>
          <c:showSerName val="0"/>
          <c:showPercent val="0"/>
          <c:showBubbleSize val="0"/>
        </c:dLbls>
        <c:smooth val="0"/>
        <c:axId val="473875992"/>
        <c:axId val="473875208"/>
      </c:lineChart>
      <c:catAx>
        <c:axId val="473875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208"/>
        <c:crosses val="autoZero"/>
        <c:auto val="1"/>
        <c:lblAlgn val="ctr"/>
        <c:lblOffset val="100"/>
        <c:noMultiLvlLbl val="0"/>
      </c:catAx>
      <c:valAx>
        <c:axId val="473875208"/>
        <c:scaling>
          <c:orientation val="minMax"/>
          <c:max val="14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5992"/>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ln w="6350">
                  <a:solidFill>
                    <a:schemeClr val="accent1"/>
                  </a:solidFill>
                </a:ln>
                <a:solidFill>
                  <a:schemeClr val="tx1">
                    <a:lumMod val="65000"/>
                    <a:lumOff val="35000"/>
                  </a:schemeClr>
                </a:solidFill>
                <a:latin typeface="+mn-lt"/>
                <a:ea typeface="+mn-ea"/>
                <a:cs typeface="+mn-cs"/>
              </a:defRPr>
            </a:pPr>
            <a:endParaRPr lang="ja-JP"/>
          </a:p>
        </c:txPr>
      </c:legendEntry>
      <c:legendEntry>
        <c:idx val="3"/>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4"/>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5"/>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egendEntry>
        <c:idx val="6"/>
        <c:txPr>
          <a:bodyPr rot="0" spcFirstLastPara="1" vertOverflow="ellipsis" vert="horz" wrap="square" anchor="ctr" anchorCtr="1"/>
          <a:lstStyle/>
          <a:p>
            <a:pPr>
              <a:defRPr sz="900" b="0" i="0" u="none" strike="noStrike" kern="1200" baseline="0">
                <a:ln w="3175">
                  <a:solidFill>
                    <a:schemeClr val="accent1"/>
                  </a:solidFill>
                </a:ln>
                <a:solidFill>
                  <a:schemeClr val="tx1">
                    <a:lumMod val="65000"/>
                    <a:lumOff val="35000"/>
                  </a:schemeClr>
                </a:solidFill>
                <a:latin typeface="+mn-lt"/>
                <a:ea typeface="+mn-ea"/>
                <a:cs typeface="+mn-cs"/>
              </a:defRPr>
            </a:pPr>
            <a:endParaRPr lang="ja-JP"/>
          </a:p>
        </c:txPr>
      </c:legendEntry>
      <c:layout>
        <c:manualLayout>
          <c:xMode val="edge"/>
          <c:yMode val="edge"/>
          <c:x val="0.86971423242222412"/>
          <c:y val="0.15798556430446195"/>
          <c:w val="0.13028580731600248"/>
          <c:h val="0.842014388798628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prstDash val="sysDash"/>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細菌性赤痢菌</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2466823761346863E-2"/>
          <c:y val="0.1390935811110838"/>
          <c:w val="0.71832911183304882"/>
          <c:h val="0.62589415129079018"/>
        </c:manualLayout>
      </c:layout>
      <c:lineChart>
        <c:grouping val="standard"/>
        <c:varyColors val="0"/>
        <c:ser>
          <c:idx val="6"/>
          <c:order val="0"/>
          <c:tx>
            <c:strRef>
              <c:f>'10　感染症統計'!$P$7</c:f>
              <c:strCache>
                <c:ptCount val="1"/>
                <c:pt idx="0">
                  <c:v>2023年</c:v>
                </c:pt>
              </c:strCache>
            </c:strRef>
          </c:tx>
          <c:spPr>
            <a:ln w="63500" cap="rnd">
              <a:solidFill>
                <a:srgbClr val="FF0000"/>
              </a:solidFill>
              <a:round/>
            </a:ln>
            <a:effectLst/>
          </c:spPr>
          <c:marker>
            <c:symbol val="none"/>
          </c:marker>
          <c:val>
            <c:numRef>
              <c:f>'10　感染症統計'!$Q$7:$AB$7</c:f>
              <c:numCache>
                <c:formatCode>#,##0_ </c:formatCode>
                <c:ptCount val="12"/>
                <c:pt idx="0" formatCode="General">
                  <c:v>1</c:v>
                </c:pt>
                <c:pt idx="1">
                  <c:v>1</c:v>
                </c:pt>
                <c:pt idx="2">
                  <c:v>3</c:v>
                </c:pt>
              </c:numCache>
            </c:numRef>
          </c:val>
          <c:smooth val="0"/>
          <c:extLst>
            <c:ext xmlns:c16="http://schemas.microsoft.com/office/drawing/2014/chart" uri="{C3380CC4-5D6E-409C-BE32-E72D297353CC}">
              <c16:uniqueId val="{00000000-691A-4A61-BF12-3A5977548A2F}"/>
            </c:ext>
          </c:extLst>
        </c:ser>
        <c:ser>
          <c:idx val="7"/>
          <c:order val="1"/>
          <c:tx>
            <c:strRef>
              <c:f>'10　感染症統計'!$P$8</c:f>
              <c:strCache>
                <c:ptCount val="1"/>
                <c:pt idx="0">
                  <c:v>2022年</c:v>
                </c:pt>
              </c:strCache>
            </c:strRef>
          </c:tx>
          <c:spPr>
            <a:ln w="25400" cap="rnd">
              <a:solidFill>
                <a:schemeClr val="accent6">
                  <a:lumMod val="75000"/>
                </a:schemeClr>
              </a:solidFill>
              <a:round/>
            </a:ln>
            <a:effectLst/>
          </c:spPr>
          <c:marker>
            <c:symbol val="none"/>
          </c:marker>
          <c:val>
            <c:numRef>
              <c:f>'10　感染症統計'!$Q$8:$AB$8</c:f>
              <c:numCache>
                <c:formatCode>#,##0_ </c:formatCode>
                <c:ptCount val="12"/>
                <c:pt idx="0" formatCode="General">
                  <c:v>0</c:v>
                </c:pt>
                <c:pt idx="1">
                  <c:v>5</c:v>
                </c:pt>
                <c:pt idx="2">
                  <c:v>4</c:v>
                </c:pt>
                <c:pt idx="3">
                  <c:v>1</c:v>
                </c:pt>
                <c:pt idx="4">
                  <c:v>1</c:v>
                </c:pt>
                <c:pt idx="5">
                  <c:v>1</c:v>
                </c:pt>
                <c:pt idx="6">
                  <c:v>1</c:v>
                </c:pt>
                <c:pt idx="7">
                  <c:v>1</c:v>
                </c:pt>
                <c:pt idx="8" formatCode="General">
                  <c:v>0</c:v>
                </c:pt>
                <c:pt idx="9" formatCode="General">
                  <c:v>0</c:v>
                </c:pt>
                <c:pt idx="10" formatCode="General">
                  <c:v>0</c:v>
                </c:pt>
                <c:pt idx="11" formatCode="General">
                  <c:v>2</c:v>
                </c:pt>
              </c:numCache>
            </c:numRef>
          </c:val>
          <c:smooth val="0"/>
          <c:extLst>
            <c:ext xmlns:c16="http://schemas.microsoft.com/office/drawing/2014/chart" uri="{C3380CC4-5D6E-409C-BE32-E72D297353CC}">
              <c16:uniqueId val="{00000001-691A-4A61-BF12-3A5977548A2F}"/>
            </c:ext>
          </c:extLst>
        </c:ser>
        <c:ser>
          <c:idx val="0"/>
          <c:order val="2"/>
          <c:tx>
            <c:strRef>
              <c:f>'10　感染症統計'!$P$9</c:f>
              <c:strCache>
                <c:ptCount val="1"/>
                <c:pt idx="0">
                  <c:v>2021年</c:v>
                </c:pt>
              </c:strCache>
            </c:strRef>
          </c:tx>
          <c:spPr>
            <a:ln w="28575" cap="rnd">
              <a:solidFill>
                <a:srgbClr val="FF0066"/>
              </a:solidFill>
              <a:round/>
            </a:ln>
            <a:effectLst/>
          </c:spPr>
          <c:marker>
            <c:symbol val="none"/>
          </c:marker>
          <c:val>
            <c:numRef>
              <c:f>'10　感染症統計'!$Q$9:$AB$9</c:f>
              <c:numCache>
                <c:formatCode>#,##0_ </c:formatCode>
                <c:ptCount val="12"/>
                <c:pt idx="0">
                  <c:v>1</c:v>
                </c:pt>
                <c:pt idx="1">
                  <c:v>2</c:v>
                </c:pt>
                <c:pt idx="2">
                  <c:v>1</c:v>
                </c:pt>
                <c:pt idx="3">
                  <c:v>0</c:v>
                </c:pt>
                <c:pt idx="4">
                  <c:v>0</c:v>
                </c:pt>
                <c:pt idx="5">
                  <c:v>0</c:v>
                </c:pt>
                <c:pt idx="6">
                  <c:v>1</c:v>
                </c:pt>
                <c:pt idx="7">
                  <c:v>1</c:v>
                </c:pt>
                <c:pt idx="8">
                  <c:v>0</c:v>
                </c:pt>
                <c:pt idx="9">
                  <c:v>1</c:v>
                </c:pt>
                <c:pt idx="10">
                  <c:v>0</c:v>
                </c:pt>
                <c:pt idx="11">
                  <c:v>0</c:v>
                </c:pt>
              </c:numCache>
            </c:numRef>
          </c:val>
          <c:smooth val="0"/>
          <c:extLst>
            <c:ext xmlns:c16="http://schemas.microsoft.com/office/drawing/2014/chart" uri="{C3380CC4-5D6E-409C-BE32-E72D297353CC}">
              <c16:uniqueId val="{00000002-691A-4A61-BF12-3A5977548A2F}"/>
            </c:ext>
          </c:extLst>
        </c:ser>
        <c:ser>
          <c:idx val="1"/>
          <c:order val="3"/>
          <c:tx>
            <c:strRef>
              <c:f>'10　感染症統計'!$P$10</c:f>
              <c:strCache>
                <c:ptCount val="1"/>
                <c:pt idx="0">
                  <c:v>2020年</c:v>
                </c:pt>
              </c:strCache>
            </c:strRef>
          </c:tx>
          <c:spPr>
            <a:ln w="28575" cap="rnd">
              <a:solidFill>
                <a:schemeClr val="accent2"/>
              </a:solidFill>
              <a:round/>
            </a:ln>
            <a:effectLst/>
          </c:spPr>
          <c:marker>
            <c:symbol val="none"/>
          </c:marker>
          <c:val>
            <c:numRef>
              <c:f>'10　感染症統計'!$Q$10:$AB$10</c:f>
              <c:numCache>
                <c:formatCode>#,##0_ </c:formatCode>
                <c:ptCount val="12"/>
                <c:pt idx="0">
                  <c:v>16</c:v>
                </c:pt>
                <c:pt idx="1">
                  <c:v>1</c:v>
                </c:pt>
                <c:pt idx="2">
                  <c:v>19</c:v>
                </c:pt>
                <c:pt idx="3">
                  <c:v>3</c:v>
                </c:pt>
                <c:pt idx="4">
                  <c:v>13</c:v>
                </c:pt>
                <c:pt idx="5">
                  <c:v>1</c:v>
                </c:pt>
                <c:pt idx="6">
                  <c:v>2</c:v>
                </c:pt>
                <c:pt idx="7">
                  <c:v>2</c:v>
                </c:pt>
                <c:pt idx="8">
                  <c:v>0</c:v>
                </c:pt>
                <c:pt idx="9">
                  <c:v>24</c:v>
                </c:pt>
                <c:pt idx="10">
                  <c:v>4</c:v>
                </c:pt>
                <c:pt idx="11">
                  <c:v>2</c:v>
                </c:pt>
              </c:numCache>
            </c:numRef>
          </c:val>
          <c:smooth val="0"/>
          <c:extLst>
            <c:ext xmlns:c16="http://schemas.microsoft.com/office/drawing/2014/chart" uri="{C3380CC4-5D6E-409C-BE32-E72D297353CC}">
              <c16:uniqueId val="{00000003-691A-4A61-BF12-3A5977548A2F}"/>
            </c:ext>
          </c:extLst>
        </c:ser>
        <c:ser>
          <c:idx val="2"/>
          <c:order val="4"/>
          <c:tx>
            <c:strRef>
              <c:f>'10　感染症統計'!$P$11</c:f>
              <c:strCache>
                <c:ptCount val="1"/>
                <c:pt idx="0">
                  <c:v>2019年</c:v>
                </c:pt>
              </c:strCache>
            </c:strRef>
          </c:tx>
          <c:spPr>
            <a:ln w="28575" cap="rnd">
              <a:solidFill>
                <a:schemeClr val="accent3">
                  <a:lumMod val="50000"/>
                </a:schemeClr>
              </a:solidFill>
              <a:round/>
            </a:ln>
            <a:effectLst/>
          </c:spPr>
          <c:marker>
            <c:symbol val="none"/>
          </c:marker>
          <c:val>
            <c:numRef>
              <c:f>'10　感染症統計'!$Q$11:$AB$11</c:f>
              <c:numCache>
                <c:formatCode>#,##0_ </c:formatCode>
                <c:ptCount val="12"/>
                <c:pt idx="0">
                  <c:v>7</c:v>
                </c:pt>
                <c:pt idx="1">
                  <c:v>7</c:v>
                </c:pt>
                <c:pt idx="2">
                  <c:v>13</c:v>
                </c:pt>
                <c:pt idx="3">
                  <c:v>3</c:v>
                </c:pt>
                <c:pt idx="4">
                  <c:v>8</c:v>
                </c:pt>
                <c:pt idx="5">
                  <c:v>11</c:v>
                </c:pt>
                <c:pt idx="6">
                  <c:v>5</c:v>
                </c:pt>
                <c:pt idx="7">
                  <c:v>11</c:v>
                </c:pt>
                <c:pt idx="8">
                  <c:v>9</c:v>
                </c:pt>
                <c:pt idx="9">
                  <c:v>9</c:v>
                </c:pt>
                <c:pt idx="10">
                  <c:v>20</c:v>
                </c:pt>
                <c:pt idx="11">
                  <c:v>37</c:v>
                </c:pt>
              </c:numCache>
            </c:numRef>
          </c:val>
          <c:smooth val="0"/>
          <c:extLst>
            <c:ext xmlns:c16="http://schemas.microsoft.com/office/drawing/2014/chart" uri="{C3380CC4-5D6E-409C-BE32-E72D297353CC}">
              <c16:uniqueId val="{00000004-691A-4A61-BF12-3A5977548A2F}"/>
            </c:ext>
          </c:extLst>
        </c:ser>
        <c:ser>
          <c:idx val="3"/>
          <c:order val="5"/>
          <c:tx>
            <c:strRef>
              <c:f>'10　感染症統計'!$P$12</c:f>
              <c:strCache>
                <c:ptCount val="1"/>
                <c:pt idx="0">
                  <c:v>2018年</c:v>
                </c:pt>
              </c:strCache>
            </c:strRef>
          </c:tx>
          <c:spPr>
            <a:ln w="28575" cap="rnd">
              <a:solidFill>
                <a:schemeClr val="accent4">
                  <a:lumMod val="75000"/>
                </a:schemeClr>
              </a:solidFill>
              <a:round/>
            </a:ln>
            <a:effectLst/>
          </c:spPr>
          <c:marker>
            <c:symbol val="none"/>
          </c:marker>
          <c:val>
            <c:numRef>
              <c:f>'10　感染症統計'!$Q$12:$AB$12</c:f>
              <c:numCache>
                <c:formatCode>#,##0_ </c:formatCode>
                <c:ptCount val="12"/>
                <c:pt idx="0">
                  <c:v>9</c:v>
                </c:pt>
                <c:pt idx="1">
                  <c:v>22</c:v>
                </c:pt>
                <c:pt idx="2">
                  <c:v>18</c:v>
                </c:pt>
                <c:pt idx="3">
                  <c:v>9</c:v>
                </c:pt>
                <c:pt idx="4">
                  <c:v>21</c:v>
                </c:pt>
                <c:pt idx="5">
                  <c:v>14</c:v>
                </c:pt>
                <c:pt idx="6">
                  <c:v>6</c:v>
                </c:pt>
                <c:pt idx="7">
                  <c:v>13</c:v>
                </c:pt>
                <c:pt idx="8">
                  <c:v>7</c:v>
                </c:pt>
                <c:pt idx="9">
                  <c:v>81</c:v>
                </c:pt>
                <c:pt idx="10">
                  <c:v>31</c:v>
                </c:pt>
                <c:pt idx="11">
                  <c:v>37</c:v>
                </c:pt>
              </c:numCache>
            </c:numRef>
          </c:val>
          <c:smooth val="0"/>
          <c:extLst>
            <c:ext xmlns:c16="http://schemas.microsoft.com/office/drawing/2014/chart" uri="{C3380CC4-5D6E-409C-BE32-E72D297353CC}">
              <c16:uniqueId val="{00000005-691A-4A61-BF12-3A5977548A2F}"/>
            </c:ext>
          </c:extLst>
        </c:ser>
        <c:ser>
          <c:idx val="4"/>
          <c:order val="6"/>
          <c:tx>
            <c:strRef>
              <c:f>'10　感染症統計'!$P$13</c:f>
              <c:strCache>
                <c:ptCount val="1"/>
                <c:pt idx="0">
                  <c:v>2017年</c:v>
                </c:pt>
              </c:strCache>
            </c:strRef>
          </c:tx>
          <c:spPr>
            <a:ln w="28575" cap="rnd">
              <a:solidFill>
                <a:schemeClr val="accent5"/>
              </a:solidFill>
              <a:round/>
            </a:ln>
            <a:effectLst/>
          </c:spPr>
          <c:marker>
            <c:symbol val="none"/>
          </c:marker>
          <c:val>
            <c:numRef>
              <c:f>'10　感染症統計'!$Q$13:$AB$13</c:f>
              <c:numCache>
                <c:formatCode>#,##0_ </c:formatCode>
                <c:ptCount val="12"/>
                <c:pt idx="0">
                  <c:v>19</c:v>
                </c:pt>
                <c:pt idx="1">
                  <c:v>12</c:v>
                </c:pt>
                <c:pt idx="2">
                  <c:v>8</c:v>
                </c:pt>
                <c:pt idx="3">
                  <c:v>12</c:v>
                </c:pt>
                <c:pt idx="4">
                  <c:v>7</c:v>
                </c:pt>
                <c:pt idx="5">
                  <c:v>15</c:v>
                </c:pt>
                <c:pt idx="6" formatCode="General">
                  <c:v>16</c:v>
                </c:pt>
                <c:pt idx="7" formatCode="General">
                  <c:v>12</c:v>
                </c:pt>
                <c:pt idx="8">
                  <c:v>16</c:v>
                </c:pt>
                <c:pt idx="9">
                  <c:v>6</c:v>
                </c:pt>
                <c:pt idx="10">
                  <c:v>12</c:v>
                </c:pt>
                <c:pt idx="11">
                  <c:v>6</c:v>
                </c:pt>
              </c:numCache>
            </c:numRef>
          </c:val>
          <c:smooth val="0"/>
          <c:extLst>
            <c:ext xmlns:c16="http://schemas.microsoft.com/office/drawing/2014/chart" uri="{C3380CC4-5D6E-409C-BE32-E72D297353CC}">
              <c16:uniqueId val="{00000006-691A-4A61-BF12-3A5977548A2F}"/>
            </c:ext>
          </c:extLst>
        </c:ser>
        <c:ser>
          <c:idx val="5"/>
          <c:order val="7"/>
          <c:tx>
            <c:strRef>
              <c:f>'10　感染症統計'!$P$14</c:f>
              <c:strCache>
                <c:ptCount val="1"/>
                <c:pt idx="0">
                  <c:v>2016年</c:v>
                </c:pt>
              </c:strCache>
            </c:strRef>
          </c:tx>
          <c:spPr>
            <a:ln w="28575" cap="rnd">
              <a:solidFill>
                <a:srgbClr val="3399FF"/>
              </a:solidFill>
              <a:round/>
            </a:ln>
            <a:effectLst/>
          </c:spPr>
          <c:marker>
            <c:symbol val="none"/>
          </c:marker>
          <c:val>
            <c:numRef>
              <c:f>'10　感染症統計'!$Q$14:$AB$14</c:f>
              <c:numCache>
                <c:formatCode>#,##0_ </c:formatCode>
                <c:ptCount val="12"/>
                <c:pt idx="0" formatCode="General">
                  <c:v>9</c:v>
                </c:pt>
                <c:pt idx="1">
                  <c:v>16</c:v>
                </c:pt>
                <c:pt idx="2">
                  <c:v>12</c:v>
                </c:pt>
                <c:pt idx="3">
                  <c:v>6</c:v>
                </c:pt>
                <c:pt idx="4">
                  <c:v>7</c:v>
                </c:pt>
                <c:pt idx="5">
                  <c:v>14</c:v>
                </c:pt>
                <c:pt idx="6">
                  <c:v>9</c:v>
                </c:pt>
                <c:pt idx="7">
                  <c:v>14</c:v>
                </c:pt>
                <c:pt idx="8">
                  <c:v>9</c:v>
                </c:pt>
                <c:pt idx="9">
                  <c:v>9</c:v>
                </c:pt>
                <c:pt idx="10">
                  <c:v>8</c:v>
                </c:pt>
                <c:pt idx="11">
                  <c:v>7</c:v>
                </c:pt>
              </c:numCache>
            </c:numRef>
          </c:val>
          <c:smooth val="0"/>
          <c:extLst>
            <c:ext xmlns:c16="http://schemas.microsoft.com/office/drawing/2014/chart" uri="{C3380CC4-5D6E-409C-BE32-E72D297353CC}">
              <c16:uniqueId val="{00000000-1CAA-40BC-BA86-DDE164B336AE}"/>
            </c:ext>
          </c:extLst>
        </c:ser>
        <c:dLbls>
          <c:showLegendKey val="0"/>
          <c:showVal val="0"/>
          <c:showCatName val="0"/>
          <c:showSerName val="0"/>
          <c:showPercent val="0"/>
          <c:showBubbleSize val="0"/>
        </c:dLbls>
        <c:smooth val="0"/>
        <c:axId val="473874032"/>
        <c:axId val="473874424"/>
        <c:extLst/>
      </c:lineChart>
      <c:catAx>
        <c:axId val="473874032"/>
        <c:scaling>
          <c:orientation val="minMax"/>
        </c:scaling>
        <c:delete val="1"/>
        <c:axPos val="b"/>
        <c:numFmt formatCode="General" sourceLinked="1"/>
        <c:majorTickMark val="none"/>
        <c:minorTickMark val="none"/>
        <c:tickLblPos val="nextTo"/>
        <c:crossAx val="473874424"/>
        <c:crosses val="autoZero"/>
        <c:auto val="0"/>
        <c:lblAlgn val="ctr"/>
        <c:lblOffset val="100"/>
        <c:noMultiLvlLbl val="0"/>
      </c:catAx>
      <c:valAx>
        <c:axId val="473874424"/>
        <c:scaling>
          <c:orientation val="minMax"/>
          <c:max val="80"/>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73874032"/>
        <c:crosses val="max"/>
        <c:crossBetween val="between"/>
      </c:valAx>
      <c:spPr>
        <a:noFill/>
        <a:ln>
          <a:noFill/>
        </a:ln>
        <a:effectLst/>
      </c:spPr>
    </c:plotArea>
    <c:legend>
      <c:legendPos val="b"/>
      <c:layout>
        <c:manualLayout>
          <c:xMode val="edge"/>
          <c:yMode val="edge"/>
          <c:x val="0.85543391131567292"/>
          <c:y val="8.9866993536922485E-2"/>
          <c:w val="0.1445661342448421"/>
          <c:h val="0.910132987231984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gif"/><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2.sv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svg"/><Relationship Id="rId4"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76200</xdr:rowOff>
    </xdr:from>
    <xdr:to>
      <xdr:col>6</xdr:col>
      <xdr:colOff>28575</xdr:colOff>
      <xdr:row>28</xdr:row>
      <xdr:rowOff>9525</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1162050" y="3943350"/>
          <a:ext cx="3209925" cy="962025"/>
        </a:xfrm>
        <a:prstGeom prst="horizontalScroll">
          <a:avLst>
            <a:gd name="adj" fmla="val 12500"/>
          </a:avLst>
        </a:prstGeom>
        <a:solidFill>
          <a:srgbClr val="FFFFFF"/>
        </a:solidFill>
        <a:ln w="9525">
          <a:solidFill>
            <a:srgbClr val="000000"/>
          </a:solidFill>
          <a:round/>
          <a:headEnd/>
          <a:tailEnd/>
        </a:ln>
      </xdr:spPr>
    </xdr:sp>
    <xdr:clientData/>
  </xdr:twoCellAnchor>
  <xdr:twoCellAnchor editAs="oneCell">
    <xdr:from>
      <xdr:col>10</xdr:col>
      <xdr:colOff>0</xdr:colOff>
      <xdr:row>36</xdr:row>
      <xdr:rowOff>0</xdr:rowOff>
    </xdr:from>
    <xdr:to>
      <xdr:col>10</xdr:col>
      <xdr:colOff>47625</xdr:colOff>
      <xdr:row>36</xdr:row>
      <xdr:rowOff>9525</xdr:rowOff>
    </xdr:to>
    <xdr:pic>
      <xdr:nvPicPr>
        <xdr:cNvPr id="2050" name="Picture 2" descr="sp">
          <a:extLst>
            <a:ext uri="{FF2B5EF4-FFF2-40B4-BE49-F238E27FC236}">
              <a16:creationId xmlns:a16="http://schemas.microsoft.com/office/drawing/2014/main" id="{00000000-0008-0000-0000-000002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1" name="Picture 3" descr="sp">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2" name="Picture 4" descr="sp">
          <a:extLst>
            <a:ext uri="{FF2B5EF4-FFF2-40B4-BE49-F238E27FC236}">
              <a16:creationId xmlns:a16="http://schemas.microsoft.com/office/drawing/2014/main" id="{00000000-0008-0000-0000-000004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3" name="Picture 5" descr="sp">
          <a:extLst>
            <a:ext uri="{FF2B5EF4-FFF2-40B4-BE49-F238E27FC236}">
              <a16:creationId xmlns:a16="http://schemas.microsoft.com/office/drawing/2014/main" id="{00000000-0008-0000-0000-000005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4" name="Picture 6" descr="sp">
          <a:extLst>
            <a:ext uri="{FF2B5EF4-FFF2-40B4-BE49-F238E27FC236}">
              <a16:creationId xmlns:a16="http://schemas.microsoft.com/office/drawing/2014/main" id="{00000000-0008-0000-0000-000006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5" name="Picture 7" descr="sp">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6" name="Picture 8" descr="sp">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twoCellAnchor editAs="oneCell">
    <xdr:from>
      <xdr:col>10</xdr:col>
      <xdr:colOff>0</xdr:colOff>
      <xdr:row>36</xdr:row>
      <xdr:rowOff>0</xdr:rowOff>
    </xdr:from>
    <xdr:to>
      <xdr:col>10</xdr:col>
      <xdr:colOff>47625</xdr:colOff>
      <xdr:row>36</xdr:row>
      <xdr:rowOff>9525</xdr:rowOff>
    </xdr:to>
    <xdr:pic>
      <xdr:nvPicPr>
        <xdr:cNvPr id="2057" name="Picture 9" descr="sp">
          <a:extLst>
            <a:ext uri="{FF2B5EF4-FFF2-40B4-BE49-F238E27FC236}">
              <a16:creationId xmlns:a16="http://schemas.microsoft.com/office/drawing/2014/main" id="{00000000-0008-0000-0000-000009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44200" y="6286500"/>
          <a:ext cx="47625" cy="9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586740</xdr:colOff>
      <xdr:row>38</xdr:row>
      <xdr:rowOff>144780</xdr:rowOff>
    </xdr:to>
    <xdr:pic>
      <xdr:nvPicPr>
        <xdr:cNvPr id="2" name="図 1">
          <a:extLst>
            <a:ext uri="{FF2B5EF4-FFF2-40B4-BE49-F238E27FC236}">
              <a16:creationId xmlns:a16="http://schemas.microsoft.com/office/drawing/2014/main" id="{69D1FA4A-85DF-5D72-D3A8-8285D5F4EDC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9784080" cy="6797040"/>
        </a:xfrm>
        <a:prstGeom prst="rect">
          <a:avLst/>
        </a:prstGeom>
      </xdr:spPr>
    </xdr:pic>
    <xdr:clientData/>
  </xdr:twoCellAnchor>
  <xdr:twoCellAnchor>
    <xdr:from>
      <xdr:col>4</xdr:col>
      <xdr:colOff>487680</xdr:colOff>
      <xdr:row>20</xdr:row>
      <xdr:rowOff>0</xdr:rowOff>
    </xdr:from>
    <xdr:to>
      <xdr:col>8</xdr:col>
      <xdr:colOff>106680</xdr:colOff>
      <xdr:row>27</xdr:row>
      <xdr:rowOff>60960</xdr:rowOff>
    </xdr:to>
    <xdr:sp macro="" textlink="">
      <xdr:nvSpPr>
        <xdr:cNvPr id="4" name="四角形: 角を丸くする 3">
          <a:extLst>
            <a:ext uri="{FF2B5EF4-FFF2-40B4-BE49-F238E27FC236}">
              <a16:creationId xmlns:a16="http://schemas.microsoft.com/office/drawing/2014/main" id="{329D0DF7-65EC-F163-28B9-C0089CBB6AB0}"/>
            </a:ext>
          </a:extLst>
        </xdr:cNvPr>
        <xdr:cNvSpPr/>
      </xdr:nvSpPr>
      <xdr:spPr>
        <a:xfrm>
          <a:off x="2926080" y="3596640"/>
          <a:ext cx="2057400" cy="1234440"/>
        </a:xfrm>
        <a:prstGeom prst="roundRect">
          <a:avLst/>
        </a:prstGeom>
        <a:no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289560</xdr:colOff>
      <xdr:row>26</xdr:row>
      <xdr:rowOff>76200</xdr:rowOff>
    </xdr:from>
    <xdr:to>
      <xdr:col>8</xdr:col>
      <xdr:colOff>137160</xdr:colOff>
      <xdr:row>31</xdr:row>
      <xdr:rowOff>152400</xdr:rowOff>
    </xdr:to>
    <xdr:sp macro="" textlink="">
      <xdr:nvSpPr>
        <xdr:cNvPr id="5" name="吹き出し: 折線 4">
          <a:extLst>
            <a:ext uri="{FF2B5EF4-FFF2-40B4-BE49-F238E27FC236}">
              <a16:creationId xmlns:a16="http://schemas.microsoft.com/office/drawing/2014/main" id="{25790FAE-EB50-9ABC-BF2C-14AFD6334DC4}"/>
            </a:ext>
          </a:extLst>
        </xdr:cNvPr>
        <xdr:cNvSpPr/>
      </xdr:nvSpPr>
      <xdr:spPr>
        <a:xfrm>
          <a:off x="3947160" y="4678680"/>
          <a:ext cx="1066800" cy="952500"/>
        </a:xfrm>
        <a:prstGeom prst="borderCallout2">
          <a:avLst>
            <a:gd name="adj1" fmla="val 18750"/>
            <a:gd name="adj2" fmla="val -8333"/>
            <a:gd name="adj3" fmla="val 18750"/>
            <a:gd name="adj4" fmla="val -16667"/>
            <a:gd name="adj5" fmla="val -68045"/>
            <a:gd name="adj6" fmla="val 34048"/>
          </a:avLst>
        </a:prstGeom>
        <a:solidFill>
          <a:schemeClr val="bg2"/>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latin typeface="游ゴシック" panose="020B0400000000000000" pitchFamily="50" charset="-128"/>
              <a:ea typeface="游ゴシック" panose="020B0400000000000000" pitchFamily="50" charset="-128"/>
            </a:rPr>
            <a:t>実証テスト先募集中</a:t>
          </a:r>
          <a:endParaRPr kumimoji="1" lang="en-US" altLang="ja-JP" sz="1200" b="1">
            <a:latin typeface="游ゴシック" panose="020B0400000000000000" pitchFamily="50" charset="-128"/>
            <a:ea typeface="游ゴシック" panose="020B0400000000000000" pitchFamily="50" charset="-128"/>
          </a:endParaRPr>
        </a:p>
        <a:p>
          <a:pPr algn="ctr"/>
          <a:r>
            <a:rPr kumimoji="1" lang="en-US" altLang="ja-JP" sz="1200" b="1">
              <a:latin typeface="游ゴシック" panose="020B0400000000000000" pitchFamily="50" charset="-128"/>
              <a:ea typeface="游ゴシック" panose="020B0400000000000000" pitchFamily="50" charset="-128"/>
            </a:rPr>
            <a:t>FoodSafety</a:t>
          </a:r>
          <a:endParaRPr kumimoji="1" lang="ja-JP" altLang="en-US" sz="1200" b="1">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15240</xdr:colOff>
      <xdr:row>4</xdr:row>
      <xdr:rowOff>0</xdr:rowOff>
    </xdr:from>
    <xdr:to>
      <xdr:col>13</xdr:col>
      <xdr:colOff>144780</xdr:colOff>
      <xdr:row>18</xdr:row>
      <xdr:rowOff>0</xdr:rowOff>
    </xdr:to>
    <xdr:pic>
      <xdr:nvPicPr>
        <xdr:cNvPr id="28" name="図 27" descr="感染性胃腸炎患者報告数　直近5シーズン">
          <a:extLst>
            <a:ext uri="{FF2B5EF4-FFF2-40B4-BE49-F238E27FC236}">
              <a16:creationId xmlns:a16="http://schemas.microsoft.com/office/drawing/2014/main" id="{52D19A5B-58AB-0B8A-91E1-62BD6790C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9140" y="990600"/>
          <a:ext cx="7338060" cy="2811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487679</xdr:colOff>
      <xdr:row>9</xdr:row>
      <xdr:rowOff>137139</xdr:rowOff>
    </xdr:from>
    <xdr:to>
      <xdr:col>13</xdr:col>
      <xdr:colOff>350704</xdr:colOff>
      <xdr:row>16</xdr:row>
      <xdr:rowOff>68563</xdr:rowOff>
    </xdr:to>
    <xdr:grpSp>
      <xdr:nvGrpSpPr>
        <xdr:cNvPr id="3" name="グループ化 4">
          <a:extLst>
            <a:ext uri="{FF2B5EF4-FFF2-40B4-BE49-F238E27FC236}">
              <a16:creationId xmlns:a16="http://schemas.microsoft.com/office/drawing/2014/main" id="{61AB0240-66CD-4792-82E4-1225C2B6728B}"/>
            </a:ext>
          </a:extLst>
        </xdr:cNvPr>
        <xdr:cNvGrpSpPr>
          <a:grpSpLocks/>
        </xdr:cNvGrpSpPr>
      </xdr:nvGrpSpPr>
      <xdr:grpSpPr bwMode="auto">
        <a:xfrm>
          <a:off x="5021579" y="2019279"/>
          <a:ext cx="7071545" cy="1104904"/>
          <a:chOff x="15480370" y="3871792"/>
          <a:chExt cx="7209369" cy="987253"/>
        </a:xfrm>
      </xdr:grpSpPr>
      <xdr:cxnSp macro="">
        <xdr:nvCxnSpPr>
          <xdr:cNvPr id="4" name="直線コネクタ 153">
            <a:extLst>
              <a:ext uri="{FF2B5EF4-FFF2-40B4-BE49-F238E27FC236}">
                <a16:creationId xmlns:a16="http://schemas.microsoft.com/office/drawing/2014/main" id="{99F8F55A-487B-4516-8A2D-22633CCBB0BC}"/>
              </a:ext>
            </a:extLst>
          </xdr:cNvPr>
          <xdr:cNvCxnSpPr>
            <a:cxnSpLocks noChangeShapeType="1"/>
          </xdr:cNvCxnSpPr>
        </xdr:nvCxnSpPr>
        <xdr:spPr bwMode="auto">
          <a:xfrm>
            <a:off x="15554714" y="4849350"/>
            <a:ext cx="6930446" cy="9695"/>
          </a:xfrm>
          <a:prstGeom prst="line">
            <a:avLst/>
          </a:prstGeom>
          <a:noFill/>
          <a:ln w="9525" algn="ctr">
            <a:solidFill>
              <a:sysClr val="windowText" lastClr="000000"/>
            </a:solidFill>
            <a:prstDash val="dash"/>
            <a:round/>
            <a:headEnd/>
            <a:tailEnd/>
          </a:ln>
        </xdr:spPr>
      </xdr:cxnSp>
      <xdr:cxnSp macro="">
        <xdr:nvCxnSpPr>
          <xdr:cNvPr id="5" name="直線コネクタ 153">
            <a:extLst>
              <a:ext uri="{FF2B5EF4-FFF2-40B4-BE49-F238E27FC236}">
                <a16:creationId xmlns:a16="http://schemas.microsoft.com/office/drawing/2014/main" id="{5DF74CB2-E763-467C-BBBF-850376D1C7FA}"/>
              </a:ext>
            </a:extLst>
          </xdr:cNvPr>
          <xdr:cNvCxnSpPr>
            <a:cxnSpLocks noChangeShapeType="1"/>
          </xdr:cNvCxnSpPr>
        </xdr:nvCxnSpPr>
        <xdr:spPr bwMode="auto">
          <a:xfrm>
            <a:off x="15526115" y="4651508"/>
            <a:ext cx="6959044" cy="38782"/>
          </a:xfrm>
          <a:prstGeom prst="line">
            <a:avLst/>
          </a:prstGeom>
          <a:noFill/>
          <a:ln w="9525" algn="ctr">
            <a:solidFill>
              <a:schemeClr val="tx1"/>
            </a:solidFill>
            <a:prstDash val="sysDash"/>
            <a:round/>
            <a:headEnd/>
            <a:tailEnd/>
          </a:ln>
        </xdr:spPr>
      </xdr:cxnSp>
      <xdr:cxnSp macro="">
        <xdr:nvCxnSpPr>
          <xdr:cNvPr id="6" name="直線コネクタ 153">
            <a:extLst>
              <a:ext uri="{FF2B5EF4-FFF2-40B4-BE49-F238E27FC236}">
                <a16:creationId xmlns:a16="http://schemas.microsoft.com/office/drawing/2014/main" id="{9B26C330-3774-409B-A3CA-A03319A58FFA}"/>
              </a:ext>
            </a:extLst>
          </xdr:cNvPr>
          <xdr:cNvCxnSpPr>
            <a:cxnSpLocks noChangeShapeType="1"/>
          </xdr:cNvCxnSpPr>
        </xdr:nvCxnSpPr>
        <xdr:spPr bwMode="auto">
          <a:xfrm flipV="1">
            <a:off x="15545181" y="3871792"/>
            <a:ext cx="7054374" cy="9695"/>
          </a:xfrm>
          <a:prstGeom prst="line">
            <a:avLst/>
          </a:prstGeom>
          <a:noFill/>
          <a:ln w="6350" algn="ctr">
            <a:solidFill>
              <a:srgbClr val="000000"/>
            </a:solidFill>
            <a:prstDash val="dash"/>
            <a:round/>
            <a:headEnd/>
            <a:tailEnd/>
          </a:ln>
        </xdr:spPr>
      </xdr:cxnSp>
      <xdr:cxnSp macro="">
        <xdr:nvCxnSpPr>
          <xdr:cNvPr id="7" name="直線コネクタ 153">
            <a:extLst>
              <a:ext uri="{FF2B5EF4-FFF2-40B4-BE49-F238E27FC236}">
                <a16:creationId xmlns:a16="http://schemas.microsoft.com/office/drawing/2014/main" id="{781B2B20-05AC-4F23-9459-005DCA279508}"/>
              </a:ext>
            </a:extLst>
          </xdr:cNvPr>
          <xdr:cNvCxnSpPr>
            <a:cxnSpLocks noChangeShapeType="1"/>
          </xdr:cNvCxnSpPr>
        </xdr:nvCxnSpPr>
        <xdr:spPr bwMode="auto">
          <a:xfrm flipV="1">
            <a:off x="15630977" y="4171099"/>
            <a:ext cx="7054374" cy="9695"/>
          </a:xfrm>
          <a:prstGeom prst="line">
            <a:avLst/>
          </a:prstGeom>
          <a:noFill/>
          <a:ln w="6350" algn="ctr">
            <a:solidFill>
              <a:srgbClr val="000000"/>
            </a:solidFill>
            <a:prstDash val="dash"/>
            <a:round/>
            <a:headEnd/>
            <a:tailEnd/>
          </a:ln>
        </xdr:spPr>
      </xdr:cxnSp>
      <xdr:cxnSp macro="">
        <xdr:nvCxnSpPr>
          <xdr:cNvPr id="8" name="直線コネクタ 153">
            <a:extLst>
              <a:ext uri="{FF2B5EF4-FFF2-40B4-BE49-F238E27FC236}">
                <a16:creationId xmlns:a16="http://schemas.microsoft.com/office/drawing/2014/main" id="{6E7EC974-79D1-4204-AE45-F76E9F19174B}"/>
              </a:ext>
            </a:extLst>
          </xdr:cNvPr>
          <xdr:cNvCxnSpPr>
            <a:cxnSpLocks noChangeShapeType="1"/>
          </xdr:cNvCxnSpPr>
        </xdr:nvCxnSpPr>
        <xdr:spPr bwMode="auto">
          <a:xfrm>
            <a:off x="15480370" y="4470969"/>
            <a:ext cx="7209369" cy="2736"/>
          </a:xfrm>
          <a:prstGeom prst="line">
            <a:avLst/>
          </a:prstGeom>
          <a:noFill/>
          <a:ln w="19050" algn="ctr">
            <a:solidFill>
              <a:srgbClr val="FF0000"/>
            </a:solidFill>
            <a:prstDash val="dash"/>
            <a:round/>
            <a:headEnd/>
            <a:tailEnd/>
          </a:ln>
        </xdr:spPr>
      </xdr:cxnSp>
    </xdr:grpSp>
    <xdr:clientData/>
  </xdr:twoCellAnchor>
  <xdr:twoCellAnchor>
    <xdr:from>
      <xdr:col>7</xdr:col>
      <xdr:colOff>981075</xdr:colOff>
      <xdr:row>2</xdr:row>
      <xdr:rowOff>6016</xdr:rowOff>
    </xdr:from>
    <xdr:to>
      <xdr:col>13</xdr:col>
      <xdr:colOff>2139</xdr:colOff>
      <xdr:row>3</xdr:row>
      <xdr:rowOff>214731</xdr:rowOff>
    </xdr:to>
    <xdr:sp macro="" textlink="">
      <xdr:nvSpPr>
        <xdr:cNvPr id="9" name="Text Box 435">
          <a:extLst>
            <a:ext uri="{FF2B5EF4-FFF2-40B4-BE49-F238E27FC236}">
              <a16:creationId xmlns:a16="http://schemas.microsoft.com/office/drawing/2014/main" id="{285A2B2C-5EFD-41E6-9CAF-35C24FDBF8C8}"/>
            </a:ext>
          </a:extLst>
        </xdr:cNvPr>
        <xdr:cNvSpPr txBox="1">
          <a:spLocks noChangeArrowheads="1"/>
        </xdr:cNvSpPr>
      </xdr:nvSpPr>
      <xdr:spPr bwMode="auto">
        <a:xfrm>
          <a:off x="5514975" y="554656"/>
          <a:ext cx="6092424" cy="429695"/>
        </a:xfrm>
        <a:prstGeom prst="rect">
          <a:avLst/>
        </a:prstGeom>
        <a:solidFill>
          <a:srgbClr val="FFFFFF"/>
        </a:solidFill>
        <a:ln w="952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東京都は　　レベル </a:t>
          </a:r>
          <a:r>
            <a:rPr lang="en-US" altLang="ja-JP" sz="1200" b="1" i="0" u="none" strike="noStrike" baseline="0">
              <a:solidFill>
                <a:srgbClr val="FF0000"/>
              </a:solidFill>
              <a:latin typeface="ＭＳ Ｐゴシック"/>
              <a:ea typeface="ＭＳ Ｐゴシック"/>
            </a:rPr>
            <a:t>3</a:t>
          </a:r>
          <a:r>
            <a:rPr lang="en-US" altLang="ja-JP"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 全国平均 </a:t>
          </a:r>
          <a:r>
            <a:rPr lang="ja-JP" altLang="en-US" sz="1800" b="1" i="0" u="none" strike="noStrike" baseline="0">
              <a:solidFill>
                <a:srgbClr val="FF0000"/>
              </a:solidFill>
              <a:latin typeface="ＭＳ Ｐゴシック"/>
              <a:ea typeface="ＭＳ Ｐゴシック"/>
            </a:rPr>
            <a:t> </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レベル</a:t>
          </a:r>
          <a:r>
            <a:rPr lang="en-US" altLang="ja-JP" sz="1800" b="1" i="0" u="none" strike="noStrike" baseline="0">
              <a:solidFill>
                <a:srgbClr val="FF0000"/>
              </a:solidFill>
              <a:latin typeface="ＭＳ Ｐゴシック"/>
              <a:ea typeface="ＭＳ Ｐゴシック"/>
            </a:rPr>
            <a:t>3</a:t>
          </a:r>
          <a:r>
            <a:rPr lang="en-US" altLang="ja-JP" sz="1200" b="1" i="0" u="none" strike="noStrike" baseline="0">
              <a:solidFill>
                <a:srgbClr val="FF0000"/>
              </a:solidFill>
              <a:latin typeface="ＭＳ Ｐゴシック"/>
              <a:ea typeface="ＭＳ Ｐゴシック"/>
            </a:rPr>
            <a:t>)</a:t>
          </a:r>
          <a:r>
            <a:rPr lang="ja-JP" altLang="en-US" sz="1200" b="1" i="0" u="none" strike="noStrike" baseline="0">
              <a:solidFill>
                <a:srgbClr val="FF0000"/>
              </a:solidFill>
              <a:latin typeface="ＭＳ Ｐゴシック"/>
              <a:ea typeface="ＭＳ Ｐゴシック"/>
            </a:rPr>
            <a:t>　</a:t>
          </a:r>
          <a:r>
            <a:rPr lang="en-US" altLang="ja-JP" sz="2000" b="1" i="0" u="none" strike="noStrike" baseline="0">
              <a:solidFill>
                <a:srgbClr val="FF0000"/>
              </a:solidFill>
              <a:latin typeface="ＭＳ Ｐゴシック"/>
              <a:ea typeface="ＭＳ Ｐゴシック"/>
            </a:rPr>
            <a:t>5.88</a:t>
          </a:r>
          <a:endParaRPr lang="ja-JP" altLang="en-US" sz="1000" b="0" i="0" u="none" strike="noStrike" baseline="0">
            <a:solidFill>
              <a:sysClr val="windowText" lastClr="000000"/>
            </a:solidFill>
            <a:effectLst/>
            <a:latin typeface="+mn-lt"/>
            <a:ea typeface="+mn-ea"/>
            <a:cs typeface="+mn-cs"/>
          </a:endParaRPr>
        </a:p>
      </xdr:txBody>
    </xdr:sp>
    <xdr:clientData/>
  </xdr:twoCellAnchor>
  <xdr:twoCellAnchor>
    <xdr:from>
      <xdr:col>4</xdr:col>
      <xdr:colOff>66674</xdr:colOff>
      <xdr:row>8</xdr:row>
      <xdr:rowOff>104776</xdr:rowOff>
    </xdr:from>
    <xdr:to>
      <xdr:col>4</xdr:col>
      <xdr:colOff>457199</xdr:colOff>
      <xdr:row>10</xdr:row>
      <xdr:rowOff>9744</xdr:rowOff>
    </xdr:to>
    <xdr:sp macro="" textlink="">
      <xdr:nvSpPr>
        <xdr:cNvPr id="10" name="右矢印 4">
          <a:extLst>
            <a:ext uri="{FF2B5EF4-FFF2-40B4-BE49-F238E27FC236}">
              <a16:creationId xmlns:a16="http://schemas.microsoft.com/office/drawing/2014/main" id="{BB9A530A-E1A8-4D2A-821A-A787279950C2}"/>
            </a:ext>
          </a:extLst>
        </xdr:cNvPr>
        <xdr:cNvSpPr/>
      </xdr:nvSpPr>
      <xdr:spPr>
        <a:xfrm>
          <a:off x="2025014" y="1819276"/>
          <a:ext cx="390525" cy="2402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759922</xdr:colOff>
      <xdr:row>4</xdr:row>
      <xdr:rowOff>38471</xdr:rowOff>
    </xdr:from>
    <xdr:to>
      <xdr:col>12</xdr:col>
      <xdr:colOff>893651</xdr:colOff>
      <xdr:row>7</xdr:row>
      <xdr:rowOff>76383</xdr:rowOff>
    </xdr:to>
    <xdr:sp macro="" textlink="">
      <xdr:nvSpPr>
        <xdr:cNvPr id="11" name="線吹き出し 2 (枠付き) 14">
          <a:extLst>
            <a:ext uri="{FF2B5EF4-FFF2-40B4-BE49-F238E27FC236}">
              <a16:creationId xmlns:a16="http://schemas.microsoft.com/office/drawing/2014/main" id="{76056B01-D9F9-4167-BF91-EEAC187535F7}"/>
            </a:ext>
          </a:extLst>
        </xdr:cNvPr>
        <xdr:cNvSpPr/>
      </xdr:nvSpPr>
      <xdr:spPr bwMode="auto">
        <a:xfrm>
          <a:off x="9119062" y="1029071"/>
          <a:ext cx="2594989" cy="594172"/>
        </a:xfrm>
        <a:prstGeom prst="borderCallout2">
          <a:avLst>
            <a:gd name="adj1" fmla="val 101279"/>
            <a:gd name="adj2" fmla="val 51060"/>
            <a:gd name="adj3" fmla="val 210486"/>
            <a:gd name="adj4" fmla="val 51057"/>
            <a:gd name="adj5" fmla="val 316021"/>
            <a:gd name="adj6" fmla="val -22455"/>
          </a:avLst>
        </a:prstGeom>
        <a:solidFill>
          <a:srgbClr val="FFE7FF"/>
        </a:solidFill>
        <a:ln>
          <a:solidFill>
            <a:schemeClr val="tx1"/>
          </a:solidFill>
          <a:prstDash val="sysDash"/>
          <a:tailEnd type="triangle"/>
        </a:ln>
        <a:effectLst>
          <a:innerShdw blurRad="63500" dist="50800" dir="2700000">
            <a:prstClr val="black">
              <a:alpha val="50000"/>
            </a:prstClr>
          </a:inn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rtl="0">
            <a:defRPr sz="1000"/>
          </a:pPr>
          <a:r>
            <a:rPr lang="ja-JP" altLang="en-US" sz="1400" b="1" i="0" u="none" strike="noStrike" baseline="0">
              <a:solidFill>
                <a:srgbClr val="FF0000"/>
              </a:solidFill>
              <a:latin typeface="ＭＳ Ｐゴシック"/>
              <a:ea typeface="ＭＳ Ｐゴシック"/>
            </a:rPr>
            <a:t>散発事故事例の報告例年より一ヵ月早い</a:t>
          </a:r>
          <a:endParaRPr lang="en-US" altLang="ja-JP" sz="1400" b="1" i="0" u="none" strike="noStrike" baseline="0">
            <a:solidFill>
              <a:srgbClr val="FF0000"/>
            </a:solidFill>
            <a:latin typeface="ＭＳ Ｐゴシック"/>
            <a:ea typeface="ＭＳ Ｐゴシック"/>
          </a:endParaRPr>
        </a:p>
      </xdr:txBody>
    </xdr:sp>
    <xdr:clientData/>
  </xdr:twoCellAnchor>
  <xdr:twoCellAnchor>
    <xdr:from>
      <xdr:col>9</xdr:col>
      <xdr:colOff>1082764</xdr:colOff>
      <xdr:row>14</xdr:row>
      <xdr:rowOff>23987</xdr:rowOff>
    </xdr:from>
    <xdr:to>
      <xdr:col>10</xdr:col>
      <xdr:colOff>300682</xdr:colOff>
      <xdr:row>15</xdr:row>
      <xdr:rowOff>155746</xdr:rowOff>
    </xdr:to>
    <xdr:sp macro="" textlink="">
      <xdr:nvSpPr>
        <xdr:cNvPr id="12" name="円/楕円 17">
          <a:extLst>
            <a:ext uri="{FF2B5EF4-FFF2-40B4-BE49-F238E27FC236}">
              <a16:creationId xmlns:a16="http://schemas.microsoft.com/office/drawing/2014/main" id="{26CB123A-9358-4833-A988-B4FD20522346}"/>
            </a:ext>
          </a:extLst>
        </xdr:cNvPr>
        <xdr:cNvSpPr>
          <a:spLocks noChangeArrowheads="1"/>
        </xdr:cNvSpPr>
      </xdr:nvSpPr>
      <xdr:spPr bwMode="auto">
        <a:xfrm>
          <a:off x="8337004" y="2744327"/>
          <a:ext cx="322818" cy="299399"/>
        </a:xfrm>
        <a:prstGeom prst="ellipse">
          <a:avLst/>
        </a:prstGeom>
        <a:noFill/>
        <a:ln w="25400" algn="ctr">
          <a:solidFill>
            <a:srgbClr val="000000"/>
          </a:solidFill>
          <a:round/>
          <a:headEnd/>
          <a:tailEnd/>
        </a:ln>
      </xdr:spPr>
    </xdr:sp>
    <xdr:clientData/>
  </xdr:twoCellAnchor>
  <xdr:twoCellAnchor editAs="oneCell">
    <xdr:from>
      <xdr:col>4</xdr:col>
      <xdr:colOff>0</xdr:colOff>
      <xdr:row>69</xdr:row>
      <xdr:rowOff>0</xdr:rowOff>
    </xdr:from>
    <xdr:to>
      <xdr:col>4</xdr:col>
      <xdr:colOff>45720</xdr:colOff>
      <xdr:row>69</xdr:row>
      <xdr:rowOff>7620</xdr:rowOff>
    </xdr:to>
    <xdr:pic>
      <xdr:nvPicPr>
        <xdr:cNvPr id="18" name="図 17">
          <a:extLst>
            <a:ext uri="{FF2B5EF4-FFF2-40B4-BE49-F238E27FC236}">
              <a16:creationId xmlns:a16="http://schemas.microsoft.com/office/drawing/2014/main" id="{7CB4DA9F-1B04-4EF3-99C7-A9090BC2701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9" name="図 18">
          <a:extLst>
            <a:ext uri="{FF2B5EF4-FFF2-40B4-BE49-F238E27FC236}">
              <a16:creationId xmlns:a16="http://schemas.microsoft.com/office/drawing/2014/main" id="{208194EA-FBC2-4047-BA77-494FAAF342B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0" name="図 19">
          <a:extLst>
            <a:ext uri="{FF2B5EF4-FFF2-40B4-BE49-F238E27FC236}">
              <a16:creationId xmlns:a16="http://schemas.microsoft.com/office/drawing/2014/main" id="{03D950EE-8196-4739-AF66-F13AF36FDA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1" name="図 20">
          <a:extLst>
            <a:ext uri="{FF2B5EF4-FFF2-40B4-BE49-F238E27FC236}">
              <a16:creationId xmlns:a16="http://schemas.microsoft.com/office/drawing/2014/main" id="{491353A3-CC01-4949-85EC-1A0A640F522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2" name="図 21">
          <a:extLst>
            <a:ext uri="{FF2B5EF4-FFF2-40B4-BE49-F238E27FC236}">
              <a16:creationId xmlns:a16="http://schemas.microsoft.com/office/drawing/2014/main" id="{5569E63F-0160-4666-AC52-18244311A7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3" name="図 22">
          <a:extLst>
            <a:ext uri="{FF2B5EF4-FFF2-40B4-BE49-F238E27FC236}">
              <a16:creationId xmlns:a16="http://schemas.microsoft.com/office/drawing/2014/main" id="{345405F4-606A-4911-AA46-B9ED0E802C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4" name="図 23">
          <a:extLst>
            <a:ext uri="{FF2B5EF4-FFF2-40B4-BE49-F238E27FC236}">
              <a16:creationId xmlns:a16="http://schemas.microsoft.com/office/drawing/2014/main" id="{F57B54D6-02C2-4AE7-8292-4CE19FD8C1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676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 name="図 1">
          <a:extLst>
            <a:ext uri="{FF2B5EF4-FFF2-40B4-BE49-F238E27FC236}">
              <a16:creationId xmlns:a16="http://schemas.microsoft.com/office/drawing/2014/main" id="{2D16E8F2-B1AD-4ED1-A4D3-960FAA3937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4" name="図 13">
          <a:extLst>
            <a:ext uri="{FF2B5EF4-FFF2-40B4-BE49-F238E27FC236}">
              <a16:creationId xmlns:a16="http://schemas.microsoft.com/office/drawing/2014/main" id="{EB21ACAE-943D-4A31-B7F1-62A0BD139E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5" name="図 14">
          <a:extLst>
            <a:ext uri="{FF2B5EF4-FFF2-40B4-BE49-F238E27FC236}">
              <a16:creationId xmlns:a16="http://schemas.microsoft.com/office/drawing/2014/main" id="{FA10BB8C-BD8E-49FD-9A13-7E128D1B19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17" name="図 16">
          <a:extLst>
            <a:ext uri="{FF2B5EF4-FFF2-40B4-BE49-F238E27FC236}">
              <a16:creationId xmlns:a16="http://schemas.microsoft.com/office/drawing/2014/main" id="{AD2D2AB9-000A-4AEE-BBBE-31967CB0F6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5" name="図 24">
          <a:extLst>
            <a:ext uri="{FF2B5EF4-FFF2-40B4-BE49-F238E27FC236}">
              <a16:creationId xmlns:a16="http://schemas.microsoft.com/office/drawing/2014/main" id="{ED1C992E-D8CA-4418-ADCA-2F0D75A5A6E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6" name="図 25">
          <a:extLst>
            <a:ext uri="{FF2B5EF4-FFF2-40B4-BE49-F238E27FC236}">
              <a16:creationId xmlns:a16="http://schemas.microsoft.com/office/drawing/2014/main" id="{794C03DF-CB0A-4E11-BA7A-EFA43DEF51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45720</xdr:colOff>
      <xdr:row>69</xdr:row>
      <xdr:rowOff>7620</xdr:rowOff>
    </xdr:to>
    <xdr:pic>
      <xdr:nvPicPr>
        <xdr:cNvPr id="27" name="図 26">
          <a:extLst>
            <a:ext uri="{FF2B5EF4-FFF2-40B4-BE49-F238E27FC236}">
              <a16:creationId xmlns:a16="http://schemas.microsoft.com/office/drawing/2014/main" id="{1A2A6859-F065-411F-86FE-D677A0895D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8340" y="51564540"/>
          <a:ext cx="457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xdr:colOff>
      <xdr:row>1</xdr:row>
      <xdr:rowOff>213361</xdr:rowOff>
    </xdr:from>
    <xdr:to>
      <xdr:col>6</xdr:col>
      <xdr:colOff>754380</xdr:colOff>
      <xdr:row>16</xdr:row>
      <xdr:rowOff>22861</xdr:rowOff>
    </xdr:to>
    <xdr:pic>
      <xdr:nvPicPr>
        <xdr:cNvPr id="29" name="図 28">
          <a:extLst>
            <a:ext uri="{FF2B5EF4-FFF2-40B4-BE49-F238E27FC236}">
              <a16:creationId xmlns:a16="http://schemas.microsoft.com/office/drawing/2014/main" id="{C716356D-725E-DC33-9148-880CDE780EF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65120" y="541021"/>
          <a:ext cx="1645920" cy="2537460"/>
        </a:xfrm>
        <a:prstGeom prst="rect">
          <a:avLst/>
        </a:prstGeom>
      </xdr:spPr>
    </xdr:pic>
    <xdr:clientData/>
  </xdr:twoCellAnchor>
  <xdr:twoCellAnchor editAs="oneCell">
    <xdr:from>
      <xdr:col>0</xdr:col>
      <xdr:colOff>0</xdr:colOff>
      <xdr:row>2</xdr:row>
      <xdr:rowOff>0</xdr:rowOff>
    </xdr:from>
    <xdr:to>
      <xdr:col>3</xdr:col>
      <xdr:colOff>160020</xdr:colOff>
      <xdr:row>16</xdr:row>
      <xdr:rowOff>30480</xdr:rowOff>
    </xdr:to>
    <xdr:pic>
      <xdr:nvPicPr>
        <xdr:cNvPr id="32" name="図 31">
          <a:extLst>
            <a:ext uri="{FF2B5EF4-FFF2-40B4-BE49-F238E27FC236}">
              <a16:creationId xmlns:a16="http://schemas.microsoft.com/office/drawing/2014/main" id="{787E3730-7604-4AA3-9874-A3068208598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548640"/>
          <a:ext cx="1645920" cy="25374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266700</xdr:colOff>
      <xdr:row>7</xdr:row>
      <xdr:rowOff>38100</xdr:rowOff>
    </xdr:from>
    <xdr:to>
      <xdr:col>6</xdr:col>
      <xdr:colOff>495300</xdr:colOff>
      <xdr:row>10</xdr:row>
      <xdr:rowOff>114300</xdr:rowOff>
    </xdr:to>
    <xdr:sp macro="" textlink="">
      <xdr:nvSpPr>
        <xdr:cNvPr id="2" name="右矢印 1">
          <a:extLst>
            <a:ext uri="{FF2B5EF4-FFF2-40B4-BE49-F238E27FC236}">
              <a16:creationId xmlns:a16="http://schemas.microsoft.com/office/drawing/2014/main" id="{DE41C3DC-E8F3-48D3-A748-FD0ACF2C9B1D}"/>
            </a:ext>
          </a:extLst>
        </xdr:cNvPr>
        <xdr:cNvSpPr/>
      </xdr:nvSpPr>
      <xdr:spPr>
        <a:xfrm>
          <a:off x="3070860" y="2225040"/>
          <a:ext cx="845820" cy="8991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9525</xdr:colOff>
      <xdr:row>5</xdr:row>
      <xdr:rowOff>28575</xdr:rowOff>
    </xdr:from>
    <xdr:to>
      <xdr:col>4</xdr:col>
      <xdr:colOff>657225</xdr:colOff>
      <xdr:row>14</xdr:row>
      <xdr:rowOff>38100</xdr:rowOff>
    </xdr:to>
    <xdr:sp macro="" textlink="">
      <xdr:nvSpPr>
        <xdr:cNvPr id="3" name="正方形/長方形 2">
          <a:extLst>
            <a:ext uri="{FF2B5EF4-FFF2-40B4-BE49-F238E27FC236}">
              <a16:creationId xmlns:a16="http://schemas.microsoft.com/office/drawing/2014/main" id="{EA0E7775-A026-4549-B769-C3FF77751089}"/>
            </a:ext>
          </a:extLst>
        </xdr:cNvPr>
        <xdr:cNvSpPr>
          <a:spLocks noChangeArrowheads="1"/>
        </xdr:cNvSpPr>
      </xdr:nvSpPr>
      <xdr:spPr bwMode="auto">
        <a:xfrm>
          <a:off x="344805" y="1666875"/>
          <a:ext cx="2461260" cy="2478405"/>
        </a:xfrm>
        <a:prstGeom prst="rect">
          <a:avLst/>
        </a:prstGeom>
        <a:noFill/>
        <a:ln w="63500" algn="ctr">
          <a:solidFill>
            <a:srgbClr val="0000FF"/>
          </a:solidFill>
          <a:round/>
          <a:headEnd/>
          <a:tailEnd/>
        </a:ln>
      </xdr:spPr>
    </xdr:sp>
    <xdr:clientData/>
  </xdr:twoCellAnchor>
  <xdr:twoCellAnchor>
    <xdr:from>
      <xdr:col>0</xdr:col>
      <xdr:colOff>38100</xdr:colOff>
      <xdr:row>4</xdr:row>
      <xdr:rowOff>76200</xdr:rowOff>
    </xdr:from>
    <xdr:to>
      <xdr:col>11</xdr:col>
      <xdr:colOff>1066800</xdr:colOff>
      <xdr:row>4</xdr:row>
      <xdr:rowOff>344906</xdr:rowOff>
    </xdr:to>
    <xdr:sp macro="" textlink="">
      <xdr:nvSpPr>
        <xdr:cNvPr id="4" name="Text Box 1126">
          <a:extLst>
            <a:ext uri="{FF2B5EF4-FFF2-40B4-BE49-F238E27FC236}">
              <a16:creationId xmlns:a16="http://schemas.microsoft.com/office/drawing/2014/main" id="{A4A23CC5-39C9-4967-988F-B68B3A461703}"/>
            </a:ext>
          </a:extLst>
        </xdr:cNvPr>
        <xdr:cNvSpPr txBox="1">
          <a:spLocks noChangeArrowheads="1"/>
        </xdr:cNvSpPr>
      </xdr:nvSpPr>
      <xdr:spPr bwMode="auto">
        <a:xfrm>
          <a:off x="38100" y="1359568"/>
          <a:ext cx="7277100" cy="268706"/>
        </a:xfrm>
        <a:prstGeom prst="rect">
          <a:avLst/>
        </a:prstGeom>
        <a:noFill/>
        <a:ln>
          <a:noFill/>
        </a:ln>
        <a:effectLst/>
      </xdr:spPr>
      <xdr:txBody>
        <a:bodyPr vertOverflow="clip" wrap="square" lIns="36576" tIns="22860" rIns="36576" bIns="0" anchor="t" upright="1"/>
        <a:lstStyle/>
        <a:p>
          <a:pPr algn="ctr" rtl="0">
            <a:defRPr sz="1000"/>
          </a:pPr>
          <a:r>
            <a:rPr lang="ja-JP" altLang="en-US" sz="1400" b="1" i="0" u="none" strike="noStrike" baseline="0">
              <a:solidFill>
                <a:srgbClr val="FFFF00"/>
              </a:solidFill>
              <a:latin typeface="ＭＳ Ｐゴシック"/>
              <a:ea typeface="ＭＳ Ｐゴシック"/>
            </a:rPr>
            <a:t>指輪や時計には細菌がたくさん付着しています。調理時、食品製造時には必ず外します。</a:t>
          </a:r>
        </a:p>
        <a:p>
          <a:pPr algn="ctr" rtl="0">
            <a:defRPr sz="1000"/>
          </a:pPr>
          <a:endParaRPr lang="ja-JP" altLang="en-US" sz="1300" b="1" i="0" u="none" strike="noStrike" baseline="0">
            <a:solidFill>
              <a:srgbClr val="FFFF00"/>
            </a:solidFill>
            <a:latin typeface="ＭＳ Ｐゴシック"/>
            <a:ea typeface="ＭＳ Ｐゴシック"/>
          </a:endParaRPr>
        </a:p>
        <a:p>
          <a:pPr algn="ctr" rtl="0">
            <a:defRPr sz="1000"/>
          </a:pPr>
          <a:r>
            <a:rPr lang="ja-JP" altLang="en-US" sz="1300" b="1" i="0" u="none" strike="noStrike" baseline="0">
              <a:solidFill>
                <a:srgbClr val="0000FF"/>
              </a:solidFill>
              <a:latin typeface="ＭＳ Ｐゴシック"/>
              <a:ea typeface="ＭＳ Ｐゴシック"/>
            </a:rPr>
            <a:t>。</a:t>
          </a:r>
        </a:p>
      </xdr:txBody>
    </xdr:sp>
    <xdr:clientData/>
  </xdr:twoCellAnchor>
  <xdr:twoCellAnchor>
    <xdr:from>
      <xdr:col>1</xdr:col>
      <xdr:colOff>38100</xdr:colOff>
      <xdr:row>5</xdr:row>
      <xdr:rowOff>85725</xdr:rowOff>
    </xdr:from>
    <xdr:to>
      <xdr:col>5</xdr:col>
      <xdr:colOff>1905</xdr:colOff>
      <xdr:row>14</xdr:row>
      <xdr:rowOff>28575</xdr:rowOff>
    </xdr:to>
    <xdr:grpSp>
      <xdr:nvGrpSpPr>
        <xdr:cNvPr id="5" name="グループ化 3">
          <a:extLst>
            <a:ext uri="{FF2B5EF4-FFF2-40B4-BE49-F238E27FC236}">
              <a16:creationId xmlns:a16="http://schemas.microsoft.com/office/drawing/2014/main" id="{3052BBD2-7CB0-420B-A11B-8BEC6D7EA2B5}"/>
            </a:ext>
          </a:extLst>
        </xdr:cNvPr>
        <xdr:cNvGrpSpPr>
          <a:grpSpLocks/>
        </xdr:cNvGrpSpPr>
      </xdr:nvGrpSpPr>
      <xdr:grpSpPr bwMode="auto">
        <a:xfrm>
          <a:off x="374984" y="1730041"/>
          <a:ext cx="2434289" cy="2397292"/>
          <a:chOff x="419100" y="1733550"/>
          <a:chExt cx="2640819" cy="2428875"/>
        </a:xfrm>
      </xdr:grpSpPr>
      <xdr:grpSp>
        <xdr:nvGrpSpPr>
          <xdr:cNvPr id="6" name="Group 1122">
            <a:extLst>
              <a:ext uri="{FF2B5EF4-FFF2-40B4-BE49-F238E27FC236}">
                <a16:creationId xmlns:a16="http://schemas.microsoft.com/office/drawing/2014/main" id="{3ACF0C54-BA4F-B208-B803-F44F72ABA8AF}"/>
              </a:ext>
            </a:extLst>
          </xdr:cNvPr>
          <xdr:cNvGrpSpPr>
            <a:grpSpLocks/>
          </xdr:cNvGrpSpPr>
        </xdr:nvGrpSpPr>
        <xdr:grpSpPr bwMode="auto">
          <a:xfrm>
            <a:off x="419100" y="1733550"/>
            <a:ext cx="2638425" cy="2409825"/>
            <a:chOff x="650" y="185"/>
            <a:chExt cx="254" cy="199"/>
          </a:xfrm>
        </xdr:grpSpPr>
        <xdr:pic>
          <xdr:nvPicPr>
            <xdr:cNvPr id="9" name="Picture 1123" descr="hand_01">
              <a:extLst>
                <a:ext uri="{FF2B5EF4-FFF2-40B4-BE49-F238E27FC236}">
                  <a16:creationId xmlns:a16="http://schemas.microsoft.com/office/drawing/2014/main" id="{C472953F-2DBB-D578-8179-7F77F88674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50" y="185"/>
              <a:ext cx="254" cy="199"/>
            </a:xfrm>
            <a:prstGeom prst="rect">
              <a:avLst/>
            </a:prstGeom>
            <a:noFill/>
            <a:ln w="9525">
              <a:noFill/>
              <a:miter lim="800000"/>
              <a:headEnd/>
              <a:tailEnd/>
            </a:ln>
          </xdr:spPr>
        </xdr:pic>
        <xdr:sp macro="" textlink="">
          <xdr:nvSpPr>
            <xdr:cNvPr id="10" name="Oval 1124">
              <a:extLst>
                <a:ext uri="{FF2B5EF4-FFF2-40B4-BE49-F238E27FC236}">
                  <a16:creationId xmlns:a16="http://schemas.microsoft.com/office/drawing/2014/main" id="{C0A2369F-55C7-0111-34A0-81145A4AD875}"/>
                </a:ext>
              </a:extLst>
            </xdr:cNvPr>
            <xdr:cNvSpPr>
              <a:spLocks noChangeArrowheads="1"/>
            </xdr:cNvSpPr>
          </xdr:nvSpPr>
          <xdr:spPr bwMode="auto">
            <a:xfrm>
              <a:off x="697" y="247"/>
              <a:ext cx="46" cy="16"/>
            </a:xfrm>
            <a:prstGeom prst="ellipse">
              <a:avLst/>
            </a:prstGeom>
            <a:noFill/>
            <a:ln w="38100">
              <a:solidFill>
                <a:srgbClr val="FF0000"/>
              </a:solidFill>
              <a:round/>
              <a:headEnd/>
              <a:tailEnd/>
            </a:ln>
          </xdr:spPr>
        </xdr:sp>
        <xdr:sp macro="" textlink="">
          <xdr:nvSpPr>
            <xdr:cNvPr id="11" name="Oval 1125">
              <a:extLst>
                <a:ext uri="{FF2B5EF4-FFF2-40B4-BE49-F238E27FC236}">
                  <a16:creationId xmlns:a16="http://schemas.microsoft.com/office/drawing/2014/main" id="{C9D26818-81E5-DD8B-C055-149DC717634B}"/>
                </a:ext>
              </a:extLst>
            </xdr:cNvPr>
            <xdr:cNvSpPr>
              <a:spLocks noChangeArrowheads="1"/>
            </xdr:cNvSpPr>
          </xdr:nvSpPr>
          <xdr:spPr bwMode="auto">
            <a:xfrm>
              <a:off x="669" y="325"/>
              <a:ext cx="75" cy="30"/>
            </a:xfrm>
            <a:prstGeom prst="ellipse">
              <a:avLst/>
            </a:prstGeom>
            <a:noFill/>
            <a:ln w="38100">
              <a:solidFill>
                <a:srgbClr val="FF0000"/>
              </a:solidFill>
              <a:round/>
              <a:headEnd/>
              <a:tailEnd/>
            </a:ln>
          </xdr:spPr>
        </xdr:sp>
      </xdr:grpSp>
      <xdr:pic>
        <xdr:nvPicPr>
          <xdr:cNvPr id="7" name="図 1">
            <a:extLst>
              <a:ext uri="{FF2B5EF4-FFF2-40B4-BE49-F238E27FC236}">
                <a16:creationId xmlns:a16="http://schemas.microsoft.com/office/drawing/2014/main" id="{99EE7D4F-155F-E202-B39A-AF8B416F38E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rot="5400000">
            <a:off x="1519483" y="1957440"/>
            <a:ext cx="1761634" cy="1314450"/>
          </a:xfrm>
          <a:prstGeom prst="rect">
            <a:avLst/>
          </a:prstGeom>
          <a:noFill/>
          <a:ln w="9525">
            <a:noFill/>
            <a:miter lim="800000"/>
            <a:headEnd/>
            <a:tailEnd/>
          </a:ln>
        </xdr:spPr>
      </xdr:pic>
      <xdr:pic>
        <xdr:nvPicPr>
          <xdr:cNvPr id="8" name="図 2">
            <a:extLst>
              <a:ext uri="{FF2B5EF4-FFF2-40B4-BE49-F238E27FC236}">
                <a16:creationId xmlns:a16="http://schemas.microsoft.com/office/drawing/2014/main" id="{685C29AD-0417-C40E-FCCD-181B727A479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433072" y="3248025"/>
            <a:ext cx="1626847" cy="914400"/>
          </a:xfrm>
          <a:prstGeom prst="rect">
            <a:avLst/>
          </a:prstGeom>
          <a:noFill/>
          <a:ln w="9525">
            <a:noFill/>
            <a:miter lim="800000"/>
            <a:headEnd/>
            <a:tailEnd/>
          </a:ln>
        </xdr:spPr>
      </xdr:pic>
    </xdr:grpSp>
    <xdr:clientData/>
  </xdr:twoCellAnchor>
  <xdr:twoCellAnchor editAs="oneCell">
    <xdr:from>
      <xdr:col>5</xdr:col>
      <xdr:colOff>85725</xdr:colOff>
      <xdr:row>10</xdr:row>
      <xdr:rowOff>171450</xdr:rowOff>
    </xdr:from>
    <xdr:to>
      <xdr:col>6</xdr:col>
      <xdr:colOff>609600</xdr:colOff>
      <xdr:row>14</xdr:row>
      <xdr:rowOff>28575</xdr:rowOff>
    </xdr:to>
    <xdr:pic>
      <xdr:nvPicPr>
        <xdr:cNvPr id="12" name="図 11">
          <a:extLst>
            <a:ext uri="{FF2B5EF4-FFF2-40B4-BE49-F238E27FC236}">
              <a16:creationId xmlns:a16="http://schemas.microsoft.com/office/drawing/2014/main" id="{A373F700-B915-425C-879F-3D26B2DD704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l="12556" t="8289" r="19968" b="44383"/>
        <a:stretch>
          <a:fillRect/>
        </a:stretch>
      </xdr:blipFill>
      <xdr:spPr bwMode="auto">
        <a:xfrm>
          <a:off x="2889885" y="3181350"/>
          <a:ext cx="1141095" cy="9544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20320</xdr:colOff>
      <xdr:row>33</xdr:row>
      <xdr:rowOff>203200</xdr:rowOff>
    </xdr:from>
    <xdr:to>
      <xdr:col>10</xdr:col>
      <xdr:colOff>487680</xdr:colOff>
      <xdr:row>41</xdr:row>
      <xdr:rowOff>179004</xdr:rowOff>
    </xdr:to>
    <xdr:pic>
      <xdr:nvPicPr>
        <xdr:cNvPr id="9" name="図 8">
          <a:extLst>
            <a:ext uri="{FF2B5EF4-FFF2-40B4-BE49-F238E27FC236}">
              <a16:creationId xmlns:a16="http://schemas.microsoft.com/office/drawing/2014/main" id="{C6FC0021-F486-E35A-0ED4-CAA9A940D6F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94080" y="15179040"/>
          <a:ext cx="11155680" cy="2170364"/>
        </a:xfrm>
        <a:prstGeom prst="rect">
          <a:avLst/>
        </a:prstGeom>
      </xdr:spPr>
    </xdr:pic>
    <xdr:clientData/>
  </xdr:twoCellAnchor>
  <xdr:twoCellAnchor>
    <xdr:from>
      <xdr:col>11</xdr:col>
      <xdr:colOff>822960</xdr:colOff>
      <xdr:row>7</xdr:row>
      <xdr:rowOff>78742</xdr:rowOff>
    </xdr:from>
    <xdr:to>
      <xdr:col>13</xdr:col>
      <xdr:colOff>2011680</xdr:colOff>
      <xdr:row>11</xdr:row>
      <xdr:rowOff>121920</xdr:rowOff>
    </xdr:to>
    <xdr:sp macro="" textlink="">
      <xdr:nvSpPr>
        <xdr:cNvPr id="3" name="四角形吹き出し 7">
          <a:extLst>
            <a:ext uri="{FF2B5EF4-FFF2-40B4-BE49-F238E27FC236}">
              <a16:creationId xmlns:a16="http://schemas.microsoft.com/office/drawing/2014/main" id="{4536BC87-42E0-412F-82F9-981865BD05B8}"/>
            </a:ext>
          </a:extLst>
        </xdr:cNvPr>
        <xdr:cNvSpPr/>
      </xdr:nvSpPr>
      <xdr:spPr>
        <a:xfrm>
          <a:off x="13136880" y="8989062"/>
          <a:ext cx="3190240" cy="1059178"/>
        </a:xfrm>
        <a:prstGeom prst="wedgeRectCallout">
          <a:avLst>
            <a:gd name="adj1" fmla="val -47946"/>
            <a:gd name="adj2" fmla="val 70075"/>
          </a:avLst>
        </a:prstGeom>
        <a:solidFill>
          <a:schemeClr val="tx1"/>
        </a:solidFill>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FFFF00"/>
              </a:solidFill>
            </a:rPr>
            <a:t>世界の感染率は</a:t>
          </a:r>
          <a:r>
            <a:rPr kumimoji="1" lang="en-US" altLang="ja-JP" sz="1400" b="1">
              <a:solidFill>
                <a:srgbClr val="FFFF00"/>
              </a:solidFill>
            </a:rPr>
            <a:t>1.02% :</a:t>
          </a:r>
          <a:r>
            <a:rPr kumimoji="1" lang="ja-JP" altLang="en-US" sz="1400" b="1">
              <a:solidFill>
                <a:srgbClr val="FFFF00"/>
              </a:solidFill>
            </a:rPr>
            <a:t>　増減なし　　　　　　　　　　　　　　　　　　　　　　　　　</a:t>
          </a:r>
          <a:r>
            <a:rPr kumimoji="1" lang="en-US" altLang="ja-JP" sz="1100">
              <a:solidFill>
                <a:schemeClr val="bg1"/>
              </a:solidFill>
            </a:rPr>
            <a:t>65</a:t>
          </a:r>
          <a:r>
            <a:rPr kumimoji="1" lang="ja-JP" altLang="en-US" sz="1100">
              <a:solidFill>
                <a:schemeClr val="bg1"/>
              </a:solidFill>
            </a:rPr>
            <a:t>歳以上の高齢者に肺炎発症による重度化リスクが高い　　</a:t>
          </a:r>
          <a:r>
            <a:rPr kumimoji="1" lang="ja-JP" altLang="en-US" sz="1100" b="1">
              <a:solidFill>
                <a:schemeClr val="bg1"/>
              </a:solidFill>
            </a:rPr>
            <a:t>　    </a:t>
          </a:r>
          <a:endParaRPr kumimoji="1" lang="en-US" altLang="ja-JP" sz="1100" b="1">
            <a:solidFill>
              <a:schemeClr val="bg1"/>
            </a:solidFill>
          </a:endParaRPr>
        </a:p>
        <a:p>
          <a:pPr algn="l"/>
          <a:endParaRPr kumimoji="1" lang="ja-JP" altLang="en-US" sz="1400" b="1" i="0" u="sng">
            <a:solidFill>
              <a:srgbClr val="FFFF00"/>
            </a:solidFill>
          </a:endParaRPr>
        </a:p>
        <a:p>
          <a:pPr algn="l"/>
          <a:endParaRPr kumimoji="1" lang="en-US" altLang="ja-JP" sz="1400" b="1" i="0" u="sng">
            <a:solidFill>
              <a:srgbClr val="FFC000"/>
            </a:solidFill>
          </a:endParaRPr>
        </a:p>
        <a:p>
          <a:pPr algn="l"/>
          <a:r>
            <a:rPr kumimoji="1" lang="en-US" altLang="ja-JP" sz="1400" b="1" i="0" u="sng">
              <a:solidFill>
                <a:srgbClr val="FFC000"/>
              </a:solidFill>
            </a:rPr>
            <a:t>)</a:t>
          </a:r>
          <a:endParaRPr kumimoji="1" lang="ja-JP" altLang="en-US" sz="1400" b="1" i="0" u="sng">
            <a:solidFill>
              <a:srgbClr val="FFC000"/>
            </a:solidFill>
          </a:endParaRPr>
        </a:p>
      </xdr:txBody>
    </xdr:sp>
    <xdr:clientData/>
  </xdr:twoCellAnchor>
  <xdr:twoCellAnchor>
    <xdr:from>
      <xdr:col>5</xdr:col>
      <xdr:colOff>558800</xdr:colOff>
      <xdr:row>49</xdr:row>
      <xdr:rowOff>265814</xdr:rowOff>
    </xdr:from>
    <xdr:to>
      <xdr:col>5</xdr:col>
      <xdr:colOff>593651</xdr:colOff>
      <xdr:row>70</xdr:row>
      <xdr:rowOff>101600</xdr:rowOff>
    </xdr:to>
    <xdr:cxnSp macro="">
      <xdr:nvCxnSpPr>
        <xdr:cNvPr id="5" name="直線矢印コネクタ 4">
          <a:extLst>
            <a:ext uri="{FF2B5EF4-FFF2-40B4-BE49-F238E27FC236}">
              <a16:creationId xmlns:a16="http://schemas.microsoft.com/office/drawing/2014/main" id="{38D8CF2F-16BC-4C80-BA5E-A4B32E25EEC4}"/>
            </a:ext>
          </a:extLst>
        </xdr:cNvPr>
        <xdr:cNvCxnSpPr/>
      </xdr:nvCxnSpPr>
      <xdr:spPr>
        <a:xfrm flipH="1">
          <a:off x="6685280" y="26549734"/>
          <a:ext cx="34851" cy="5322186"/>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0</xdr:col>
      <xdr:colOff>828644</xdr:colOff>
      <xdr:row>10</xdr:row>
      <xdr:rowOff>163254</xdr:rowOff>
    </xdr:from>
    <xdr:to>
      <xdr:col>2</xdr:col>
      <xdr:colOff>150627</xdr:colOff>
      <xdr:row>27</xdr:row>
      <xdr:rowOff>265814</xdr:rowOff>
    </xdr:to>
    <xdr:sp macro="" textlink="">
      <xdr:nvSpPr>
        <xdr:cNvPr id="6" name="吹き出し: 四角形 5">
          <a:extLst>
            <a:ext uri="{FF2B5EF4-FFF2-40B4-BE49-F238E27FC236}">
              <a16:creationId xmlns:a16="http://schemas.microsoft.com/office/drawing/2014/main" id="{3CC40751-A841-46FA-96C6-42F7806D92A4}"/>
            </a:ext>
          </a:extLst>
        </xdr:cNvPr>
        <xdr:cNvSpPr/>
      </xdr:nvSpPr>
      <xdr:spPr>
        <a:xfrm>
          <a:off x="828644" y="10780454"/>
          <a:ext cx="1912783" cy="3689040"/>
        </a:xfrm>
        <a:prstGeom prst="wedgeRectCallout">
          <a:avLst>
            <a:gd name="adj1" fmla="val 153383"/>
            <a:gd name="adj2" fmla="val -40876"/>
          </a:avLst>
        </a:prstGeom>
        <a:solidFill>
          <a:schemeClr val="tx1"/>
        </a:solidFill>
        <a:ln>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endParaRPr kumimoji="1" lang="ja-JP" altLang="en-US" sz="1100" b="1">
            <a:solidFill>
              <a:schemeClr val="bg1"/>
            </a:solidFill>
          </a:endParaRPr>
        </a:p>
        <a:p>
          <a:pPr algn="l"/>
          <a:r>
            <a:rPr kumimoji="1" lang="ja-JP" altLang="en-US" sz="1400" b="1">
              <a:solidFill>
                <a:srgbClr val="FFFF00"/>
              </a:solidFill>
            </a:rPr>
            <a:t>世界の増加率が上昇</a:t>
          </a:r>
        </a:p>
        <a:p>
          <a:pPr algn="l"/>
          <a:endParaRPr kumimoji="1" lang="ja-JP" altLang="en-US" sz="1400" b="1">
            <a:solidFill>
              <a:srgbClr val="FFFF00"/>
            </a:solidFill>
          </a:endParaRPr>
        </a:p>
        <a:p>
          <a:pPr algn="l"/>
          <a:r>
            <a:rPr kumimoji="1" lang="en-US" altLang="ja-JP" sz="1400" b="1">
              <a:solidFill>
                <a:srgbClr val="FFFF00"/>
              </a:solidFill>
            </a:rPr>
            <a:t>o</a:t>
          </a:r>
          <a:r>
            <a:rPr kumimoji="1" lang="ja-JP" altLang="en-US" sz="1400" b="1">
              <a:solidFill>
                <a:srgbClr val="FFFF00"/>
              </a:solidFill>
            </a:rPr>
            <a:t>　</a:t>
          </a:r>
          <a:r>
            <a:rPr kumimoji="1" lang="en-US" altLang="ja-JP" sz="1400" b="0">
              <a:solidFill>
                <a:srgbClr val="FFFF00"/>
              </a:solidFill>
            </a:rPr>
            <a:t>BBX</a:t>
          </a:r>
          <a:r>
            <a:rPr kumimoji="1" lang="en-US" altLang="ja-JP" sz="1400" b="1">
              <a:solidFill>
                <a:srgbClr val="FFFF00"/>
              </a:solidFill>
            </a:rPr>
            <a:t>1</a:t>
          </a:r>
          <a:r>
            <a:rPr kumimoji="1" lang="ja-JP" altLang="en-US" sz="1400" b="1">
              <a:solidFill>
                <a:srgbClr val="FFFF00"/>
              </a:solidFill>
            </a:rPr>
            <a:t>・</a:t>
          </a:r>
          <a:r>
            <a:rPr kumimoji="1" lang="en-US" altLang="ja-JP" sz="1400" b="1">
              <a:solidFill>
                <a:srgbClr val="FFFF00"/>
              </a:solidFill>
            </a:rPr>
            <a:t>5</a:t>
          </a:r>
        </a:p>
        <a:p>
          <a:pPr algn="l"/>
          <a:endParaRPr kumimoji="1" lang="en-US" altLang="ja-JP" sz="1400" b="1">
            <a:solidFill>
              <a:srgbClr val="FFFF00"/>
            </a:solidFill>
          </a:endParaRPr>
        </a:p>
        <a:p>
          <a:pPr algn="l"/>
          <a:r>
            <a:rPr kumimoji="1" lang="ja-JP" altLang="en-US" sz="1400" b="1">
              <a:solidFill>
                <a:srgbClr val="FFFF00"/>
              </a:solidFill>
            </a:rPr>
            <a:t>・　</a:t>
          </a:r>
          <a:r>
            <a:rPr kumimoji="1" lang="en-US" altLang="ja-JP" sz="1400" b="1">
              <a:solidFill>
                <a:srgbClr val="FFFF00"/>
              </a:solidFill>
            </a:rPr>
            <a:t>BQ1.1</a:t>
          </a:r>
          <a:endParaRPr kumimoji="1" lang="ja-JP" altLang="en-US" sz="1400" b="1">
            <a:solidFill>
              <a:srgbClr val="FFFF00"/>
            </a:solidFill>
          </a:endParaRPr>
        </a:p>
        <a:p>
          <a:pPr algn="l"/>
          <a:endParaRPr kumimoji="1" lang="ja-JP" altLang="en-US" sz="1400" b="1">
            <a:solidFill>
              <a:srgbClr val="FFFF00"/>
            </a:solidFill>
          </a:endParaRPr>
        </a:p>
        <a:p>
          <a:pPr algn="l"/>
          <a:endParaRPr kumimoji="1" lang="ja-JP" altLang="en-US" sz="1400" b="1">
            <a:solidFill>
              <a:srgbClr val="FFFF00"/>
            </a:solidFill>
          </a:endParaRPr>
        </a:p>
      </xdr:txBody>
    </xdr:sp>
    <xdr:clientData/>
  </xdr:twoCellAnchor>
  <xdr:twoCellAnchor>
    <xdr:from>
      <xdr:col>1</xdr:col>
      <xdr:colOff>1348740</xdr:colOff>
      <xdr:row>4</xdr:row>
      <xdr:rowOff>1181100</xdr:rowOff>
    </xdr:from>
    <xdr:to>
      <xdr:col>13</xdr:col>
      <xdr:colOff>1402080</xdr:colOff>
      <xdr:row>4</xdr:row>
      <xdr:rowOff>2367280</xdr:rowOff>
    </xdr:to>
    <xdr:sp macro="" textlink="">
      <xdr:nvSpPr>
        <xdr:cNvPr id="10" name="テキスト ボックス 9">
          <a:extLst>
            <a:ext uri="{FF2B5EF4-FFF2-40B4-BE49-F238E27FC236}">
              <a16:creationId xmlns:a16="http://schemas.microsoft.com/office/drawing/2014/main" id="{995E2A9C-FBB0-4719-9C03-1A670623514F}"/>
            </a:ext>
          </a:extLst>
        </xdr:cNvPr>
        <xdr:cNvSpPr txBox="1"/>
      </xdr:nvSpPr>
      <xdr:spPr>
        <a:xfrm>
          <a:off x="2222500" y="5722620"/>
          <a:ext cx="12926060" cy="11861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solidFill>
                <a:srgbClr val="FFFF00"/>
              </a:solidFill>
            </a:rPr>
            <a:t>*評価に値する政府のコロナ対策</a:t>
          </a:r>
          <a:r>
            <a:rPr kumimoji="1" lang="ja-JP" altLang="en-US" sz="2000" b="1" baseline="0">
              <a:solidFill>
                <a:srgbClr val="FFFF00"/>
              </a:solidFill>
            </a:rPr>
            <a:t>   </a:t>
          </a:r>
          <a:r>
            <a:rPr kumimoji="1" lang="ja-JP" altLang="en-US" sz="2000" b="1" baseline="0">
              <a:solidFill>
                <a:schemeClr val="bg1"/>
              </a:solidFill>
            </a:rPr>
            <a:t>第</a:t>
          </a:r>
          <a:r>
            <a:rPr kumimoji="1" lang="en-US" altLang="ja-JP" sz="2000" b="1" baseline="0">
              <a:solidFill>
                <a:schemeClr val="bg1"/>
              </a:solidFill>
            </a:rPr>
            <a:t>5</a:t>
          </a:r>
          <a:r>
            <a:rPr kumimoji="1" lang="ja-JP" altLang="en-US" sz="2000" b="1" baseline="0">
              <a:solidFill>
                <a:schemeClr val="bg1"/>
              </a:solidFill>
            </a:rPr>
            <a:t>回目ブースター接種の予定を明確にすべき時期</a:t>
          </a:r>
          <a:r>
            <a:rPr kumimoji="1" lang="en-US" altLang="ja-JP" sz="2000" b="1" baseline="0">
              <a:solidFill>
                <a:schemeClr val="bg1"/>
              </a:solidFill>
            </a:rPr>
            <a:t>!!</a:t>
          </a:r>
          <a:endParaRPr kumimoji="1" lang="en-US" altLang="ja-JP" sz="2000" b="1">
            <a:solidFill>
              <a:schemeClr val="bg1"/>
            </a:solidFill>
          </a:endParaRPr>
        </a:p>
        <a:p>
          <a:pPr algn="l"/>
          <a:r>
            <a:rPr kumimoji="1" lang="ja-JP" altLang="en-US" sz="2000" b="1">
              <a:solidFill>
                <a:srgbClr val="FFFF00"/>
              </a:solidFill>
            </a:rPr>
            <a:t>*世界は感染第</a:t>
          </a:r>
          <a:r>
            <a:rPr kumimoji="1" lang="en-US" altLang="ja-JP" sz="2000" b="1">
              <a:solidFill>
                <a:srgbClr val="FFFF00"/>
              </a:solidFill>
            </a:rPr>
            <a:t>6</a:t>
          </a:r>
          <a:r>
            <a:rPr kumimoji="1" lang="ja-JP" altLang="en-US" sz="2000" b="1">
              <a:solidFill>
                <a:srgbClr val="FFFF00"/>
              </a:solidFill>
            </a:rPr>
            <a:t>波リバウンドもピークインしている　今週は毎日</a:t>
          </a:r>
          <a:r>
            <a:rPr kumimoji="1" lang="en-US" altLang="ja-JP" sz="2000" b="1">
              <a:solidFill>
                <a:srgbClr val="FFFF00"/>
              </a:solidFill>
            </a:rPr>
            <a:t>9</a:t>
          </a:r>
          <a:r>
            <a:rPr kumimoji="1" lang="ja-JP" altLang="en-US" sz="2000" b="1">
              <a:solidFill>
                <a:srgbClr val="FFFF00"/>
              </a:solidFill>
            </a:rPr>
            <a:t>万人が新規感染状態。　　　　　　　　　　　　　　　　　　　　　　　　　　　</a:t>
          </a:r>
          <a:endParaRPr kumimoji="1" lang="en-US" altLang="ja-JP" sz="2000" b="1">
            <a:solidFill>
              <a:schemeClr val="bg1"/>
            </a:solidFill>
          </a:endParaRPr>
        </a:p>
      </xdr:txBody>
    </xdr:sp>
    <xdr:clientData/>
  </xdr:twoCellAnchor>
  <xdr:twoCellAnchor editAs="oneCell">
    <xdr:from>
      <xdr:col>1</xdr:col>
      <xdr:colOff>277511</xdr:colOff>
      <xdr:row>4</xdr:row>
      <xdr:rowOff>964727</xdr:rowOff>
    </xdr:from>
    <xdr:to>
      <xdr:col>1</xdr:col>
      <xdr:colOff>1190021</xdr:colOff>
      <xdr:row>4</xdr:row>
      <xdr:rowOff>1879127</xdr:rowOff>
    </xdr:to>
    <xdr:pic>
      <xdr:nvPicPr>
        <xdr:cNvPr id="8" name="グラフィックス 7" descr="針">
          <a:extLst>
            <a:ext uri="{FF2B5EF4-FFF2-40B4-BE49-F238E27FC236}">
              <a16:creationId xmlns:a16="http://schemas.microsoft.com/office/drawing/2014/main" id="{4F2E414E-B222-4085-A733-CD7BE0A075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1151271" y="5110007"/>
          <a:ext cx="912510" cy="914400"/>
        </a:xfrm>
        <a:prstGeom prst="rect">
          <a:avLst/>
        </a:prstGeom>
      </xdr:spPr>
    </xdr:pic>
    <xdr:clientData/>
  </xdr:twoCellAnchor>
  <xdr:twoCellAnchor editAs="oneCell">
    <xdr:from>
      <xdr:col>2</xdr:col>
      <xdr:colOff>117195</xdr:colOff>
      <xdr:row>32</xdr:row>
      <xdr:rowOff>101600</xdr:rowOff>
    </xdr:from>
    <xdr:to>
      <xdr:col>3</xdr:col>
      <xdr:colOff>399785</xdr:colOff>
      <xdr:row>35</xdr:row>
      <xdr:rowOff>235215</xdr:rowOff>
    </xdr:to>
    <xdr:pic>
      <xdr:nvPicPr>
        <xdr:cNvPr id="11" name="グラフィックス 10" descr="針">
          <a:extLst>
            <a:ext uri="{FF2B5EF4-FFF2-40B4-BE49-F238E27FC236}">
              <a16:creationId xmlns:a16="http://schemas.microsoft.com/office/drawing/2014/main" id="{A728F270-B4D6-417C-AD76-74AD289D8B6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rot="10800000">
          <a:off x="2707995" y="15656560"/>
          <a:ext cx="912510" cy="956575"/>
        </a:xfrm>
        <a:prstGeom prst="rect">
          <a:avLst/>
        </a:prstGeom>
      </xdr:spPr>
    </xdr:pic>
    <xdr:clientData/>
  </xdr:twoCellAnchor>
  <xdr:twoCellAnchor>
    <xdr:from>
      <xdr:col>6</xdr:col>
      <xdr:colOff>335280</xdr:colOff>
      <xdr:row>2</xdr:row>
      <xdr:rowOff>264160</xdr:rowOff>
    </xdr:from>
    <xdr:to>
      <xdr:col>13</xdr:col>
      <xdr:colOff>1757680</xdr:colOff>
      <xdr:row>2</xdr:row>
      <xdr:rowOff>3332480</xdr:rowOff>
    </xdr:to>
    <xdr:sp macro="" textlink="">
      <xdr:nvSpPr>
        <xdr:cNvPr id="24" name="テキスト ボックス 23">
          <a:extLst>
            <a:ext uri="{FF2B5EF4-FFF2-40B4-BE49-F238E27FC236}">
              <a16:creationId xmlns:a16="http://schemas.microsoft.com/office/drawing/2014/main" id="{87A11060-5553-4DE4-913E-BB156696BAD6}"/>
            </a:ext>
          </a:extLst>
        </xdr:cNvPr>
        <xdr:cNvSpPr txBox="1"/>
      </xdr:nvSpPr>
      <xdr:spPr>
        <a:xfrm>
          <a:off x="7244080" y="1056640"/>
          <a:ext cx="8829040" cy="3068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0" i="0">
              <a:solidFill>
                <a:schemeClr val="dk1"/>
              </a:solidFill>
              <a:effectLst/>
              <a:latin typeface="+mn-lt"/>
              <a:ea typeface="+mn-ea"/>
              <a:cs typeface="+mn-cs"/>
            </a:rPr>
            <a:t>地域人口当たりの感染率</a:t>
          </a:r>
        </a:p>
        <a:p>
          <a:r>
            <a:rPr lang="ja-JP" altLang="en-US" sz="2000" b="0" i="0">
              <a:solidFill>
                <a:schemeClr val="dk1"/>
              </a:solidFill>
              <a:effectLst/>
              <a:latin typeface="+mn-lt"/>
              <a:ea typeface="+mn-ea"/>
              <a:cs typeface="+mn-cs"/>
            </a:rPr>
            <a:t>　　　・　ヨーロッパ　</a:t>
          </a:r>
          <a:r>
            <a:rPr lang="en-US" altLang="ja-JP" sz="2000" b="0" i="0">
              <a:solidFill>
                <a:schemeClr val="dk1"/>
              </a:solidFill>
              <a:effectLst/>
              <a:latin typeface="+mn-lt"/>
              <a:ea typeface="+mn-ea"/>
              <a:cs typeface="+mn-cs"/>
            </a:rPr>
            <a:t>2.5/7</a:t>
          </a:r>
          <a:r>
            <a:rPr lang="ja-JP" altLang="en-US" sz="2000" b="0" i="0">
              <a:solidFill>
                <a:schemeClr val="dk1"/>
              </a:solidFill>
              <a:effectLst/>
              <a:latin typeface="+mn-lt"/>
              <a:ea typeface="+mn-ea"/>
              <a:cs typeface="+mn-cs"/>
            </a:rPr>
            <a:t>億人　</a:t>
          </a:r>
          <a:r>
            <a:rPr lang="en-US" altLang="ja-JP" sz="2000" b="0" i="0">
              <a:solidFill>
                <a:schemeClr val="dk1"/>
              </a:solidFill>
              <a:effectLst/>
              <a:latin typeface="+mn-lt"/>
              <a:ea typeface="+mn-ea"/>
              <a:cs typeface="+mn-cs"/>
            </a:rPr>
            <a:t>=36%</a:t>
          </a:r>
        </a:p>
        <a:p>
          <a:r>
            <a:rPr lang="en-US" altLang="ja-JP" sz="2000" b="0" i="0" baseline="0">
              <a:solidFill>
                <a:schemeClr val="dk1"/>
              </a:solidFill>
              <a:effectLst/>
              <a:latin typeface="+mn-lt"/>
              <a:ea typeface="+mn-ea"/>
              <a:cs typeface="+mn-cs"/>
            </a:rPr>
            <a:t>        </a:t>
          </a:r>
          <a:r>
            <a:rPr lang="ja-JP" altLang="en-US" sz="2000" b="0" i="0" baseline="0">
              <a:solidFill>
                <a:schemeClr val="dk1"/>
              </a:solidFill>
              <a:effectLst/>
              <a:latin typeface="+mn-lt"/>
              <a:ea typeface="+mn-ea"/>
              <a:cs typeface="+mn-cs"/>
            </a:rPr>
            <a:t> ・　北米　　　　 </a:t>
          </a:r>
          <a:r>
            <a:rPr lang="en-US" altLang="ja-JP" sz="2000" b="0" i="0" baseline="0">
              <a:solidFill>
                <a:schemeClr val="dk1"/>
              </a:solidFill>
              <a:effectLst/>
              <a:latin typeface="+mn-lt"/>
              <a:ea typeface="+mn-ea"/>
              <a:cs typeface="+mn-cs"/>
            </a:rPr>
            <a:t>1.0/6</a:t>
          </a:r>
          <a:r>
            <a:rPr lang="ja-JP" altLang="en-US" sz="2000" b="0" i="0" baseline="0">
              <a:solidFill>
                <a:schemeClr val="dk1"/>
              </a:solidFill>
              <a:effectLst/>
              <a:latin typeface="+mn-lt"/>
              <a:ea typeface="+mn-ea"/>
              <a:cs typeface="+mn-cs"/>
            </a:rPr>
            <a:t>億人　</a:t>
          </a:r>
          <a:r>
            <a:rPr lang="en-US" altLang="ja-JP" sz="2000" b="0" i="0" baseline="0">
              <a:solidFill>
                <a:schemeClr val="dk1"/>
              </a:solidFill>
              <a:effectLst/>
              <a:latin typeface="+mn-lt"/>
              <a:ea typeface="+mn-ea"/>
              <a:cs typeface="+mn-cs"/>
            </a:rPr>
            <a:t>=17%</a:t>
          </a:r>
          <a:r>
            <a:rPr lang="ja-JP" altLang="en-US" sz="2000" b="0" i="0" baseline="0">
              <a:solidFill>
                <a:schemeClr val="dk1"/>
              </a:solidFill>
              <a:effectLst/>
              <a:latin typeface="+mn-lt"/>
              <a:ea typeface="+mn-ea"/>
              <a:cs typeface="+mn-cs"/>
            </a:rPr>
            <a:t>　</a:t>
          </a:r>
        </a:p>
        <a:p>
          <a:r>
            <a:rPr lang="ja-JP" altLang="en-US" sz="2000" b="0" i="0" baseline="0">
              <a:solidFill>
                <a:schemeClr val="dk1"/>
              </a:solidFill>
              <a:effectLst/>
              <a:latin typeface="+mn-lt"/>
              <a:ea typeface="+mn-ea"/>
              <a:cs typeface="+mn-cs"/>
            </a:rPr>
            <a:t>　　　・　アジア　　　 </a:t>
          </a:r>
          <a:r>
            <a:rPr lang="en-US" altLang="ja-JP" sz="2000" b="0" i="0" baseline="0">
              <a:solidFill>
                <a:schemeClr val="dk1"/>
              </a:solidFill>
              <a:effectLst/>
              <a:latin typeface="+mn-lt"/>
              <a:ea typeface="+mn-ea"/>
              <a:cs typeface="+mn-cs"/>
            </a:rPr>
            <a:t>1.6/45</a:t>
          </a:r>
          <a:r>
            <a:rPr lang="ja-JP" altLang="en-US" sz="2000" b="0" i="0" baseline="0">
              <a:solidFill>
                <a:schemeClr val="dk1"/>
              </a:solidFill>
              <a:effectLst/>
              <a:latin typeface="+mn-lt"/>
              <a:ea typeface="+mn-ea"/>
              <a:cs typeface="+mn-cs"/>
            </a:rPr>
            <a:t>億人 </a:t>
          </a:r>
          <a:r>
            <a:rPr lang="en-US" altLang="ja-JP" sz="2000" b="0" i="0" baseline="0">
              <a:solidFill>
                <a:schemeClr val="dk1"/>
              </a:solidFill>
              <a:effectLst/>
              <a:latin typeface="+mn-lt"/>
              <a:ea typeface="+mn-ea"/>
              <a:cs typeface="+mn-cs"/>
            </a:rPr>
            <a:t>= 4%</a:t>
          </a:r>
          <a:endParaRPr lang="ja-JP" altLang="en-US" sz="2000" b="0" i="0" baseline="0">
            <a:solidFill>
              <a:schemeClr val="dk1"/>
            </a:solidFill>
            <a:effectLst/>
            <a:latin typeface="+mn-lt"/>
            <a:ea typeface="+mn-ea"/>
            <a:cs typeface="+mn-cs"/>
          </a:endParaRPr>
        </a:p>
        <a:p>
          <a:r>
            <a:rPr lang="ja-JP" altLang="en-US" sz="2000" b="0" i="0" baseline="0">
              <a:solidFill>
                <a:schemeClr val="dk1"/>
              </a:solidFill>
              <a:effectLst/>
              <a:latin typeface="+mn-lt"/>
              <a:ea typeface="+mn-ea"/>
              <a:cs typeface="+mn-cs"/>
            </a:rPr>
            <a:t>　　　・　中南米</a:t>
          </a:r>
          <a:r>
            <a:rPr lang="ja-JP" altLang="en-US" sz="2000" b="0" i="0">
              <a:solidFill>
                <a:schemeClr val="dk1"/>
              </a:solidFill>
              <a:effectLst/>
              <a:latin typeface="+mn-lt"/>
              <a:ea typeface="+mn-ea"/>
              <a:cs typeface="+mn-cs"/>
            </a:rPr>
            <a:t>　　　</a:t>
          </a:r>
          <a:r>
            <a:rPr lang="en-US" altLang="ja-JP" sz="2000" b="0" i="0">
              <a:solidFill>
                <a:schemeClr val="dk1"/>
              </a:solidFill>
              <a:effectLst/>
              <a:latin typeface="+mn-lt"/>
              <a:ea typeface="+mn-ea"/>
              <a:cs typeface="+mn-cs"/>
            </a:rPr>
            <a:t>0.8/4</a:t>
          </a:r>
          <a:r>
            <a:rPr lang="ja-JP" altLang="en-US" sz="2000" b="0" i="0">
              <a:solidFill>
                <a:schemeClr val="dk1"/>
              </a:solidFill>
              <a:effectLst/>
              <a:latin typeface="+mn-lt"/>
              <a:ea typeface="+mn-ea"/>
              <a:cs typeface="+mn-cs"/>
            </a:rPr>
            <a:t>億人</a:t>
          </a:r>
          <a:r>
            <a:rPr lang="en-US" altLang="ja-JP" sz="2000" b="0" i="0" baseline="0">
              <a:solidFill>
                <a:schemeClr val="dk1"/>
              </a:solidFill>
              <a:effectLst/>
              <a:latin typeface="+mn-lt"/>
              <a:ea typeface="+mn-ea"/>
              <a:cs typeface="+mn-cs"/>
            </a:rPr>
            <a:t>   =20%</a:t>
          </a:r>
          <a:endParaRPr lang="ja-JP" altLang="en-US" sz="2000" b="0" i="0">
            <a:solidFill>
              <a:schemeClr val="dk1"/>
            </a:solidFill>
            <a:effectLst/>
            <a:latin typeface="+mn-lt"/>
            <a:ea typeface="+mn-ea"/>
            <a:cs typeface="+mn-cs"/>
          </a:endParaRPr>
        </a:p>
        <a:p>
          <a:r>
            <a:rPr lang="ja-JP" altLang="en-US" sz="2000" b="0" i="0">
              <a:solidFill>
                <a:schemeClr val="dk1"/>
              </a:solidFill>
              <a:effectLst/>
              <a:latin typeface="+mn-lt"/>
              <a:ea typeface="+mn-ea"/>
              <a:cs typeface="+mn-cs"/>
            </a:rPr>
            <a:t>　　　・　アフリカ他　</a:t>
          </a:r>
          <a:r>
            <a:rPr lang="en-US" altLang="ja-JP" sz="2000" b="0" i="0">
              <a:solidFill>
                <a:schemeClr val="dk1"/>
              </a:solidFill>
              <a:effectLst/>
              <a:latin typeface="+mn-lt"/>
              <a:ea typeface="+mn-ea"/>
              <a:cs typeface="+mn-cs"/>
            </a:rPr>
            <a:t>0.7/16</a:t>
          </a:r>
          <a:r>
            <a:rPr lang="ja-JP" altLang="en-US" sz="2000" b="0" i="0">
              <a:solidFill>
                <a:schemeClr val="dk1"/>
              </a:solidFill>
              <a:effectLst/>
              <a:latin typeface="+mn-lt"/>
              <a:ea typeface="+mn-ea"/>
              <a:cs typeface="+mn-cs"/>
            </a:rPr>
            <a:t>億人 </a:t>
          </a:r>
          <a:r>
            <a:rPr lang="en-US" altLang="ja-JP" sz="2000" b="0" i="0">
              <a:solidFill>
                <a:schemeClr val="dk1"/>
              </a:solidFill>
              <a:effectLst/>
              <a:latin typeface="+mn-lt"/>
              <a:ea typeface="+mn-ea"/>
              <a:cs typeface="+mn-cs"/>
            </a:rPr>
            <a:t>= 5%</a:t>
          </a:r>
          <a:r>
            <a:rPr lang="ja-JP" altLang="en-US" sz="2000" b="0" i="0">
              <a:solidFill>
                <a:schemeClr val="dk1"/>
              </a:solidFill>
              <a:effectLst/>
              <a:latin typeface="+mn-lt"/>
              <a:ea typeface="+mn-ea"/>
              <a:cs typeface="+mn-cs"/>
            </a:rPr>
            <a:t>　　</a:t>
          </a:r>
          <a:endParaRPr lang="en-US" altLang="ja-JP" sz="2000" b="0" i="0">
            <a:solidFill>
              <a:schemeClr val="dk1"/>
            </a:solidFill>
            <a:effectLst/>
            <a:latin typeface="+mn-lt"/>
            <a:ea typeface="+mn-ea"/>
            <a:cs typeface="+mn-cs"/>
          </a:endParaRPr>
        </a:p>
        <a:p>
          <a:r>
            <a:rPr lang="en-US" altLang="ja-JP" sz="2000" b="0" i="0">
              <a:solidFill>
                <a:schemeClr val="dk1"/>
              </a:solidFill>
              <a:effectLst/>
              <a:latin typeface="+mn-lt"/>
              <a:ea typeface="+mn-ea"/>
              <a:cs typeface="+mn-cs"/>
            </a:rPr>
            <a:t>  </a:t>
          </a:r>
          <a:r>
            <a:rPr lang="ja-JP" altLang="en-US" sz="2000" b="0" i="0">
              <a:solidFill>
                <a:schemeClr val="dk1"/>
              </a:solidFill>
              <a:effectLst/>
              <a:latin typeface="+mn-lt"/>
              <a:ea typeface="+mn-ea"/>
              <a:cs typeface="+mn-cs"/>
            </a:rPr>
            <a:t>一連の新型コロナウイルスの感染状況から　感染源はアジア・アフリカに風土的に存在したウイルスで、歴史的に抗原接触が希薄であったヨーロッパ・南北アメリカ大陸で急速に感染拡大したと推察された。</a:t>
          </a:r>
          <a:endParaRPr lang="en-US" altLang="ja-JP" sz="2000" b="0" i="0">
            <a:solidFill>
              <a:schemeClr val="dk1"/>
            </a:solidFill>
            <a:effectLst/>
            <a:latin typeface="+mn-lt"/>
            <a:ea typeface="+mn-ea"/>
            <a:cs typeface="+mn-cs"/>
          </a:endParaRPr>
        </a:p>
        <a:p>
          <a:r>
            <a:rPr lang="en-US" altLang="ja-JP" sz="2000" b="0" i="0">
              <a:solidFill>
                <a:schemeClr val="dk1"/>
              </a:solidFill>
              <a:effectLst/>
              <a:latin typeface="+mn-lt"/>
              <a:ea typeface="+mn-ea"/>
              <a:cs typeface="+mn-cs"/>
            </a:rPr>
            <a:t>  </a:t>
          </a:r>
          <a:r>
            <a:rPr lang="ja-JP" altLang="en-US" sz="2000" b="0" i="0">
              <a:solidFill>
                <a:schemeClr val="dk1"/>
              </a:solidFill>
              <a:effectLst/>
              <a:latin typeface="+mn-lt"/>
              <a:ea typeface="+mn-ea"/>
              <a:cs typeface="+mn-cs"/>
            </a:rPr>
            <a:t>　　　　　　</a:t>
          </a:r>
          <a:endParaRPr lang="en-US" altLang="ja-JP" sz="2000" b="1" i="0">
            <a:solidFill>
              <a:schemeClr val="dk1"/>
            </a:solidFill>
            <a:effectLst/>
            <a:latin typeface="+mn-lt"/>
            <a:ea typeface="+mn-ea"/>
            <a:cs typeface="+mn-cs"/>
          </a:endParaRPr>
        </a:p>
      </xdr:txBody>
    </xdr:sp>
    <xdr:clientData/>
  </xdr:twoCellAnchor>
  <xdr:twoCellAnchor>
    <xdr:from>
      <xdr:col>3</xdr:col>
      <xdr:colOff>621844</xdr:colOff>
      <xdr:row>38</xdr:row>
      <xdr:rowOff>20319</xdr:rowOff>
    </xdr:from>
    <xdr:to>
      <xdr:col>4</xdr:col>
      <xdr:colOff>660403</xdr:colOff>
      <xdr:row>39</xdr:row>
      <xdr:rowOff>40639</xdr:rowOff>
    </xdr:to>
    <xdr:sp macro="" textlink="">
      <xdr:nvSpPr>
        <xdr:cNvPr id="12" name="右大かっこ 11">
          <a:extLst>
            <a:ext uri="{FF2B5EF4-FFF2-40B4-BE49-F238E27FC236}">
              <a16:creationId xmlns:a16="http://schemas.microsoft.com/office/drawing/2014/main" id="{7EC26A29-06D7-4F9D-9756-685D7BAB9327}"/>
            </a:ext>
          </a:extLst>
        </xdr:cNvPr>
        <xdr:cNvSpPr/>
      </xdr:nvSpPr>
      <xdr:spPr>
        <a:xfrm rot="16200000">
          <a:off x="4501924" y="15535679"/>
          <a:ext cx="294640" cy="1613359"/>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5</xdr:col>
      <xdr:colOff>579120</xdr:colOff>
      <xdr:row>38</xdr:row>
      <xdr:rowOff>71120</xdr:rowOff>
    </xdr:from>
    <xdr:to>
      <xdr:col>6</xdr:col>
      <xdr:colOff>833120</xdr:colOff>
      <xdr:row>39</xdr:row>
      <xdr:rowOff>40640</xdr:rowOff>
    </xdr:to>
    <xdr:sp macro="" textlink="">
      <xdr:nvSpPr>
        <xdr:cNvPr id="20" name="右大かっこ 19">
          <a:extLst>
            <a:ext uri="{FF2B5EF4-FFF2-40B4-BE49-F238E27FC236}">
              <a16:creationId xmlns:a16="http://schemas.microsoft.com/office/drawing/2014/main" id="{E149C133-9A92-4DC0-AF69-33E2207543DC}"/>
            </a:ext>
          </a:extLst>
        </xdr:cNvPr>
        <xdr:cNvSpPr/>
      </xdr:nvSpPr>
      <xdr:spPr>
        <a:xfrm rot="16200000">
          <a:off x="7132320" y="15819120"/>
          <a:ext cx="243840" cy="109728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4</xdr:col>
      <xdr:colOff>701048</xdr:colOff>
      <xdr:row>38</xdr:row>
      <xdr:rowOff>10160</xdr:rowOff>
    </xdr:from>
    <xdr:to>
      <xdr:col>5</xdr:col>
      <xdr:colOff>558804</xdr:colOff>
      <xdr:row>39</xdr:row>
      <xdr:rowOff>71120</xdr:rowOff>
    </xdr:to>
    <xdr:sp macro="" textlink="">
      <xdr:nvSpPr>
        <xdr:cNvPr id="21" name="右大かっこ 20">
          <a:extLst>
            <a:ext uri="{FF2B5EF4-FFF2-40B4-BE49-F238E27FC236}">
              <a16:creationId xmlns:a16="http://schemas.microsoft.com/office/drawing/2014/main" id="{CFCF7CC2-DDE6-424C-8939-C0A100D79072}"/>
            </a:ext>
          </a:extLst>
        </xdr:cNvPr>
        <xdr:cNvSpPr/>
      </xdr:nvSpPr>
      <xdr:spPr>
        <a:xfrm rot="16200000">
          <a:off x="5923286" y="15758162"/>
          <a:ext cx="335280" cy="1188716"/>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3</xdr:col>
      <xdr:colOff>599440</xdr:colOff>
      <xdr:row>39</xdr:row>
      <xdr:rowOff>6716</xdr:rowOff>
    </xdr:from>
    <xdr:to>
      <xdr:col>10</xdr:col>
      <xdr:colOff>10160</xdr:colOff>
      <xdr:row>41</xdr:row>
      <xdr:rowOff>10140</xdr:rowOff>
    </xdr:to>
    <xdr:sp macro="" textlink="">
      <xdr:nvSpPr>
        <xdr:cNvPr id="2" name="テキスト ボックス 1">
          <a:extLst>
            <a:ext uri="{FF2B5EF4-FFF2-40B4-BE49-F238E27FC236}">
              <a16:creationId xmlns:a16="http://schemas.microsoft.com/office/drawing/2014/main" id="{608ABBFC-599C-4C80-A56F-6D52C64F54A5}"/>
            </a:ext>
          </a:extLst>
        </xdr:cNvPr>
        <xdr:cNvSpPr txBox="1"/>
      </xdr:nvSpPr>
      <xdr:spPr>
        <a:xfrm>
          <a:off x="3820160" y="16455756"/>
          <a:ext cx="7813040" cy="552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rPr>
            <a:t>      第一波　　　　　  第二波　　　第三波      　        　　第四波　　　　　　第五波</a:t>
          </a:r>
        </a:p>
      </xdr:txBody>
    </xdr:sp>
    <xdr:clientData/>
  </xdr:twoCellAnchor>
  <xdr:twoCellAnchor>
    <xdr:from>
      <xdr:col>7</xdr:col>
      <xdr:colOff>345440</xdr:colOff>
      <xdr:row>34</xdr:row>
      <xdr:rowOff>213360</xdr:rowOff>
    </xdr:from>
    <xdr:to>
      <xdr:col>8</xdr:col>
      <xdr:colOff>508000</xdr:colOff>
      <xdr:row>39</xdr:row>
      <xdr:rowOff>71120</xdr:rowOff>
    </xdr:to>
    <xdr:sp macro="" textlink="">
      <xdr:nvSpPr>
        <xdr:cNvPr id="29" name="右大かっこ 28">
          <a:extLst>
            <a:ext uri="{FF2B5EF4-FFF2-40B4-BE49-F238E27FC236}">
              <a16:creationId xmlns:a16="http://schemas.microsoft.com/office/drawing/2014/main" id="{CBC0D307-3F7A-4B60-831C-AAAC0594D26F}"/>
            </a:ext>
          </a:extLst>
        </xdr:cNvPr>
        <xdr:cNvSpPr/>
      </xdr:nvSpPr>
      <xdr:spPr>
        <a:xfrm rot="16200000">
          <a:off x="8514080" y="15107920"/>
          <a:ext cx="1229360" cy="159512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8</xdr:col>
      <xdr:colOff>304800</xdr:colOff>
      <xdr:row>31</xdr:row>
      <xdr:rowOff>111760</xdr:rowOff>
    </xdr:from>
    <xdr:to>
      <xdr:col>10</xdr:col>
      <xdr:colOff>650240</xdr:colOff>
      <xdr:row>33</xdr:row>
      <xdr:rowOff>20320</xdr:rowOff>
    </xdr:to>
    <xdr:sp macro="" textlink="">
      <xdr:nvSpPr>
        <xdr:cNvPr id="18" name="テキスト ボックス 17">
          <a:extLst>
            <a:ext uri="{FF2B5EF4-FFF2-40B4-BE49-F238E27FC236}">
              <a16:creationId xmlns:a16="http://schemas.microsoft.com/office/drawing/2014/main" id="{CF185106-E988-47D3-B811-81F36DA744F4}"/>
            </a:ext>
          </a:extLst>
        </xdr:cNvPr>
        <xdr:cNvSpPr txBox="1"/>
      </xdr:nvSpPr>
      <xdr:spPr>
        <a:xfrm>
          <a:off x="9723120" y="14538960"/>
          <a:ext cx="2550160" cy="45720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FF00"/>
              </a:solidFill>
            </a:rPr>
            <a:t>世界の第</a:t>
          </a:r>
          <a:r>
            <a:rPr kumimoji="1" lang="en-US" altLang="ja-JP" sz="1800">
              <a:solidFill>
                <a:srgbClr val="FFFF00"/>
              </a:solidFill>
            </a:rPr>
            <a:t>5</a:t>
          </a:r>
          <a:r>
            <a:rPr kumimoji="1" lang="ja-JP" altLang="en-US" sz="1800">
              <a:solidFill>
                <a:srgbClr val="FFFF00"/>
              </a:solidFill>
            </a:rPr>
            <a:t>波 </a:t>
          </a:r>
          <a:r>
            <a:rPr kumimoji="1" lang="en-US" altLang="ja-JP" sz="1800">
              <a:solidFill>
                <a:srgbClr val="FFFF00"/>
              </a:solidFill>
            </a:rPr>
            <a:t>BBX1-5</a:t>
          </a:r>
          <a:endParaRPr kumimoji="1" lang="ja-JP" altLang="en-US" sz="1800">
            <a:solidFill>
              <a:srgbClr val="FFFF00"/>
            </a:solidFill>
          </a:endParaRPr>
        </a:p>
      </xdr:txBody>
    </xdr:sp>
    <xdr:clientData/>
  </xdr:twoCellAnchor>
  <xdr:twoCellAnchor>
    <xdr:from>
      <xdr:col>8</xdr:col>
      <xdr:colOff>589280</xdr:colOff>
      <xdr:row>37</xdr:row>
      <xdr:rowOff>243840</xdr:rowOff>
    </xdr:from>
    <xdr:to>
      <xdr:col>9</xdr:col>
      <xdr:colOff>477520</xdr:colOff>
      <xdr:row>39</xdr:row>
      <xdr:rowOff>111760</xdr:rowOff>
    </xdr:to>
    <xdr:sp macro="" textlink="">
      <xdr:nvSpPr>
        <xdr:cNvPr id="32" name="右大かっこ 31">
          <a:extLst>
            <a:ext uri="{FF2B5EF4-FFF2-40B4-BE49-F238E27FC236}">
              <a16:creationId xmlns:a16="http://schemas.microsoft.com/office/drawing/2014/main" id="{24555815-A3D9-4279-927D-CF7B8FA48425}"/>
            </a:ext>
          </a:extLst>
        </xdr:cNvPr>
        <xdr:cNvSpPr/>
      </xdr:nvSpPr>
      <xdr:spPr>
        <a:xfrm rot="16200000">
          <a:off x="10393680" y="15930880"/>
          <a:ext cx="416560" cy="1188720"/>
        </a:xfrm>
        <a:prstGeom prst="rightBracket">
          <a:avLst/>
        </a:prstGeom>
        <a:ln>
          <a:solidFill>
            <a:schemeClr val="bg1"/>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10</xdr:col>
      <xdr:colOff>0</xdr:colOff>
      <xdr:row>38</xdr:row>
      <xdr:rowOff>152400</xdr:rowOff>
    </xdr:from>
    <xdr:to>
      <xdr:col>10</xdr:col>
      <xdr:colOff>406400</xdr:colOff>
      <xdr:row>39</xdr:row>
      <xdr:rowOff>71120</xdr:rowOff>
    </xdr:to>
    <xdr:cxnSp macro="">
      <xdr:nvCxnSpPr>
        <xdr:cNvPr id="14" name="直線矢印コネクタ 13">
          <a:extLst>
            <a:ext uri="{FF2B5EF4-FFF2-40B4-BE49-F238E27FC236}">
              <a16:creationId xmlns:a16="http://schemas.microsoft.com/office/drawing/2014/main" id="{78ACB7CD-E2A6-F561-AB06-07DD06EE1420}"/>
            </a:ext>
          </a:extLst>
        </xdr:cNvPr>
        <xdr:cNvCxnSpPr/>
      </xdr:nvCxnSpPr>
      <xdr:spPr>
        <a:xfrm>
          <a:off x="11562080" y="16499840"/>
          <a:ext cx="406400" cy="193040"/>
        </a:xfrm>
        <a:prstGeom prst="straightConnector1">
          <a:avLst/>
        </a:prstGeom>
        <a:ln w="38100">
          <a:solidFill>
            <a:srgbClr val="FFFF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132080</xdr:colOff>
      <xdr:row>19</xdr:row>
      <xdr:rowOff>121920</xdr:rowOff>
    </xdr:from>
    <xdr:to>
      <xdr:col>12</xdr:col>
      <xdr:colOff>477520</xdr:colOff>
      <xdr:row>27</xdr:row>
      <xdr:rowOff>121920</xdr:rowOff>
    </xdr:to>
    <xdr:sp macro="" textlink="">
      <xdr:nvSpPr>
        <xdr:cNvPr id="4" name="右中かっこ 3">
          <a:extLst>
            <a:ext uri="{FF2B5EF4-FFF2-40B4-BE49-F238E27FC236}">
              <a16:creationId xmlns:a16="http://schemas.microsoft.com/office/drawing/2014/main" id="{054FB224-B5BB-D6CC-744A-DEAFBE34BEFD}"/>
            </a:ext>
          </a:extLst>
        </xdr:cNvPr>
        <xdr:cNvSpPr/>
      </xdr:nvSpPr>
      <xdr:spPr>
        <a:xfrm>
          <a:off x="13340080" y="11734800"/>
          <a:ext cx="345440" cy="1706880"/>
        </a:xfrm>
        <a:prstGeom prst="rightBrace">
          <a:avLst>
            <a:gd name="adj1" fmla="val 0"/>
            <a:gd name="adj2" fmla="val 50000"/>
          </a:avLst>
        </a:prstGeom>
        <a:ln w="28575">
          <a:solidFill>
            <a:srgbClr val="FFFF00"/>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12</xdr:col>
      <xdr:colOff>121920</xdr:colOff>
      <xdr:row>16</xdr:row>
      <xdr:rowOff>71120</xdr:rowOff>
    </xdr:from>
    <xdr:to>
      <xdr:col>12</xdr:col>
      <xdr:colOff>467360</xdr:colOff>
      <xdr:row>17</xdr:row>
      <xdr:rowOff>203200</xdr:rowOff>
    </xdr:to>
    <xdr:sp macro="" textlink="">
      <xdr:nvSpPr>
        <xdr:cNvPr id="7" name="右中かっこ 6">
          <a:extLst>
            <a:ext uri="{FF2B5EF4-FFF2-40B4-BE49-F238E27FC236}">
              <a16:creationId xmlns:a16="http://schemas.microsoft.com/office/drawing/2014/main" id="{FD6F7C30-1F9D-4964-AE61-8314A71FE80A}"/>
            </a:ext>
          </a:extLst>
        </xdr:cNvPr>
        <xdr:cNvSpPr/>
      </xdr:nvSpPr>
      <xdr:spPr>
        <a:xfrm>
          <a:off x="13329920" y="11043920"/>
          <a:ext cx="345440" cy="345440"/>
        </a:xfrm>
        <a:prstGeom prst="rightBrace">
          <a:avLst>
            <a:gd name="adj1" fmla="val 0"/>
            <a:gd name="adj2" fmla="val 50000"/>
          </a:avLst>
        </a:prstGeom>
        <a:ln w="28575">
          <a:solidFill>
            <a:srgbClr val="FFFF00"/>
          </a:solidFill>
        </a:ln>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a:p>
      </xdr:txBody>
    </xdr:sp>
    <xdr:clientData/>
  </xdr:twoCellAnchor>
  <xdr:twoCellAnchor>
    <xdr:from>
      <xdr:col>3</xdr:col>
      <xdr:colOff>1066800</xdr:colOff>
      <xdr:row>15</xdr:row>
      <xdr:rowOff>121920</xdr:rowOff>
    </xdr:from>
    <xdr:to>
      <xdr:col>7</xdr:col>
      <xdr:colOff>1361440</xdr:colOff>
      <xdr:row>19</xdr:row>
      <xdr:rowOff>203200</xdr:rowOff>
    </xdr:to>
    <xdr:sp macro="" textlink="">
      <xdr:nvSpPr>
        <xdr:cNvPr id="13" name="テキスト ボックス 12">
          <a:extLst>
            <a:ext uri="{FF2B5EF4-FFF2-40B4-BE49-F238E27FC236}">
              <a16:creationId xmlns:a16="http://schemas.microsoft.com/office/drawing/2014/main" id="{78C95762-4094-9CD1-8C6D-E638CF732E88}"/>
            </a:ext>
          </a:extLst>
        </xdr:cNvPr>
        <xdr:cNvSpPr txBox="1"/>
      </xdr:nvSpPr>
      <xdr:spPr>
        <a:xfrm>
          <a:off x="4287520" y="10881360"/>
          <a:ext cx="4998720" cy="934720"/>
        </a:xfrm>
        <a:prstGeom prst="rect">
          <a:avLst/>
        </a:prstGeom>
        <a:solidFill>
          <a:srgbClr val="33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FF0000"/>
              </a:solidFill>
            </a:rPr>
            <a:t>ジョンズホプキンス大学のダッシュボードが　</a:t>
          </a:r>
          <a:r>
            <a:rPr kumimoji="1" lang="en-US" altLang="ja-JP" sz="2000">
              <a:solidFill>
                <a:srgbClr val="FF0000"/>
              </a:solidFill>
            </a:rPr>
            <a:t>3</a:t>
          </a:r>
          <a:r>
            <a:rPr kumimoji="1" lang="ja-JP" altLang="en-US" sz="2000">
              <a:solidFill>
                <a:srgbClr val="FF0000"/>
              </a:solidFill>
            </a:rPr>
            <a:t>月</a:t>
          </a:r>
          <a:r>
            <a:rPr kumimoji="1" lang="en-US" altLang="ja-JP" sz="2000">
              <a:solidFill>
                <a:srgbClr val="FF0000"/>
              </a:solidFill>
            </a:rPr>
            <a:t>10</a:t>
          </a:r>
          <a:r>
            <a:rPr kumimoji="1" lang="ja-JP" altLang="en-US" sz="2000">
              <a:solidFill>
                <a:srgbClr val="FF0000"/>
              </a:solidFill>
            </a:rPr>
            <a:t>日で更新がストップしています。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35</xdr:row>
      <xdr:rowOff>0</xdr:rowOff>
    </xdr:from>
    <xdr:ext cx="47625" cy="9525"/>
    <xdr:pic>
      <xdr:nvPicPr>
        <xdr:cNvPr id="2" name="図 4" descr="http://www1.pref.shimane.lg.jp/contents/kansen/dis/zensu/sp.gif">
          <a:extLst>
            <a:ext uri="{FF2B5EF4-FFF2-40B4-BE49-F238E27FC236}">
              <a16:creationId xmlns:a16="http://schemas.microsoft.com/office/drawing/2014/main" id="{D0BF3FAD-8B78-4829-B409-A1954F13E75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5737860"/>
          <a:ext cx="47625" cy="9525"/>
        </a:xfrm>
        <a:prstGeom prst="rect">
          <a:avLst/>
        </a:prstGeom>
        <a:noFill/>
        <a:ln w="9525">
          <a:noFill/>
          <a:miter lim="800000"/>
          <a:headEnd/>
          <a:tailEnd/>
        </a:ln>
      </xdr:spPr>
    </xdr:pic>
    <xdr:clientData/>
  </xdr:oneCellAnchor>
  <xdr:twoCellAnchor>
    <xdr:from>
      <xdr:col>6</xdr:col>
      <xdr:colOff>457199</xdr:colOff>
      <xdr:row>23</xdr:row>
      <xdr:rowOff>66675</xdr:rowOff>
    </xdr:from>
    <xdr:to>
      <xdr:col>9</xdr:col>
      <xdr:colOff>447674</xdr:colOff>
      <xdr:row>25</xdr:row>
      <xdr:rowOff>811</xdr:rowOff>
    </xdr:to>
    <xdr:sp macro="" textlink="">
      <xdr:nvSpPr>
        <xdr:cNvPr id="3" name="テキスト ボックス 2">
          <a:extLst>
            <a:ext uri="{FF2B5EF4-FFF2-40B4-BE49-F238E27FC236}">
              <a16:creationId xmlns:a16="http://schemas.microsoft.com/office/drawing/2014/main" id="{9874C449-DF02-47AB-A1B5-1BE9F751027B}"/>
            </a:ext>
          </a:extLst>
        </xdr:cNvPr>
        <xdr:cNvSpPr txBox="1"/>
      </xdr:nvSpPr>
      <xdr:spPr>
        <a:xfrm>
          <a:off x="3284219" y="3815715"/>
          <a:ext cx="1384935" cy="238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Ｈ２９／８月は非常に多かった</a:t>
          </a:r>
        </a:p>
      </xdr:txBody>
    </xdr:sp>
    <xdr:clientData/>
  </xdr:twoCellAnchor>
  <xdr:twoCellAnchor>
    <xdr:from>
      <xdr:col>21</xdr:col>
      <xdr:colOff>95250</xdr:colOff>
      <xdr:row>15</xdr:row>
      <xdr:rowOff>0</xdr:rowOff>
    </xdr:from>
    <xdr:to>
      <xdr:col>24</xdr:col>
      <xdr:colOff>851</xdr:colOff>
      <xdr:row>21</xdr:row>
      <xdr:rowOff>90488</xdr:rowOff>
    </xdr:to>
    <xdr:cxnSp macro="">
      <xdr:nvCxnSpPr>
        <xdr:cNvPr id="4" name="直線矢印コネクタ 3">
          <a:extLst>
            <a:ext uri="{FF2B5EF4-FFF2-40B4-BE49-F238E27FC236}">
              <a16:creationId xmlns:a16="http://schemas.microsoft.com/office/drawing/2014/main" id="{5BE9AAA2-3CF1-4EB9-ADD2-016A5D44ED73}"/>
            </a:ext>
          </a:extLst>
        </xdr:cNvPr>
        <xdr:cNvCxnSpPr>
          <a:stCxn id="5" idx="1"/>
        </xdr:cNvCxnSpPr>
      </xdr:nvCxnSpPr>
      <xdr:spPr>
        <a:xfrm flipV="1">
          <a:off x="9925050" y="3025140"/>
          <a:ext cx="1300061" cy="425768"/>
        </a:xfrm>
        <a:prstGeom prst="straightConnector1">
          <a:avLst/>
        </a:prstGeom>
        <a:ln>
          <a:tailEnd type="arrow"/>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95250</xdr:colOff>
      <xdr:row>19</xdr:row>
      <xdr:rowOff>95250</xdr:rowOff>
    </xdr:from>
    <xdr:to>
      <xdr:col>27</xdr:col>
      <xdr:colOff>171450</xdr:colOff>
      <xdr:row>23</xdr:row>
      <xdr:rowOff>28575</xdr:rowOff>
    </xdr:to>
    <xdr:sp macro="" textlink="">
      <xdr:nvSpPr>
        <xdr:cNvPr id="5" name="テキスト ボックス 4">
          <a:extLst>
            <a:ext uri="{FF2B5EF4-FFF2-40B4-BE49-F238E27FC236}">
              <a16:creationId xmlns:a16="http://schemas.microsoft.com/office/drawing/2014/main" id="{45ED006D-DD6E-4DF8-A09F-29C04193D3D4}"/>
            </a:ext>
          </a:extLst>
        </xdr:cNvPr>
        <xdr:cNvSpPr txBox="1"/>
      </xdr:nvSpPr>
      <xdr:spPr>
        <a:xfrm>
          <a:off x="9925050" y="3120390"/>
          <a:ext cx="286512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effectLst/>
            </a:rPr>
            <a:t>2011</a:t>
          </a:r>
          <a:r>
            <a:rPr lang="ja-JP" altLang="en-US" sz="800">
              <a:effectLst/>
            </a:rPr>
            <a:t>年</a:t>
          </a:r>
          <a:r>
            <a:rPr lang="en-US" altLang="ja-JP" sz="800">
              <a:effectLst/>
            </a:rPr>
            <a:t>8</a:t>
          </a:r>
          <a:r>
            <a:rPr lang="ja-JP" altLang="en-US" sz="800">
              <a:effectLst/>
            </a:rPr>
            <a:t>月に外食チェーン店が原因とされた赤痢菌</a:t>
          </a:r>
          <a:r>
            <a:rPr lang="en-US" altLang="ja-JP" sz="800" i="1">
              <a:effectLst/>
            </a:rPr>
            <a:t>Shigella sonnei</a:t>
          </a:r>
          <a:r>
            <a:rPr lang="ja-JP" altLang="en-US" sz="800">
              <a:effectLst/>
            </a:rPr>
            <a:t>の広域集団感染事例が青森県、宮城県、山形県、福島県において発生した。本事例は、それとほぼ同時期に発生しておりその関連性が強く疑われた事例である。</a:t>
          </a:r>
          <a:endParaRPr kumimoji="1" lang="ja-JP" altLang="en-US" sz="800"/>
        </a:p>
      </xdr:txBody>
    </xdr:sp>
    <xdr:clientData/>
  </xdr:twoCellAnchor>
  <xdr:twoCellAnchor>
    <xdr:from>
      <xdr:col>25</xdr:col>
      <xdr:colOff>219075</xdr:colOff>
      <xdr:row>11</xdr:row>
      <xdr:rowOff>9525</xdr:rowOff>
    </xdr:from>
    <xdr:to>
      <xdr:col>31</xdr:col>
      <xdr:colOff>613410</xdr:colOff>
      <xdr:row>15</xdr:row>
      <xdr:rowOff>0</xdr:rowOff>
    </xdr:to>
    <xdr:grpSp>
      <xdr:nvGrpSpPr>
        <xdr:cNvPr id="6" name="グループ化 8580">
          <a:extLst>
            <a:ext uri="{FF2B5EF4-FFF2-40B4-BE49-F238E27FC236}">
              <a16:creationId xmlns:a16="http://schemas.microsoft.com/office/drawing/2014/main" id="{A1FB5C9D-4D8F-41EE-8774-C92108824141}"/>
            </a:ext>
          </a:extLst>
        </xdr:cNvPr>
        <xdr:cNvGrpSpPr>
          <a:grpSpLocks/>
        </xdr:cNvGrpSpPr>
      </xdr:nvGrpSpPr>
      <xdr:grpSpPr bwMode="auto">
        <a:xfrm>
          <a:off x="11908155" y="2501265"/>
          <a:ext cx="3488055" cy="676275"/>
          <a:chOff x="13125451" y="1438276"/>
          <a:chExt cx="3733799" cy="628650"/>
        </a:xfrm>
      </xdr:grpSpPr>
      <xdr:sp macro="" textlink="">
        <xdr:nvSpPr>
          <xdr:cNvPr id="7" name="テキスト ボックス 6">
            <a:extLst>
              <a:ext uri="{FF2B5EF4-FFF2-40B4-BE49-F238E27FC236}">
                <a16:creationId xmlns:a16="http://schemas.microsoft.com/office/drawing/2014/main" id="{369D07B1-2BE8-B005-7442-FCBB27DC269E}"/>
              </a:ext>
            </a:extLst>
          </xdr:cNvPr>
          <xdr:cNvSpPr txBox="1"/>
        </xdr:nvSpPr>
        <xdr:spPr>
          <a:xfrm>
            <a:off x="14969416" y="1438276"/>
            <a:ext cx="1889834"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b="1">
                <a:solidFill>
                  <a:schemeClr val="dk1"/>
                </a:solidFill>
                <a:effectLst/>
                <a:latin typeface="+mn-lt"/>
                <a:ea typeface="+mn-ea"/>
                <a:cs typeface="+mn-cs"/>
              </a:rPr>
              <a:t>2018</a:t>
            </a:r>
            <a:r>
              <a:rPr lang="ja-JP" altLang="en-US" sz="800" b="1">
                <a:solidFill>
                  <a:schemeClr val="dk1"/>
                </a:solidFill>
                <a:effectLst/>
                <a:latin typeface="+mn-lt"/>
                <a:ea typeface="+mn-ea"/>
                <a:cs typeface="+mn-cs"/>
              </a:rPr>
              <a:t>年</a:t>
            </a:r>
            <a:r>
              <a:rPr lang="en-US" altLang="ja-JP" sz="800" b="1">
                <a:solidFill>
                  <a:schemeClr val="dk1"/>
                </a:solidFill>
                <a:effectLst/>
                <a:latin typeface="+mn-lt"/>
                <a:ea typeface="+mn-ea"/>
                <a:cs typeface="+mn-cs"/>
              </a:rPr>
              <a:t>10</a:t>
            </a:r>
            <a:r>
              <a:rPr lang="ja-JP" altLang="en-US" sz="800" b="1">
                <a:solidFill>
                  <a:schemeClr val="dk1"/>
                </a:solidFill>
                <a:effectLst/>
                <a:latin typeface="+mn-lt"/>
                <a:ea typeface="+mn-ea"/>
                <a:cs typeface="+mn-cs"/>
              </a:rPr>
              <a:t>月</a:t>
            </a:r>
            <a:r>
              <a:rPr lang="en-US" altLang="ja-JP" sz="800">
                <a:solidFill>
                  <a:schemeClr val="dk1"/>
                </a:solidFill>
                <a:effectLst/>
                <a:latin typeface="+mn-lt"/>
                <a:ea typeface="+mn-ea"/>
                <a:cs typeface="+mn-cs"/>
              </a:rPr>
              <a:t>3</a:t>
            </a:r>
            <a:r>
              <a:rPr lang="ja-JP" altLang="en-US" sz="800">
                <a:solidFill>
                  <a:schemeClr val="dk1"/>
                </a:solidFill>
                <a:effectLst/>
                <a:latin typeface="+mn-lt"/>
                <a:ea typeface="+mn-ea"/>
                <a:cs typeface="+mn-cs"/>
              </a:rPr>
              <a:t>日、山梨県内の宿坊を利用した</a:t>
            </a:r>
            <a:r>
              <a:rPr lang="en-US" altLang="ja-JP" sz="800">
                <a:solidFill>
                  <a:schemeClr val="dk1"/>
                </a:solidFill>
                <a:effectLst/>
                <a:latin typeface="+mn-lt"/>
                <a:ea typeface="+mn-ea"/>
                <a:cs typeface="+mn-cs"/>
              </a:rPr>
              <a:t>2</a:t>
            </a:r>
            <a:r>
              <a:rPr lang="ja-JP" altLang="en-US" sz="800">
                <a:solidFill>
                  <a:schemeClr val="dk1"/>
                </a:solidFill>
                <a:effectLst/>
                <a:latin typeface="+mn-lt"/>
                <a:ea typeface="+mn-ea"/>
                <a:cs typeface="+mn-cs"/>
              </a:rPr>
              <a:t>グループ</a:t>
            </a:r>
            <a:r>
              <a:rPr lang="en-US" altLang="ja-JP" sz="800">
                <a:solidFill>
                  <a:schemeClr val="dk1"/>
                </a:solidFill>
                <a:effectLst/>
                <a:latin typeface="+mn-lt"/>
                <a:ea typeface="+mn-ea"/>
                <a:cs typeface="+mn-cs"/>
              </a:rPr>
              <a:t>42</a:t>
            </a:r>
            <a:r>
              <a:rPr lang="ja-JP" altLang="en-US" sz="800">
                <a:solidFill>
                  <a:schemeClr val="dk1"/>
                </a:solidFill>
                <a:effectLst/>
                <a:latin typeface="+mn-lt"/>
                <a:ea typeface="+mn-ea"/>
                <a:cs typeface="+mn-cs"/>
              </a:rPr>
              <a:t>名が</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にかかりました。使用水や従事者からは</a:t>
            </a:r>
            <a:r>
              <a:rPr lang="ja-JP" altLang="en-US" sz="800" b="1">
                <a:solidFill>
                  <a:schemeClr val="dk1"/>
                </a:solidFill>
                <a:effectLst/>
                <a:latin typeface="+mn-lt"/>
                <a:ea typeface="+mn-ea"/>
                <a:cs typeface="+mn-cs"/>
              </a:rPr>
              <a:t>赤痢</a:t>
            </a:r>
            <a:r>
              <a:rPr lang="ja-JP" altLang="en-US" sz="800">
                <a:solidFill>
                  <a:schemeClr val="dk1"/>
                </a:solidFill>
                <a:effectLst/>
                <a:latin typeface="+mn-lt"/>
                <a:ea typeface="+mn-ea"/>
                <a:cs typeface="+mn-cs"/>
              </a:rPr>
              <a:t>菌が検出されておらず現在のところ感染源は不明です。 </a:t>
            </a:r>
            <a:endParaRPr kumimoji="1" lang="ja-JP" altLang="en-US" sz="800"/>
          </a:p>
        </xdr:txBody>
      </xdr:sp>
      <xdr:cxnSp macro="">
        <xdr:nvCxnSpPr>
          <xdr:cNvPr id="8" name="直線矢印コネクタ 7">
            <a:extLst>
              <a:ext uri="{FF2B5EF4-FFF2-40B4-BE49-F238E27FC236}">
                <a16:creationId xmlns:a16="http://schemas.microsoft.com/office/drawing/2014/main" id="{EEF2FA7D-E6F0-ECF9-D8A0-55043142E6B4}"/>
              </a:ext>
            </a:extLst>
          </xdr:cNvPr>
          <xdr:cNvCxnSpPr/>
        </xdr:nvCxnSpPr>
        <xdr:spPr>
          <a:xfrm flipH="1">
            <a:off x="13125451" y="1560740"/>
            <a:ext cx="1853139" cy="24493"/>
          </a:xfrm>
          <a:prstGeom prst="straightConnector1">
            <a:avLst/>
          </a:prstGeom>
          <a:ln>
            <a:solidFill>
              <a:schemeClr val="accent3"/>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388620</xdr:colOff>
      <xdr:row>12</xdr:row>
      <xdr:rowOff>129541</xdr:rowOff>
    </xdr:from>
    <xdr:to>
      <xdr:col>13</xdr:col>
      <xdr:colOff>447675</xdr:colOff>
      <xdr:row>22</xdr:row>
      <xdr:rowOff>190501</xdr:rowOff>
    </xdr:to>
    <xdr:grpSp>
      <xdr:nvGrpSpPr>
        <xdr:cNvPr id="9" name="グループ化 8584">
          <a:extLst>
            <a:ext uri="{FF2B5EF4-FFF2-40B4-BE49-F238E27FC236}">
              <a16:creationId xmlns:a16="http://schemas.microsoft.com/office/drawing/2014/main" id="{AD25D3A4-E7CF-4BE7-9153-B13E42E8A083}"/>
            </a:ext>
          </a:extLst>
        </xdr:cNvPr>
        <xdr:cNvGrpSpPr>
          <a:grpSpLocks/>
        </xdr:cNvGrpSpPr>
      </xdr:nvGrpSpPr>
      <xdr:grpSpPr bwMode="auto">
        <a:xfrm>
          <a:off x="4145280" y="2849881"/>
          <a:ext cx="2383155" cy="1028700"/>
          <a:chOff x="4514850" y="1800225"/>
          <a:chExt cx="2619375" cy="1809750"/>
        </a:xfrm>
      </xdr:grpSpPr>
      <xdr:sp macro="" textlink="">
        <xdr:nvSpPr>
          <xdr:cNvPr id="10" name="テキスト ボックス 9">
            <a:extLst>
              <a:ext uri="{FF2B5EF4-FFF2-40B4-BE49-F238E27FC236}">
                <a16:creationId xmlns:a16="http://schemas.microsoft.com/office/drawing/2014/main" id="{7ABD20E2-3584-7111-C688-E2BBD454D021}"/>
              </a:ext>
            </a:extLst>
          </xdr:cNvPr>
          <xdr:cNvSpPr txBox="1"/>
        </xdr:nvSpPr>
        <xdr:spPr>
          <a:xfrm>
            <a:off x="4714875" y="2981325"/>
            <a:ext cx="2419350" cy="628650"/>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rPr>
              <a:t>埼玉県と群馬県の総菜店で販売されたポテトサラダを食べた人が腸管出血性大腸菌</a:t>
            </a:r>
            <a:r>
              <a:rPr lang="en-US" altLang="ja-JP" sz="800">
                <a:effectLst/>
              </a:rPr>
              <a:t>O157</a:t>
            </a:r>
            <a:r>
              <a:rPr lang="ja-JP" altLang="en-US" sz="800">
                <a:effectLst/>
              </a:rPr>
              <a:t>に感染した、という集団食中毒に関するニュースが</a:t>
            </a:r>
            <a:r>
              <a:rPr lang="en-US" altLang="ja-JP" sz="800">
                <a:effectLst/>
              </a:rPr>
              <a:t>2017</a:t>
            </a:r>
            <a:r>
              <a:rPr lang="ja-JP" altLang="en-US" sz="800">
                <a:effectLst/>
              </a:rPr>
              <a:t>年</a:t>
            </a:r>
            <a:r>
              <a:rPr lang="en-US" altLang="ja-JP" sz="800">
                <a:effectLst/>
              </a:rPr>
              <a:t>8</a:t>
            </a:r>
            <a:r>
              <a:rPr lang="ja-JP" altLang="en-US" sz="800">
                <a:effectLst/>
              </a:rPr>
              <a:t>月</a:t>
            </a:r>
            <a:r>
              <a:rPr lang="en-US" altLang="ja-JP" sz="800">
                <a:effectLst/>
              </a:rPr>
              <a:t>21</a:t>
            </a:r>
            <a:r>
              <a:rPr lang="ja-JP" altLang="en-US" sz="800">
                <a:effectLst/>
              </a:rPr>
              <a:t>日以降、新聞やテレビで取り上げられました。</a:t>
            </a:r>
            <a:endParaRPr kumimoji="1" lang="ja-JP" altLang="en-US" sz="800"/>
          </a:p>
        </xdr:txBody>
      </xdr:sp>
      <xdr:cxnSp macro="">
        <xdr:nvCxnSpPr>
          <xdr:cNvPr id="11" name="直線矢印コネクタ 10">
            <a:extLst>
              <a:ext uri="{FF2B5EF4-FFF2-40B4-BE49-F238E27FC236}">
                <a16:creationId xmlns:a16="http://schemas.microsoft.com/office/drawing/2014/main" id="{B028657F-0923-CEB3-13FA-9782CECAE55B}"/>
              </a:ext>
            </a:extLst>
          </xdr:cNvPr>
          <xdr:cNvCxnSpPr/>
        </xdr:nvCxnSpPr>
        <xdr:spPr>
          <a:xfrm flipH="1" flipV="1">
            <a:off x="4514850" y="1800225"/>
            <a:ext cx="114300" cy="1190625"/>
          </a:xfrm>
          <a:prstGeom prst="straightConnector1">
            <a:avLst/>
          </a:prstGeom>
          <a:ln>
            <a:solidFill>
              <a:schemeClr val="accent2">
                <a:lumMod val="75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152400</xdr:colOff>
      <xdr:row>15</xdr:row>
      <xdr:rowOff>0</xdr:rowOff>
    </xdr:from>
    <xdr:to>
      <xdr:col>9</xdr:col>
      <xdr:colOff>68580</xdr:colOff>
      <xdr:row>22</xdr:row>
      <xdr:rowOff>190500</xdr:rowOff>
    </xdr:to>
    <xdr:grpSp>
      <xdr:nvGrpSpPr>
        <xdr:cNvPr id="12" name="グループ化 8588">
          <a:extLst>
            <a:ext uri="{FF2B5EF4-FFF2-40B4-BE49-F238E27FC236}">
              <a16:creationId xmlns:a16="http://schemas.microsoft.com/office/drawing/2014/main" id="{AD6FB91A-FC0A-431C-AE93-C95D7FDA015E}"/>
            </a:ext>
          </a:extLst>
        </xdr:cNvPr>
        <xdr:cNvGrpSpPr>
          <a:grpSpLocks/>
        </xdr:cNvGrpSpPr>
      </xdr:nvGrpSpPr>
      <xdr:grpSpPr bwMode="auto">
        <a:xfrm>
          <a:off x="2514600" y="3177540"/>
          <a:ext cx="1775460" cy="701040"/>
          <a:chOff x="2697628" y="2705100"/>
          <a:chExt cx="1969622" cy="904876"/>
        </a:xfrm>
      </xdr:grpSpPr>
      <xdr:sp macro="" textlink="">
        <xdr:nvSpPr>
          <xdr:cNvPr id="13" name="テキスト ボックス 12">
            <a:extLst>
              <a:ext uri="{FF2B5EF4-FFF2-40B4-BE49-F238E27FC236}">
                <a16:creationId xmlns:a16="http://schemas.microsoft.com/office/drawing/2014/main" id="{D1644F0A-6F85-2AC0-63E7-16EE67D92D0D}"/>
              </a:ext>
            </a:extLst>
          </xdr:cNvPr>
          <xdr:cNvSpPr txBox="1"/>
        </xdr:nvSpPr>
        <xdr:spPr>
          <a:xfrm>
            <a:off x="2697628" y="2962275"/>
            <a:ext cx="1969622" cy="647701"/>
          </a:xfrm>
          <a:prstGeom prst="rect">
            <a:avLst/>
          </a:prstGeom>
          <a:solidFill>
            <a:schemeClr val="lt1"/>
          </a:solidFill>
          <a:ln w="9525"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u="none"/>
              <a:t>岩井食品：</a:t>
            </a:r>
            <a:r>
              <a:rPr lang="ja-JP" altLang="ja-JP" sz="800" b="0" u="none">
                <a:solidFill>
                  <a:sysClr val="windowText" lastClr="000000"/>
                </a:solidFill>
              </a:rPr>
              <a:t>白菜の浅漬け製品「白菜きりづけ」による</a:t>
            </a:r>
            <a:r>
              <a:rPr lang="ja-JP" altLang="ja-JP" sz="800" b="0" u="none">
                <a:solidFill>
                  <a:sysClr val="windowText" lastClr="000000"/>
                </a:solidFill>
                <a:hlinkClick xmlns:r="http://schemas.openxmlformats.org/officeDocument/2006/relationships" r:id=""/>
              </a:rPr>
              <a:t>病原性大腸菌</a:t>
            </a:r>
            <a:r>
              <a:rPr lang="ja-JP" altLang="ja-JP" sz="800" b="0" u="none">
                <a:solidFill>
                  <a:sysClr val="windowText" lastClr="000000"/>
                </a:solidFill>
              </a:rPr>
              <a:t>の集団</a:t>
            </a:r>
            <a:r>
              <a:rPr lang="ja-JP" altLang="ja-JP" sz="800" b="0" u="none">
                <a:solidFill>
                  <a:sysClr val="windowText" lastClr="000000"/>
                </a:solidFill>
                <a:hlinkClick xmlns:r="http://schemas.openxmlformats.org/officeDocument/2006/relationships" r:id=""/>
              </a:rPr>
              <a:t>食中毒</a:t>
            </a:r>
            <a:r>
              <a:rPr lang="ja-JP" altLang="ja-JP" sz="800" b="0" u="none">
                <a:solidFill>
                  <a:sysClr val="windowText" lastClr="000000"/>
                </a:solidFill>
              </a:rPr>
              <a:t>事件が発生し、最終的に169人が発症</a:t>
            </a:r>
            <a:r>
              <a:rPr lang="ja-JP" altLang="ja-JP" sz="800" b="0" u="none" baseline="30000">
                <a:solidFill>
                  <a:sysClr val="windowText" lastClr="000000"/>
                </a:solidFill>
                <a:hlinkClick xmlns:r="http://schemas.openxmlformats.org/officeDocument/2006/relationships" r:id=""/>
              </a:rPr>
              <a:t>[8]</a:t>
            </a:r>
            <a:r>
              <a:rPr lang="ja-JP" altLang="ja-JP" sz="800" b="0" u="none">
                <a:solidFill>
                  <a:sysClr val="windowText" lastClr="000000"/>
                </a:solidFill>
              </a:rPr>
              <a:t>、8人が死亡する事態</a:t>
            </a:r>
            <a:endParaRPr kumimoji="1" lang="ja-JP" altLang="en-US" sz="800" b="0" u="none">
              <a:solidFill>
                <a:sysClr val="windowText" lastClr="000000"/>
              </a:solidFill>
            </a:endParaRPr>
          </a:p>
        </xdr:txBody>
      </xdr:sp>
      <xdr:cxnSp macro="">
        <xdr:nvCxnSpPr>
          <xdr:cNvPr id="14" name="直線矢印コネクタ 13">
            <a:extLst>
              <a:ext uri="{FF2B5EF4-FFF2-40B4-BE49-F238E27FC236}">
                <a16:creationId xmlns:a16="http://schemas.microsoft.com/office/drawing/2014/main" id="{5783C007-B86C-84C9-EAD4-5A9AE3A2C294}"/>
              </a:ext>
            </a:extLst>
          </xdr:cNvPr>
          <xdr:cNvCxnSpPr/>
        </xdr:nvCxnSpPr>
        <xdr:spPr>
          <a:xfrm flipV="1">
            <a:off x="4191000" y="2705100"/>
            <a:ext cx="190500" cy="228600"/>
          </a:xfrm>
          <a:prstGeom prst="straightConnector1">
            <a:avLst/>
          </a:prstGeom>
          <a:ln>
            <a:solidFill>
              <a:schemeClr val="accent3">
                <a:lumMod val="50000"/>
              </a:schemeClr>
            </a:solidFill>
            <a:tailEnd type="arrow"/>
          </a:ln>
        </xdr:spPr>
        <xdr:style>
          <a:lnRef idx="1">
            <a:schemeClr val="dk1"/>
          </a:lnRef>
          <a:fillRef idx="0">
            <a:schemeClr val="dk1"/>
          </a:fillRef>
          <a:effectRef idx="0">
            <a:schemeClr val="dk1"/>
          </a:effectRef>
          <a:fontRef idx="minor">
            <a:schemeClr val="tx1"/>
          </a:fontRef>
        </xdr:style>
      </xdr:cxnSp>
    </xdr:grpSp>
    <xdr:clientData/>
  </xdr:twoCellAnchor>
  <xdr:twoCellAnchor>
    <xdr:from>
      <xdr:col>0</xdr:col>
      <xdr:colOff>76200</xdr:colOff>
      <xdr:row>25</xdr:row>
      <xdr:rowOff>53340</xdr:rowOff>
    </xdr:from>
    <xdr:to>
      <xdr:col>13</xdr:col>
      <xdr:colOff>502920</xdr:colOff>
      <xdr:row>52</xdr:row>
      <xdr:rowOff>99060</xdr:rowOff>
    </xdr:to>
    <xdr:graphicFrame macro="">
      <xdr:nvGraphicFramePr>
        <xdr:cNvPr id="15" name="グラフ 14">
          <a:extLst>
            <a:ext uri="{FF2B5EF4-FFF2-40B4-BE49-F238E27FC236}">
              <a16:creationId xmlns:a16="http://schemas.microsoft.com/office/drawing/2014/main" id="{8AFFB15A-B59B-446B-B3EE-D335EE659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25</xdr:row>
      <xdr:rowOff>45720</xdr:rowOff>
    </xdr:from>
    <xdr:to>
      <xdr:col>29</xdr:col>
      <xdr:colOff>7620</xdr:colOff>
      <xdr:row>52</xdr:row>
      <xdr:rowOff>114300</xdr:rowOff>
    </xdr:to>
    <xdr:graphicFrame macro="">
      <xdr:nvGraphicFramePr>
        <xdr:cNvPr id="16" name="グラフ 15">
          <a:extLst>
            <a:ext uri="{FF2B5EF4-FFF2-40B4-BE49-F238E27FC236}">
              <a16:creationId xmlns:a16="http://schemas.microsoft.com/office/drawing/2014/main" id="{65600D1D-0D0E-4857-B616-BC62B2EF2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381487</xdr:colOff>
      <xdr:row>46</xdr:row>
      <xdr:rowOff>144457</xdr:rowOff>
    </xdr:from>
    <xdr:ext cx="4553463" cy="261674"/>
    <xdr:pic>
      <xdr:nvPicPr>
        <xdr:cNvPr id="17" name="図 16">
          <a:extLst>
            <a:ext uri="{FF2B5EF4-FFF2-40B4-BE49-F238E27FC236}">
              <a16:creationId xmlns:a16="http://schemas.microsoft.com/office/drawing/2014/main" id="{F64DD475-14BE-4FFE-8C20-C05DD39895B7}"/>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344870" y="7934691"/>
          <a:ext cx="4553463" cy="261674"/>
        </a:xfrm>
        <a:prstGeom prst="rect">
          <a:avLst/>
        </a:prstGeom>
      </xdr:spPr>
    </xdr:pic>
    <xdr:clientData/>
  </xdr:oneCellAnchor>
  <xdr:twoCellAnchor>
    <xdr:from>
      <xdr:col>17</xdr:col>
      <xdr:colOff>342900</xdr:colOff>
      <xdr:row>23</xdr:row>
      <xdr:rowOff>24319</xdr:rowOff>
    </xdr:from>
    <xdr:to>
      <xdr:col>18</xdr:col>
      <xdr:colOff>18887</xdr:colOff>
      <xdr:row>45</xdr:row>
      <xdr:rowOff>53340</xdr:rowOff>
    </xdr:to>
    <xdr:cxnSp macro="">
      <xdr:nvCxnSpPr>
        <xdr:cNvPr id="18" name="直線矢印コネクタ 17">
          <a:extLst>
            <a:ext uri="{FF2B5EF4-FFF2-40B4-BE49-F238E27FC236}">
              <a16:creationId xmlns:a16="http://schemas.microsoft.com/office/drawing/2014/main" id="{D21625EA-34DF-4C50-B7D6-2A0A7EA30A32}"/>
            </a:ext>
          </a:extLst>
        </xdr:cNvPr>
        <xdr:cNvCxnSpPr/>
      </xdr:nvCxnSpPr>
      <xdr:spPr>
        <a:xfrm flipH="1">
          <a:off x="8313420" y="3925759"/>
          <a:ext cx="140807" cy="3694241"/>
        </a:xfrm>
        <a:prstGeom prst="straightConnector1">
          <a:avLst/>
        </a:prstGeom>
        <a:ln>
          <a:solidFill>
            <a:schemeClr val="tx1"/>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152400</xdr:colOff>
      <xdr:row>23</xdr:row>
      <xdr:rowOff>20267</xdr:rowOff>
    </xdr:from>
    <xdr:to>
      <xdr:col>4</xdr:col>
      <xdr:colOff>6079</xdr:colOff>
      <xdr:row>46</xdr:row>
      <xdr:rowOff>53340</xdr:rowOff>
    </xdr:to>
    <xdr:cxnSp macro="">
      <xdr:nvCxnSpPr>
        <xdr:cNvPr id="19" name="直線矢印コネクタ 18">
          <a:extLst>
            <a:ext uri="{FF2B5EF4-FFF2-40B4-BE49-F238E27FC236}">
              <a16:creationId xmlns:a16="http://schemas.microsoft.com/office/drawing/2014/main" id="{D249B7C0-7F55-40B6-935B-264CF8BDD566}"/>
            </a:ext>
          </a:extLst>
        </xdr:cNvPr>
        <xdr:cNvCxnSpPr/>
      </xdr:nvCxnSpPr>
      <xdr:spPr>
        <a:xfrm flipH="1">
          <a:off x="1584960" y="3921707"/>
          <a:ext cx="318499" cy="3865933"/>
        </a:xfrm>
        <a:prstGeom prst="straightConnector1">
          <a:avLst/>
        </a:prstGeom>
        <a:ln>
          <a:solidFill>
            <a:sysClr val="windowText" lastClr="000000"/>
          </a:solidFill>
          <a:prstDash val="sysDash"/>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13335</xdr:rowOff>
    </xdr:from>
    <xdr:to>
      <xdr:col>2</xdr:col>
      <xdr:colOff>470535</xdr:colOff>
      <xdr:row>0</xdr:row>
      <xdr:rowOff>230505</xdr:rowOff>
    </xdr:to>
    <xdr:pic>
      <xdr:nvPicPr>
        <xdr:cNvPr id="2" name="図 1" descr="感染症・食中毒情報">
          <a:extLst>
            <a:ext uri="{FF2B5EF4-FFF2-40B4-BE49-F238E27FC236}">
              <a16:creationId xmlns:a16="http://schemas.microsoft.com/office/drawing/2014/main" id="{F3DC39EB-F9B0-439D-9039-ED38C533729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76200" y="13335"/>
          <a:ext cx="2306955" cy="2171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C0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lnDef>
      <a:spPr/>
      <a:bodyPr/>
      <a:lstStyle/>
      <a:style>
        <a:lnRef idx="2">
          <a:schemeClr val="accent2"/>
        </a:lnRef>
        <a:fillRef idx="0">
          <a:schemeClr val="accent2"/>
        </a:fillRef>
        <a:effectRef idx="1">
          <a:schemeClr val="accent2"/>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lgn="l">
          <a:defRPr kumimoji="1" sz="20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harma-s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zoom.us/webinar/register/WN_9-ciXs0sQT2yGdb79VBoLQ"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miyazakihonto.com/2023/03/12/miyazkaidaigakucallengeproglum/" TargetMode="External"/><Relationship Id="rId2" Type="http://schemas.openxmlformats.org/officeDocument/2006/relationships/hyperlink" Target="https://fily.jp/articles/3672" TargetMode="External"/><Relationship Id="rId1" Type="http://schemas.openxmlformats.org/officeDocument/2006/relationships/hyperlink" Target="https://topics.smt.docomo.ne.jp/article/recordchina/business/recordchina-RC_910801"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idsc.tokyo-eiken.go.jp/diseases/gastro/gastro/"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nikkei.com/article/DGXZQODL250V00V21C20A1000000/" TargetMode="External"/><Relationship Id="rId1" Type="http://schemas.openxmlformats.org/officeDocument/2006/relationships/hyperlink" Target="https://gisanddata.maps.arcgis.com/apps/opsdashboard/index.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news.biglobe.ne.jp/domestic/0314/joj_230314_3851569208.html" TargetMode="External"/><Relationship Id="rId3" Type="http://schemas.openxmlformats.org/officeDocument/2006/relationships/hyperlink" Target="https://www3.nhk.or.jp/lnews/fukushima/20230316/6050022099.html" TargetMode="External"/><Relationship Id="rId7" Type="http://schemas.openxmlformats.org/officeDocument/2006/relationships/hyperlink" Target="https://news.yahoo.co.jp/articles/54179ccc242e557d74980a4f8655caa9d254ce9b" TargetMode="External"/><Relationship Id="rId2" Type="http://schemas.openxmlformats.org/officeDocument/2006/relationships/hyperlink" Target="https://nordot.app/1009049642973315072?c=113147194022725109" TargetMode="External"/><Relationship Id="rId1" Type="http://schemas.openxmlformats.org/officeDocument/2006/relationships/hyperlink" Target="https://www3.nhk.or.jp/lnews/fukushima/20230316/6050022099.html" TargetMode="External"/><Relationship Id="rId6" Type="http://schemas.openxmlformats.org/officeDocument/2006/relationships/hyperlink" Target="https://www.kappou-itoya.jp/wp-content/uploads/2023/03/itoya20230317.pdf" TargetMode="External"/><Relationship Id="rId11" Type="http://schemas.openxmlformats.org/officeDocument/2006/relationships/printerSettings" Target="../printerSettings/printerSettings6.bin"/><Relationship Id="rId5" Type="http://schemas.openxmlformats.org/officeDocument/2006/relationships/hyperlink" Target="https://ryukyushimpo.jp/mainichi/entry-1679601.html" TargetMode="External"/><Relationship Id="rId10" Type="http://schemas.openxmlformats.org/officeDocument/2006/relationships/hyperlink" Target="https://note.com/atatake/n/n671aec590597" TargetMode="External"/><Relationship Id="rId4" Type="http://schemas.openxmlformats.org/officeDocument/2006/relationships/hyperlink" Target="https://newsdig.tbs.co.jp/articles/-/384424?display=1" TargetMode="External"/><Relationship Id="rId9" Type="http://schemas.openxmlformats.org/officeDocument/2006/relationships/hyperlink" Target="https://www.metro.tokyo.lg.jp/tosei/hodohappyo/press/2023/03/14/02.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3.nhk.or.jp/news/html/20230315/k10014009451000.html" TargetMode="External"/><Relationship Id="rId3" Type="http://schemas.openxmlformats.org/officeDocument/2006/relationships/hyperlink" Target="https://news.yahoo.co.jp/articles/ab928df9a4b37d2b1bfacd1bc2dd4a93fb452e15" TargetMode="External"/><Relationship Id="rId7" Type="http://schemas.openxmlformats.org/officeDocument/2006/relationships/hyperlink" Target="https://news.yahoo.co.jp/articles/2ed5e0fe3bd0db4bb0e5d19eaf40b4d1c255c539" TargetMode="External"/><Relationship Id="rId2" Type="http://schemas.openxmlformats.org/officeDocument/2006/relationships/hyperlink" Target="https://japan.ajunews.com/view/20230313110232264" TargetMode="External"/><Relationship Id="rId1" Type="http://schemas.openxmlformats.org/officeDocument/2006/relationships/hyperlink" Target="https://www.ssnp.co.jp/liquor/504357/" TargetMode="External"/><Relationship Id="rId6" Type="http://schemas.openxmlformats.org/officeDocument/2006/relationships/hyperlink" Target="https://news.yahoo.co.jp/articles/1d89faf604c9efa5f8913ad75522229b4cb2428e" TargetMode="External"/><Relationship Id="rId5" Type="http://schemas.openxmlformats.org/officeDocument/2006/relationships/hyperlink" Target="https://www.nna.jp/news/2492252?media=bn&amp;country=hkd&amp;type=4&amp;free=1" TargetMode="External"/><Relationship Id="rId4" Type="http://schemas.openxmlformats.org/officeDocument/2006/relationships/hyperlink" Target="https://diamond.jp/articles/-/319126"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mhlw.go.jp/stf/covid-19/kokunainohasseijouky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60"/>
  <sheetViews>
    <sheetView zoomScaleNormal="100" workbookViewId="0">
      <selection activeCell="H27" sqref="H27"/>
    </sheetView>
  </sheetViews>
  <sheetFormatPr defaultRowHeight="13.2"/>
  <cols>
    <col min="1" max="1" width="15.21875" customWidth="1"/>
    <col min="2" max="2" width="10.44140625" customWidth="1"/>
    <col min="3" max="3" width="8.6640625" customWidth="1"/>
    <col min="4" max="4" width="6.6640625" customWidth="1"/>
    <col min="5" max="5" width="8.33203125" customWidth="1"/>
    <col min="6" max="6" width="7" customWidth="1"/>
    <col min="7" max="7" width="12.21875" customWidth="1"/>
    <col min="8" max="8" width="58.44140625" customWidth="1"/>
    <col min="9" max="9" width="4.21875" customWidth="1"/>
  </cols>
  <sheetData>
    <row r="1" spans="1:17" ht="13.8" thickTop="1">
      <c r="A1" s="202" t="s">
        <v>258</v>
      </c>
      <c r="B1" s="203"/>
      <c r="C1" s="203" t="s">
        <v>238</v>
      </c>
      <c r="D1" s="203"/>
      <c r="E1" s="203"/>
      <c r="F1" s="203"/>
      <c r="G1" s="203"/>
      <c r="H1" s="203"/>
      <c r="I1" s="114"/>
    </row>
    <row r="2" spans="1:17">
      <c r="A2" s="204" t="s">
        <v>120</v>
      </c>
      <c r="B2" s="205"/>
      <c r="C2" s="205"/>
      <c r="D2" s="205"/>
      <c r="E2" s="205"/>
      <c r="F2" s="205"/>
      <c r="G2" s="205"/>
      <c r="H2" s="205"/>
      <c r="I2" s="114"/>
    </row>
    <row r="3" spans="1:17" ht="15.75" customHeight="1">
      <c r="A3" s="575" t="s">
        <v>29</v>
      </c>
      <c r="B3" s="576"/>
      <c r="C3" s="576"/>
      <c r="D3" s="576"/>
      <c r="E3" s="576"/>
      <c r="F3" s="576"/>
      <c r="G3" s="576"/>
      <c r="H3" s="577"/>
      <c r="I3" s="114"/>
    </row>
    <row r="4" spans="1:17">
      <c r="A4" s="204" t="s">
        <v>191</v>
      </c>
      <c r="B4" s="205"/>
      <c r="C4" s="205"/>
      <c r="D4" s="205"/>
      <c r="E4" s="205"/>
      <c r="F4" s="205"/>
      <c r="G4" s="205"/>
      <c r="H4" s="205"/>
      <c r="I4" s="114"/>
    </row>
    <row r="5" spans="1:17">
      <c r="A5" s="204" t="s">
        <v>121</v>
      </c>
      <c r="B5" s="205"/>
      <c r="C5" s="205"/>
      <c r="D5" s="205"/>
      <c r="E5" s="205"/>
      <c r="F5" s="205"/>
      <c r="G5" s="205"/>
      <c r="H5" s="205"/>
      <c r="I5" s="114"/>
    </row>
    <row r="6" spans="1:17">
      <c r="A6" s="206" t="s">
        <v>120</v>
      </c>
      <c r="B6" s="207"/>
      <c r="C6" s="207"/>
      <c r="D6" s="207"/>
      <c r="E6" s="207"/>
      <c r="F6" s="207"/>
      <c r="G6" s="207"/>
      <c r="H6" s="207"/>
      <c r="I6" s="114"/>
    </row>
    <row r="7" spans="1:17">
      <c r="A7" s="206" t="s">
        <v>122</v>
      </c>
      <c r="B7" s="207"/>
      <c r="C7" s="207"/>
      <c r="D7" s="207"/>
      <c r="E7" s="207"/>
      <c r="F7" s="207"/>
      <c r="G7" s="207"/>
      <c r="H7" s="207"/>
      <c r="I7" s="114"/>
    </row>
    <row r="8" spans="1:17">
      <c r="A8" s="208" t="s">
        <v>123</v>
      </c>
      <c r="B8" s="209"/>
      <c r="C8" s="209"/>
      <c r="D8" s="209"/>
      <c r="E8" s="209"/>
      <c r="F8" s="209"/>
      <c r="G8" s="209"/>
      <c r="H8" s="209"/>
      <c r="I8" s="114"/>
    </row>
    <row r="9" spans="1:17" ht="15" customHeight="1">
      <c r="A9" s="248" t="s">
        <v>124</v>
      </c>
      <c r="B9" s="249" t="str">
        <f>+'10　食中毒記事等 '!A2</f>
        <v>パン食べた園児など１４２人食中毒 店を営業停止処分 いわき</v>
      </c>
      <c r="C9" s="250"/>
      <c r="D9" s="250"/>
      <c r="E9" s="250"/>
      <c r="F9" s="250"/>
      <c r="G9" s="250"/>
      <c r="H9" s="250"/>
      <c r="I9" s="114"/>
    </row>
    <row r="10" spans="1:17" ht="15" customHeight="1">
      <c r="A10" s="248" t="s">
        <v>125</v>
      </c>
      <c r="B10" s="249" t="s">
        <v>263</v>
      </c>
      <c r="C10" s="249" t="s">
        <v>245</v>
      </c>
      <c r="D10" s="251">
        <f>+'10　ノロウイルス関連情報 '!G73</f>
        <v>5.88</v>
      </c>
      <c r="E10" s="249" t="s">
        <v>246</v>
      </c>
      <c r="F10" s="252">
        <f>+'10　ノロウイルス関連情報 '!I73</f>
        <v>-7.0000000000000284E-2</v>
      </c>
      <c r="G10" s="250" t="s">
        <v>29</v>
      </c>
      <c r="H10" s="250"/>
      <c r="I10" s="114"/>
      <c r="L10" t="s">
        <v>263</v>
      </c>
      <c r="M10" t="s">
        <v>273</v>
      </c>
      <c r="N10">
        <v>7.26</v>
      </c>
      <c r="O10" t="s">
        <v>274</v>
      </c>
      <c r="P10">
        <v>-0.65000000000000036</v>
      </c>
      <c r="Q10" t="s">
        <v>275</v>
      </c>
    </row>
    <row r="11" spans="1:17" s="129" customFormat="1" ht="15" customHeight="1">
      <c r="A11" s="253" t="s">
        <v>126</v>
      </c>
      <c r="B11" s="581" t="str">
        <f>+'10　 残留農薬　等 '!A2</f>
        <v>日本のイチゴからまた基準値超えの残留農薬、過去最大規模―台湾メディア</v>
      </c>
      <c r="C11" s="581"/>
      <c r="D11" s="581"/>
      <c r="E11" s="581"/>
      <c r="F11" s="581"/>
      <c r="G11" s="581"/>
      <c r="H11" s="254"/>
      <c r="I11" s="128"/>
      <c r="J11" s="129" t="s">
        <v>127</v>
      </c>
      <c r="L11" s="129" t="s">
        <v>272</v>
      </c>
    </row>
    <row r="12" spans="1:17" ht="15" customHeight="1">
      <c r="A12" s="248" t="s">
        <v>128</v>
      </c>
      <c r="B12" s="249" t="str">
        <f>+'10　食品表示'!A2</f>
        <v>困惑する会社も…4月から大豆等で“遺伝子組換え5％以下”は「遺伝子組換え混入防止管理済み」等の表示に</v>
      </c>
      <c r="C12" s="250"/>
      <c r="D12" s="250"/>
      <c r="E12" s="250"/>
      <c r="F12" s="250"/>
      <c r="G12" s="250"/>
      <c r="H12" s="250"/>
      <c r="I12" s="114"/>
      <c r="L12" t="s">
        <v>277</v>
      </c>
    </row>
    <row r="13" spans="1:17" ht="15" customHeight="1">
      <c r="A13" s="248" t="s">
        <v>129</v>
      </c>
      <c r="B13" s="255" t="str">
        <f>+'10　海外情報'!A2</f>
        <v>米環境保護局 飲用水の有機フッ素化合物 濃度基準値案を公表 ｜ NHK ｜ 環境</v>
      </c>
      <c r="C13" s="250"/>
      <c r="D13" s="250"/>
      <c r="E13" s="250"/>
      <c r="F13" s="250"/>
      <c r="G13" s="250"/>
      <c r="H13" s="250"/>
      <c r="I13" s="114"/>
      <c r="L13" t="s">
        <v>278</v>
      </c>
    </row>
    <row r="14" spans="1:17" ht="15" customHeight="1">
      <c r="A14" s="255" t="s">
        <v>130</v>
      </c>
      <c r="B14" s="256" t="str">
        <f>+'10　海外情報'!A8</f>
        <v xml:space="preserve">北京市、罰金処分　ゴキブリ混入、126万円（共同通信） </v>
      </c>
      <c r="C14" s="578"/>
      <c r="D14" s="578"/>
      <c r="E14" s="578"/>
      <c r="F14" s="578"/>
      <c r="G14" s="578"/>
      <c r="H14" s="579"/>
      <c r="I14" s="114"/>
      <c r="L14" t="s">
        <v>279</v>
      </c>
    </row>
    <row r="15" spans="1:17" ht="15" customHeight="1">
      <c r="A15" s="248" t="s">
        <v>131</v>
      </c>
      <c r="B15" s="249" t="str">
        <f>+'10　感染症統計'!A21</f>
        <v>※2023年 第10週（3/6～3/12） 現在</v>
      </c>
      <c r="C15" s="250"/>
      <c r="D15" s="249" t="s">
        <v>21</v>
      </c>
      <c r="E15" s="250"/>
      <c r="F15" s="250"/>
      <c r="G15" s="250"/>
      <c r="H15" s="250"/>
      <c r="I15" s="114"/>
      <c r="N15" t="s">
        <v>276</v>
      </c>
    </row>
    <row r="16" spans="1:17" ht="15" customHeight="1">
      <c r="A16" s="248" t="s">
        <v>132</v>
      </c>
      <c r="B16" s="580" t="str">
        <f>+'9　感染症情報'!B2</f>
        <v>2023年 第9週（2月27日〜 3月5日）</v>
      </c>
      <c r="C16" s="580"/>
      <c r="D16" s="580"/>
      <c r="E16" s="580"/>
      <c r="F16" s="580"/>
      <c r="G16" s="580"/>
      <c r="H16" s="250"/>
      <c r="I16" s="114"/>
    </row>
    <row r="17" spans="1:16" ht="15" customHeight="1">
      <c r="A17" s="248" t="s">
        <v>227</v>
      </c>
      <c r="B17" s="383" t="str">
        <f>+'10  衛生訓話'!A2</f>
        <v>　今週のお題(食品を取り扱うときは、指輪や時計などを外します)</v>
      </c>
      <c r="C17" s="250"/>
      <c r="D17" s="250"/>
      <c r="E17" s="250"/>
      <c r="F17" s="257"/>
      <c r="G17" s="250"/>
      <c r="H17" s="250"/>
      <c r="I17" s="114"/>
    </row>
    <row r="18" spans="1:16" ht="15" customHeight="1">
      <c r="A18" s="248" t="s">
        <v>136</v>
      </c>
      <c r="B18" s="250" t="str">
        <f>+'10　新型コロナウイルス情報'!C4</f>
        <v>今週の新型コロナ 新規感染者数　世界で66万人(対前週の増減 : 33万人減少)</v>
      </c>
      <c r="C18" s="250"/>
      <c r="D18" s="250"/>
      <c r="E18" s="250"/>
      <c r="F18" s="250" t="s">
        <v>21</v>
      </c>
      <c r="G18" s="250"/>
      <c r="H18" s="250"/>
      <c r="I18" s="114"/>
      <c r="P18" t="s">
        <v>276</v>
      </c>
    </row>
    <row r="19" spans="1:16" ht="15" customHeight="1">
      <c r="A19" s="248" t="s">
        <v>194</v>
      </c>
      <c r="B19" s="460" t="s">
        <v>314</v>
      </c>
      <c r="C19" s="250"/>
      <c r="D19" s="250"/>
      <c r="E19" s="250"/>
      <c r="F19" s="250"/>
      <c r="G19" s="250"/>
      <c r="H19" s="250"/>
      <c r="I19" s="114"/>
      <c r="L19" t="s">
        <v>280</v>
      </c>
    </row>
    <row r="20" spans="1:16">
      <c r="A20" s="208" t="s">
        <v>123</v>
      </c>
      <c r="B20" s="209"/>
      <c r="C20" s="209"/>
      <c r="D20" s="209"/>
      <c r="E20" s="209"/>
      <c r="F20" s="209"/>
      <c r="G20" s="209"/>
      <c r="H20" s="209"/>
      <c r="I20" s="114"/>
    </row>
    <row r="21" spans="1:16">
      <c r="A21" s="206" t="s">
        <v>21</v>
      </c>
      <c r="B21" s="207"/>
      <c r="C21" s="207"/>
      <c r="D21" s="207"/>
      <c r="E21" s="207"/>
      <c r="F21" s="207"/>
      <c r="G21" s="207"/>
      <c r="H21" s="207"/>
      <c r="I21" s="114"/>
    </row>
    <row r="22" spans="1:16">
      <c r="A22" s="115" t="s">
        <v>133</v>
      </c>
      <c r="I22" s="114"/>
    </row>
    <row r="23" spans="1:16">
      <c r="A23" s="114"/>
      <c r="I23" s="114"/>
    </row>
    <row r="24" spans="1:16">
      <c r="A24" s="114"/>
      <c r="I24" s="114"/>
    </row>
    <row r="25" spans="1:16">
      <c r="A25" s="114"/>
      <c r="I25" s="114"/>
    </row>
    <row r="26" spans="1:16">
      <c r="A26" s="114"/>
      <c r="I26" s="114"/>
    </row>
    <row r="27" spans="1:16">
      <c r="A27" s="114"/>
      <c r="I27" s="114"/>
    </row>
    <row r="28" spans="1:16">
      <c r="A28" s="114"/>
      <c r="I28" s="114"/>
    </row>
    <row r="29" spans="1:16">
      <c r="A29" s="114"/>
      <c r="H29" t="s">
        <v>486</v>
      </c>
      <c r="I29" s="114"/>
    </row>
    <row r="30" spans="1:16">
      <c r="A30" s="114"/>
      <c r="I30" s="114"/>
    </row>
    <row r="31" spans="1:16">
      <c r="A31" s="114"/>
      <c r="I31" s="114"/>
    </row>
    <row r="32" spans="1:16">
      <c r="A32" s="114"/>
      <c r="I32" s="114"/>
    </row>
    <row r="33" spans="1:9" ht="13.8" thickBot="1">
      <c r="A33" s="116"/>
      <c r="B33" s="117"/>
      <c r="C33" s="117"/>
      <c r="D33" s="117"/>
      <c r="E33" s="117"/>
      <c r="F33" s="117"/>
      <c r="G33" s="117"/>
      <c r="H33" s="117"/>
      <c r="I33" s="114"/>
    </row>
    <row r="34" spans="1:9" ht="13.8" thickTop="1"/>
    <row r="37" spans="1:9" ht="24.6">
      <c r="A37" s="142" t="s">
        <v>157</v>
      </c>
    </row>
    <row r="38" spans="1:9" ht="40.5" customHeight="1">
      <c r="A38" s="582" t="s">
        <v>158</v>
      </c>
      <c r="B38" s="582"/>
      <c r="C38" s="582"/>
      <c r="D38" s="582"/>
      <c r="E38" s="582"/>
      <c r="F38" s="582"/>
      <c r="G38" s="582"/>
    </row>
    <row r="39" spans="1:9" ht="30.75" customHeight="1">
      <c r="A39" s="574" t="s">
        <v>159</v>
      </c>
      <c r="B39" s="574"/>
      <c r="C39" s="574"/>
      <c r="D39" s="574"/>
      <c r="E39" s="574"/>
      <c r="F39" s="574"/>
      <c r="G39" s="574"/>
    </row>
    <row r="40" spans="1:9" ht="15">
      <c r="A40" s="143"/>
    </row>
    <row r="41" spans="1:9" ht="69.75" customHeight="1">
      <c r="A41" s="569" t="s">
        <v>167</v>
      </c>
      <c r="B41" s="569"/>
      <c r="C41" s="569"/>
      <c r="D41" s="569"/>
      <c r="E41" s="569"/>
      <c r="F41" s="569"/>
      <c r="G41" s="569"/>
    </row>
    <row r="42" spans="1:9" ht="35.25" customHeight="1">
      <c r="A42" s="574" t="s">
        <v>160</v>
      </c>
      <c r="B42" s="574"/>
      <c r="C42" s="574"/>
      <c r="D42" s="574"/>
      <c r="E42" s="574"/>
      <c r="F42" s="574"/>
      <c r="G42" s="574"/>
    </row>
    <row r="43" spans="1:9" ht="59.25" customHeight="1">
      <c r="A43" s="569" t="s">
        <v>161</v>
      </c>
      <c r="B43" s="569"/>
      <c r="C43" s="569"/>
      <c r="D43" s="569"/>
      <c r="E43" s="569"/>
      <c r="F43" s="569"/>
      <c r="G43" s="569"/>
    </row>
    <row r="44" spans="1:9" ht="15">
      <c r="A44" s="144"/>
    </row>
    <row r="45" spans="1:9" ht="27.75" customHeight="1">
      <c r="A45" s="571" t="s">
        <v>162</v>
      </c>
      <c r="B45" s="571"/>
      <c r="C45" s="571"/>
      <c r="D45" s="571"/>
      <c r="E45" s="571"/>
      <c r="F45" s="571"/>
      <c r="G45" s="571"/>
    </row>
    <row r="46" spans="1:9" ht="53.25" customHeight="1">
      <c r="A46" s="570" t="s">
        <v>168</v>
      </c>
      <c r="B46" s="569"/>
      <c r="C46" s="569"/>
      <c r="D46" s="569"/>
      <c r="E46" s="569"/>
      <c r="F46" s="569"/>
      <c r="G46" s="569"/>
    </row>
    <row r="47" spans="1:9" ht="15">
      <c r="A47" s="144"/>
    </row>
    <row r="48" spans="1:9" ht="32.25" customHeight="1">
      <c r="A48" s="571" t="s">
        <v>163</v>
      </c>
      <c r="B48" s="571"/>
      <c r="C48" s="571"/>
      <c r="D48" s="571"/>
      <c r="E48" s="571"/>
      <c r="F48" s="571"/>
      <c r="G48" s="571"/>
    </row>
    <row r="49" spans="1:7" ht="15">
      <c r="A49" s="143"/>
    </row>
    <row r="50" spans="1:7" ht="87" customHeight="1">
      <c r="A50" s="570" t="s">
        <v>169</v>
      </c>
      <c r="B50" s="569"/>
      <c r="C50" s="569"/>
      <c r="D50" s="569"/>
      <c r="E50" s="569"/>
      <c r="F50" s="569"/>
      <c r="G50" s="569"/>
    </row>
    <row r="51" spans="1:7" ht="15">
      <c r="A51" s="144"/>
    </row>
    <row r="52" spans="1:7" ht="32.25" customHeight="1">
      <c r="A52" s="571" t="s">
        <v>164</v>
      </c>
      <c r="B52" s="571"/>
      <c r="C52" s="571"/>
      <c r="D52" s="571"/>
      <c r="E52" s="571"/>
      <c r="F52" s="571"/>
      <c r="G52" s="571"/>
    </row>
    <row r="53" spans="1:7" ht="29.25" customHeight="1">
      <c r="A53" s="569" t="s">
        <v>165</v>
      </c>
      <c r="B53" s="569"/>
      <c r="C53" s="569"/>
      <c r="D53" s="569"/>
      <c r="E53" s="569"/>
      <c r="F53" s="569"/>
      <c r="G53" s="569"/>
    </row>
    <row r="54" spans="1:7" ht="15">
      <c r="A54" s="144"/>
    </row>
    <row r="55" spans="1:7" s="129" customFormat="1" ht="110.25" customHeight="1">
      <c r="A55" s="572" t="s">
        <v>170</v>
      </c>
      <c r="B55" s="573"/>
      <c r="C55" s="573"/>
      <c r="D55" s="573"/>
      <c r="E55" s="573"/>
      <c r="F55" s="573"/>
      <c r="G55" s="573"/>
    </row>
    <row r="56" spans="1:7" ht="34.5" customHeight="1">
      <c r="A56" s="574" t="s">
        <v>166</v>
      </c>
      <c r="B56" s="574"/>
      <c r="C56" s="574"/>
      <c r="D56" s="574"/>
      <c r="E56" s="574"/>
      <c r="F56" s="574"/>
      <c r="G56" s="574"/>
    </row>
    <row r="57" spans="1:7" ht="114" customHeight="1">
      <c r="A57" s="570" t="s">
        <v>171</v>
      </c>
      <c r="B57" s="569"/>
      <c r="C57" s="569"/>
      <c r="D57" s="569"/>
      <c r="E57" s="569"/>
      <c r="F57" s="569"/>
      <c r="G57" s="569"/>
    </row>
    <row r="58" spans="1:7" ht="109.5" customHeight="1">
      <c r="A58" s="569"/>
      <c r="B58" s="569"/>
      <c r="C58" s="569"/>
      <c r="D58" s="569"/>
      <c r="E58" s="569"/>
      <c r="F58" s="569"/>
      <c r="G58" s="569"/>
    </row>
    <row r="59" spans="1:7" ht="15">
      <c r="A59" s="144"/>
    </row>
    <row r="60" spans="1:7" s="141" customFormat="1" ht="57.75" customHeight="1">
      <c r="A60" s="569"/>
      <c r="B60" s="569"/>
      <c r="C60" s="569"/>
      <c r="D60" s="569"/>
      <c r="E60" s="569"/>
      <c r="F60" s="569"/>
      <c r="G60" s="569"/>
    </row>
  </sheetData>
  <mergeCells count="20">
    <mergeCell ref="A3:H3"/>
    <mergeCell ref="C14:H14"/>
    <mergeCell ref="B16:G16"/>
    <mergeCell ref="B11:G11"/>
    <mergeCell ref="A38:G38"/>
    <mergeCell ref="A46:G46"/>
    <mergeCell ref="A45:G45"/>
    <mergeCell ref="A52:G52"/>
    <mergeCell ref="A39:G39"/>
    <mergeCell ref="A41:G41"/>
    <mergeCell ref="A43:G43"/>
    <mergeCell ref="A42:G42"/>
    <mergeCell ref="A58:G58"/>
    <mergeCell ref="A57:G57"/>
    <mergeCell ref="A60:G60"/>
    <mergeCell ref="A50:G50"/>
    <mergeCell ref="A48:G48"/>
    <mergeCell ref="A55:G55"/>
    <mergeCell ref="A53:G53"/>
    <mergeCell ref="A56:G56"/>
  </mergeCells>
  <phoneticPr fontId="33"/>
  <hyperlinks>
    <hyperlink ref="A38" r:id="rId1" display="https://pharma-sc.com/" xr:uid="{00000000-0004-0000-0000-000000000000}"/>
  </hyperlinks>
  <pageMargins left="0.75" right="0.75" top="1" bottom="1" header="0.51200000000000001" footer="0.51200000000000001"/>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K31"/>
  <sheetViews>
    <sheetView view="pageBreakPreview" zoomScaleNormal="100" zoomScaleSheetLayoutView="100" workbookViewId="0">
      <selection activeCell="G8" sqref="G8"/>
    </sheetView>
  </sheetViews>
  <sheetFormatPr defaultColWidth="9" defaultRowHeight="13.2"/>
  <cols>
    <col min="1" max="1" width="21.33203125" style="42" customWidth="1"/>
    <col min="2" max="2" width="19.77734375" style="42" customWidth="1"/>
    <col min="3" max="3" width="80.21875" style="353" customWidth="1"/>
    <col min="4" max="4" width="14.44140625" style="43" customWidth="1"/>
    <col min="5" max="5" width="13.6640625" style="43" customWidth="1"/>
    <col min="6" max="6" width="13.88671875" style="1" customWidth="1"/>
    <col min="7" max="7" width="58.6640625" style="1" customWidth="1"/>
    <col min="8" max="10" width="9" style="1"/>
    <col min="11" max="11" width="14.109375" style="1" customWidth="1"/>
    <col min="12" max="16384" width="9" style="1"/>
  </cols>
  <sheetData>
    <row r="1" spans="1:5" ht="44.25" customHeight="1">
      <c r="A1" s="367" t="s">
        <v>349</v>
      </c>
      <c r="B1" s="368" t="s">
        <v>221</v>
      </c>
      <c r="C1" s="511" t="s">
        <v>271</v>
      </c>
      <c r="D1" s="369" t="s">
        <v>25</v>
      </c>
      <c r="E1" s="370" t="s">
        <v>26</v>
      </c>
    </row>
    <row r="2" spans="1:5" s="119" customFormat="1" ht="22.95" customHeight="1">
      <c r="A2" s="450" t="s">
        <v>286</v>
      </c>
      <c r="B2" s="451" t="s">
        <v>352</v>
      </c>
      <c r="C2" s="533" t="s">
        <v>379</v>
      </c>
      <c r="D2" s="452">
        <v>45002</v>
      </c>
      <c r="E2" s="453">
        <v>45002</v>
      </c>
    </row>
    <row r="3" spans="1:5" s="119" customFormat="1" ht="22.95" customHeight="1">
      <c r="A3" s="450" t="s">
        <v>288</v>
      </c>
      <c r="B3" s="451" t="s">
        <v>353</v>
      </c>
      <c r="C3" s="533" t="s">
        <v>380</v>
      </c>
      <c r="D3" s="452">
        <v>45001</v>
      </c>
      <c r="E3" s="453">
        <v>45002</v>
      </c>
    </row>
    <row r="4" spans="1:5" s="119" customFormat="1" ht="22.95" customHeight="1">
      <c r="A4" s="450" t="s">
        <v>286</v>
      </c>
      <c r="B4" s="451" t="s">
        <v>312</v>
      </c>
      <c r="C4" s="534" t="s">
        <v>381</v>
      </c>
      <c r="D4" s="452">
        <v>45001</v>
      </c>
      <c r="E4" s="453">
        <v>45002</v>
      </c>
    </row>
    <row r="5" spans="1:5" s="119" customFormat="1" ht="22.95" customHeight="1">
      <c r="A5" s="450" t="s">
        <v>286</v>
      </c>
      <c r="B5" s="451" t="s">
        <v>354</v>
      </c>
      <c r="C5" s="535" t="s">
        <v>382</v>
      </c>
      <c r="D5" s="452">
        <v>45001</v>
      </c>
      <c r="E5" s="453">
        <v>45002</v>
      </c>
    </row>
    <row r="6" spans="1:5" s="119" customFormat="1" ht="22.95" customHeight="1">
      <c r="A6" s="450" t="s">
        <v>288</v>
      </c>
      <c r="B6" s="451" t="s">
        <v>355</v>
      </c>
      <c r="C6" s="451" t="s">
        <v>383</v>
      </c>
      <c r="D6" s="452">
        <v>45001</v>
      </c>
      <c r="E6" s="453">
        <v>45002</v>
      </c>
    </row>
    <row r="7" spans="1:5" s="119" customFormat="1" ht="22.95" customHeight="1">
      <c r="A7" s="450" t="s">
        <v>287</v>
      </c>
      <c r="B7" s="451" t="s">
        <v>356</v>
      </c>
      <c r="C7" s="818" t="s">
        <v>384</v>
      </c>
      <c r="D7" s="452">
        <v>45001</v>
      </c>
      <c r="E7" s="453">
        <v>45002</v>
      </c>
    </row>
    <row r="8" spans="1:5" s="119" customFormat="1" ht="22.95" customHeight="1">
      <c r="A8" s="473" t="s">
        <v>286</v>
      </c>
      <c r="B8" s="451" t="s">
        <v>357</v>
      </c>
      <c r="C8" s="535" t="s">
        <v>385</v>
      </c>
      <c r="D8" s="452">
        <v>45001</v>
      </c>
      <c r="E8" s="474">
        <v>45002</v>
      </c>
    </row>
    <row r="9" spans="1:5" s="119" customFormat="1" ht="22.95" customHeight="1">
      <c r="A9" s="473" t="s">
        <v>358</v>
      </c>
      <c r="B9" s="451" t="s">
        <v>359</v>
      </c>
      <c r="C9" s="536" t="s">
        <v>386</v>
      </c>
      <c r="D9" s="452">
        <v>44999</v>
      </c>
      <c r="E9" s="474">
        <v>45002</v>
      </c>
    </row>
    <row r="10" spans="1:5" s="119" customFormat="1" ht="22.95" customHeight="1">
      <c r="A10" s="473" t="s">
        <v>288</v>
      </c>
      <c r="B10" s="451" t="s">
        <v>360</v>
      </c>
      <c r="C10" s="533" t="s">
        <v>387</v>
      </c>
      <c r="D10" s="452">
        <v>44999</v>
      </c>
      <c r="E10" s="474">
        <v>45002</v>
      </c>
    </row>
    <row r="11" spans="1:5" s="119" customFormat="1" ht="22.95" customHeight="1">
      <c r="A11" s="473" t="s">
        <v>286</v>
      </c>
      <c r="B11" s="451" t="s">
        <v>361</v>
      </c>
      <c r="C11" s="817" t="s">
        <v>388</v>
      </c>
      <c r="D11" s="452">
        <v>45000</v>
      </c>
      <c r="E11" s="474">
        <v>45001</v>
      </c>
    </row>
    <row r="12" spans="1:5" s="119" customFormat="1" ht="22.95" customHeight="1">
      <c r="A12" s="473" t="s">
        <v>286</v>
      </c>
      <c r="B12" s="451" t="s">
        <v>290</v>
      </c>
      <c r="C12" s="534" t="s">
        <v>389</v>
      </c>
      <c r="D12" s="452">
        <v>45000</v>
      </c>
      <c r="E12" s="474">
        <v>45001</v>
      </c>
    </row>
    <row r="13" spans="1:5" s="119" customFormat="1" ht="22.95" customHeight="1">
      <c r="A13" s="473" t="s">
        <v>286</v>
      </c>
      <c r="B13" s="451" t="s">
        <v>289</v>
      </c>
      <c r="C13" s="817" t="s">
        <v>390</v>
      </c>
      <c r="D13" s="452">
        <v>45000</v>
      </c>
      <c r="E13" s="474">
        <v>45001</v>
      </c>
    </row>
    <row r="14" spans="1:5" s="119" customFormat="1" ht="22.95" customHeight="1">
      <c r="A14" s="473" t="s">
        <v>286</v>
      </c>
      <c r="B14" s="451" t="s">
        <v>311</v>
      </c>
      <c r="C14" s="817" t="s">
        <v>362</v>
      </c>
      <c r="D14" s="452">
        <v>45000</v>
      </c>
      <c r="E14" s="474">
        <v>45000</v>
      </c>
    </row>
    <row r="15" spans="1:5" s="119" customFormat="1" ht="22.95" customHeight="1">
      <c r="A15" s="473" t="s">
        <v>286</v>
      </c>
      <c r="B15" s="451" t="s">
        <v>363</v>
      </c>
      <c r="C15" s="534" t="s">
        <v>364</v>
      </c>
      <c r="D15" s="452">
        <v>44999</v>
      </c>
      <c r="E15" s="474">
        <v>45000</v>
      </c>
    </row>
    <row r="16" spans="1:5" s="119" customFormat="1" ht="22.95" customHeight="1">
      <c r="A16" s="473" t="s">
        <v>288</v>
      </c>
      <c r="B16" s="451" t="s">
        <v>365</v>
      </c>
      <c r="C16" s="534" t="s">
        <v>366</v>
      </c>
      <c r="D16" s="452">
        <v>44999</v>
      </c>
      <c r="E16" s="474">
        <v>45000</v>
      </c>
    </row>
    <row r="17" spans="1:11" s="119" customFormat="1" ht="22.95" customHeight="1">
      <c r="A17" s="473" t="s">
        <v>286</v>
      </c>
      <c r="B17" s="451" t="s">
        <v>367</v>
      </c>
      <c r="C17" s="533" t="s">
        <v>368</v>
      </c>
      <c r="D17" s="452">
        <v>44999</v>
      </c>
      <c r="E17" s="474">
        <v>45000</v>
      </c>
    </row>
    <row r="18" spans="1:11" s="119" customFormat="1" ht="22.95" customHeight="1">
      <c r="A18" s="473" t="s">
        <v>287</v>
      </c>
      <c r="B18" s="451" t="s">
        <v>313</v>
      </c>
      <c r="C18" s="534" t="s">
        <v>369</v>
      </c>
      <c r="D18" s="452">
        <v>44998</v>
      </c>
      <c r="E18" s="474">
        <v>44999</v>
      </c>
    </row>
    <row r="19" spans="1:11" s="119" customFormat="1" ht="22.95" customHeight="1">
      <c r="A19" s="473" t="s">
        <v>288</v>
      </c>
      <c r="B19" s="451" t="s">
        <v>370</v>
      </c>
      <c r="C19" s="536" t="s">
        <v>371</v>
      </c>
      <c r="D19" s="452">
        <v>44998</v>
      </c>
      <c r="E19" s="474">
        <v>44999</v>
      </c>
    </row>
    <row r="20" spans="1:11" s="119" customFormat="1" ht="22.95" customHeight="1">
      <c r="A20" s="473" t="s">
        <v>286</v>
      </c>
      <c r="B20" s="451" t="s">
        <v>372</v>
      </c>
      <c r="C20" s="535" t="s">
        <v>373</v>
      </c>
      <c r="D20" s="452">
        <v>44998</v>
      </c>
      <c r="E20" s="474">
        <v>44999</v>
      </c>
    </row>
    <row r="21" spans="1:11" s="119" customFormat="1" ht="22.95" customHeight="1">
      <c r="A21" s="473" t="s">
        <v>286</v>
      </c>
      <c r="B21" s="451" t="s">
        <v>374</v>
      </c>
      <c r="C21" s="536" t="s">
        <v>375</v>
      </c>
      <c r="D21" s="452">
        <v>44995</v>
      </c>
      <c r="E21" s="474">
        <v>44998</v>
      </c>
    </row>
    <row r="22" spans="1:11" s="119" customFormat="1" ht="22.95" customHeight="1">
      <c r="A22" s="473" t="s">
        <v>286</v>
      </c>
      <c r="B22" s="451" t="s">
        <v>376</v>
      </c>
      <c r="C22" s="533" t="s">
        <v>377</v>
      </c>
      <c r="D22" s="452">
        <v>44995</v>
      </c>
      <c r="E22" s="474">
        <v>44998</v>
      </c>
    </row>
    <row r="23" spans="1:11" s="119" customFormat="1" ht="22.95" customHeight="1">
      <c r="A23" s="473" t="s">
        <v>286</v>
      </c>
      <c r="B23" s="451" t="s">
        <v>289</v>
      </c>
      <c r="C23" s="451" t="s">
        <v>378</v>
      </c>
      <c r="D23" s="452">
        <v>44995</v>
      </c>
      <c r="E23" s="474">
        <v>44998</v>
      </c>
    </row>
    <row r="24" spans="1:11" s="119" customFormat="1" ht="22.95" customHeight="1">
      <c r="A24" s="473"/>
      <c r="B24" s="451"/>
      <c r="C24" s="451"/>
      <c r="D24" s="452"/>
      <c r="E24" s="474"/>
    </row>
    <row r="25" spans="1:11" s="119" customFormat="1" ht="22.95" customHeight="1">
      <c r="A25" s="473"/>
      <c r="B25" s="451"/>
      <c r="C25" s="451"/>
      <c r="D25" s="452"/>
      <c r="E25" s="474"/>
    </row>
    <row r="26" spans="1:11" ht="18.75" customHeight="1">
      <c r="A26" s="1"/>
      <c r="B26" s="1"/>
      <c r="C26" s="119"/>
      <c r="D26" s="162"/>
      <c r="E26" s="162"/>
    </row>
    <row r="27" spans="1:11" ht="16.2" customHeight="1">
      <c r="A27" s="39"/>
      <c r="B27" s="40"/>
      <c r="C27" s="351" t="s">
        <v>260</v>
      </c>
      <c r="D27" s="41"/>
      <c r="E27" s="41"/>
    </row>
    <row r="28" spans="1:11" ht="16.2" customHeight="1">
      <c r="A28" s="1"/>
      <c r="B28" s="1"/>
      <c r="C28" s="119"/>
      <c r="D28" s="1"/>
      <c r="E28" s="1"/>
    </row>
    <row r="29" spans="1:11" ht="20.25" customHeight="1">
      <c r="A29" s="435"/>
      <c r="B29" s="436"/>
      <c r="C29" s="351"/>
      <c r="D29" s="437"/>
      <c r="E29" s="437"/>
      <c r="J29" s="162"/>
      <c r="K29" s="162"/>
    </row>
    <row r="30" spans="1:11">
      <c r="A30" s="352" t="s">
        <v>172</v>
      </c>
      <c r="B30" s="352"/>
      <c r="C30" s="352"/>
      <c r="D30" s="438"/>
      <c r="E30" s="438"/>
    </row>
    <row r="31" spans="1:11">
      <c r="A31" s="771" t="s">
        <v>27</v>
      </c>
      <c r="B31" s="771"/>
      <c r="C31" s="771"/>
      <c r="D31" s="439"/>
      <c r="E31" s="439"/>
    </row>
  </sheetData>
  <mergeCells count="1">
    <mergeCell ref="A31:C31"/>
  </mergeCells>
  <phoneticPr fontId="30"/>
  <printOptions horizontalCentered="1" verticalCentered="1"/>
  <pageMargins left="0.64" right="0.39" top="0.98425196850393704" bottom="0.7" header="0.51181102362204722" footer="0.51181102362204722"/>
  <pageSetup paperSize="9" scale="34" orientation="landscape" horizontalDpi="300" verticalDpi="300" r:id="rId1"/>
  <headerFooter alignWithMargins="0"/>
  <colBreaks count="1" manualBreakCount="1">
    <brk id="5" max="29"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019"/>
  <sheetViews>
    <sheetView zoomScale="91" zoomScaleNormal="91" zoomScaleSheetLayoutView="100" workbookViewId="0">
      <selection activeCell="A10" sqref="A10:XFD11"/>
    </sheetView>
  </sheetViews>
  <sheetFormatPr defaultColWidth="9" defaultRowHeight="16.8" customHeight="1"/>
  <cols>
    <col min="1" max="13" width="9" style="1"/>
    <col min="14" max="14" width="108.6640625" style="1" customWidth="1"/>
    <col min="15" max="15" width="26.88671875" style="10" customWidth="1"/>
    <col min="16" max="16384" width="9" style="1"/>
  </cols>
  <sheetData>
    <row r="1" spans="1:16" ht="43.8" customHeight="1" thickBot="1">
      <c r="A1" s="772" t="s">
        <v>350</v>
      </c>
      <c r="B1" s="773"/>
      <c r="C1" s="773"/>
      <c r="D1" s="773"/>
      <c r="E1" s="773"/>
      <c r="F1" s="773"/>
      <c r="G1" s="773"/>
      <c r="H1" s="773"/>
      <c r="I1" s="773"/>
      <c r="J1" s="773"/>
      <c r="K1" s="773"/>
      <c r="L1" s="773"/>
      <c r="M1" s="773"/>
      <c r="N1" s="774"/>
    </row>
    <row r="2" spans="1:16" ht="47.4" customHeight="1">
      <c r="A2" s="775" t="s">
        <v>478</v>
      </c>
      <c r="B2" s="776"/>
      <c r="C2" s="776"/>
      <c r="D2" s="776"/>
      <c r="E2" s="776"/>
      <c r="F2" s="776"/>
      <c r="G2" s="776"/>
      <c r="H2" s="776"/>
      <c r="I2" s="776"/>
      <c r="J2" s="776"/>
      <c r="K2" s="776"/>
      <c r="L2" s="776"/>
      <c r="M2" s="776"/>
      <c r="N2" s="777"/>
    </row>
    <row r="3" spans="1:16" ht="322.8" customHeight="1" thickBot="1">
      <c r="A3" s="865" t="s">
        <v>479</v>
      </c>
      <c r="B3" s="778"/>
      <c r="C3" s="778"/>
      <c r="D3" s="778"/>
      <c r="E3" s="778"/>
      <c r="F3" s="778"/>
      <c r="G3" s="778"/>
      <c r="H3" s="778"/>
      <c r="I3" s="778"/>
      <c r="J3" s="778"/>
      <c r="K3" s="778"/>
      <c r="L3" s="778"/>
      <c r="M3" s="778"/>
      <c r="N3" s="779"/>
      <c r="P3" s="417" t="s">
        <v>244</v>
      </c>
    </row>
    <row r="4" spans="1:16" ht="54.6" customHeight="1">
      <c r="A4" s="782" t="s">
        <v>480</v>
      </c>
      <c r="B4" s="783"/>
      <c r="C4" s="783"/>
      <c r="D4" s="783"/>
      <c r="E4" s="783"/>
      <c r="F4" s="783"/>
      <c r="G4" s="783"/>
      <c r="H4" s="783"/>
      <c r="I4" s="783"/>
      <c r="J4" s="783"/>
      <c r="K4" s="783"/>
      <c r="L4" s="783"/>
      <c r="M4" s="783"/>
      <c r="N4" s="784"/>
    </row>
    <row r="5" spans="1:16" ht="255.6" customHeight="1" thickBot="1">
      <c r="A5" s="866" t="s">
        <v>481</v>
      </c>
      <c r="B5" s="780"/>
      <c r="C5" s="780"/>
      <c r="D5" s="780"/>
      <c r="E5" s="780"/>
      <c r="F5" s="780"/>
      <c r="G5" s="780"/>
      <c r="H5" s="780"/>
      <c r="I5" s="780"/>
      <c r="J5" s="780"/>
      <c r="K5" s="780"/>
      <c r="L5" s="780"/>
      <c r="M5" s="780"/>
      <c r="N5" s="781"/>
    </row>
    <row r="6" spans="1:16" ht="54.6" customHeight="1" thickBot="1">
      <c r="A6" s="785" t="s">
        <v>482</v>
      </c>
      <c r="B6" s="786"/>
      <c r="C6" s="786"/>
      <c r="D6" s="786"/>
      <c r="E6" s="786"/>
      <c r="F6" s="786"/>
      <c r="G6" s="786"/>
      <c r="H6" s="786"/>
      <c r="I6" s="786"/>
      <c r="J6" s="786"/>
      <c r="K6" s="786"/>
      <c r="L6" s="786"/>
      <c r="M6" s="786"/>
      <c r="N6" s="787"/>
    </row>
    <row r="7" spans="1:16" ht="129.6" customHeight="1" thickBot="1">
      <c r="A7" s="867" t="s">
        <v>483</v>
      </c>
      <c r="B7" s="788"/>
      <c r="C7" s="788"/>
      <c r="D7" s="788"/>
      <c r="E7" s="788"/>
      <c r="F7" s="788"/>
      <c r="G7" s="788"/>
      <c r="H7" s="788"/>
      <c r="I7" s="788"/>
      <c r="J7" s="788"/>
      <c r="K7" s="788"/>
      <c r="L7" s="788"/>
      <c r="M7" s="788"/>
      <c r="N7" s="789"/>
      <c r="O7" s="44"/>
    </row>
    <row r="8" spans="1:16" ht="50.4" customHeight="1" thickBot="1">
      <c r="A8" s="792" t="s">
        <v>484</v>
      </c>
      <c r="B8" s="793"/>
      <c r="C8" s="793"/>
      <c r="D8" s="793"/>
      <c r="E8" s="793"/>
      <c r="F8" s="793"/>
      <c r="G8" s="793"/>
      <c r="H8" s="793"/>
      <c r="I8" s="793"/>
      <c r="J8" s="793"/>
      <c r="K8" s="793"/>
      <c r="L8" s="793"/>
      <c r="M8" s="793"/>
      <c r="N8" s="794"/>
      <c r="O8" s="47"/>
    </row>
    <row r="9" spans="1:16" ht="141.6" customHeight="1" thickBot="1">
      <c r="A9" s="795" t="s">
        <v>485</v>
      </c>
      <c r="B9" s="796"/>
      <c r="C9" s="796"/>
      <c r="D9" s="796"/>
      <c r="E9" s="796"/>
      <c r="F9" s="796"/>
      <c r="G9" s="796"/>
      <c r="H9" s="796"/>
      <c r="I9" s="796"/>
      <c r="J9" s="796"/>
      <c r="K9" s="796"/>
      <c r="L9" s="796"/>
      <c r="M9" s="796"/>
      <c r="N9" s="797"/>
      <c r="O9" s="47"/>
    </row>
    <row r="10" spans="1:16" s="119" customFormat="1" ht="37.799999999999997" customHeight="1">
      <c r="A10" s="798"/>
      <c r="B10" s="799"/>
      <c r="C10" s="799"/>
      <c r="D10" s="799"/>
      <c r="E10" s="799"/>
      <c r="F10" s="799"/>
      <c r="G10" s="799"/>
      <c r="H10" s="799"/>
      <c r="I10" s="799"/>
      <c r="J10" s="799"/>
      <c r="K10" s="799"/>
      <c r="L10" s="799"/>
      <c r="M10" s="799"/>
      <c r="N10" s="800"/>
      <c r="O10" s="373"/>
    </row>
    <row r="11" spans="1:16" s="119" customFormat="1" ht="37.799999999999997" customHeight="1" thickBot="1">
      <c r="A11" s="801"/>
      <c r="B11" s="802"/>
      <c r="C11" s="802"/>
      <c r="D11" s="802"/>
      <c r="E11" s="802"/>
      <c r="F11" s="802"/>
      <c r="G11" s="802"/>
      <c r="H11" s="802"/>
      <c r="I11" s="802"/>
      <c r="J11" s="802"/>
      <c r="K11" s="802"/>
      <c r="L11" s="802"/>
      <c r="M11" s="802"/>
      <c r="N11" s="803"/>
      <c r="O11" s="373"/>
    </row>
    <row r="12" spans="1:16" ht="22.8" customHeight="1">
      <c r="A12" s="791" t="s">
        <v>29</v>
      </c>
      <c r="B12" s="791"/>
      <c r="C12" s="791"/>
      <c r="D12" s="791"/>
      <c r="E12" s="791"/>
      <c r="F12" s="791"/>
      <c r="G12" s="791"/>
      <c r="H12" s="791"/>
      <c r="I12" s="791"/>
      <c r="J12" s="791"/>
      <c r="K12" s="791"/>
      <c r="L12" s="791"/>
      <c r="M12" s="791"/>
      <c r="N12" s="791"/>
    </row>
    <row r="13" spans="1:16" ht="40.200000000000003" customHeight="1">
      <c r="A13" s="739" t="s">
        <v>27</v>
      </c>
      <c r="B13" s="790"/>
      <c r="C13" s="790"/>
      <c r="D13" s="790"/>
      <c r="E13" s="790"/>
      <c r="F13" s="790"/>
      <c r="G13" s="790"/>
      <c r="H13" s="790"/>
      <c r="I13" s="790"/>
      <c r="J13" s="790"/>
      <c r="K13" s="790"/>
      <c r="L13" s="790"/>
      <c r="M13" s="790"/>
      <c r="N13" s="790"/>
    </row>
    <row r="14" spans="1:16" ht="18.600000000000001" customHeight="1"/>
    <row r="15" spans="1:16" ht="18.600000000000001" customHeight="1"/>
    <row r="16" spans="1:16" ht="18.600000000000001" customHeight="1"/>
    <row r="17" ht="18.600000000000001" customHeight="1"/>
    <row r="18" ht="18.600000000000001" customHeight="1"/>
    <row r="19" ht="18.600000000000001" customHeight="1"/>
    <row r="20" ht="18.600000000000001" customHeight="1"/>
    <row r="21" ht="18.600000000000001" customHeight="1"/>
    <row r="22" ht="18.600000000000001" customHeight="1"/>
    <row r="23" ht="18.600000000000001" customHeight="1"/>
    <row r="24" ht="18.600000000000001" customHeight="1"/>
    <row r="25" ht="18.600000000000001" customHeight="1"/>
    <row r="26" ht="18.600000000000001" customHeight="1"/>
    <row r="27" ht="18.600000000000001" customHeight="1"/>
    <row r="28" ht="18.600000000000001" customHeight="1"/>
    <row r="29" ht="18.600000000000001" customHeight="1"/>
    <row r="30" ht="18.600000000000001" customHeight="1"/>
    <row r="31" ht="18.600000000000001" customHeight="1"/>
    <row r="32" ht="18.600000000000001" customHeight="1"/>
    <row r="33" spans="14:14" ht="18.600000000000001" customHeight="1"/>
    <row r="34" spans="14:14" ht="18.600000000000001" customHeight="1"/>
    <row r="35" spans="14:14" ht="18.600000000000001" customHeight="1"/>
    <row r="36" spans="14:14" ht="18.600000000000001" customHeight="1"/>
    <row r="37" spans="14:14" ht="18.600000000000001" customHeight="1"/>
    <row r="38" spans="14:14" ht="18.600000000000001" customHeight="1"/>
    <row r="39" spans="14:14" ht="18.600000000000001" customHeight="1"/>
    <row r="40" spans="14:14" ht="18.600000000000001" customHeight="1"/>
    <row r="41" spans="14:14" ht="18.600000000000001" customHeight="1"/>
    <row r="42" spans="14:14" ht="18.600000000000001" customHeight="1">
      <c r="N42" s="1" t="s">
        <v>237</v>
      </c>
    </row>
    <row r="43" spans="14:14" ht="18.600000000000001" customHeight="1"/>
    <row r="44" spans="14:14" ht="18.600000000000001" customHeight="1"/>
    <row r="45" spans="14:14" ht="18.600000000000001" customHeight="1"/>
    <row r="46" spans="14:14" ht="18.600000000000001" customHeight="1"/>
    <row r="47" spans="14:14" ht="18.600000000000001" customHeight="1"/>
    <row r="48" spans="14:14" ht="18.600000000000001" customHeight="1"/>
    <row r="49" ht="18.600000000000001" customHeight="1"/>
    <row r="50" ht="18.600000000000001" customHeight="1"/>
    <row r="51" ht="18.600000000000001" customHeight="1"/>
    <row r="52" ht="18.600000000000001" customHeight="1"/>
    <row r="53" ht="18.600000000000001" customHeight="1"/>
    <row r="54" ht="18.600000000000001" customHeight="1"/>
    <row r="55" ht="18.600000000000001" customHeight="1"/>
    <row r="56" ht="18.600000000000001" customHeight="1"/>
    <row r="57" ht="18.600000000000001" customHeight="1"/>
    <row r="58" ht="18.600000000000001" customHeight="1"/>
    <row r="59" ht="18.600000000000001" customHeight="1"/>
    <row r="60" ht="18.600000000000001" customHeight="1"/>
    <row r="61" ht="18.600000000000001" customHeight="1"/>
    <row r="62" ht="18.600000000000001" customHeight="1"/>
    <row r="63" ht="18.600000000000001" customHeight="1"/>
    <row r="64" ht="18.600000000000001" customHeight="1"/>
    <row r="65" ht="18.600000000000001" customHeight="1"/>
    <row r="66" ht="18.600000000000001" customHeight="1"/>
    <row r="67" ht="18.600000000000001" customHeight="1"/>
    <row r="68" ht="18.600000000000001" customHeight="1"/>
    <row r="69" ht="18.600000000000001" customHeight="1"/>
    <row r="70" ht="18.600000000000001" customHeight="1"/>
    <row r="71" ht="18.600000000000001" customHeight="1"/>
    <row r="72" ht="18.600000000000001" customHeight="1"/>
    <row r="73" ht="18.600000000000001" customHeight="1"/>
    <row r="74" ht="18.600000000000001" customHeight="1"/>
    <row r="75" ht="18.600000000000001" customHeight="1"/>
    <row r="76" ht="18.600000000000001" customHeight="1"/>
    <row r="77" ht="18.600000000000001" customHeight="1"/>
    <row r="78" ht="18.600000000000001" customHeight="1"/>
    <row r="79" ht="18.600000000000001" customHeight="1"/>
    <row r="80" ht="18.600000000000001" customHeight="1"/>
    <row r="81" ht="18.600000000000001" customHeight="1"/>
    <row r="82" ht="18.600000000000001" customHeight="1"/>
    <row r="83" ht="18.600000000000001" customHeight="1"/>
    <row r="84" ht="18.600000000000001" customHeight="1"/>
    <row r="85" ht="18.600000000000001" customHeight="1"/>
    <row r="86" ht="18.600000000000001" customHeight="1"/>
    <row r="87" ht="18.600000000000001" customHeight="1"/>
    <row r="88" ht="18.600000000000001" customHeight="1"/>
    <row r="89" ht="18.600000000000001" customHeight="1"/>
    <row r="90" ht="18.600000000000001" customHeight="1"/>
    <row r="91" ht="18.600000000000001" customHeight="1"/>
    <row r="92" ht="18.600000000000001" customHeight="1"/>
    <row r="93" ht="18.600000000000001" customHeight="1"/>
    <row r="94" ht="18.600000000000001" customHeight="1"/>
    <row r="95" ht="18.600000000000001" customHeight="1"/>
    <row r="96" ht="18.600000000000001" customHeight="1"/>
    <row r="97" ht="18.600000000000001" customHeight="1"/>
    <row r="98" ht="18.600000000000001" customHeight="1"/>
    <row r="99" ht="18.600000000000001" customHeight="1"/>
    <row r="100" ht="18.600000000000001" customHeight="1"/>
    <row r="101" ht="18.600000000000001" customHeight="1"/>
    <row r="102" ht="18.600000000000001" customHeight="1"/>
    <row r="103" ht="18.600000000000001" customHeight="1"/>
    <row r="104" ht="18.600000000000001" customHeight="1"/>
    <row r="105" ht="18.600000000000001" customHeight="1"/>
    <row r="106" ht="18.600000000000001" customHeight="1"/>
    <row r="107" ht="18.600000000000001" customHeight="1"/>
    <row r="108" ht="18.600000000000001" customHeight="1"/>
    <row r="109" ht="18.600000000000001" customHeight="1"/>
    <row r="110" ht="18.600000000000001" customHeight="1"/>
    <row r="111" ht="18.600000000000001" customHeight="1"/>
    <row r="112" ht="18.600000000000001" customHeight="1"/>
    <row r="113" ht="18.600000000000001" customHeight="1"/>
    <row r="114" ht="18.600000000000001" customHeight="1"/>
    <row r="115" ht="18.600000000000001" customHeight="1"/>
    <row r="116" ht="18.600000000000001" customHeight="1"/>
    <row r="117" ht="18.600000000000001" customHeight="1"/>
    <row r="118" ht="18.600000000000001" customHeight="1"/>
    <row r="119" ht="18.600000000000001" customHeight="1"/>
    <row r="120" ht="18.600000000000001" customHeight="1"/>
    <row r="121" ht="18.600000000000001" customHeight="1"/>
    <row r="122" ht="18.600000000000001" customHeight="1"/>
    <row r="123" ht="18.600000000000001" customHeight="1"/>
    <row r="124" ht="18.600000000000001" customHeight="1"/>
    <row r="125" ht="18.600000000000001" customHeight="1"/>
    <row r="126" ht="18.600000000000001" customHeight="1"/>
    <row r="127" ht="18.600000000000001" customHeight="1"/>
    <row r="128" ht="18.600000000000001" customHeight="1"/>
    <row r="129" ht="18.600000000000001" customHeight="1"/>
    <row r="130" ht="18.600000000000001" customHeight="1"/>
    <row r="131" ht="18.600000000000001" customHeight="1"/>
    <row r="132" ht="18.600000000000001" customHeight="1"/>
    <row r="133" ht="18.600000000000001" customHeight="1"/>
    <row r="134" ht="18.600000000000001" customHeight="1"/>
    <row r="135" ht="18.600000000000001" customHeight="1"/>
    <row r="136" ht="18.600000000000001" customHeight="1"/>
    <row r="137" ht="18.600000000000001" customHeight="1"/>
    <row r="138" ht="18.600000000000001" customHeight="1"/>
    <row r="139" ht="18.600000000000001" customHeight="1"/>
    <row r="140" ht="18.600000000000001" customHeight="1"/>
    <row r="141" ht="18.600000000000001" customHeight="1"/>
    <row r="142" ht="18.600000000000001" customHeight="1"/>
    <row r="143" ht="18.600000000000001" customHeight="1"/>
    <row r="144" ht="18.600000000000001" customHeight="1"/>
    <row r="145" ht="18.600000000000001" customHeight="1"/>
    <row r="146" ht="18.600000000000001" customHeight="1"/>
    <row r="147" ht="18.600000000000001" customHeight="1"/>
    <row r="148" ht="18.600000000000001" customHeight="1"/>
    <row r="149" ht="18.600000000000001" customHeight="1"/>
    <row r="150" ht="18.600000000000001" customHeight="1"/>
    <row r="151" ht="18.600000000000001" customHeight="1"/>
    <row r="152" ht="18.600000000000001" customHeight="1"/>
    <row r="153" ht="18.600000000000001" customHeight="1"/>
    <row r="154" ht="18.600000000000001" customHeight="1"/>
    <row r="155" ht="18.600000000000001" customHeight="1"/>
    <row r="156" ht="18.600000000000001" customHeight="1"/>
    <row r="157" ht="18.600000000000001" customHeight="1"/>
    <row r="158" ht="18.600000000000001" customHeight="1"/>
    <row r="159" ht="18.600000000000001" customHeight="1"/>
    <row r="160" ht="18.600000000000001" customHeight="1"/>
    <row r="161" ht="18.600000000000001" customHeight="1"/>
    <row r="162" ht="18.600000000000001" customHeight="1"/>
    <row r="163" ht="18.600000000000001" customHeight="1"/>
    <row r="164" ht="18.600000000000001" customHeight="1"/>
    <row r="165" ht="18.600000000000001" customHeight="1"/>
    <row r="166" ht="18.600000000000001" customHeight="1"/>
    <row r="167" ht="18.600000000000001" customHeight="1"/>
    <row r="168" ht="18.600000000000001" customHeight="1"/>
    <row r="169" ht="18.600000000000001" customHeight="1"/>
    <row r="170" ht="18.600000000000001" customHeight="1"/>
    <row r="171" ht="18.600000000000001" customHeight="1"/>
    <row r="172" ht="18.600000000000001" customHeight="1"/>
    <row r="173" ht="18.600000000000001" customHeight="1"/>
    <row r="174" ht="18.600000000000001" customHeight="1"/>
    <row r="175" ht="18.600000000000001" customHeight="1"/>
    <row r="176" ht="18.600000000000001" customHeight="1"/>
    <row r="177" ht="18.600000000000001" customHeight="1"/>
    <row r="178" ht="18.600000000000001" customHeight="1"/>
    <row r="179" ht="18.600000000000001" customHeight="1"/>
    <row r="180" ht="18.600000000000001" customHeight="1"/>
    <row r="181" ht="18.600000000000001" customHeight="1"/>
    <row r="182" ht="18.600000000000001" customHeight="1"/>
    <row r="183" ht="18.600000000000001" customHeight="1"/>
    <row r="184" ht="18.600000000000001" customHeight="1"/>
    <row r="185" ht="18.600000000000001" customHeight="1"/>
    <row r="186" ht="18.600000000000001" customHeight="1"/>
    <row r="187" ht="18.600000000000001" customHeight="1"/>
    <row r="188" ht="18.600000000000001" customHeight="1"/>
    <row r="189" ht="18.600000000000001" customHeight="1"/>
    <row r="190" ht="18.600000000000001" customHeight="1"/>
    <row r="191" ht="18.600000000000001" customHeight="1"/>
    <row r="192" ht="18.600000000000001" customHeight="1"/>
    <row r="193" ht="18.600000000000001" customHeight="1"/>
    <row r="194" ht="18.600000000000001" customHeight="1"/>
    <row r="195" ht="18.600000000000001" customHeight="1"/>
    <row r="196" ht="18.600000000000001" customHeight="1"/>
    <row r="197" ht="18.600000000000001" customHeight="1"/>
    <row r="198" ht="18.600000000000001" customHeight="1"/>
    <row r="199" ht="18.600000000000001" customHeight="1"/>
    <row r="200" ht="18.600000000000001" customHeight="1"/>
    <row r="201" ht="18.600000000000001" customHeight="1"/>
    <row r="202" ht="18.600000000000001" customHeight="1"/>
    <row r="203" ht="18.600000000000001" customHeight="1"/>
    <row r="204" ht="18.600000000000001" customHeight="1"/>
    <row r="205" ht="18.600000000000001" customHeight="1"/>
    <row r="206" ht="18.600000000000001" customHeight="1"/>
    <row r="207" ht="18.600000000000001" customHeight="1"/>
    <row r="208" ht="18.600000000000001" customHeight="1"/>
    <row r="209" ht="18.600000000000001" customHeight="1"/>
    <row r="210" ht="18.600000000000001" customHeight="1"/>
    <row r="211" ht="18.600000000000001" customHeight="1"/>
    <row r="212" ht="18.600000000000001" customHeight="1"/>
    <row r="213" ht="18.600000000000001" customHeight="1"/>
    <row r="214" ht="18.600000000000001" customHeight="1"/>
    <row r="215" ht="18.600000000000001" customHeight="1"/>
    <row r="216" ht="18.600000000000001" customHeight="1"/>
    <row r="217" ht="18.600000000000001" customHeight="1"/>
    <row r="218" ht="18.600000000000001" customHeight="1"/>
    <row r="219" ht="18.600000000000001" customHeight="1"/>
    <row r="220" ht="18.600000000000001" customHeight="1"/>
    <row r="221" ht="18.600000000000001" customHeight="1"/>
    <row r="222" ht="18.600000000000001" customHeight="1"/>
    <row r="223" ht="18.600000000000001" customHeight="1"/>
    <row r="224" ht="18.600000000000001" customHeight="1"/>
    <row r="225" ht="18.600000000000001" customHeight="1"/>
    <row r="226" ht="18.600000000000001" customHeight="1"/>
    <row r="227" ht="18.600000000000001" customHeight="1"/>
    <row r="228" ht="18.600000000000001" customHeight="1"/>
    <row r="229" ht="18.600000000000001" customHeight="1"/>
    <row r="230" ht="18.600000000000001" customHeight="1"/>
    <row r="231" ht="18.600000000000001" customHeight="1"/>
    <row r="232" ht="18.600000000000001" customHeight="1"/>
    <row r="233" ht="18.600000000000001" customHeight="1"/>
    <row r="234" ht="18.600000000000001" customHeight="1"/>
    <row r="235" ht="18.600000000000001" customHeight="1"/>
    <row r="236" ht="18.600000000000001" customHeight="1"/>
    <row r="237" ht="18.600000000000001" customHeight="1"/>
    <row r="238" ht="18.600000000000001" customHeight="1"/>
    <row r="239" ht="18.600000000000001" customHeight="1"/>
    <row r="240" ht="18.600000000000001" customHeight="1"/>
    <row r="241" ht="18.600000000000001" customHeight="1"/>
    <row r="242" ht="18.600000000000001" customHeight="1"/>
    <row r="243" ht="18.600000000000001" customHeight="1"/>
    <row r="244" ht="18.600000000000001" customHeight="1"/>
    <row r="245" ht="18.600000000000001" customHeight="1"/>
    <row r="246" ht="18.600000000000001" customHeight="1"/>
    <row r="247" ht="18.600000000000001" customHeight="1"/>
    <row r="248" ht="18.600000000000001" customHeight="1"/>
    <row r="249" ht="18.600000000000001" customHeight="1"/>
    <row r="250" ht="18.600000000000001" customHeight="1"/>
    <row r="251" ht="18.600000000000001" customHeight="1"/>
    <row r="252" ht="18.600000000000001" customHeight="1"/>
    <row r="253" ht="18.600000000000001" customHeight="1"/>
    <row r="254" ht="18.600000000000001" customHeight="1"/>
    <row r="255" ht="18.600000000000001" customHeight="1"/>
    <row r="256" ht="18.600000000000001" customHeight="1"/>
    <row r="257" ht="18.600000000000001" customHeight="1"/>
    <row r="258" ht="18.600000000000001" customHeight="1"/>
    <row r="259" ht="18.600000000000001" customHeight="1"/>
    <row r="260" ht="18.600000000000001" customHeight="1"/>
    <row r="261" ht="18.600000000000001" customHeight="1"/>
    <row r="262" ht="18.600000000000001" customHeight="1"/>
    <row r="263" ht="18.600000000000001" customHeight="1"/>
    <row r="264" ht="18.600000000000001" customHeight="1"/>
    <row r="265" ht="18.600000000000001" customHeight="1"/>
    <row r="266" ht="18.600000000000001" customHeight="1"/>
    <row r="267" ht="18.600000000000001" customHeight="1"/>
    <row r="268" ht="18.600000000000001" customHeight="1"/>
    <row r="269" ht="18.600000000000001" customHeight="1"/>
    <row r="270" ht="18.600000000000001" customHeight="1"/>
    <row r="271" ht="18.600000000000001" customHeight="1"/>
    <row r="272" ht="18.600000000000001" customHeight="1"/>
    <row r="273" ht="18.600000000000001" customHeight="1"/>
    <row r="274" ht="18.600000000000001" customHeight="1"/>
    <row r="275" ht="18.600000000000001" customHeight="1"/>
    <row r="276" ht="18.600000000000001" customHeight="1"/>
    <row r="277" ht="18.600000000000001" customHeight="1"/>
    <row r="278" ht="18.600000000000001" customHeight="1"/>
    <row r="279" ht="18.600000000000001" customHeight="1"/>
    <row r="280" ht="18.600000000000001" customHeight="1"/>
    <row r="281" ht="18.600000000000001" customHeight="1"/>
    <row r="282" ht="18.600000000000001" customHeight="1"/>
    <row r="283" ht="18.600000000000001" customHeight="1"/>
    <row r="284" ht="18.600000000000001" customHeight="1"/>
    <row r="285" ht="18.600000000000001" customHeight="1"/>
    <row r="286" ht="18.600000000000001" customHeight="1"/>
    <row r="287" ht="18.600000000000001" customHeight="1"/>
    <row r="288" ht="18.600000000000001" customHeight="1"/>
    <row r="289" ht="18.600000000000001" customHeight="1"/>
    <row r="290" ht="18.600000000000001" customHeight="1"/>
    <row r="291" ht="18.600000000000001" customHeight="1"/>
    <row r="292" ht="18.600000000000001" customHeight="1"/>
    <row r="293" ht="18.600000000000001" customHeight="1"/>
    <row r="294" ht="18.600000000000001" customHeight="1"/>
    <row r="295" ht="18.600000000000001" customHeight="1"/>
    <row r="296" ht="18.600000000000001" customHeight="1"/>
    <row r="297" ht="18.600000000000001" customHeight="1"/>
    <row r="298" ht="18.600000000000001" customHeight="1"/>
    <row r="299" ht="18.600000000000001" customHeight="1"/>
    <row r="300" ht="18.600000000000001" customHeight="1"/>
    <row r="301" ht="18.600000000000001" customHeight="1"/>
    <row r="302" ht="18.600000000000001" customHeight="1"/>
    <row r="303" ht="18.600000000000001" customHeight="1"/>
    <row r="304" ht="18.600000000000001" customHeight="1"/>
    <row r="305" ht="18.600000000000001" customHeight="1"/>
    <row r="306" ht="18.600000000000001" customHeight="1"/>
    <row r="307" ht="18.600000000000001" customHeight="1"/>
    <row r="308" ht="18.600000000000001" customHeight="1"/>
    <row r="309" ht="18.600000000000001" customHeight="1"/>
    <row r="310" ht="18.600000000000001" customHeight="1"/>
    <row r="311" ht="18.600000000000001" customHeight="1"/>
    <row r="312" ht="18.600000000000001" customHeight="1"/>
    <row r="313" ht="18.600000000000001" customHeight="1"/>
    <row r="314" ht="18.600000000000001" customHeight="1"/>
    <row r="315" ht="18.600000000000001" customHeight="1"/>
    <row r="316" ht="18.600000000000001" customHeight="1"/>
    <row r="317" ht="18.600000000000001" customHeight="1"/>
    <row r="318" ht="18.600000000000001" customHeight="1"/>
    <row r="319" ht="18.600000000000001" customHeight="1"/>
    <row r="320" ht="18.600000000000001" customHeight="1"/>
    <row r="321" ht="18.600000000000001" customHeight="1"/>
    <row r="322" ht="18.600000000000001" customHeight="1"/>
    <row r="323" ht="18.600000000000001" customHeight="1"/>
    <row r="324" ht="18.600000000000001" customHeight="1"/>
    <row r="325" ht="18.600000000000001" customHeight="1"/>
    <row r="326" ht="18.600000000000001" customHeight="1"/>
    <row r="327" ht="18.600000000000001" customHeight="1"/>
    <row r="328" ht="18.600000000000001" customHeight="1"/>
    <row r="329" ht="18.600000000000001" customHeight="1"/>
    <row r="330" ht="18.600000000000001" customHeight="1"/>
    <row r="331" ht="18.600000000000001" customHeight="1"/>
    <row r="332" ht="18.600000000000001" customHeight="1"/>
    <row r="333" ht="18.600000000000001" customHeight="1"/>
    <row r="334" ht="18.600000000000001" customHeight="1"/>
    <row r="335" ht="18.600000000000001" customHeight="1"/>
    <row r="336" ht="18.600000000000001" customHeight="1"/>
    <row r="337" ht="18.600000000000001" customHeight="1"/>
    <row r="338" ht="18.600000000000001" customHeight="1"/>
    <row r="339" ht="18.600000000000001" customHeight="1"/>
    <row r="340" ht="18.600000000000001" customHeight="1"/>
    <row r="341" ht="18.600000000000001" customHeight="1"/>
    <row r="342" ht="18.600000000000001" customHeight="1"/>
    <row r="343" ht="18.600000000000001" customHeight="1"/>
    <row r="344" ht="18.600000000000001" customHeight="1"/>
    <row r="345" ht="18.600000000000001" customHeight="1"/>
    <row r="346" ht="18.600000000000001" customHeight="1"/>
    <row r="347" ht="18.600000000000001" customHeight="1"/>
    <row r="348" ht="18.600000000000001" customHeight="1"/>
    <row r="349" ht="18.600000000000001" customHeight="1"/>
    <row r="350" ht="18.600000000000001" customHeight="1"/>
    <row r="351" ht="18.600000000000001" customHeight="1"/>
    <row r="352" ht="18.600000000000001" customHeight="1"/>
    <row r="353" ht="18.600000000000001" customHeight="1"/>
    <row r="354" ht="18.600000000000001" customHeight="1"/>
    <row r="355" ht="18.600000000000001" customHeight="1"/>
    <row r="356" ht="18.600000000000001" customHeight="1"/>
    <row r="357" ht="18.600000000000001" customHeight="1"/>
    <row r="358" ht="18.600000000000001" customHeight="1"/>
    <row r="359" ht="18.600000000000001" customHeight="1"/>
    <row r="360" ht="18.600000000000001" customHeight="1"/>
    <row r="361" ht="18.600000000000001" customHeight="1"/>
    <row r="362" ht="18.600000000000001" customHeight="1"/>
    <row r="363" ht="18.600000000000001" customHeight="1"/>
    <row r="364" ht="18.600000000000001" customHeight="1"/>
    <row r="365" ht="18.600000000000001" customHeight="1"/>
    <row r="366" ht="18.600000000000001" customHeight="1"/>
    <row r="367" ht="18.600000000000001" customHeight="1"/>
    <row r="368" ht="18.600000000000001" customHeight="1"/>
    <row r="369" ht="18.600000000000001" customHeight="1"/>
    <row r="370" ht="18.600000000000001" customHeight="1"/>
    <row r="371" ht="18.600000000000001" customHeight="1"/>
    <row r="372" ht="18.600000000000001" customHeight="1"/>
    <row r="373" ht="18.600000000000001" customHeight="1"/>
    <row r="374" ht="18.600000000000001" customHeight="1"/>
    <row r="375" ht="18.600000000000001" customHeight="1"/>
    <row r="376" ht="18.600000000000001" customHeight="1"/>
    <row r="377" ht="18.600000000000001" customHeight="1"/>
    <row r="378" ht="18.600000000000001" customHeight="1"/>
    <row r="379" ht="18.600000000000001" customHeight="1"/>
    <row r="380" ht="18.600000000000001" customHeight="1"/>
    <row r="381" ht="18.600000000000001" customHeight="1"/>
    <row r="382" ht="18.600000000000001" customHeight="1"/>
    <row r="383" ht="18.600000000000001" customHeight="1"/>
    <row r="384" ht="18.600000000000001" customHeight="1"/>
    <row r="385" ht="18.600000000000001" customHeight="1"/>
    <row r="386" ht="18.600000000000001" customHeight="1"/>
    <row r="387" ht="18.600000000000001" customHeight="1"/>
    <row r="388" ht="18.600000000000001" customHeight="1"/>
    <row r="389" ht="18.600000000000001" customHeight="1"/>
    <row r="390" ht="18.600000000000001" customHeight="1"/>
    <row r="391" ht="18.600000000000001" customHeight="1"/>
    <row r="392" ht="18.600000000000001" customHeight="1"/>
    <row r="393" ht="18.600000000000001" customHeight="1"/>
    <row r="394" ht="18.600000000000001" customHeight="1"/>
    <row r="395" ht="18.600000000000001" customHeight="1"/>
    <row r="396" ht="18.600000000000001" customHeight="1"/>
    <row r="397" ht="18.600000000000001" customHeight="1"/>
    <row r="398" ht="18.600000000000001" customHeight="1"/>
    <row r="399" ht="18.600000000000001" customHeight="1"/>
    <row r="400" ht="18.600000000000001" customHeight="1"/>
    <row r="401" ht="18.600000000000001" customHeight="1"/>
    <row r="402" ht="18.600000000000001" customHeight="1"/>
    <row r="403" ht="18.600000000000001" customHeight="1"/>
    <row r="404" ht="18.600000000000001" customHeight="1"/>
    <row r="405" ht="18.600000000000001" customHeight="1"/>
    <row r="406" ht="18.600000000000001" customHeight="1"/>
    <row r="407" ht="18.600000000000001" customHeight="1"/>
    <row r="408" ht="18.600000000000001" customHeight="1"/>
    <row r="409" ht="18.600000000000001" customHeight="1"/>
    <row r="410" ht="18.600000000000001" customHeight="1"/>
    <row r="411" ht="18.600000000000001" customHeight="1"/>
    <row r="412" ht="18.600000000000001" customHeight="1"/>
    <row r="413" ht="18.600000000000001" customHeight="1"/>
    <row r="414" ht="18.600000000000001" customHeight="1"/>
    <row r="415" ht="18.600000000000001" customHeight="1"/>
    <row r="416" ht="18.600000000000001" customHeight="1"/>
    <row r="417" ht="18.600000000000001" customHeight="1"/>
    <row r="418" ht="18.600000000000001" customHeight="1"/>
    <row r="419" ht="18.600000000000001" customHeight="1"/>
    <row r="420" ht="18.600000000000001" customHeight="1"/>
    <row r="421" ht="18.600000000000001" customHeight="1"/>
    <row r="422" ht="18.600000000000001" customHeight="1"/>
    <row r="423" ht="18.600000000000001" customHeight="1"/>
    <row r="424" ht="18.600000000000001" customHeight="1"/>
    <row r="425" ht="18.600000000000001" customHeight="1"/>
    <row r="426" ht="18.600000000000001" customHeight="1"/>
    <row r="427" ht="18.600000000000001" customHeight="1"/>
    <row r="428" ht="18.600000000000001" customHeight="1"/>
    <row r="429" ht="18.600000000000001" customHeight="1"/>
    <row r="430" ht="18.600000000000001" customHeight="1"/>
    <row r="431" ht="18.600000000000001" customHeight="1"/>
    <row r="432" ht="18.600000000000001" customHeight="1"/>
    <row r="433" ht="18.600000000000001" customHeight="1"/>
    <row r="434" ht="18.600000000000001" customHeight="1"/>
    <row r="435" ht="18.600000000000001" customHeight="1"/>
    <row r="436" ht="18.600000000000001" customHeight="1"/>
    <row r="437" ht="18.600000000000001" customHeight="1"/>
    <row r="438" ht="18.600000000000001" customHeight="1"/>
    <row r="439" ht="18.600000000000001" customHeight="1"/>
    <row r="440" ht="18.600000000000001" customHeight="1"/>
    <row r="441" ht="18.600000000000001" customHeight="1"/>
    <row r="442" ht="18.600000000000001" customHeight="1"/>
    <row r="443" ht="18.600000000000001" customHeight="1"/>
    <row r="444" ht="18.600000000000001" customHeight="1"/>
    <row r="445" ht="18.600000000000001" customHeight="1"/>
    <row r="446" ht="18.600000000000001" customHeight="1"/>
    <row r="447" ht="18.600000000000001" customHeight="1"/>
    <row r="448" ht="18.600000000000001" customHeight="1"/>
    <row r="449" ht="18.600000000000001" customHeight="1"/>
    <row r="450" ht="18.600000000000001" customHeight="1"/>
    <row r="451" ht="18.600000000000001" customHeight="1"/>
    <row r="452" ht="18.600000000000001" customHeight="1"/>
    <row r="453" ht="18.600000000000001" customHeight="1"/>
    <row r="454" ht="18.600000000000001" customHeight="1"/>
    <row r="455" ht="18.600000000000001" customHeight="1"/>
    <row r="456" ht="18.600000000000001" customHeight="1"/>
    <row r="457" ht="18.600000000000001" customHeight="1"/>
    <row r="458" ht="18.600000000000001" customHeight="1"/>
    <row r="459" ht="18.600000000000001" customHeight="1"/>
    <row r="460" ht="18.600000000000001" customHeight="1"/>
    <row r="461" ht="18.600000000000001" customHeight="1"/>
    <row r="462" ht="18.600000000000001" customHeight="1"/>
    <row r="463" ht="18.600000000000001" customHeight="1"/>
    <row r="464" ht="18.600000000000001" customHeight="1"/>
    <row r="465" ht="18.600000000000001" customHeight="1"/>
    <row r="466" ht="18.600000000000001" customHeight="1"/>
    <row r="467" ht="18.600000000000001" customHeight="1"/>
    <row r="468" ht="18.600000000000001" customHeight="1"/>
    <row r="469" ht="18.600000000000001" customHeight="1"/>
    <row r="470" ht="18.600000000000001" customHeight="1"/>
    <row r="471" ht="18.600000000000001" customHeight="1"/>
    <row r="472" ht="18.600000000000001" customHeight="1"/>
    <row r="473" ht="18.600000000000001" customHeight="1"/>
    <row r="474" ht="18.600000000000001" customHeight="1"/>
    <row r="475" ht="18.600000000000001" customHeight="1"/>
    <row r="476" ht="18.600000000000001" customHeight="1"/>
    <row r="477" ht="18.600000000000001" customHeight="1"/>
    <row r="478" ht="18.600000000000001" customHeight="1"/>
    <row r="479" ht="18.600000000000001" customHeight="1"/>
    <row r="480" ht="18.600000000000001" customHeight="1"/>
    <row r="481" ht="18.600000000000001" customHeight="1"/>
    <row r="482" ht="18.600000000000001" customHeight="1"/>
    <row r="483" ht="18.600000000000001" customHeight="1"/>
    <row r="484" ht="18.600000000000001" customHeight="1"/>
    <row r="485" ht="18.600000000000001" customHeight="1"/>
    <row r="486" ht="18.600000000000001" customHeight="1"/>
    <row r="487" ht="18.600000000000001" customHeight="1"/>
    <row r="488" ht="18.600000000000001" customHeight="1"/>
    <row r="489" ht="18.600000000000001" customHeight="1"/>
    <row r="490" ht="18.600000000000001" customHeight="1"/>
    <row r="491" ht="18.600000000000001" customHeight="1"/>
    <row r="492" ht="18.600000000000001" customHeight="1"/>
    <row r="493" ht="18.600000000000001" customHeight="1"/>
    <row r="494" ht="18.600000000000001" customHeight="1"/>
    <row r="495" ht="18.600000000000001" customHeight="1"/>
    <row r="496" ht="18.600000000000001" customHeight="1"/>
    <row r="497" ht="18.600000000000001" customHeight="1"/>
    <row r="498" ht="18.600000000000001" customHeight="1"/>
    <row r="499" ht="18.600000000000001" customHeight="1"/>
    <row r="500" ht="18.600000000000001" customHeight="1"/>
    <row r="501" ht="18.600000000000001" customHeight="1"/>
    <row r="502" ht="18.600000000000001" customHeight="1"/>
    <row r="503" ht="18.600000000000001" customHeight="1"/>
    <row r="504" ht="18.600000000000001" customHeight="1"/>
    <row r="505" ht="18.600000000000001" customHeight="1"/>
    <row r="506" ht="18.600000000000001" customHeight="1"/>
    <row r="507" ht="18.600000000000001" customHeight="1"/>
    <row r="508" ht="18.600000000000001" customHeight="1"/>
    <row r="509" ht="18.600000000000001" customHeight="1"/>
    <row r="510" ht="18.600000000000001" customHeight="1"/>
    <row r="511" ht="18.600000000000001" customHeight="1"/>
    <row r="512" ht="18.600000000000001" customHeight="1"/>
    <row r="513" ht="18.600000000000001" customHeight="1"/>
    <row r="514" ht="18.600000000000001" customHeight="1"/>
    <row r="515" ht="18.600000000000001" customHeight="1"/>
    <row r="516" ht="18.600000000000001" customHeight="1"/>
    <row r="517" ht="18.600000000000001" customHeight="1"/>
    <row r="518" ht="18.600000000000001" customHeight="1"/>
    <row r="519" ht="18.600000000000001" customHeight="1"/>
    <row r="520" ht="18.600000000000001" customHeight="1"/>
    <row r="521" ht="18.600000000000001" customHeight="1"/>
    <row r="522" ht="18.600000000000001" customHeight="1"/>
    <row r="523" ht="18.600000000000001" customHeight="1"/>
    <row r="524" ht="18.600000000000001" customHeight="1"/>
    <row r="525" ht="18.600000000000001" customHeight="1"/>
    <row r="526" ht="18.600000000000001" customHeight="1"/>
    <row r="527" ht="18.600000000000001" customHeight="1"/>
    <row r="528" ht="18.600000000000001" customHeight="1"/>
    <row r="529" ht="18.600000000000001" customHeight="1"/>
    <row r="530" ht="18.600000000000001" customHeight="1"/>
    <row r="531" ht="18.600000000000001" customHeight="1"/>
    <row r="532" ht="18.600000000000001" customHeight="1"/>
    <row r="533" ht="18.600000000000001" customHeight="1"/>
    <row r="534" ht="18.600000000000001" customHeight="1"/>
    <row r="535" ht="18.600000000000001" customHeight="1"/>
    <row r="536" ht="18.600000000000001" customHeight="1"/>
    <row r="537" ht="18.600000000000001" customHeight="1"/>
    <row r="538" ht="18.600000000000001" customHeight="1"/>
    <row r="539" ht="18.600000000000001" customHeight="1"/>
    <row r="540" ht="18.600000000000001" customHeight="1"/>
    <row r="541" ht="18.600000000000001" customHeight="1"/>
    <row r="542" ht="18.600000000000001" customHeight="1"/>
    <row r="543" ht="18.600000000000001" customHeight="1"/>
    <row r="544" ht="18.600000000000001" customHeight="1"/>
    <row r="545" ht="18.600000000000001" customHeight="1"/>
    <row r="546" ht="18.600000000000001" customHeight="1"/>
    <row r="547" ht="18.600000000000001" customHeight="1"/>
    <row r="548" ht="18.600000000000001" customHeight="1"/>
    <row r="549" ht="18.600000000000001" customHeight="1"/>
    <row r="550" ht="18.600000000000001" customHeight="1"/>
    <row r="551" ht="18.600000000000001" customHeight="1"/>
    <row r="552" ht="18.600000000000001" customHeight="1"/>
    <row r="553" ht="18.600000000000001" customHeight="1"/>
    <row r="554" ht="18.600000000000001" customHeight="1"/>
    <row r="555" ht="18.600000000000001" customHeight="1"/>
    <row r="556" ht="18.600000000000001" customHeight="1"/>
    <row r="557" ht="18.600000000000001" customHeight="1"/>
    <row r="558" ht="18.600000000000001" customHeight="1"/>
    <row r="559" ht="18.600000000000001" customHeight="1"/>
    <row r="560" ht="18.600000000000001" customHeight="1"/>
    <row r="561" ht="18.600000000000001" customHeight="1"/>
    <row r="562" ht="18.600000000000001" customHeight="1"/>
    <row r="563" ht="18.600000000000001" customHeight="1"/>
    <row r="564" ht="18.600000000000001" customHeight="1"/>
    <row r="565" ht="18.600000000000001" customHeight="1"/>
    <row r="566" ht="18.600000000000001" customHeight="1"/>
    <row r="567" ht="18.600000000000001" customHeight="1"/>
    <row r="568" ht="18.600000000000001" customHeight="1"/>
    <row r="569" ht="18.600000000000001" customHeight="1"/>
    <row r="570" ht="18.600000000000001" customHeight="1"/>
    <row r="571" ht="18.600000000000001" customHeight="1"/>
    <row r="572" ht="18.600000000000001" customHeight="1"/>
    <row r="573" ht="18.600000000000001" customHeight="1"/>
    <row r="574" ht="18.600000000000001" customHeight="1"/>
    <row r="575" ht="18.600000000000001" customHeight="1"/>
    <row r="576" ht="18.600000000000001" customHeight="1"/>
    <row r="577" ht="18.600000000000001" customHeight="1"/>
    <row r="578" ht="18.600000000000001" customHeight="1"/>
    <row r="579" ht="18.600000000000001" customHeight="1"/>
    <row r="580" ht="18.600000000000001" customHeight="1"/>
    <row r="581" ht="18.600000000000001" customHeight="1"/>
    <row r="582" ht="18.600000000000001" customHeight="1"/>
    <row r="583" ht="18.600000000000001" customHeight="1"/>
    <row r="584" ht="18.600000000000001" customHeight="1"/>
    <row r="585" ht="18.600000000000001" customHeight="1"/>
    <row r="586" ht="18.600000000000001" customHeight="1"/>
    <row r="587" ht="18.600000000000001" customHeight="1"/>
    <row r="588" ht="18.600000000000001" customHeight="1"/>
    <row r="589" ht="18.600000000000001" customHeight="1"/>
    <row r="590" ht="18.600000000000001" customHeight="1"/>
    <row r="591" ht="18.600000000000001" customHeight="1"/>
    <row r="592" ht="18.600000000000001" customHeight="1"/>
    <row r="593" ht="18.600000000000001" customHeight="1"/>
    <row r="594" ht="18.600000000000001" customHeight="1"/>
    <row r="595" ht="18.600000000000001" customHeight="1"/>
    <row r="596" ht="18.600000000000001" customHeight="1"/>
    <row r="597" ht="18.600000000000001" customHeight="1"/>
    <row r="598" ht="18.600000000000001" customHeight="1"/>
    <row r="599" ht="18.600000000000001" customHeight="1"/>
    <row r="600" ht="18.600000000000001" customHeight="1"/>
    <row r="601" ht="18.600000000000001" customHeight="1"/>
    <row r="602" ht="18.600000000000001" customHeight="1"/>
    <row r="603" ht="18.600000000000001" customHeight="1"/>
    <row r="604" ht="18.600000000000001" customHeight="1"/>
    <row r="605" ht="18.600000000000001" customHeight="1"/>
    <row r="606" ht="18.600000000000001" customHeight="1"/>
    <row r="607" ht="18.600000000000001" customHeight="1"/>
    <row r="608" ht="18.600000000000001" customHeight="1"/>
    <row r="609" ht="18.600000000000001" customHeight="1"/>
    <row r="610" ht="18.600000000000001" customHeight="1"/>
    <row r="611" ht="18.600000000000001" customHeight="1"/>
    <row r="612" ht="18.600000000000001" customHeight="1"/>
    <row r="613" ht="18.600000000000001" customHeight="1"/>
    <row r="614" ht="18.600000000000001" customHeight="1"/>
    <row r="615" ht="18.600000000000001" customHeight="1"/>
    <row r="616" ht="18.600000000000001" customHeight="1"/>
    <row r="617" ht="18.600000000000001" customHeight="1"/>
    <row r="618" ht="18.600000000000001" customHeight="1"/>
    <row r="619" ht="18.600000000000001" customHeight="1"/>
    <row r="620" ht="18.600000000000001" customHeight="1"/>
    <row r="621" ht="18.600000000000001" customHeight="1"/>
    <row r="622" ht="18.600000000000001" customHeight="1"/>
    <row r="623" ht="18.600000000000001" customHeight="1"/>
    <row r="624" ht="18.600000000000001" customHeight="1"/>
    <row r="625" ht="18.600000000000001" customHeight="1"/>
    <row r="626" ht="18.600000000000001" customHeight="1"/>
    <row r="627" ht="18.600000000000001" customHeight="1"/>
    <row r="628" ht="18.600000000000001" customHeight="1"/>
    <row r="629" ht="18.600000000000001" customHeight="1"/>
    <row r="630" ht="18.600000000000001" customHeight="1"/>
    <row r="631" ht="18.600000000000001" customHeight="1"/>
    <row r="632" ht="18.600000000000001" customHeight="1"/>
    <row r="633" ht="18.600000000000001" customHeight="1"/>
    <row r="634" ht="18.600000000000001" customHeight="1"/>
    <row r="635" ht="18.600000000000001" customHeight="1"/>
    <row r="636" ht="18.600000000000001" customHeight="1"/>
    <row r="637" ht="18.600000000000001" customHeight="1"/>
    <row r="638" ht="18.600000000000001" customHeight="1"/>
    <row r="639" ht="18.600000000000001" customHeight="1"/>
    <row r="640" ht="18.600000000000001" customHeight="1"/>
    <row r="641" ht="18.600000000000001" customHeight="1"/>
    <row r="642" ht="18.600000000000001" customHeight="1"/>
    <row r="643" ht="18.600000000000001" customHeight="1"/>
    <row r="644" ht="18.600000000000001" customHeight="1"/>
    <row r="645" ht="18.600000000000001" customHeight="1"/>
    <row r="646" ht="18.600000000000001" customHeight="1"/>
    <row r="647" ht="18.600000000000001" customHeight="1"/>
    <row r="648" ht="18.600000000000001" customHeight="1"/>
    <row r="649" ht="18.600000000000001" customHeight="1"/>
    <row r="650" ht="18.600000000000001" customHeight="1"/>
    <row r="651" ht="18.600000000000001" customHeight="1"/>
    <row r="652" ht="18.600000000000001" customHeight="1"/>
    <row r="653" ht="18.600000000000001" customHeight="1"/>
    <row r="654" ht="18.600000000000001" customHeight="1"/>
    <row r="655" ht="18.600000000000001" customHeight="1"/>
    <row r="656" ht="18.600000000000001" customHeight="1"/>
    <row r="657" ht="18.600000000000001" customHeight="1"/>
    <row r="658" ht="18.600000000000001" customHeight="1"/>
    <row r="659" ht="18.600000000000001" customHeight="1"/>
    <row r="660" ht="18.600000000000001" customHeight="1"/>
    <row r="661" ht="18.600000000000001" customHeight="1"/>
    <row r="662" ht="18.600000000000001" customHeight="1"/>
    <row r="663" ht="18.600000000000001" customHeight="1"/>
    <row r="664" ht="18.600000000000001" customHeight="1"/>
    <row r="665" ht="18.600000000000001" customHeight="1"/>
    <row r="666" ht="18.600000000000001" customHeight="1"/>
    <row r="667" ht="18.600000000000001" customHeight="1"/>
    <row r="668" ht="18.600000000000001" customHeight="1"/>
    <row r="669" ht="18.600000000000001" customHeight="1"/>
    <row r="670" ht="18.600000000000001" customHeight="1"/>
    <row r="671" ht="18.600000000000001" customHeight="1"/>
    <row r="672" ht="18.600000000000001" customHeight="1"/>
    <row r="673" ht="18.600000000000001" customHeight="1"/>
    <row r="674" ht="18.600000000000001" customHeight="1"/>
    <row r="675" ht="18.600000000000001" customHeight="1"/>
    <row r="676" ht="18.600000000000001" customHeight="1"/>
    <row r="677" ht="18.600000000000001" customHeight="1"/>
    <row r="678" ht="18.600000000000001" customHeight="1"/>
    <row r="679" ht="18.600000000000001" customHeight="1"/>
    <row r="680" ht="18.600000000000001" customHeight="1"/>
    <row r="681" ht="18.600000000000001" customHeight="1"/>
    <row r="682" ht="18.600000000000001" customHeight="1"/>
    <row r="683" ht="18.600000000000001" customHeight="1"/>
    <row r="684" ht="18.600000000000001" customHeight="1"/>
    <row r="685" ht="18.600000000000001" customHeight="1"/>
    <row r="686" ht="18.600000000000001" customHeight="1"/>
    <row r="687" ht="18.600000000000001" customHeight="1"/>
    <row r="688" ht="18.600000000000001" customHeight="1"/>
    <row r="689" ht="18.600000000000001" customHeight="1"/>
    <row r="690" ht="18.600000000000001" customHeight="1"/>
    <row r="691" ht="18.600000000000001" customHeight="1"/>
    <row r="692" ht="18.600000000000001" customHeight="1"/>
    <row r="693" ht="18.600000000000001" customHeight="1"/>
    <row r="694" ht="18.600000000000001" customHeight="1"/>
    <row r="695" ht="18.600000000000001" customHeight="1"/>
    <row r="696" ht="18.600000000000001" customHeight="1"/>
    <row r="697" ht="18.600000000000001" customHeight="1"/>
    <row r="698" ht="18.600000000000001" customHeight="1"/>
    <row r="699" ht="18.600000000000001" customHeight="1"/>
    <row r="700" ht="18.600000000000001" customHeight="1"/>
    <row r="701" ht="18.600000000000001" customHeight="1"/>
    <row r="702" ht="18.600000000000001" customHeight="1"/>
    <row r="703" ht="18.600000000000001" customHeight="1"/>
    <row r="704" ht="18.600000000000001" customHeight="1"/>
    <row r="705" ht="18.600000000000001" customHeight="1"/>
    <row r="706" ht="18.600000000000001" customHeight="1"/>
    <row r="707" ht="18.600000000000001" customHeight="1"/>
    <row r="708" ht="18.600000000000001" customHeight="1"/>
    <row r="709" ht="18.600000000000001" customHeight="1"/>
    <row r="710" ht="18.600000000000001" customHeight="1"/>
    <row r="711" ht="18.600000000000001" customHeight="1"/>
    <row r="712" ht="18.600000000000001" customHeight="1"/>
    <row r="713" ht="18.600000000000001" customHeight="1"/>
    <row r="714" ht="18.600000000000001" customHeight="1"/>
    <row r="715" ht="18.600000000000001" customHeight="1"/>
    <row r="716" ht="18.600000000000001" customHeight="1"/>
    <row r="717" ht="18.600000000000001" customHeight="1"/>
    <row r="718" ht="18.600000000000001" customHeight="1"/>
    <row r="719" ht="18.600000000000001" customHeight="1"/>
    <row r="720" ht="18.600000000000001" customHeight="1"/>
    <row r="721" ht="18.600000000000001" customHeight="1"/>
    <row r="722" ht="18.600000000000001" customHeight="1"/>
    <row r="723" ht="18.600000000000001" customHeight="1"/>
    <row r="724" ht="18.600000000000001" customHeight="1"/>
    <row r="725" ht="18.600000000000001" customHeight="1"/>
    <row r="726" ht="18.600000000000001" customHeight="1"/>
    <row r="727" ht="18.600000000000001" customHeight="1"/>
    <row r="728" ht="18.600000000000001" customHeight="1"/>
    <row r="729" ht="18.600000000000001" customHeight="1"/>
    <row r="730" ht="18.600000000000001" customHeight="1"/>
    <row r="731" ht="18.600000000000001" customHeight="1"/>
    <row r="732" ht="18.600000000000001" customHeight="1"/>
    <row r="733" ht="18.600000000000001" customHeight="1"/>
    <row r="734" ht="18.600000000000001" customHeight="1"/>
    <row r="735" ht="18.600000000000001" customHeight="1"/>
    <row r="736" ht="18.600000000000001" customHeight="1"/>
    <row r="737" ht="18.600000000000001" customHeight="1"/>
    <row r="738" ht="18.600000000000001" customHeight="1"/>
    <row r="739" ht="18.600000000000001" customHeight="1"/>
    <row r="740" ht="18.600000000000001" customHeight="1"/>
    <row r="741" ht="18.600000000000001" customHeight="1"/>
    <row r="742" ht="18.600000000000001" customHeight="1"/>
    <row r="743" ht="18.600000000000001" customHeight="1"/>
    <row r="744" ht="18.600000000000001" customHeight="1"/>
    <row r="745" ht="18.600000000000001" customHeight="1"/>
    <row r="746" ht="18.600000000000001" customHeight="1"/>
    <row r="747" ht="18.600000000000001" customHeight="1"/>
    <row r="748" ht="18.600000000000001" customHeight="1"/>
    <row r="749" ht="18.600000000000001" customHeight="1"/>
    <row r="750" ht="18.600000000000001" customHeight="1"/>
    <row r="751" ht="18.600000000000001" customHeight="1"/>
    <row r="752" ht="18.600000000000001" customHeight="1"/>
    <row r="753" ht="18.600000000000001" customHeight="1"/>
    <row r="754" ht="18.600000000000001" customHeight="1"/>
    <row r="755" ht="18.600000000000001" customHeight="1"/>
    <row r="756" ht="18.600000000000001" customHeight="1"/>
    <row r="757" ht="18.600000000000001" customHeight="1"/>
    <row r="758" ht="18.600000000000001" customHeight="1"/>
    <row r="759" ht="18.600000000000001" customHeight="1"/>
    <row r="760" ht="18.600000000000001" customHeight="1"/>
    <row r="761" ht="18.600000000000001" customHeight="1"/>
    <row r="762" ht="18.600000000000001" customHeight="1"/>
    <row r="763" ht="18.600000000000001" customHeight="1"/>
    <row r="764" ht="18.600000000000001" customHeight="1"/>
    <row r="765" ht="18.600000000000001" customHeight="1"/>
    <row r="766" ht="18.600000000000001" customHeight="1"/>
    <row r="767" ht="18.600000000000001" customHeight="1"/>
    <row r="768" ht="18.600000000000001" customHeight="1"/>
    <row r="769" ht="18.600000000000001" customHeight="1"/>
    <row r="770" ht="18.600000000000001" customHeight="1"/>
    <row r="771" ht="18.600000000000001" customHeight="1"/>
    <row r="772" ht="18.600000000000001" customHeight="1"/>
    <row r="773" ht="18.600000000000001" customHeight="1"/>
    <row r="774" ht="18.600000000000001" customHeight="1"/>
    <row r="775" ht="18.600000000000001" customHeight="1"/>
    <row r="776" ht="18.600000000000001" customHeight="1"/>
    <row r="777" ht="18.600000000000001" customHeight="1"/>
    <row r="778" ht="18.600000000000001" customHeight="1"/>
    <row r="779" ht="18.600000000000001" customHeight="1"/>
    <row r="780" ht="18.600000000000001" customHeight="1"/>
    <row r="781" ht="18.600000000000001" customHeight="1"/>
    <row r="782" ht="18.600000000000001" customHeight="1"/>
    <row r="783" ht="18.600000000000001" customHeight="1"/>
    <row r="784" ht="18.600000000000001" customHeight="1"/>
    <row r="785" ht="18.600000000000001" customHeight="1"/>
    <row r="786" ht="18.600000000000001" customHeight="1"/>
    <row r="787" ht="18.600000000000001" customHeight="1"/>
    <row r="788" ht="18.600000000000001" customHeight="1"/>
    <row r="789" ht="18.600000000000001" customHeight="1"/>
    <row r="790" ht="18.600000000000001" customHeight="1"/>
    <row r="791" ht="18.600000000000001" customHeight="1"/>
    <row r="792" ht="18.600000000000001" customHeight="1"/>
    <row r="793" ht="18.600000000000001" customHeight="1"/>
    <row r="794" ht="18.600000000000001" customHeight="1"/>
    <row r="795" ht="18.600000000000001" customHeight="1"/>
    <row r="796" ht="18.600000000000001" customHeight="1"/>
    <row r="797" ht="18.600000000000001" customHeight="1"/>
    <row r="798" ht="18.600000000000001" customHeight="1"/>
    <row r="799" ht="18.600000000000001" customHeight="1"/>
    <row r="800" ht="18.600000000000001" customHeight="1"/>
    <row r="801" ht="18.600000000000001" customHeight="1"/>
    <row r="802" ht="18.600000000000001" customHeight="1"/>
    <row r="803" ht="18.600000000000001" customHeight="1"/>
    <row r="804" ht="18.600000000000001" customHeight="1"/>
    <row r="805" ht="18.600000000000001" customHeight="1"/>
    <row r="806" ht="18.600000000000001" customHeight="1"/>
    <row r="807" ht="18.600000000000001" customHeight="1"/>
    <row r="808" ht="18.600000000000001" customHeight="1"/>
    <row r="809" ht="18.600000000000001" customHeight="1"/>
    <row r="810" ht="18.600000000000001" customHeight="1"/>
    <row r="811" ht="18.600000000000001" customHeight="1"/>
    <row r="812" ht="18.600000000000001" customHeight="1"/>
    <row r="813" ht="18.600000000000001" customHeight="1"/>
    <row r="814" ht="18.600000000000001" customHeight="1"/>
    <row r="815" ht="18.600000000000001" customHeight="1"/>
    <row r="816" ht="18.600000000000001" customHeight="1"/>
    <row r="817" ht="18.600000000000001" customHeight="1"/>
    <row r="818" ht="18.600000000000001" customHeight="1"/>
    <row r="819" ht="18.600000000000001" customHeight="1"/>
    <row r="820" ht="18.600000000000001" customHeight="1"/>
    <row r="821" ht="18.600000000000001" customHeight="1"/>
    <row r="822" ht="18.600000000000001" customHeight="1"/>
    <row r="823" ht="18.600000000000001" customHeight="1"/>
    <row r="824" ht="18.600000000000001" customHeight="1"/>
    <row r="825" ht="18.600000000000001" customHeight="1"/>
    <row r="826" ht="18.600000000000001" customHeight="1"/>
    <row r="827" ht="18.600000000000001" customHeight="1"/>
    <row r="828" ht="18.600000000000001" customHeight="1"/>
    <row r="829" ht="18.600000000000001" customHeight="1"/>
    <row r="830" ht="18.600000000000001" customHeight="1"/>
    <row r="831" ht="18.600000000000001" customHeight="1"/>
    <row r="832" ht="18.600000000000001" customHeight="1"/>
    <row r="833" ht="18.600000000000001" customHeight="1"/>
    <row r="834" ht="18.600000000000001" customHeight="1"/>
    <row r="835" ht="18.600000000000001" customHeight="1"/>
    <row r="836" ht="18.600000000000001" customHeight="1"/>
    <row r="837" ht="18.600000000000001" customHeight="1"/>
    <row r="838" ht="18.600000000000001" customHeight="1"/>
    <row r="839" ht="18.600000000000001" customHeight="1"/>
    <row r="840" ht="18.600000000000001" customHeight="1"/>
    <row r="841" ht="18.600000000000001" customHeight="1"/>
    <row r="842" ht="18.600000000000001" customHeight="1"/>
    <row r="843" ht="18.600000000000001" customHeight="1"/>
    <row r="844" ht="18.600000000000001" customHeight="1"/>
    <row r="845" ht="18.600000000000001" customHeight="1"/>
    <row r="846" ht="18.600000000000001" customHeight="1"/>
    <row r="847" ht="18.600000000000001" customHeight="1"/>
    <row r="848" ht="18.600000000000001" customHeight="1"/>
    <row r="849" ht="18.600000000000001" customHeight="1"/>
    <row r="850" ht="18.600000000000001" customHeight="1"/>
    <row r="851" ht="18.600000000000001" customHeight="1"/>
    <row r="852" ht="18.600000000000001" customHeight="1"/>
    <row r="853" ht="18.600000000000001" customHeight="1"/>
    <row r="854" ht="18.600000000000001" customHeight="1"/>
    <row r="855" ht="18.600000000000001" customHeight="1"/>
    <row r="856" ht="18.600000000000001" customHeight="1"/>
    <row r="857" ht="18.600000000000001" customHeight="1"/>
    <row r="858" ht="18.600000000000001" customHeight="1"/>
    <row r="859" ht="18.600000000000001" customHeight="1"/>
    <row r="860" ht="18.600000000000001" customHeight="1"/>
    <row r="861" ht="18.600000000000001" customHeight="1"/>
    <row r="862" ht="18.600000000000001" customHeight="1"/>
    <row r="863" ht="18.600000000000001" customHeight="1"/>
    <row r="864" ht="18.600000000000001" customHeight="1"/>
    <row r="865" ht="18.600000000000001" customHeight="1"/>
    <row r="866" ht="18.600000000000001" customHeight="1"/>
    <row r="867" ht="18.600000000000001" customHeight="1"/>
    <row r="868" ht="18.600000000000001" customHeight="1"/>
    <row r="869" ht="18.600000000000001" customHeight="1"/>
    <row r="870" ht="18.600000000000001" customHeight="1"/>
    <row r="871" ht="18.600000000000001" customHeight="1"/>
    <row r="872" ht="18.600000000000001" customHeight="1"/>
    <row r="873" ht="18.600000000000001" customHeight="1"/>
    <row r="874" ht="18.600000000000001" customHeight="1"/>
    <row r="875" ht="18.600000000000001" customHeight="1"/>
    <row r="876" ht="18.600000000000001" customHeight="1"/>
    <row r="877" ht="18.600000000000001" customHeight="1"/>
    <row r="878" ht="18.600000000000001" customHeight="1"/>
    <row r="879" ht="18.600000000000001" customHeight="1"/>
    <row r="880" ht="18.600000000000001" customHeight="1"/>
    <row r="881" ht="18.600000000000001" customHeight="1"/>
    <row r="882" ht="18.600000000000001" customHeight="1"/>
    <row r="883" ht="18.600000000000001" customHeight="1"/>
    <row r="884" ht="18.600000000000001" customHeight="1"/>
    <row r="885" ht="18.600000000000001" customHeight="1"/>
    <row r="886" ht="18.600000000000001" customHeight="1"/>
    <row r="887" ht="18.600000000000001" customHeight="1"/>
    <row r="888" ht="18.600000000000001" customHeight="1"/>
    <row r="889" ht="18.600000000000001" customHeight="1"/>
    <row r="890" ht="18.600000000000001" customHeight="1"/>
    <row r="891" ht="18.600000000000001" customHeight="1"/>
    <row r="892" ht="18.600000000000001" customHeight="1"/>
    <row r="893" ht="18.600000000000001" customHeight="1"/>
    <row r="894" ht="18.600000000000001" customHeight="1"/>
    <row r="895" ht="18.600000000000001" customHeight="1"/>
    <row r="896" ht="18.600000000000001" customHeight="1"/>
    <row r="897" ht="18.600000000000001" customHeight="1"/>
    <row r="898" ht="18.600000000000001" customHeight="1"/>
    <row r="899" ht="18.600000000000001" customHeight="1"/>
    <row r="900" ht="18.600000000000001" customHeight="1"/>
    <row r="901" ht="18.600000000000001" customHeight="1"/>
    <row r="902" ht="18.600000000000001" customHeight="1"/>
    <row r="903" ht="18.600000000000001" customHeight="1"/>
    <row r="904" ht="18.600000000000001" customHeight="1"/>
    <row r="905" ht="18.600000000000001" customHeight="1"/>
    <row r="906" ht="18.600000000000001" customHeight="1"/>
    <row r="907" ht="18.600000000000001" customHeight="1"/>
    <row r="908" ht="18.600000000000001" customHeight="1"/>
    <row r="909" ht="18.600000000000001" customHeight="1"/>
    <row r="910" ht="18.600000000000001" customHeight="1"/>
    <row r="911" ht="18.600000000000001" customHeight="1"/>
    <row r="912" ht="18.600000000000001" customHeight="1"/>
    <row r="913" ht="18.600000000000001" customHeight="1"/>
    <row r="914" ht="18.600000000000001" customHeight="1"/>
    <row r="915" ht="18.600000000000001" customHeight="1"/>
    <row r="916" ht="18.600000000000001" customHeight="1"/>
    <row r="917" ht="18.600000000000001" customHeight="1"/>
    <row r="918" ht="18.600000000000001" customHeight="1"/>
    <row r="919" ht="18.600000000000001" customHeight="1"/>
    <row r="920" ht="18.600000000000001" customHeight="1"/>
    <row r="921" ht="18.600000000000001" customHeight="1"/>
    <row r="922" ht="18.600000000000001" customHeight="1"/>
    <row r="923" ht="18.600000000000001" customHeight="1"/>
    <row r="924" ht="18.600000000000001" customHeight="1"/>
    <row r="925" ht="18.600000000000001" customHeight="1"/>
    <row r="926" ht="18.600000000000001" customHeight="1"/>
    <row r="927" ht="18.600000000000001" customHeight="1"/>
    <row r="928" ht="18.600000000000001" customHeight="1"/>
    <row r="929" ht="18.600000000000001" customHeight="1"/>
    <row r="930" ht="18.600000000000001" customHeight="1"/>
    <row r="931" ht="18.600000000000001" customHeight="1"/>
    <row r="932" ht="18.600000000000001" customHeight="1"/>
    <row r="933" ht="18.600000000000001" customHeight="1"/>
    <row r="934" ht="18.600000000000001" customHeight="1"/>
    <row r="935" ht="18.600000000000001" customHeight="1"/>
    <row r="936" ht="18.600000000000001" customHeight="1"/>
    <row r="937" ht="18.600000000000001" customHeight="1"/>
    <row r="938" ht="18.600000000000001" customHeight="1"/>
    <row r="939" ht="18.600000000000001" customHeight="1"/>
    <row r="940" ht="18.600000000000001" customHeight="1"/>
    <row r="941" ht="18.600000000000001" customHeight="1"/>
    <row r="942" ht="18.600000000000001" customHeight="1"/>
    <row r="943" ht="18.600000000000001" customHeight="1"/>
    <row r="944" ht="18.600000000000001" customHeight="1"/>
    <row r="945" ht="18.600000000000001" customHeight="1"/>
    <row r="946" ht="18.600000000000001" customHeight="1"/>
    <row r="947" ht="18.600000000000001" customHeight="1"/>
    <row r="948" ht="18.600000000000001" customHeight="1"/>
    <row r="949" ht="18.600000000000001" customHeight="1"/>
    <row r="950" ht="18.600000000000001" customHeight="1"/>
    <row r="951" ht="18.600000000000001" customHeight="1"/>
    <row r="952" ht="18.600000000000001" customHeight="1"/>
    <row r="953" ht="18.600000000000001" customHeight="1"/>
    <row r="954" ht="18.600000000000001" customHeight="1"/>
    <row r="955" ht="18.600000000000001" customHeight="1"/>
    <row r="956" ht="18.600000000000001" customHeight="1"/>
    <row r="957" ht="18.600000000000001" customHeight="1"/>
    <row r="958" ht="18.600000000000001" customHeight="1"/>
    <row r="959" ht="18.600000000000001" customHeight="1"/>
    <row r="960" ht="18.600000000000001" customHeight="1"/>
    <row r="961" ht="18.600000000000001" customHeight="1"/>
    <row r="962" ht="18.600000000000001" customHeight="1"/>
    <row r="963" ht="18.600000000000001" customHeight="1"/>
    <row r="964" ht="18.600000000000001" customHeight="1"/>
    <row r="965" ht="18.600000000000001" customHeight="1"/>
    <row r="966" ht="18.600000000000001" customHeight="1"/>
    <row r="967" ht="18.600000000000001" customHeight="1"/>
    <row r="968" ht="18.600000000000001" customHeight="1"/>
    <row r="969" ht="18.600000000000001" customHeight="1"/>
    <row r="970" ht="18.600000000000001" customHeight="1"/>
    <row r="971" ht="18.600000000000001" customHeight="1"/>
    <row r="972" ht="18.600000000000001" customHeight="1"/>
    <row r="973" ht="18.600000000000001" customHeight="1"/>
    <row r="974" ht="18.600000000000001" customHeight="1"/>
    <row r="975" ht="18.600000000000001" customHeight="1"/>
    <row r="976" ht="18.600000000000001" customHeight="1"/>
    <row r="977" ht="18.600000000000001" customHeight="1"/>
    <row r="978" ht="18.600000000000001" customHeight="1"/>
    <row r="979" ht="18.600000000000001" customHeight="1"/>
    <row r="980" ht="18.600000000000001" customHeight="1"/>
    <row r="981" ht="18.600000000000001" customHeight="1"/>
    <row r="982" ht="18.600000000000001" customHeight="1"/>
    <row r="983" ht="18.600000000000001" customHeight="1"/>
    <row r="984" ht="18.600000000000001" customHeight="1"/>
    <row r="985" ht="18.600000000000001" customHeight="1"/>
    <row r="986" ht="18.600000000000001" customHeight="1"/>
    <row r="987" ht="18.600000000000001" customHeight="1"/>
    <row r="988" ht="18.600000000000001" customHeight="1"/>
    <row r="989" ht="18.600000000000001" customHeight="1"/>
    <row r="990" ht="18.600000000000001" customHeight="1"/>
    <row r="991" ht="18.600000000000001" customHeight="1"/>
    <row r="992" ht="18.600000000000001" customHeight="1"/>
    <row r="993" ht="18.600000000000001" customHeight="1"/>
    <row r="994" ht="18.600000000000001" customHeight="1"/>
    <row r="995" ht="18.600000000000001" customHeight="1"/>
    <row r="996" ht="18.600000000000001" customHeight="1"/>
    <row r="997" ht="18.600000000000001" customHeight="1"/>
    <row r="998" ht="18.600000000000001" customHeight="1"/>
    <row r="999" ht="18.600000000000001" customHeight="1"/>
    <row r="1000" ht="18.600000000000001" customHeight="1"/>
    <row r="1001" ht="18.600000000000001" customHeight="1"/>
    <row r="1002" ht="18.600000000000001" customHeight="1"/>
    <row r="1003" ht="18.600000000000001" customHeight="1"/>
    <row r="1004" ht="18.600000000000001" customHeight="1"/>
    <row r="1005" ht="18.600000000000001" customHeight="1"/>
    <row r="1006" ht="18.600000000000001" customHeight="1"/>
    <row r="1007" ht="18.600000000000001" customHeight="1"/>
    <row r="1008" ht="18.600000000000001" customHeight="1"/>
    <row r="1009" ht="18.600000000000001" customHeight="1"/>
    <row r="1010" ht="18.600000000000001" customHeight="1"/>
    <row r="1011" ht="18.600000000000001" customHeight="1"/>
    <row r="1012" ht="18.600000000000001" customHeight="1"/>
    <row r="1013" ht="18.600000000000001" customHeight="1"/>
    <row r="1014" ht="18.600000000000001" customHeight="1"/>
    <row r="1015" ht="18.600000000000001" customHeight="1"/>
    <row r="1016" ht="18.600000000000001" customHeight="1"/>
    <row r="1017" ht="18.600000000000001" customHeight="1"/>
    <row r="1018" ht="18.600000000000001" customHeight="1"/>
    <row r="1019" ht="18.600000000000001" customHeight="1"/>
  </sheetData>
  <mergeCells count="13">
    <mergeCell ref="A6:N6"/>
    <mergeCell ref="A7:N7"/>
    <mergeCell ref="A13:N13"/>
    <mergeCell ref="A12:N12"/>
    <mergeCell ref="A8:N8"/>
    <mergeCell ref="A9:N9"/>
    <mergeCell ref="A10:N10"/>
    <mergeCell ref="A11:N11"/>
    <mergeCell ref="A1:N1"/>
    <mergeCell ref="A2:N2"/>
    <mergeCell ref="A3:N3"/>
    <mergeCell ref="A5:N5"/>
    <mergeCell ref="A4:N4"/>
  </mergeCells>
  <phoneticPr fontId="16"/>
  <hyperlinks>
    <hyperlink ref="P3" r:id="rId1" display="https://zoom.us/webinar/register/WN_9-ciXs0sQT2yGdb79VBoLQ" xr:uid="{D23711C4-75FC-433D-9588-69B8A3DCF5A7}"/>
  </hyperlinks>
  <pageMargins left="0.7" right="0.7" top="0.75" bottom="0.75" header="0.3" footer="0.3"/>
  <pageSetup paperSize="9" scale="59" orientation="portrait" horizontalDpi="300" verticalDpi="300" r:id="rId2"/>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sheetPr>
  <dimension ref="A1:C36"/>
  <sheetViews>
    <sheetView view="pageBreakPreview" zoomScale="95" zoomScaleNormal="75" zoomScaleSheetLayoutView="95" workbookViewId="0">
      <selection activeCell="A11" sqref="A11:XFD12"/>
    </sheetView>
  </sheetViews>
  <sheetFormatPr defaultColWidth="9" defaultRowHeight="14.4"/>
  <cols>
    <col min="1" max="1" width="216.77734375" style="5" customWidth="1"/>
    <col min="2" max="2" width="33.109375" style="3" hidden="1" customWidth="1"/>
    <col min="3" max="3" width="23.109375" style="4" hidden="1" customWidth="1"/>
    <col min="4" max="16384" width="9" style="1"/>
  </cols>
  <sheetData>
    <row r="1" spans="1:3" s="42" customFormat="1" ht="46.2" customHeight="1" thickBot="1">
      <c r="A1" s="176" t="s">
        <v>351</v>
      </c>
      <c r="B1" s="45" t="s">
        <v>0</v>
      </c>
      <c r="C1" s="46" t="s">
        <v>2</v>
      </c>
    </row>
    <row r="2" spans="1:3" ht="40.799999999999997" customHeight="1">
      <c r="A2" s="426" t="s">
        <v>469</v>
      </c>
      <c r="B2" s="2"/>
      <c r="C2" s="804"/>
    </row>
    <row r="3" spans="1:3" ht="205.8" customHeight="1">
      <c r="A3" s="863" t="s">
        <v>471</v>
      </c>
      <c r="B3" s="48"/>
      <c r="C3" s="805"/>
    </row>
    <row r="4" spans="1:3" ht="31.8" customHeight="1" thickBot="1">
      <c r="A4" s="153" t="s">
        <v>470</v>
      </c>
      <c r="B4" s="1"/>
      <c r="C4" s="1"/>
    </row>
    <row r="5" spans="1:3" ht="41.4" customHeight="1" thickBot="1">
      <c r="A5" s="509" t="s">
        <v>472</v>
      </c>
      <c r="B5" s="2"/>
      <c r="C5" s="804"/>
    </row>
    <row r="6" spans="1:3" ht="349.8" customHeight="1">
      <c r="A6" s="537" t="s">
        <v>473</v>
      </c>
      <c r="B6" s="48"/>
      <c r="C6" s="805"/>
    </row>
    <row r="7" spans="1:3" ht="42.6" customHeight="1">
      <c r="A7" s="402" t="s">
        <v>474</v>
      </c>
      <c r="B7" s="1"/>
      <c r="C7" s="1"/>
    </row>
    <row r="8" spans="1:3" ht="43.2" customHeight="1" thickBot="1">
      <c r="A8" s="509" t="s">
        <v>476</v>
      </c>
      <c r="B8" s="219"/>
      <c r="C8" s="804"/>
    </row>
    <row r="9" spans="1:3" ht="250.8" customHeight="1" thickBot="1">
      <c r="A9" s="864" t="s">
        <v>477</v>
      </c>
      <c r="B9" s="220"/>
      <c r="C9" s="805"/>
    </row>
    <row r="10" spans="1:3" ht="39" customHeight="1" thickBot="1">
      <c r="A10" s="221" t="s">
        <v>475</v>
      </c>
      <c r="B10" s="1"/>
      <c r="C10" s="1"/>
    </row>
    <row r="11" spans="1:3" ht="42.6" customHeight="1">
      <c r="A11" s="399"/>
      <c r="B11" s="236"/>
      <c r="C11" s="236"/>
    </row>
    <row r="12" spans="1:3" ht="333" customHeight="1" thickBot="1">
      <c r="A12" s="400"/>
      <c r="B12" s="241"/>
      <c r="C12" s="241"/>
    </row>
    <row r="13" spans="1:3" ht="27.6" customHeight="1">
      <c r="A13" s="230"/>
      <c r="B13" s="1"/>
      <c r="C13" s="1"/>
    </row>
    <row r="14" spans="1:3" ht="39" customHeight="1">
      <c r="A14" s="1" t="s">
        <v>218</v>
      </c>
      <c r="B14" s="1"/>
      <c r="C14" s="1"/>
    </row>
    <row r="15" spans="1:3" ht="32.25" customHeight="1">
      <c r="A15" s="1" t="s">
        <v>219</v>
      </c>
      <c r="B15" s="1"/>
      <c r="C15" s="1"/>
    </row>
    <row r="16" spans="1:3" ht="36.75" customHeight="1"/>
    <row r="17" ht="33" customHeight="1"/>
    <row r="18" ht="36.75" customHeight="1"/>
    <row r="19" ht="36.75" customHeight="1"/>
    <row r="20" ht="25.5" customHeight="1"/>
    <row r="21" ht="32.25" customHeight="1"/>
    <row r="22" ht="30.75" customHeight="1"/>
    <row r="23" ht="42.75" customHeight="1"/>
    <row r="24" ht="43.5" customHeight="1"/>
    <row r="25" ht="27.75" customHeight="1"/>
    <row r="26" ht="30.75" customHeight="1"/>
    <row r="27" ht="29.25" customHeight="1"/>
    <row r="28" ht="27" customHeight="1"/>
    <row r="29" ht="27" customHeight="1"/>
    <row r="30" ht="27" customHeight="1"/>
    <row r="31" ht="27" customHeight="1"/>
    <row r="32" ht="27" customHeight="1"/>
    <row r="33" ht="27" customHeight="1"/>
    <row r="34" ht="27" customHeight="1"/>
    <row r="35" ht="27" customHeight="1"/>
    <row r="36" ht="27" customHeight="1"/>
  </sheetData>
  <mergeCells count="3">
    <mergeCell ref="C2:C3"/>
    <mergeCell ref="C5:C6"/>
    <mergeCell ref="C8:C9"/>
  </mergeCells>
  <phoneticPr fontId="16"/>
  <hyperlinks>
    <hyperlink ref="A4" r:id="rId1" xr:uid="{0C76CD24-4B4A-47E9-8057-54919C18BE3F}"/>
    <hyperlink ref="A7" r:id="rId2" xr:uid="{5FFA05AF-0B92-4E2E-8C04-18733B07C2F3}"/>
    <hyperlink ref="A10" r:id="rId3" xr:uid="{76985CA0-6414-494A-AEDA-F52CBA048ED6}"/>
  </hyperlinks>
  <pageMargins left="0" right="0" top="0.19685039370078741" bottom="0.39370078740157483" header="0" footer="0.19685039370078741"/>
  <pageSetup paperSize="8" scale="5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C6C3-5FD5-45AC-8EE2-D8D2B861F6DF}">
  <sheetPr codeName="Sheet2"/>
  <dimension ref="A1:U58"/>
  <sheetViews>
    <sheetView view="pageBreakPreview" zoomScaleNormal="100" zoomScaleSheetLayoutView="100" workbookViewId="0">
      <selection activeCell="T14" sqref="T14"/>
    </sheetView>
  </sheetViews>
  <sheetFormatPr defaultRowHeight="13.2"/>
  <cols>
    <col min="9" max="9" width="8.88671875" customWidth="1"/>
    <col min="10" max="10" width="8.88671875" hidden="1" customWidth="1"/>
    <col min="11" max="11" width="0.77734375" customWidth="1"/>
  </cols>
  <sheetData>
    <row r="1" spans="1:19">
      <c r="A1" s="417"/>
      <c r="B1" s="468"/>
      <c r="C1" s="468"/>
      <c r="D1" s="468"/>
      <c r="E1" s="468"/>
      <c r="F1" s="468"/>
      <c r="G1" s="468"/>
      <c r="H1" s="468"/>
      <c r="I1" s="468"/>
      <c r="J1" s="468"/>
      <c r="K1" s="468"/>
      <c r="L1" s="468"/>
      <c r="M1" s="468"/>
      <c r="N1" s="468"/>
      <c r="O1" s="468"/>
      <c r="P1" s="468"/>
      <c r="Q1" s="468"/>
      <c r="R1" s="468"/>
      <c r="S1" s="416"/>
    </row>
    <row r="2" spans="1:19" ht="24.6">
      <c r="A2" s="468"/>
      <c r="B2" s="469"/>
      <c r="C2" s="470"/>
      <c r="D2" s="470"/>
      <c r="E2" s="470"/>
      <c r="F2" s="470"/>
      <c r="G2" s="470"/>
      <c r="H2" s="470"/>
      <c r="I2" s="470"/>
      <c r="J2" s="470"/>
      <c r="K2" s="470"/>
      <c r="L2" s="470"/>
      <c r="M2" s="470"/>
      <c r="N2" s="470"/>
      <c r="O2" s="470"/>
      <c r="P2" s="470"/>
      <c r="Q2" s="470"/>
      <c r="R2" s="470"/>
    </row>
    <row r="3" spans="1:19">
      <c r="A3" s="468"/>
      <c r="B3" s="468"/>
      <c r="C3" s="468"/>
      <c r="D3" s="468"/>
      <c r="E3" s="468"/>
      <c r="F3" s="468"/>
      <c r="G3" s="468"/>
      <c r="H3" s="468"/>
      <c r="I3" s="468"/>
      <c r="J3" s="468"/>
      <c r="K3" s="468"/>
      <c r="L3" s="468"/>
      <c r="M3" s="468"/>
      <c r="N3" s="468"/>
      <c r="O3" s="468"/>
      <c r="P3" s="468"/>
      <c r="Q3" s="468"/>
      <c r="R3" s="468"/>
    </row>
    <row r="4" spans="1:19" ht="13.2" customHeight="1">
      <c r="A4" s="468"/>
      <c r="B4" s="468"/>
      <c r="C4" s="468"/>
      <c r="D4" s="468"/>
      <c r="E4" s="468"/>
      <c r="F4" s="468"/>
      <c r="G4" s="468"/>
      <c r="H4" s="468"/>
      <c r="I4" s="584"/>
      <c r="J4" s="584"/>
      <c r="K4" s="584"/>
      <c r="L4" s="584"/>
      <c r="M4" s="584"/>
      <c r="N4" s="584"/>
      <c r="O4" s="584"/>
      <c r="P4" s="584"/>
      <c r="Q4" s="584"/>
      <c r="R4" s="584"/>
    </row>
    <row r="5" spans="1:19" ht="13.2" customHeight="1">
      <c r="A5" s="468"/>
      <c r="B5" s="468"/>
      <c r="C5" s="468"/>
      <c r="D5" s="468"/>
      <c r="E5" s="468"/>
      <c r="F5" s="468"/>
      <c r="G5" s="468"/>
      <c r="H5" s="468"/>
      <c r="I5" s="584"/>
      <c r="J5" s="584"/>
      <c r="K5" s="584"/>
      <c r="L5" s="584"/>
      <c r="M5" s="584"/>
      <c r="N5" s="584"/>
      <c r="O5" s="584"/>
      <c r="P5" s="584"/>
      <c r="Q5" s="584"/>
      <c r="R5" s="584"/>
    </row>
    <row r="6" spans="1:19" ht="13.2" customHeight="1">
      <c r="A6" s="468"/>
      <c r="B6" s="468"/>
      <c r="C6" s="468"/>
      <c r="D6" s="468"/>
      <c r="E6" s="468"/>
      <c r="F6" s="468"/>
      <c r="G6" s="468"/>
      <c r="H6" s="468"/>
      <c r="I6" s="584"/>
      <c r="J6" s="584"/>
      <c r="K6" s="584"/>
      <c r="L6" s="584"/>
      <c r="M6" s="584"/>
      <c r="N6" s="584"/>
      <c r="O6" s="584"/>
      <c r="P6" s="584"/>
      <c r="Q6" s="584"/>
      <c r="R6" s="584"/>
    </row>
    <row r="7" spans="1:19" ht="13.2" customHeight="1">
      <c r="A7" s="468"/>
      <c r="B7" s="468"/>
      <c r="C7" s="468"/>
      <c r="D7" s="468"/>
      <c r="E7" s="468"/>
      <c r="F7" s="468"/>
      <c r="G7" s="468"/>
      <c r="H7" s="468"/>
      <c r="I7" s="584"/>
      <c r="J7" s="584"/>
      <c r="K7" s="584"/>
      <c r="L7" s="584"/>
      <c r="M7" s="584"/>
      <c r="N7" s="584"/>
      <c r="O7" s="584"/>
      <c r="P7" s="584"/>
      <c r="Q7" s="584"/>
      <c r="R7" s="584"/>
    </row>
    <row r="8" spans="1:19" ht="13.2" customHeight="1">
      <c r="A8" s="468"/>
      <c r="B8" s="468"/>
      <c r="C8" s="468"/>
      <c r="D8" s="468"/>
      <c r="E8" s="468"/>
      <c r="F8" s="468"/>
      <c r="G8" s="468"/>
      <c r="H8" s="468"/>
      <c r="I8" s="584"/>
      <c r="J8" s="584"/>
      <c r="K8" s="584"/>
      <c r="L8" s="584"/>
      <c r="M8" s="584"/>
      <c r="N8" s="584"/>
      <c r="O8" s="584"/>
      <c r="P8" s="584"/>
      <c r="Q8" s="584"/>
      <c r="R8" s="584"/>
    </row>
    <row r="9" spans="1:19" ht="13.2" customHeight="1">
      <c r="A9" s="468"/>
      <c r="B9" s="468"/>
      <c r="C9" s="468"/>
      <c r="D9" s="468"/>
      <c r="E9" s="468"/>
      <c r="F9" s="468"/>
      <c r="G9" s="468"/>
      <c r="H9" s="468"/>
      <c r="I9" s="584"/>
      <c r="J9" s="584"/>
      <c r="K9" s="584"/>
      <c r="L9" s="584"/>
      <c r="M9" s="584"/>
      <c r="N9" s="584"/>
      <c r="O9" s="584"/>
      <c r="P9" s="584"/>
      <c r="Q9" s="584"/>
      <c r="R9" s="584"/>
    </row>
    <row r="10" spans="1:19">
      <c r="A10" s="468"/>
      <c r="B10" s="468"/>
      <c r="C10" s="468"/>
      <c r="D10" s="468"/>
      <c r="E10" s="468"/>
      <c r="F10" s="468"/>
      <c r="G10" s="468"/>
      <c r="H10" s="468"/>
      <c r="I10" s="468"/>
      <c r="J10" s="468"/>
      <c r="K10" s="468"/>
      <c r="L10" s="468"/>
      <c r="M10" s="468"/>
      <c r="N10" s="468"/>
      <c r="O10" s="468"/>
      <c r="P10" s="468"/>
      <c r="Q10" s="468"/>
      <c r="R10" s="468"/>
    </row>
    <row r="11" spans="1:19" ht="21" customHeight="1">
      <c r="A11" s="468"/>
      <c r="B11" s="468"/>
      <c r="C11" s="468"/>
      <c r="D11" s="468"/>
      <c r="E11" s="468"/>
      <c r="F11" s="468"/>
      <c r="G11" s="468"/>
      <c r="H11" s="468"/>
      <c r="I11" s="468"/>
      <c r="J11" s="468"/>
      <c r="K11" s="468"/>
      <c r="L11" s="468"/>
      <c r="M11" s="468"/>
      <c r="N11" s="468"/>
      <c r="O11" s="468"/>
      <c r="P11" s="468"/>
      <c r="Q11" s="468"/>
      <c r="R11" s="468"/>
    </row>
    <row r="12" spans="1:19" ht="13.2" customHeight="1">
      <c r="A12" s="468"/>
      <c r="B12" s="468"/>
      <c r="C12" s="468"/>
      <c r="D12" s="468"/>
      <c r="E12" s="468"/>
      <c r="F12" s="468"/>
      <c r="G12" s="468"/>
      <c r="H12" s="468"/>
      <c r="I12" s="468"/>
      <c r="J12" s="468"/>
      <c r="K12" s="468"/>
      <c r="L12" s="468"/>
      <c r="M12" s="468"/>
      <c r="N12" s="468"/>
      <c r="O12" s="468"/>
      <c r="P12" s="468"/>
      <c r="Q12" s="468"/>
      <c r="R12" s="468"/>
    </row>
    <row r="13" spans="1:19" ht="13.2" customHeight="1">
      <c r="A13" s="468"/>
      <c r="B13" s="468"/>
      <c r="C13" s="468"/>
      <c r="D13" s="468"/>
      <c r="E13" s="468"/>
      <c r="F13" s="468"/>
      <c r="G13" s="468"/>
      <c r="H13" s="468"/>
      <c r="I13" s="468"/>
      <c r="J13" s="468"/>
      <c r="K13" s="468"/>
      <c r="L13" s="468"/>
      <c r="M13" s="468"/>
      <c r="N13" s="468"/>
      <c r="O13" s="468"/>
      <c r="P13" s="468"/>
      <c r="Q13" s="468"/>
      <c r="R13" s="468"/>
    </row>
    <row r="14" spans="1:19">
      <c r="A14" s="468"/>
      <c r="B14" s="468"/>
      <c r="C14" s="468"/>
      <c r="D14" s="468"/>
      <c r="E14" s="468"/>
      <c r="F14" s="468"/>
      <c r="G14" s="468"/>
      <c r="H14" s="468"/>
      <c r="I14" s="468"/>
      <c r="J14" s="468"/>
      <c r="K14" s="468"/>
      <c r="L14" s="468"/>
      <c r="M14" s="468"/>
      <c r="N14" s="468"/>
      <c r="O14" s="468"/>
      <c r="P14" s="468"/>
      <c r="Q14" s="468"/>
      <c r="R14" s="468"/>
    </row>
    <row r="15" spans="1:19">
      <c r="A15" s="468"/>
      <c r="B15" s="468"/>
      <c r="C15" s="468"/>
      <c r="D15" s="468"/>
      <c r="E15" s="468"/>
      <c r="F15" s="468"/>
      <c r="G15" s="468"/>
      <c r="H15" s="468"/>
      <c r="I15" s="468"/>
      <c r="J15" s="468"/>
      <c r="K15" s="468"/>
      <c r="L15" s="468"/>
      <c r="M15" s="468"/>
      <c r="N15" s="468"/>
      <c r="O15" s="468"/>
      <c r="P15" s="468"/>
      <c r="Q15" s="468"/>
      <c r="R15" s="468"/>
    </row>
    <row r="16" spans="1:19">
      <c r="A16" s="468"/>
      <c r="B16" s="468"/>
      <c r="C16" s="468"/>
      <c r="D16" s="468"/>
      <c r="E16" s="468"/>
      <c r="F16" s="468"/>
      <c r="G16" s="468"/>
      <c r="H16" s="468"/>
      <c r="I16" s="468"/>
      <c r="J16" s="468"/>
      <c r="K16" s="468"/>
      <c r="L16" s="468"/>
      <c r="M16" s="468"/>
      <c r="N16" s="468"/>
      <c r="O16" s="468"/>
      <c r="P16" s="468"/>
      <c r="Q16" s="468"/>
      <c r="R16" s="468"/>
    </row>
    <row r="17" spans="1:21">
      <c r="A17" s="468"/>
      <c r="B17" s="583"/>
      <c r="C17" s="583"/>
      <c r="D17" s="583"/>
      <c r="E17" s="583"/>
      <c r="F17" s="583"/>
      <c r="G17" s="583"/>
      <c r="H17" s="583"/>
      <c r="I17" s="468"/>
      <c r="J17" s="468"/>
      <c r="K17" s="468"/>
      <c r="L17" s="468"/>
      <c r="M17" s="468"/>
      <c r="N17" s="468"/>
      <c r="O17" s="468"/>
      <c r="P17" s="468"/>
      <c r="Q17" s="468"/>
      <c r="R17" s="468"/>
      <c r="U17" s="417"/>
    </row>
    <row r="18" spans="1:21">
      <c r="A18" s="468"/>
      <c r="B18" s="583"/>
      <c r="C18" s="583"/>
      <c r="D18" s="583"/>
      <c r="E18" s="583"/>
      <c r="F18" s="583"/>
      <c r="G18" s="583"/>
      <c r="H18" s="583"/>
      <c r="I18" s="468"/>
      <c r="J18" s="468"/>
      <c r="K18" s="468"/>
      <c r="L18" s="468"/>
      <c r="M18" s="468"/>
      <c r="N18" s="468"/>
      <c r="O18" s="468"/>
      <c r="P18" s="468"/>
      <c r="Q18" s="468"/>
      <c r="R18" s="468"/>
    </row>
    <row r="19" spans="1:21">
      <c r="A19" s="468"/>
      <c r="B19" s="583"/>
      <c r="C19" s="583"/>
      <c r="D19" s="583"/>
      <c r="E19" s="583"/>
      <c r="F19" s="583"/>
      <c r="G19" s="583"/>
      <c r="H19" s="583"/>
      <c r="I19" s="468"/>
      <c r="J19" s="468"/>
      <c r="K19" s="468"/>
      <c r="L19" s="468"/>
      <c r="M19" s="468"/>
      <c r="N19" s="468"/>
      <c r="O19" s="468"/>
      <c r="P19" s="468"/>
      <c r="Q19" s="468"/>
      <c r="R19" s="468"/>
    </row>
    <row r="20" spans="1:21">
      <c r="A20" s="468"/>
      <c r="B20" s="583"/>
      <c r="C20" s="583"/>
      <c r="D20" s="583"/>
      <c r="E20" s="583"/>
      <c r="F20" s="583"/>
      <c r="G20" s="583"/>
      <c r="H20" s="583"/>
      <c r="I20" s="468"/>
      <c r="J20" s="468"/>
      <c r="K20" s="468"/>
      <c r="L20" s="468"/>
      <c r="M20" s="468"/>
      <c r="N20" s="468"/>
      <c r="O20" s="468"/>
      <c r="P20" s="468"/>
      <c r="Q20" s="468"/>
      <c r="R20" s="468"/>
    </row>
    <row r="21" spans="1:21">
      <c r="A21" s="468"/>
      <c r="B21" s="583"/>
      <c r="C21" s="583"/>
      <c r="D21" s="583"/>
      <c r="E21" s="583"/>
      <c r="F21" s="583"/>
      <c r="G21" s="583"/>
      <c r="H21" s="583"/>
      <c r="I21" s="468"/>
      <c r="J21" s="468"/>
      <c r="K21" s="468"/>
      <c r="L21" s="468"/>
      <c r="M21" s="468"/>
      <c r="N21" s="468"/>
      <c r="O21" s="468"/>
      <c r="P21" s="468"/>
      <c r="Q21" s="468"/>
      <c r="R21" s="468"/>
    </row>
    <row r="22" spans="1:21">
      <c r="A22" s="468"/>
      <c r="B22" s="583"/>
      <c r="C22" s="583"/>
      <c r="D22" s="583"/>
      <c r="E22" s="583"/>
      <c r="F22" s="583"/>
      <c r="G22" s="583"/>
      <c r="H22" s="583"/>
      <c r="I22" s="468"/>
      <c r="J22" s="468"/>
      <c r="K22" s="468"/>
      <c r="L22" s="468"/>
      <c r="M22" s="468"/>
      <c r="N22" s="468"/>
      <c r="O22" s="468"/>
      <c r="P22" s="468"/>
      <c r="Q22" s="468"/>
      <c r="R22" s="468"/>
    </row>
    <row r="23" spans="1:21">
      <c r="A23" s="468"/>
      <c r="B23" s="583"/>
      <c r="C23" s="583"/>
      <c r="D23" s="583"/>
      <c r="E23" s="583"/>
      <c r="F23" s="583"/>
      <c r="G23" s="583"/>
      <c r="H23" s="583"/>
      <c r="I23" s="468"/>
      <c r="J23" s="468"/>
      <c r="K23" s="468"/>
      <c r="L23" s="468"/>
      <c r="M23" s="468"/>
      <c r="N23" s="468"/>
      <c r="O23" s="468"/>
      <c r="P23" s="468"/>
      <c r="Q23" s="468"/>
      <c r="R23" s="468"/>
    </row>
    <row r="24" spans="1:21">
      <c r="A24" s="468"/>
      <c r="B24" s="583"/>
      <c r="C24" s="583"/>
      <c r="D24" s="583"/>
      <c r="E24" s="583"/>
      <c r="F24" s="583"/>
      <c r="G24" s="583"/>
      <c r="H24" s="583"/>
      <c r="I24" s="468"/>
      <c r="J24" s="468"/>
      <c r="K24" s="468"/>
      <c r="L24" s="468"/>
      <c r="M24" s="468"/>
      <c r="N24" s="468"/>
      <c r="O24" s="468"/>
      <c r="P24" s="468"/>
      <c r="Q24" s="468"/>
      <c r="R24" s="468"/>
    </row>
    <row r="25" spans="1:21">
      <c r="A25" s="468"/>
      <c r="B25" s="583"/>
      <c r="C25" s="583"/>
      <c r="D25" s="583"/>
      <c r="E25" s="583"/>
      <c r="F25" s="583"/>
      <c r="G25" s="583"/>
      <c r="H25" s="583"/>
      <c r="I25" s="468"/>
      <c r="J25" s="468"/>
      <c r="K25" s="468"/>
      <c r="L25" s="468"/>
      <c r="M25" s="468"/>
      <c r="N25" s="468"/>
      <c r="O25" s="468"/>
      <c r="P25" s="468"/>
      <c r="Q25" s="468"/>
      <c r="R25" s="468"/>
    </row>
    <row r="26" spans="1:21">
      <c r="A26" s="468"/>
      <c r="B26" s="583"/>
      <c r="C26" s="583"/>
      <c r="D26" s="583"/>
      <c r="E26" s="583"/>
      <c r="F26" s="583"/>
      <c r="G26" s="583"/>
      <c r="H26" s="583"/>
      <c r="I26" s="468"/>
      <c r="J26" s="468"/>
      <c r="K26" s="468"/>
      <c r="L26" s="468"/>
      <c r="M26" s="468"/>
      <c r="N26" s="468"/>
      <c r="O26" s="468"/>
      <c r="P26" s="468"/>
      <c r="Q26" s="468"/>
      <c r="R26" s="468"/>
    </row>
    <row r="27" spans="1:21">
      <c r="A27" s="468"/>
      <c r="B27" s="583"/>
      <c r="C27" s="583"/>
      <c r="D27" s="583"/>
      <c r="E27" s="583"/>
      <c r="F27" s="583"/>
      <c r="G27" s="583"/>
      <c r="H27" s="583"/>
      <c r="I27" s="468"/>
      <c r="J27" s="468"/>
      <c r="K27" s="468"/>
      <c r="L27" s="468"/>
      <c r="M27" s="468"/>
      <c r="N27" s="468"/>
      <c r="O27" s="468"/>
      <c r="P27" s="468"/>
      <c r="Q27" s="468"/>
      <c r="R27" s="468"/>
    </row>
    <row r="28" spans="1:21">
      <c r="A28" s="468"/>
      <c r="B28" s="468"/>
      <c r="C28" s="468"/>
      <c r="D28" s="468"/>
      <c r="E28" s="468"/>
      <c r="F28" s="468"/>
      <c r="G28" s="468"/>
      <c r="H28" s="468"/>
      <c r="I28" s="468"/>
      <c r="J28" s="468"/>
      <c r="K28" s="468"/>
      <c r="L28" s="468"/>
      <c r="M28" s="468"/>
      <c r="N28" s="468"/>
      <c r="O28" s="468"/>
      <c r="P28" s="468"/>
      <c r="Q28" s="468"/>
      <c r="R28" s="468"/>
    </row>
    <row r="29" spans="1:21" ht="16.2">
      <c r="A29" s="468"/>
      <c r="B29" s="471"/>
      <c r="C29" s="472"/>
      <c r="D29" s="471"/>
      <c r="E29" s="471"/>
      <c r="F29" s="471"/>
      <c r="G29" s="471"/>
      <c r="H29" s="471"/>
      <c r="I29" s="471"/>
      <c r="J29" s="468"/>
      <c r="K29" s="468"/>
      <c r="L29" s="468"/>
      <c r="M29" s="468"/>
      <c r="N29" s="468"/>
      <c r="O29" s="468"/>
      <c r="P29" s="468"/>
      <c r="Q29" s="468"/>
      <c r="R29" s="468"/>
    </row>
    <row r="30" spans="1:21">
      <c r="A30" s="468"/>
      <c r="B30" s="468"/>
      <c r="C30" s="468"/>
      <c r="D30" s="468"/>
      <c r="E30" s="468"/>
      <c r="F30" s="468"/>
      <c r="G30" s="468"/>
      <c r="H30" s="468"/>
      <c r="I30" s="468"/>
      <c r="J30" s="468"/>
      <c r="K30" s="468"/>
      <c r="L30" s="468"/>
      <c r="M30" s="468"/>
      <c r="N30" s="468"/>
      <c r="O30" s="468"/>
      <c r="P30" s="468"/>
      <c r="Q30" s="468"/>
      <c r="R30" s="468"/>
    </row>
    <row r="31" spans="1:21">
      <c r="A31" s="585"/>
      <c r="B31" s="586"/>
      <c r="C31" s="586"/>
      <c r="D31" s="586"/>
      <c r="E31" s="586"/>
      <c r="F31" s="586"/>
      <c r="G31" s="586"/>
      <c r="H31" s="586"/>
      <c r="I31" s="586"/>
      <c r="J31" s="586"/>
      <c r="K31" s="586"/>
      <c r="L31" s="586"/>
      <c r="M31" s="586"/>
      <c r="N31" s="586"/>
      <c r="O31" s="586"/>
      <c r="P31" s="586"/>
      <c r="Q31" s="586"/>
      <c r="R31" s="586"/>
    </row>
    <row r="32" spans="1:21">
      <c r="A32" s="586"/>
      <c r="B32" s="586"/>
      <c r="C32" s="586"/>
      <c r="D32" s="586"/>
      <c r="E32" s="586"/>
      <c r="F32" s="586"/>
      <c r="G32" s="586"/>
      <c r="H32" s="586"/>
      <c r="I32" s="586"/>
      <c r="J32" s="586"/>
      <c r="K32" s="586"/>
      <c r="L32" s="586"/>
      <c r="M32" s="586"/>
      <c r="N32" s="586"/>
      <c r="O32" s="586"/>
      <c r="P32" s="586"/>
      <c r="Q32" s="586"/>
      <c r="R32" s="586"/>
    </row>
    <row r="33" spans="1:18">
      <c r="A33" s="586"/>
      <c r="B33" s="586"/>
      <c r="C33" s="586"/>
      <c r="D33" s="586"/>
      <c r="E33" s="586"/>
      <c r="F33" s="586"/>
      <c r="G33" s="586"/>
      <c r="H33" s="586"/>
      <c r="I33" s="586"/>
      <c r="J33" s="586"/>
      <c r="K33" s="586"/>
      <c r="L33" s="586"/>
      <c r="M33" s="586"/>
      <c r="N33" s="586"/>
      <c r="O33" s="586"/>
      <c r="P33" s="586"/>
      <c r="Q33" s="586"/>
      <c r="R33" s="586"/>
    </row>
    <row r="34" spans="1:18">
      <c r="A34" s="586"/>
      <c r="B34" s="586"/>
      <c r="C34" s="586"/>
      <c r="D34" s="586"/>
      <c r="E34" s="586"/>
      <c r="F34" s="586"/>
      <c r="G34" s="586"/>
      <c r="H34" s="586"/>
      <c r="I34" s="586"/>
      <c r="J34" s="586"/>
      <c r="K34" s="586"/>
      <c r="L34" s="586"/>
      <c r="M34" s="586"/>
      <c r="N34" s="586"/>
      <c r="O34" s="586"/>
      <c r="P34" s="586"/>
      <c r="Q34" s="586"/>
      <c r="R34" s="586"/>
    </row>
    <row r="35" spans="1:18">
      <c r="A35" s="586"/>
      <c r="B35" s="586"/>
      <c r="C35" s="586"/>
      <c r="D35" s="586"/>
      <c r="E35" s="586"/>
      <c r="F35" s="586"/>
      <c r="G35" s="586"/>
      <c r="H35" s="586"/>
      <c r="I35" s="586"/>
      <c r="J35" s="586"/>
      <c r="K35" s="586"/>
      <c r="L35" s="586"/>
      <c r="M35" s="586"/>
      <c r="N35" s="586"/>
      <c r="O35" s="586"/>
      <c r="P35" s="586"/>
      <c r="Q35" s="586"/>
      <c r="R35" s="586"/>
    </row>
    <row r="36" spans="1:18">
      <c r="A36" s="586"/>
      <c r="B36" s="586"/>
      <c r="C36" s="586"/>
      <c r="D36" s="586"/>
      <c r="E36" s="586"/>
      <c r="F36" s="586"/>
      <c r="G36" s="586"/>
      <c r="H36" s="586"/>
      <c r="I36" s="586"/>
      <c r="J36" s="586"/>
      <c r="K36" s="586"/>
      <c r="L36" s="586"/>
      <c r="M36" s="586"/>
      <c r="N36" s="586"/>
      <c r="O36" s="586"/>
      <c r="P36" s="586"/>
      <c r="Q36" s="586"/>
      <c r="R36" s="586"/>
    </row>
    <row r="37" spans="1:18">
      <c r="A37" s="586"/>
      <c r="B37" s="586"/>
      <c r="C37" s="586"/>
      <c r="D37" s="586"/>
      <c r="E37" s="586"/>
      <c r="F37" s="586"/>
      <c r="G37" s="586"/>
      <c r="H37" s="586"/>
      <c r="I37" s="586"/>
      <c r="J37" s="586"/>
      <c r="K37" s="586"/>
      <c r="L37" s="586"/>
      <c r="M37" s="586"/>
      <c r="N37" s="586"/>
      <c r="O37" s="586"/>
      <c r="P37" s="586"/>
      <c r="Q37" s="586"/>
      <c r="R37" s="586"/>
    </row>
    <row r="38" spans="1:18">
      <c r="A38" s="586"/>
      <c r="B38" s="586"/>
      <c r="C38" s="586"/>
      <c r="D38" s="586"/>
      <c r="E38" s="586"/>
      <c r="F38" s="586"/>
      <c r="G38" s="586"/>
      <c r="H38" s="586"/>
      <c r="I38" s="586"/>
      <c r="J38" s="586"/>
      <c r="K38" s="586"/>
      <c r="L38" s="586"/>
      <c r="M38" s="586"/>
      <c r="N38" s="586"/>
      <c r="O38" s="586"/>
      <c r="P38" s="586"/>
      <c r="Q38" s="586"/>
      <c r="R38" s="586"/>
    </row>
    <row r="39" spans="1:18">
      <c r="A39" s="586"/>
      <c r="B39" s="586"/>
      <c r="C39" s="586"/>
      <c r="D39" s="586"/>
      <c r="E39" s="586"/>
      <c r="F39" s="586"/>
      <c r="G39" s="586"/>
      <c r="H39" s="586"/>
      <c r="I39" s="586"/>
      <c r="J39" s="586"/>
      <c r="K39" s="586"/>
      <c r="L39" s="586"/>
      <c r="M39" s="586"/>
      <c r="N39" s="586"/>
      <c r="O39" s="586"/>
      <c r="P39" s="586"/>
      <c r="Q39" s="586"/>
      <c r="R39" s="586"/>
    </row>
    <row r="40" spans="1:18">
      <c r="A40" s="586"/>
      <c r="B40" s="586"/>
      <c r="C40" s="586"/>
      <c r="D40" s="586"/>
      <c r="E40" s="586"/>
      <c r="F40" s="586"/>
      <c r="G40" s="586"/>
      <c r="H40" s="586"/>
      <c r="I40" s="586"/>
      <c r="J40" s="586"/>
      <c r="K40" s="586"/>
      <c r="L40" s="586"/>
      <c r="M40" s="586"/>
      <c r="N40" s="586"/>
      <c r="O40" s="586"/>
      <c r="P40" s="586"/>
      <c r="Q40" s="586"/>
      <c r="R40" s="586"/>
    </row>
    <row r="41" spans="1:18">
      <c r="A41" s="513"/>
      <c r="B41" s="513"/>
      <c r="C41" s="513"/>
      <c r="D41" s="513"/>
      <c r="E41" s="513"/>
      <c r="F41" s="513"/>
      <c r="G41" s="513"/>
      <c r="H41" s="513"/>
      <c r="I41" s="513"/>
      <c r="J41" s="513"/>
      <c r="K41" s="513"/>
      <c r="L41" s="513"/>
      <c r="M41" s="513"/>
      <c r="N41" s="513"/>
      <c r="O41" s="513"/>
      <c r="P41" s="513"/>
      <c r="Q41" s="513"/>
      <c r="R41" s="513"/>
    </row>
    <row r="42" spans="1:18">
      <c r="A42" s="513"/>
      <c r="B42" s="513"/>
      <c r="C42" s="513"/>
      <c r="D42" s="513"/>
      <c r="E42" s="513"/>
      <c r="F42" s="513"/>
      <c r="G42" s="513"/>
      <c r="H42" s="513"/>
      <c r="I42" s="513"/>
      <c r="J42" s="513"/>
      <c r="K42" s="513"/>
      <c r="L42" s="513"/>
      <c r="M42" s="513"/>
      <c r="N42" s="513"/>
      <c r="O42" s="513"/>
      <c r="P42" s="513"/>
      <c r="Q42" s="513"/>
      <c r="R42" s="513"/>
    </row>
    <row r="43" spans="1:18">
      <c r="A43" s="513"/>
      <c r="B43" s="513"/>
      <c r="C43" s="513"/>
      <c r="D43" s="513"/>
      <c r="E43" s="513"/>
      <c r="F43" s="513"/>
      <c r="G43" s="513"/>
      <c r="H43" s="513"/>
      <c r="I43" s="513"/>
      <c r="J43" s="513"/>
      <c r="K43" s="513"/>
      <c r="L43" s="513"/>
      <c r="M43" s="513"/>
      <c r="N43" s="513"/>
      <c r="O43" s="513"/>
      <c r="P43" s="513"/>
      <c r="Q43" s="513"/>
      <c r="R43" s="513"/>
    </row>
    <row r="44" spans="1:18">
      <c r="A44" s="513"/>
      <c r="B44" s="513"/>
      <c r="C44" s="513"/>
      <c r="D44" s="513"/>
      <c r="E44" s="513"/>
      <c r="F44" s="513"/>
      <c r="G44" s="513"/>
      <c r="H44" s="513"/>
      <c r="I44" s="513"/>
      <c r="J44" s="513"/>
      <c r="K44" s="513"/>
      <c r="L44" s="513"/>
      <c r="M44" s="513"/>
      <c r="N44" s="513"/>
      <c r="O44" s="513"/>
      <c r="P44" s="513"/>
      <c r="Q44" s="513"/>
      <c r="R44" s="513"/>
    </row>
    <row r="45" spans="1:18">
      <c r="A45" s="513"/>
      <c r="B45" s="513"/>
      <c r="C45" s="513"/>
      <c r="D45" s="513"/>
      <c r="E45" s="513"/>
      <c r="F45" s="513"/>
      <c r="G45" s="513"/>
      <c r="H45" s="513"/>
      <c r="I45" s="513"/>
      <c r="J45" s="513"/>
      <c r="K45" s="513"/>
      <c r="L45" s="513"/>
      <c r="M45" s="513"/>
      <c r="N45" s="513"/>
      <c r="O45" s="513"/>
      <c r="P45" s="513"/>
      <c r="Q45" s="513"/>
      <c r="R45" s="513"/>
    </row>
    <row r="46" spans="1:18">
      <c r="A46" s="513"/>
      <c r="B46" s="513"/>
      <c r="C46" s="513"/>
      <c r="D46" s="513"/>
      <c r="E46" s="513"/>
      <c r="F46" s="513"/>
      <c r="G46" s="513"/>
      <c r="H46" s="513"/>
      <c r="I46" s="513"/>
      <c r="J46" s="513"/>
      <c r="K46" s="513"/>
      <c r="L46" s="513"/>
      <c r="M46" s="513"/>
      <c r="N46" s="513"/>
      <c r="O46" s="513"/>
      <c r="P46" s="513"/>
      <c r="Q46" s="513"/>
      <c r="R46" s="513"/>
    </row>
    <row r="47" spans="1:18">
      <c r="A47" s="513"/>
      <c r="B47" s="513"/>
      <c r="C47" s="513"/>
      <c r="D47" s="513"/>
      <c r="E47" s="513"/>
      <c r="F47" s="513"/>
      <c r="G47" s="513"/>
      <c r="H47" s="513"/>
      <c r="I47" s="513"/>
      <c r="J47" s="513"/>
      <c r="K47" s="513"/>
      <c r="L47" s="513"/>
      <c r="M47" s="513"/>
      <c r="N47" s="513"/>
      <c r="O47" s="513"/>
      <c r="P47" s="513"/>
      <c r="Q47" s="513"/>
      <c r="R47" s="513"/>
    </row>
    <row r="48" spans="1:18">
      <c r="A48" s="513"/>
      <c r="B48" s="513"/>
      <c r="C48" s="513"/>
      <c r="D48" s="513"/>
      <c r="E48" s="513"/>
      <c r="F48" s="513"/>
      <c r="G48" s="513"/>
      <c r="H48" s="513"/>
      <c r="I48" s="513"/>
      <c r="J48" s="513"/>
      <c r="K48" s="513"/>
      <c r="L48" s="513"/>
      <c r="M48" s="513"/>
      <c r="N48" s="513"/>
      <c r="O48" s="513"/>
      <c r="P48" s="513"/>
      <c r="Q48" s="513"/>
      <c r="R48" s="513"/>
    </row>
    <row r="49" spans="1:18">
      <c r="A49" s="513"/>
      <c r="B49" s="513"/>
      <c r="C49" s="513"/>
      <c r="D49" s="513"/>
      <c r="E49" s="513"/>
      <c r="F49" s="513"/>
      <c r="G49" s="513"/>
      <c r="H49" s="513"/>
      <c r="I49" s="513"/>
      <c r="J49" s="513"/>
      <c r="K49" s="513"/>
      <c r="L49" s="513"/>
      <c r="M49" s="513"/>
      <c r="N49" s="513"/>
      <c r="O49" s="513"/>
      <c r="P49" s="513"/>
      <c r="Q49" s="513"/>
      <c r="R49" s="513"/>
    </row>
    <row r="50" spans="1:18">
      <c r="A50" s="513"/>
      <c r="B50" s="513"/>
      <c r="C50" s="513"/>
      <c r="D50" s="513"/>
      <c r="E50" s="513"/>
      <c r="F50" s="513"/>
      <c r="G50" s="513"/>
      <c r="H50" s="513"/>
      <c r="I50" s="513"/>
      <c r="J50" s="513"/>
      <c r="K50" s="513"/>
      <c r="L50" s="513"/>
      <c r="M50" s="513"/>
      <c r="N50" s="513"/>
      <c r="O50" s="513"/>
      <c r="P50" s="513"/>
      <c r="Q50" s="513"/>
      <c r="R50" s="513"/>
    </row>
    <row r="51" spans="1:18">
      <c r="A51" s="513"/>
      <c r="B51" s="513"/>
      <c r="C51" s="513"/>
      <c r="D51" s="513"/>
      <c r="E51" s="513"/>
      <c r="F51" s="513"/>
      <c r="G51" s="513"/>
      <c r="H51" s="513"/>
      <c r="I51" s="513"/>
      <c r="J51" s="513"/>
      <c r="K51" s="513"/>
      <c r="L51" s="513"/>
      <c r="M51" s="513"/>
      <c r="N51" s="513"/>
      <c r="O51" s="513"/>
      <c r="P51" s="513"/>
      <c r="Q51" s="513"/>
      <c r="R51" s="513"/>
    </row>
    <row r="52" spans="1:18">
      <c r="A52" s="513"/>
      <c r="B52" s="513"/>
      <c r="C52" s="513"/>
      <c r="D52" s="513"/>
      <c r="E52" s="513"/>
      <c r="F52" s="513"/>
      <c r="G52" s="513"/>
      <c r="H52" s="513"/>
      <c r="I52" s="513"/>
      <c r="J52" s="513"/>
      <c r="K52" s="513"/>
      <c r="L52" s="513"/>
      <c r="M52" s="513"/>
      <c r="N52" s="513"/>
      <c r="O52" s="513"/>
      <c r="P52" s="513"/>
      <c r="Q52" s="513"/>
      <c r="R52" s="513"/>
    </row>
    <row r="53" spans="1:18">
      <c r="A53" s="513"/>
      <c r="B53" s="513"/>
      <c r="C53" s="513"/>
      <c r="D53" s="513"/>
      <c r="E53" s="513"/>
      <c r="F53" s="513"/>
      <c r="G53" s="513"/>
      <c r="H53" s="513"/>
      <c r="I53" s="513"/>
      <c r="J53" s="513"/>
      <c r="K53" s="513"/>
      <c r="L53" s="513"/>
      <c r="M53" s="513"/>
      <c r="N53" s="513"/>
      <c r="O53" s="513"/>
      <c r="P53" s="513"/>
      <c r="Q53" s="513"/>
      <c r="R53" s="513"/>
    </row>
    <row r="54" spans="1:18">
      <c r="A54" s="513"/>
      <c r="B54" s="513"/>
      <c r="C54" s="513"/>
      <c r="D54" s="513"/>
      <c r="E54" s="513"/>
      <c r="F54" s="513"/>
      <c r="G54" s="513"/>
      <c r="H54" s="513"/>
      <c r="I54" s="513"/>
      <c r="J54" s="513"/>
      <c r="K54" s="513"/>
      <c r="L54" s="513"/>
      <c r="M54" s="513"/>
      <c r="N54" s="513"/>
      <c r="O54" s="513"/>
      <c r="P54" s="513"/>
      <c r="Q54" s="513"/>
      <c r="R54" s="513"/>
    </row>
    <row r="55" spans="1:18">
      <c r="A55" s="513"/>
      <c r="B55" s="513"/>
      <c r="C55" s="513"/>
      <c r="D55" s="513"/>
      <c r="E55" s="513"/>
      <c r="F55" s="513"/>
      <c r="G55" s="513"/>
      <c r="H55" s="513"/>
      <c r="I55" s="513"/>
      <c r="J55" s="513"/>
      <c r="K55" s="513"/>
      <c r="L55" s="513"/>
      <c r="M55" s="513"/>
      <c r="N55" s="513"/>
      <c r="O55" s="513"/>
      <c r="P55" s="513"/>
      <c r="Q55" s="513"/>
      <c r="R55" s="513"/>
    </row>
    <row r="56" spans="1:18">
      <c r="A56" s="513"/>
      <c r="B56" s="513"/>
      <c r="C56" s="513"/>
      <c r="D56" s="513"/>
      <c r="E56" s="513"/>
      <c r="F56" s="513"/>
      <c r="G56" s="513"/>
      <c r="H56" s="513"/>
      <c r="I56" s="513"/>
      <c r="J56" s="513"/>
      <c r="K56" s="513"/>
      <c r="L56" s="513"/>
      <c r="M56" s="513"/>
      <c r="N56" s="513"/>
      <c r="O56" s="513"/>
      <c r="P56" s="513"/>
      <c r="Q56" s="513"/>
      <c r="R56" s="513"/>
    </row>
    <row r="57" spans="1:18">
      <c r="A57" s="513"/>
      <c r="B57" s="513"/>
      <c r="C57" s="513"/>
      <c r="D57" s="513"/>
      <c r="E57" s="513"/>
      <c r="F57" s="513"/>
      <c r="G57" s="513"/>
      <c r="H57" s="513"/>
      <c r="I57" s="513"/>
      <c r="J57" s="513"/>
      <c r="K57" s="513"/>
      <c r="L57" s="513"/>
      <c r="M57" s="513"/>
      <c r="N57" s="513"/>
      <c r="O57" s="513"/>
      <c r="P57" s="513"/>
      <c r="Q57" s="513"/>
      <c r="R57" s="513"/>
    </row>
    <row r="58" spans="1:18">
      <c r="A58" s="513"/>
      <c r="B58" s="513"/>
      <c r="C58" s="513"/>
      <c r="D58" s="513"/>
      <c r="E58" s="513"/>
      <c r="F58" s="513"/>
      <c r="G58" s="513"/>
      <c r="H58" s="513"/>
      <c r="I58" s="513"/>
      <c r="J58" s="513"/>
      <c r="K58" s="513"/>
      <c r="L58" s="513"/>
      <c r="M58" s="513"/>
      <c r="N58" s="513"/>
      <c r="O58" s="513"/>
      <c r="P58" s="513"/>
      <c r="Q58" s="513"/>
      <c r="R58" s="513"/>
    </row>
  </sheetData>
  <sheetProtection formatCells="0" formatColumns="0" formatRows="0" insertColumns="0" insertRows="0" insertHyperlinks="0" deleteColumns="0" deleteRows="0" sort="0" autoFilter="0" pivotTables="0"/>
  <mergeCells count="3">
    <mergeCell ref="B17:H27"/>
    <mergeCell ref="I4:R9"/>
    <mergeCell ref="A31:R40"/>
  </mergeCells>
  <phoneticPr fontId="106"/>
  <pageMargins left="0.7" right="0.7" top="0.75" bottom="0.75" header="0.3" footer="0.3"/>
  <pageSetup paperSize="9" scale="4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B418-7CA7-499C-A5DA-01D9C0736AA5}">
  <sheetPr codeName="Sheet3">
    <tabColor theme="2" tint="-0.249977111117893"/>
    <pageSetUpPr fitToPage="1"/>
  </sheetPr>
  <dimension ref="A1:S84"/>
  <sheetViews>
    <sheetView tabSelected="1" zoomScaleNormal="100" zoomScaleSheetLayoutView="100" workbookViewId="0">
      <selection activeCell="H21" sqref="H21:L21"/>
    </sheetView>
  </sheetViews>
  <sheetFormatPr defaultColWidth="9" defaultRowHeight="13.2"/>
  <cols>
    <col min="1" max="1" width="12.77734375" style="57" customWidth="1"/>
    <col min="2" max="2" width="5.109375" style="57" customWidth="1"/>
    <col min="3" max="3" width="3.77734375" style="57" customWidth="1"/>
    <col min="4" max="4" width="6.88671875" style="57" customWidth="1"/>
    <col min="5" max="5" width="13.109375" style="57" customWidth="1"/>
    <col min="6" max="6" width="13.109375" style="100" customWidth="1"/>
    <col min="7" max="7" width="11.33203125" style="57" customWidth="1"/>
    <col min="8" max="8" width="26.6640625" style="74" customWidth="1"/>
    <col min="9" max="9" width="13" style="65" customWidth="1"/>
    <col min="10" max="10" width="16.109375" style="65" customWidth="1"/>
    <col min="11" max="11" width="13.44140625" style="100" customWidth="1"/>
    <col min="12" max="12" width="22.44140625" style="100" customWidth="1"/>
    <col min="13" max="13" width="13.44140625" style="72" customWidth="1"/>
    <col min="14" max="14" width="22.44140625" style="57" customWidth="1"/>
    <col min="15" max="15" width="9" style="58"/>
    <col min="16" max="16384" width="9" style="57"/>
  </cols>
  <sheetData>
    <row r="1" spans="1:16" ht="26.25" customHeight="1" thickTop="1">
      <c r="A1" s="49" t="s">
        <v>269</v>
      </c>
      <c r="B1" s="50"/>
      <c r="C1" s="50"/>
      <c r="D1" s="51"/>
      <c r="E1" s="51"/>
      <c r="F1" s="52"/>
      <c r="G1" s="53"/>
      <c r="H1" s="54"/>
      <c r="I1" s="261" t="s">
        <v>38</v>
      </c>
      <c r="J1" s="74"/>
      <c r="K1" s="55"/>
      <c r="L1" s="262"/>
      <c r="M1" s="56"/>
    </row>
    <row r="2" spans="1:16" ht="17.399999999999999">
      <c r="A2" s="59"/>
      <c r="B2" s="263"/>
      <c r="C2" s="263"/>
      <c r="D2" s="263"/>
      <c r="E2" s="263"/>
      <c r="F2" s="263"/>
      <c r="G2" s="60"/>
      <c r="H2" s="61"/>
      <c r="I2" s="264" t="s">
        <v>39</v>
      </c>
      <c r="J2" s="62"/>
      <c r="K2" s="265" t="s">
        <v>21</v>
      </c>
      <c r="L2" s="63"/>
      <c r="M2" s="56"/>
      <c r="N2" s="222"/>
      <c r="P2" s="157"/>
    </row>
    <row r="3" spans="1:16" ht="17.399999999999999">
      <c r="A3" s="266" t="s">
        <v>29</v>
      </c>
      <c r="B3" s="267"/>
      <c r="D3" s="268"/>
      <c r="E3" s="268"/>
      <c r="F3" s="268"/>
      <c r="G3" s="64"/>
      <c r="H3"/>
      <c r="J3" s="269"/>
      <c r="L3" s="55"/>
      <c r="M3" s="66"/>
    </row>
    <row r="4" spans="1:16" ht="17.399999999999999">
      <c r="A4" s="67"/>
      <c r="B4" s="267"/>
      <c r="C4" s="100"/>
      <c r="D4" s="268"/>
      <c r="E4" s="268"/>
      <c r="F4" s="270"/>
      <c r="G4" s="68"/>
      <c r="H4" s="69"/>
      <c r="I4" s="69"/>
      <c r="J4" s="74"/>
      <c r="L4" s="55"/>
      <c r="M4" s="66"/>
      <c r="N4" s="338"/>
    </row>
    <row r="5" spans="1:16">
      <c r="A5" s="271"/>
      <c r="D5" s="268"/>
      <c r="E5" s="70"/>
      <c r="F5" s="272"/>
      <c r="G5" s="71"/>
      <c r="H5"/>
      <c r="I5" s="273"/>
      <c r="J5" s="74"/>
      <c r="M5" s="66"/>
    </row>
    <row r="6" spans="1:16" ht="17.399999999999999">
      <c r="A6" s="271"/>
      <c r="D6" s="268"/>
      <c r="E6" s="272"/>
      <c r="F6" s="272"/>
      <c r="G6" s="71"/>
      <c r="H6" s="61"/>
      <c r="I6" s="274"/>
      <c r="J6" s="74"/>
      <c r="M6" s="66"/>
    </row>
    <row r="7" spans="1:16">
      <c r="A7" s="271"/>
      <c r="D7" s="268"/>
      <c r="E7" s="272"/>
      <c r="F7" s="272"/>
      <c r="G7" s="71"/>
      <c r="H7" s="275"/>
      <c r="I7" s="273"/>
      <c r="J7" s="74"/>
      <c r="M7" s="66"/>
    </row>
    <row r="8" spans="1:16">
      <c r="A8" s="271"/>
      <c r="D8" s="268"/>
      <c r="E8" s="272"/>
      <c r="F8" s="272"/>
      <c r="G8" s="71"/>
      <c r="H8" s="62"/>
      <c r="I8" s="42"/>
      <c r="J8" s="42"/>
      <c r="K8" s="42"/>
    </row>
    <row r="9" spans="1:16">
      <c r="A9" s="271"/>
      <c r="D9" s="268"/>
      <c r="E9" s="272"/>
      <c r="F9" s="272"/>
      <c r="G9" s="71"/>
      <c r="H9" s="42"/>
      <c r="I9" s="42"/>
      <c r="J9" s="42"/>
      <c r="K9" s="42"/>
      <c r="N9" s="73"/>
    </row>
    <row r="10" spans="1:16">
      <c r="A10" s="271"/>
      <c r="D10" s="268"/>
      <c r="E10" s="272"/>
      <c r="F10" s="272"/>
      <c r="G10" s="71"/>
      <c r="H10" s="42"/>
      <c r="I10" s="42"/>
      <c r="J10" s="42"/>
      <c r="K10" s="42"/>
      <c r="N10" s="73" t="s">
        <v>40</v>
      </c>
    </row>
    <row r="11" spans="1:16">
      <c r="A11" s="271"/>
      <c r="D11" s="268"/>
      <c r="E11" s="272"/>
      <c r="F11" s="272"/>
      <c r="G11" s="71"/>
      <c r="H11" s="42"/>
      <c r="I11" s="42"/>
      <c r="J11" s="42"/>
      <c r="K11" s="42"/>
    </row>
    <row r="12" spans="1:16">
      <c r="A12" s="271"/>
      <c r="D12" s="268"/>
      <c r="E12" s="272"/>
      <c r="F12" s="272"/>
      <c r="G12" s="71"/>
      <c r="H12" s="42"/>
      <c r="I12" s="42"/>
      <c r="J12" s="42"/>
      <c r="K12" s="42"/>
      <c r="N12" s="73" t="s">
        <v>41</v>
      </c>
      <c r="O12" s="382"/>
    </row>
    <row r="13" spans="1:16">
      <c r="A13" s="271"/>
      <c r="D13" s="268"/>
      <c r="E13" s="272"/>
      <c r="F13" s="272"/>
      <c r="G13" s="71"/>
      <c r="H13" s="42"/>
      <c r="I13" s="42"/>
      <c r="J13" s="42"/>
      <c r="K13" s="42"/>
    </row>
    <row r="14" spans="1:16">
      <c r="A14" s="271"/>
      <c r="D14" s="268"/>
      <c r="E14" s="272"/>
      <c r="F14" s="272"/>
      <c r="G14" s="71"/>
      <c r="H14" s="42"/>
      <c r="I14" s="42"/>
      <c r="J14" s="42"/>
      <c r="K14" s="42"/>
      <c r="N14" s="467" t="s">
        <v>42</v>
      </c>
    </row>
    <row r="15" spans="1:16">
      <c r="A15" s="271"/>
      <c r="D15" s="268"/>
      <c r="E15" s="268" t="s">
        <v>21</v>
      </c>
      <c r="F15" s="270"/>
      <c r="G15" s="64"/>
      <c r="H15" s="275"/>
      <c r="I15" s="273"/>
      <c r="J15" s="62"/>
    </row>
    <row r="16" spans="1:16">
      <c r="A16" s="271"/>
      <c r="D16" s="268"/>
      <c r="E16" s="268"/>
      <c r="F16" s="270"/>
      <c r="G16" s="64"/>
      <c r="I16" s="273"/>
      <c r="J16" s="74"/>
      <c r="N16" s="340" t="s">
        <v>261</v>
      </c>
    </row>
    <row r="17" spans="1:19" ht="20.25" customHeight="1" thickBot="1">
      <c r="A17" s="587" t="s">
        <v>317</v>
      </c>
      <c r="B17" s="588"/>
      <c r="C17" s="588"/>
      <c r="D17" s="277"/>
      <c r="E17" s="278"/>
      <c r="F17" s="588" t="s">
        <v>318</v>
      </c>
      <c r="G17" s="589"/>
      <c r="H17" s="275"/>
      <c r="I17" s="273"/>
      <c r="J17" s="62"/>
      <c r="L17" s="63"/>
      <c r="M17" s="66"/>
      <c r="N17" s="276" t="s">
        <v>134</v>
      </c>
    </row>
    <row r="18" spans="1:19" ht="39" customHeight="1" thickTop="1">
      <c r="A18" s="590" t="s">
        <v>43</v>
      </c>
      <c r="B18" s="591"/>
      <c r="C18" s="592"/>
      <c r="D18" s="279" t="s">
        <v>44</v>
      </c>
      <c r="E18" s="280"/>
      <c r="F18" s="593" t="s">
        <v>45</v>
      </c>
      <c r="G18" s="594"/>
      <c r="I18" s="273"/>
      <c r="J18" s="74"/>
      <c r="M18" s="66"/>
      <c r="Q18" s="57" t="s">
        <v>29</v>
      </c>
      <c r="S18" s="57" t="s">
        <v>21</v>
      </c>
    </row>
    <row r="19" spans="1:19" ht="30" customHeight="1">
      <c r="A19" s="595" t="s">
        <v>268</v>
      </c>
      <c r="B19" s="595"/>
      <c r="C19" s="595"/>
      <c r="D19" s="595"/>
      <c r="E19" s="595"/>
      <c r="F19" s="595"/>
      <c r="G19" s="595"/>
      <c r="H19" s="281"/>
      <c r="I19" s="75" t="s">
        <v>46</v>
      </c>
      <c r="J19" s="75"/>
      <c r="K19" s="75"/>
      <c r="L19" s="63"/>
      <c r="M19" s="66"/>
    </row>
    <row r="20" spans="1:19" ht="17.399999999999999">
      <c r="E20" s="282" t="s">
        <v>47</v>
      </c>
      <c r="F20" s="283" t="s">
        <v>48</v>
      </c>
      <c r="H20" s="385" t="s">
        <v>212</v>
      </c>
      <c r="I20" s="273"/>
      <c r="J20" s="74" t="s">
        <v>21</v>
      </c>
      <c r="K20" s="284" t="s">
        <v>21</v>
      </c>
      <c r="M20" s="66"/>
    </row>
    <row r="21" spans="1:19" ht="16.8" thickBot="1">
      <c r="A21" s="285"/>
      <c r="B21" s="596">
        <v>45004</v>
      </c>
      <c r="C21" s="597"/>
      <c r="D21" s="286" t="s">
        <v>49</v>
      </c>
      <c r="E21" s="598" t="s">
        <v>50</v>
      </c>
      <c r="F21" s="599"/>
      <c r="G21" s="65" t="s">
        <v>51</v>
      </c>
      <c r="H21" s="606" t="s">
        <v>315</v>
      </c>
      <c r="I21" s="607"/>
      <c r="J21" s="607"/>
      <c r="K21" s="607"/>
      <c r="L21" s="607"/>
      <c r="M21" s="76" t="s">
        <v>212</v>
      </c>
      <c r="N21" s="77"/>
    </row>
    <row r="22" spans="1:19" ht="36" customHeight="1" thickTop="1" thickBot="1">
      <c r="A22" s="287" t="s">
        <v>52</v>
      </c>
      <c r="B22" s="608" t="s">
        <v>53</v>
      </c>
      <c r="C22" s="609"/>
      <c r="D22" s="610"/>
      <c r="E22" s="78" t="s">
        <v>304</v>
      </c>
      <c r="F22" s="78" t="s">
        <v>316</v>
      </c>
      <c r="G22" s="288" t="s">
        <v>54</v>
      </c>
      <c r="H22" s="611" t="s">
        <v>55</v>
      </c>
      <c r="I22" s="612"/>
      <c r="J22" s="612"/>
      <c r="K22" s="612"/>
      <c r="L22" s="613"/>
      <c r="M22" s="289" t="s">
        <v>56</v>
      </c>
      <c r="N22" s="290" t="s">
        <v>57</v>
      </c>
      <c r="R22" s="57" t="s">
        <v>29</v>
      </c>
    </row>
    <row r="23" spans="1:19" ht="71.400000000000006" customHeight="1" thickBot="1">
      <c r="A23" s="560" t="s">
        <v>58</v>
      </c>
      <c r="B23" s="616" t="str">
        <f t="shared" ref="B23" si="0">IF(G23&gt;5,"☆☆☆☆",IF(AND(G23&gt;=2.39,G23&lt;5),"☆☆☆",IF(AND(G23&gt;=1.39,G23&lt;2.4),"☆☆",IF(AND(G23&gt;0,G23&lt;1.4),"☆",IF(AND(G23&gt;=-1.39,G23&lt;0),"★",IF(AND(G23&gt;=-2.39,G23&lt;-1.4),"★★",IF(AND(G23&gt;=-3.39,G23&lt;-2.4),"★★★")))))))</f>
        <v>★</v>
      </c>
      <c r="C23" s="617"/>
      <c r="D23" s="618"/>
      <c r="E23" s="159">
        <v>3.37</v>
      </c>
      <c r="F23" s="564">
        <v>2.88</v>
      </c>
      <c r="G23" s="561">
        <f>F23-E23</f>
        <v>-0.49000000000000021</v>
      </c>
      <c r="H23" s="614" t="s">
        <v>321</v>
      </c>
      <c r="I23" s="614"/>
      <c r="J23" s="614"/>
      <c r="K23" s="614"/>
      <c r="L23" s="615"/>
      <c r="M23" s="567" t="s">
        <v>284</v>
      </c>
      <c r="N23" s="568">
        <v>45002</v>
      </c>
      <c r="O23" s="354" t="s">
        <v>226</v>
      </c>
    </row>
    <row r="24" spans="1:19" ht="66" customHeight="1" thickBot="1">
      <c r="A24" s="291" t="s">
        <v>59</v>
      </c>
      <c r="B24" s="616" t="str">
        <f t="shared" ref="B24" si="1">IF(G24&gt;5,"☆☆☆☆",IF(AND(G24&gt;=2.39,G24&lt;5),"☆☆☆",IF(AND(G24&gt;=1.39,G24&lt;2.4),"☆☆",IF(AND(G24&gt;0,G24&lt;1.4),"☆",IF(AND(G24&gt;=-1.39,G24&lt;0),"★",IF(AND(G24&gt;=-2.39,G24&lt;-1.4),"★★",IF(AND(G24&gt;=-3.39,G24&lt;-2.4),"★★★")))))))</f>
        <v>★★</v>
      </c>
      <c r="C24" s="617"/>
      <c r="D24" s="618"/>
      <c r="E24" s="425">
        <v>7.4</v>
      </c>
      <c r="F24" s="159">
        <v>5.07</v>
      </c>
      <c r="G24" s="396">
        <f t="shared" ref="G24:G70" si="2">F24-E24</f>
        <v>-2.33</v>
      </c>
      <c r="H24" s="619"/>
      <c r="I24" s="620"/>
      <c r="J24" s="620"/>
      <c r="K24" s="620"/>
      <c r="L24" s="621"/>
      <c r="M24" s="213"/>
      <c r="N24" s="214"/>
      <c r="O24" s="354" t="s">
        <v>59</v>
      </c>
      <c r="Q24" s="57" t="s">
        <v>29</v>
      </c>
    </row>
    <row r="25" spans="1:19" ht="81" customHeight="1" thickBot="1">
      <c r="A25" s="360" t="s">
        <v>60</v>
      </c>
      <c r="B25" s="600" t="str">
        <f t="shared" ref="B25:B69" si="3">IF(G25&gt;5,"☆☆☆☆",IF(AND(G25&gt;=2.39,G25&lt;5),"☆☆☆",IF(AND(G25&gt;=1.39,G25&lt;2.4),"☆☆",IF(AND(G25&gt;0,G25&lt;1.4),"☆",IF(AND(G25&gt;=-1.39,G25&lt;0),"★",IF(AND(G25&gt;=-2.39,G25&lt;-1.4),"★★",IF(AND(G25&gt;=-3.39,G25&lt;-2.4),"★★★")))))))</f>
        <v>☆</v>
      </c>
      <c r="C25" s="601"/>
      <c r="D25" s="602"/>
      <c r="E25" s="425">
        <v>6</v>
      </c>
      <c r="F25" s="425">
        <v>6.15</v>
      </c>
      <c r="G25" s="396">
        <f t="shared" si="2"/>
        <v>0.15000000000000036</v>
      </c>
      <c r="H25" s="603" t="s">
        <v>296</v>
      </c>
      <c r="I25" s="604"/>
      <c r="J25" s="604"/>
      <c r="K25" s="604"/>
      <c r="L25" s="605"/>
      <c r="M25" s="562" t="s">
        <v>297</v>
      </c>
      <c r="N25" s="214">
        <v>44993</v>
      </c>
      <c r="O25" s="354" t="s">
        <v>60</v>
      </c>
    </row>
    <row r="26" spans="1:19" ht="83.25" customHeight="1" thickBot="1">
      <c r="A26" s="360" t="s">
        <v>61</v>
      </c>
      <c r="B26" s="600" t="str">
        <f t="shared" si="3"/>
        <v>☆</v>
      </c>
      <c r="C26" s="601"/>
      <c r="D26" s="602"/>
      <c r="E26" s="425">
        <v>8.9499999999999993</v>
      </c>
      <c r="F26" s="425">
        <v>10.29</v>
      </c>
      <c r="G26" s="396">
        <f t="shared" si="2"/>
        <v>1.3399999999999999</v>
      </c>
      <c r="H26" s="603"/>
      <c r="I26" s="604"/>
      <c r="J26" s="604"/>
      <c r="K26" s="604"/>
      <c r="L26" s="605"/>
      <c r="M26" s="213"/>
      <c r="N26" s="214"/>
      <c r="O26" s="354" t="s">
        <v>61</v>
      </c>
    </row>
    <row r="27" spans="1:19" ht="78.599999999999994" customHeight="1" thickBot="1">
      <c r="A27" s="360" t="s">
        <v>62</v>
      </c>
      <c r="B27" s="600" t="str">
        <f t="shared" si="3"/>
        <v>★</v>
      </c>
      <c r="C27" s="601"/>
      <c r="D27" s="602"/>
      <c r="E27" s="159">
        <v>4.21</v>
      </c>
      <c r="F27" s="159">
        <v>3.39</v>
      </c>
      <c r="G27" s="396">
        <f t="shared" si="2"/>
        <v>-0.81999999999999984</v>
      </c>
      <c r="H27" s="603"/>
      <c r="I27" s="604"/>
      <c r="J27" s="604"/>
      <c r="K27" s="604"/>
      <c r="L27" s="605"/>
      <c r="M27" s="213"/>
      <c r="N27" s="214"/>
      <c r="O27" s="354" t="s">
        <v>62</v>
      </c>
    </row>
    <row r="28" spans="1:19" ht="87" customHeight="1" thickBot="1">
      <c r="A28" s="360" t="s">
        <v>63</v>
      </c>
      <c r="B28" s="600" t="str">
        <f t="shared" si="3"/>
        <v>★</v>
      </c>
      <c r="C28" s="601"/>
      <c r="D28" s="602"/>
      <c r="E28" s="425">
        <v>6.86</v>
      </c>
      <c r="F28" s="425">
        <v>6</v>
      </c>
      <c r="G28" s="396">
        <f t="shared" si="2"/>
        <v>-0.86000000000000032</v>
      </c>
      <c r="H28" s="603"/>
      <c r="I28" s="604"/>
      <c r="J28" s="604"/>
      <c r="K28" s="604"/>
      <c r="L28" s="605"/>
      <c r="M28" s="213"/>
      <c r="N28" s="214"/>
      <c r="O28" s="354" t="s">
        <v>63</v>
      </c>
    </row>
    <row r="29" spans="1:19" ht="71.25" customHeight="1" thickBot="1">
      <c r="A29" s="360" t="s">
        <v>64</v>
      </c>
      <c r="B29" s="600" t="str">
        <f t="shared" si="3"/>
        <v>★</v>
      </c>
      <c r="C29" s="601"/>
      <c r="D29" s="602"/>
      <c r="E29" s="159">
        <v>5.92</v>
      </c>
      <c r="F29" s="159">
        <v>5.72</v>
      </c>
      <c r="G29" s="396">
        <f t="shared" si="2"/>
        <v>-0.20000000000000018</v>
      </c>
      <c r="H29" s="603"/>
      <c r="I29" s="604"/>
      <c r="J29" s="604"/>
      <c r="K29" s="604"/>
      <c r="L29" s="605"/>
      <c r="M29" s="213"/>
      <c r="N29" s="214"/>
      <c r="O29" s="354" t="s">
        <v>64</v>
      </c>
    </row>
    <row r="30" spans="1:19" ht="73.5" customHeight="1" thickBot="1">
      <c r="A30" s="360" t="s">
        <v>65</v>
      </c>
      <c r="B30" s="600" t="str">
        <f t="shared" si="3"/>
        <v>★</v>
      </c>
      <c r="C30" s="601"/>
      <c r="D30" s="602"/>
      <c r="E30" s="159">
        <v>3.93</v>
      </c>
      <c r="F30" s="159">
        <v>3.68</v>
      </c>
      <c r="G30" s="396">
        <f t="shared" si="2"/>
        <v>-0.25</v>
      </c>
      <c r="H30" s="603"/>
      <c r="I30" s="604"/>
      <c r="J30" s="604"/>
      <c r="K30" s="604"/>
      <c r="L30" s="605"/>
      <c r="M30" s="213"/>
      <c r="N30" s="214"/>
      <c r="O30" s="354" t="s">
        <v>65</v>
      </c>
    </row>
    <row r="31" spans="1:19" ht="75.75" customHeight="1" thickBot="1">
      <c r="A31" s="360" t="s">
        <v>66</v>
      </c>
      <c r="B31" s="600" t="str">
        <f t="shared" si="3"/>
        <v>★</v>
      </c>
      <c r="C31" s="601"/>
      <c r="D31" s="602"/>
      <c r="E31" s="159">
        <v>4.38</v>
      </c>
      <c r="F31" s="159">
        <v>3.13</v>
      </c>
      <c r="G31" s="396">
        <f t="shared" si="2"/>
        <v>-1.25</v>
      </c>
      <c r="H31" s="603" t="s">
        <v>298</v>
      </c>
      <c r="I31" s="604"/>
      <c r="J31" s="604"/>
      <c r="K31" s="604"/>
      <c r="L31" s="605"/>
      <c r="M31" s="213" t="s">
        <v>283</v>
      </c>
      <c r="N31" s="214">
        <v>44992</v>
      </c>
      <c r="O31" s="354" t="s">
        <v>66</v>
      </c>
    </row>
    <row r="32" spans="1:19" ht="90" customHeight="1" thickBot="1">
      <c r="A32" s="361" t="s">
        <v>67</v>
      </c>
      <c r="B32" s="600" t="str">
        <f t="shared" si="3"/>
        <v>★</v>
      </c>
      <c r="C32" s="601"/>
      <c r="D32" s="602"/>
      <c r="E32" s="159">
        <v>5.6</v>
      </c>
      <c r="F32" s="159">
        <v>4.55</v>
      </c>
      <c r="G32" s="396">
        <f t="shared" si="2"/>
        <v>-1.0499999999999998</v>
      </c>
      <c r="H32" s="603"/>
      <c r="I32" s="604"/>
      <c r="J32" s="604"/>
      <c r="K32" s="604"/>
      <c r="L32" s="605"/>
      <c r="M32" s="213"/>
      <c r="N32" s="214"/>
      <c r="O32" s="354" t="s">
        <v>67</v>
      </c>
    </row>
    <row r="33" spans="1:16" ht="94.95" customHeight="1" thickBot="1">
      <c r="A33" s="362" t="s">
        <v>68</v>
      </c>
      <c r="B33" s="600" t="str">
        <f t="shared" si="3"/>
        <v>★</v>
      </c>
      <c r="C33" s="601"/>
      <c r="D33" s="602"/>
      <c r="E33" s="159">
        <v>5.55</v>
      </c>
      <c r="F33" s="159">
        <v>5.5</v>
      </c>
      <c r="G33" s="396">
        <f t="shared" si="2"/>
        <v>-4.9999999999999822E-2</v>
      </c>
      <c r="H33" s="603"/>
      <c r="I33" s="604"/>
      <c r="J33" s="604"/>
      <c r="K33" s="604"/>
      <c r="L33" s="605"/>
      <c r="M33" s="213"/>
      <c r="N33" s="214"/>
      <c r="O33" s="354" t="s">
        <v>68</v>
      </c>
    </row>
    <row r="34" spans="1:16" ht="81" customHeight="1" thickBot="1">
      <c r="A34" s="291" t="s">
        <v>69</v>
      </c>
      <c r="B34" s="600" t="str">
        <f t="shared" si="3"/>
        <v>★</v>
      </c>
      <c r="C34" s="601"/>
      <c r="D34" s="602"/>
      <c r="E34" s="159">
        <v>4.59</v>
      </c>
      <c r="F34" s="159">
        <v>4.51</v>
      </c>
      <c r="G34" s="396">
        <f t="shared" si="2"/>
        <v>-8.0000000000000071E-2</v>
      </c>
      <c r="H34" s="603"/>
      <c r="I34" s="604"/>
      <c r="J34" s="604"/>
      <c r="K34" s="604"/>
      <c r="L34" s="605"/>
      <c r="M34" s="454"/>
      <c r="N34" s="455"/>
      <c r="O34" s="354" t="s">
        <v>69</v>
      </c>
    </row>
    <row r="35" spans="1:16" ht="94.5" customHeight="1" thickBot="1">
      <c r="A35" s="361" t="s">
        <v>70</v>
      </c>
      <c r="B35" s="600" t="s">
        <v>208</v>
      </c>
      <c r="C35" s="601"/>
      <c r="D35" s="602"/>
      <c r="E35" s="159">
        <v>5.37</v>
      </c>
      <c r="F35" s="159">
        <v>5.32</v>
      </c>
      <c r="G35" s="396">
        <f t="shared" si="2"/>
        <v>-4.9999999999999822E-2</v>
      </c>
      <c r="H35" s="623"/>
      <c r="I35" s="624"/>
      <c r="J35" s="624"/>
      <c r="K35" s="624"/>
      <c r="L35" s="625"/>
      <c r="M35" s="529"/>
      <c r="N35" s="530"/>
      <c r="O35" s="354" t="s">
        <v>70</v>
      </c>
    </row>
    <row r="36" spans="1:16" ht="92.4" customHeight="1" thickBot="1">
      <c r="A36" s="363" t="s">
        <v>71</v>
      </c>
      <c r="B36" s="600" t="str">
        <f t="shared" si="3"/>
        <v>☆</v>
      </c>
      <c r="C36" s="601"/>
      <c r="D36" s="602"/>
      <c r="E36" s="159">
        <v>4.04</v>
      </c>
      <c r="F36" s="159">
        <v>4.34</v>
      </c>
      <c r="G36" s="396">
        <f t="shared" si="2"/>
        <v>0.29999999999999982</v>
      </c>
      <c r="H36" s="603"/>
      <c r="I36" s="604"/>
      <c r="J36" s="604"/>
      <c r="K36" s="604"/>
      <c r="L36" s="605"/>
      <c r="M36" s="456"/>
      <c r="N36" s="457"/>
      <c r="O36" s="354" t="s">
        <v>71</v>
      </c>
    </row>
    <row r="37" spans="1:16" ht="87.75" customHeight="1" thickBot="1">
      <c r="A37" s="360" t="s">
        <v>72</v>
      </c>
      <c r="B37" s="600" t="str">
        <f t="shared" si="3"/>
        <v>☆</v>
      </c>
      <c r="C37" s="601"/>
      <c r="D37" s="602"/>
      <c r="E37" s="159">
        <v>5.38</v>
      </c>
      <c r="F37" s="159">
        <v>5.57</v>
      </c>
      <c r="G37" s="396">
        <f t="shared" si="2"/>
        <v>0.19000000000000039</v>
      </c>
      <c r="H37" s="622" t="s">
        <v>322</v>
      </c>
      <c r="I37" s="614"/>
      <c r="J37" s="614"/>
      <c r="K37" s="614"/>
      <c r="L37" s="615"/>
      <c r="M37" s="565" t="s">
        <v>323</v>
      </c>
      <c r="N37" s="566">
        <v>45002</v>
      </c>
      <c r="O37" s="354" t="s">
        <v>72</v>
      </c>
    </row>
    <row r="38" spans="1:16" ht="75.75" customHeight="1" thickBot="1">
      <c r="A38" s="360" t="s">
        <v>73</v>
      </c>
      <c r="B38" s="600" t="str">
        <f t="shared" si="3"/>
        <v>☆☆☆</v>
      </c>
      <c r="C38" s="601"/>
      <c r="D38" s="602"/>
      <c r="E38" s="425">
        <v>11.24</v>
      </c>
      <c r="F38" s="506">
        <v>14.48</v>
      </c>
      <c r="G38" s="396">
        <f t="shared" si="2"/>
        <v>3.24</v>
      </c>
      <c r="H38" s="603"/>
      <c r="I38" s="604"/>
      <c r="J38" s="604"/>
      <c r="K38" s="604"/>
      <c r="L38" s="605"/>
      <c r="M38" s="213"/>
      <c r="N38" s="214"/>
      <c r="O38" s="354" t="s">
        <v>73</v>
      </c>
    </row>
    <row r="39" spans="1:16" ht="70.2" customHeight="1" thickBot="1">
      <c r="A39" s="360" t="s">
        <v>74</v>
      </c>
      <c r="B39" s="600" t="str">
        <f t="shared" si="3"/>
        <v>☆</v>
      </c>
      <c r="C39" s="601"/>
      <c r="D39" s="602"/>
      <c r="E39" s="425">
        <v>7.69</v>
      </c>
      <c r="F39" s="425">
        <v>8.17</v>
      </c>
      <c r="G39" s="396">
        <f t="shared" si="2"/>
        <v>0.47999999999999954</v>
      </c>
      <c r="H39" s="603"/>
      <c r="I39" s="604"/>
      <c r="J39" s="604"/>
      <c r="K39" s="604"/>
      <c r="L39" s="605"/>
      <c r="M39" s="456"/>
      <c r="N39" s="457"/>
      <c r="O39" s="354" t="s">
        <v>74</v>
      </c>
    </row>
    <row r="40" spans="1:16" ht="78.75" customHeight="1" thickBot="1">
      <c r="A40" s="360" t="s">
        <v>75</v>
      </c>
      <c r="B40" s="600" t="str">
        <f t="shared" si="3"/>
        <v>☆</v>
      </c>
      <c r="C40" s="601"/>
      <c r="D40" s="602"/>
      <c r="E40" s="159">
        <v>3.83</v>
      </c>
      <c r="F40" s="159">
        <v>4.13</v>
      </c>
      <c r="G40" s="396">
        <f t="shared" si="2"/>
        <v>0.29999999999999982</v>
      </c>
      <c r="H40" s="603"/>
      <c r="I40" s="604"/>
      <c r="J40" s="604"/>
      <c r="K40" s="604"/>
      <c r="L40" s="605"/>
      <c r="M40" s="213"/>
      <c r="N40" s="214"/>
      <c r="O40" s="354" t="s">
        <v>75</v>
      </c>
    </row>
    <row r="41" spans="1:16" ht="66" customHeight="1" thickBot="1">
      <c r="A41" s="360" t="s">
        <v>76</v>
      </c>
      <c r="B41" s="600" t="str">
        <f t="shared" si="3"/>
        <v>★</v>
      </c>
      <c r="C41" s="601"/>
      <c r="D41" s="602"/>
      <c r="E41" s="425">
        <v>6.58</v>
      </c>
      <c r="F41" s="159">
        <v>5.79</v>
      </c>
      <c r="G41" s="396">
        <f t="shared" si="2"/>
        <v>-0.79</v>
      </c>
      <c r="H41" s="603"/>
      <c r="I41" s="604"/>
      <c r="J41" s="604"/>
      <c r="K41" s="604"/>
      <c r="L41" s="605"/>
      <c r="M41" s="213"/>
      <c r="N41" s="214"/>
      <c r="O41" s="354" t="s">
        <v>76</v>
      </c>
    </row>
    <row r="42" spans="1:16" ht="77.25" customHeight="1" thickBot="1">
      <c r="A42" s="360" t="s">
        <v>77</v>
      </c>
      <c r="B42" s="600" t="str">
        <f t="shared" si="3"/>
        <v>★</v>
      </c>
      <c r="C42" s="601"/>
      <c r="D42" s="602"/>
      <c r="E42" s="425">
        <v>8.2100000000000009</v>
      </c>
      <c r="F42" s="425">
        <v>7.11</v>
      </c>
      <c r="G42" s="396">
        <f t="shared" si="2"/>
        <v>-1.1000000000000005</v>
      </c>
      <c r="H42" s="622" t="s">
        <v>339</v>
      </c>
      <c r="I42" s="614"/>
      <c r="J42" s="614"/>
      <c r="K42" s="614"/>
      <c r="L42" s="615"/>
      <c r="M42" s="807" t="s">
        <v>340</v>
      </c>
      <c r="N42" s="566">
        <v>45000</v>
      </c>
      <c r="O42" s="354" t="s">
        <v>77</v>
      </c>
      <c r="P42" s="57" t="s">
        <v>212</v>
      </c>
    </row>
    <row r="43" spans="1:16" ht="69.75" customHeight="1" thickBot="1">
      <c r="A43" s="360" t="s">
        <v>78</v>
      </c>
      <c r="B43" s="600" t="str">
        <f t="shared" si="3"/>
        <v>★</v>
      </c>
      <c r="C43" s="601"/>
      <c r="D43" s="602"/>
      <c r="E43" s="159">
        <v>4.57</v>
      </c>
      <c r="F43" s="159">
        <v>4.26</v>
      </c>
      <c r="G43" s="396">
        <f t="shared" si="2"/>
        <v>-0.3100000000000005</v>
      </c>
      <c r="H43" s="603"/>
      <c r="I43" s="604"/>
      <c r="J43" s="604"/>
      <c r="K43" s="604"/>
      <c r="L43" s="605"/>
      <c r="M43" s="213"/>
      <c r="N43" s="214"/>
      <c r="O43" s="354" t="s">
        <v>78</v>
      </c>
    </row>
    <row r="44" spans="1:16" ht="77.25" customHeight="1" thickBot="1">
      <c r="A44" s="364" t="s">
        <v>79</v>
      </c>
      <c r="B44" s="600" t="str">
        <f t="shared" si="3"/>
        <v>★</v>
      </c>
      <c r="C44" s="601"/>
      <c r="D44" s="602"/>
      <c r="E44" s="425">
        <v>6.08</v>
      </c>
      <c r="F44" s="159">
        <v>5.65</v>
      </c>
      <c r="G44" s="396">
        <f t="shared" si="2"/>
        <v>-0.42999999999999972</v>
      </c>
      <c r="H44" s="626"/>
      <c r="I44" s="627"/>
      <c r="J44" s="627"/>
      <c r="K44" s="627"/>
      <c r="L44" s="627"/>
      <c r="M44" s="213"/>
      <c r="N44" s="539"/>
      <c r="O44" s="354" t="s">
        <v>79</v>
      </c>
    </row>
    <row r="45" spans="1:16" ht="81.75" customHeight="1" thickBot="1">
      <c r="A45" s="360" t="s">
        <v>80</v>
      </c>
      <c r="B45" s="600" t="str">
        <f t="shared" si="3"/>
        <v>★</v>
      </c>
      <c r="C45" s="601"/>
      <c r="D45" s="602"/>
      <c r="E45" s="425">
        <v>6.34</v>
      </c>
      <c r="F45" s="159">
        <v>5.9</v>
      </c>
      <c r="G45" s="396">
        <f t="shared" si="2"/>
        <v>-0.4399999999999995</v>
      </c>
      <c r="H45" s="628"/>
      <c r="I45" s="629"/>
      <c r="J45" s="629"/>
      <c r="K45" s="629"/>
      <c r="L45" s="630"/>
      <c r="M45" s="213"/>
      <c r="N45" s="514"/>
      <c r="O45" s="354" t="s">
        <v>80</v>
      </c>
    </row>
    <row r="46" spans="1:16" ht="72.75" customHeight="1" thickBot="1">
      <c r="A46" s="360" t="s">
        <v>81</v>
      </c>
      <c r="B46" s="600" t="str">
        <f t="shared" si="3"/>
        <v>☆☆</v>
      </c>
      <c r="C46" s="601"/>
      <c r="D46" s="602"/>
      <c r="E46" s="159">
        <v>4.29</v>
      </c>
      <c r="F46" s="159">
        <v>5.82</v>
      </c>
      <c r="G46" s="396">
        <f t="shared" si="2"/>
        <v>1.5300000000000002</v>
      </c>
      <c r="H46" s="603"/>
      <c r="I46" s="604"/>
      <c r="J46" s="604"/>
      <c r="K46" s="604"/>
      <c r="L46" s="605"/>
      <c r="M46" s="213"/>
      <c r="N46" s="214"/>
      <c r="O46" s="354" t="s">
        <v>81</v>
      </c>
    </row>
    <row r="47" spans="1:16" ht="91.2" customHeight="1" thickBot="1">
      <c r="A47" s="360" t="s">
        <v>82</v>
      </c>
      <c r="B47" s="600" t="str">
        <f t="shared" si="3"/>
        <v>☆</v>
      </c>
      <c r="C47" s="601"/>
      <c r="D47" s="602"/>
      <c r="E47" s="159">
        <v>4.33</v>
      </c>
      <c r="F47" s="159">
        <v>4.58</v>
      </c>
      <c r="G47" s="396">
        <f t="shared" si="2"/>
        <v>0.25</v>
      </c>
      <c r="H47" s="603"/>
      <c r="I47" s="604"/>
      <c r="J47" s="604"/>
      <c r="K47" s="604"/>
      <c r="L47" s="605"/>
      <c r="M47" s="540"/>
      <c r="N47" s="214"/>
      <c r="O47" s="354" t="s">
        <v>82</v>
      </c>
    </row>
    <row r="48" spans="1:16" ht="78.75" customHeight="1" thickBot="1">
      <c r="A48" s="360" t="s">
        <v>83</v>
      </c>
      <c r="B48" s="600" t="str">
        <f t="shared" si="3"/>
        <v>☆</v>
      </c>
      <c r="C48" s="601"/>
      <c r="D48" s="602"/>
      <c r="E48" s="159">
        <v>4.37</v>
      </c>
      <c r="F48" s="159">
        <v>5.53</v>
      </c>
      <c r="G48" s="396">
        <f t="shared" si="2"/>
        <v>1.1600000000000001</v>
      </c>
      <c r="H48" s="631" t="s">
        <v>303</v>
      </c>
      <c r="I48" s="632"/>
      <c r="J48" s="632"/>
      <c r="K48" s="632"/>
      <c r="L48" s="633"/>
      <c r="M48" s="213" t="s">
        <v>302</v>
      </c>
      <c r="N48" s="214">
        <v>44992</v>
      </c>
      <c r="O48" s="354" t="s">
        <v>83</v>
      </c>
    </row>
    <row r="49" spans="1:15" ht="74.25" customHeight="1" thickBot="1">
      <c r="A49" s="360" t="s">
        <v>84</v>
      </c>
      <c r="B49" s="600" t="str">
        <f t="shared" si="3"/>
        <v>☆</v>
      </c>
      <c r="C49" s="601"/>
      <c r="D49" s="602"/>
      <c r="E49" s="159">
        <v>5.71</v>
      </c>
      <c r="F49" s="159">
        <v>5.98</v>
      </c>
      <c r="G49" s="396">
        <f t="shared" si="2"/>
        <v>0.27000000000000046</v>
      </c>
      <c r="H49" s="603"/>
      <c r="I49" s="604"/>
      <c r="J49" s="604"/>
      <c r="K49" s="604"/>
      <c r="L49" s="605"/>
      <c r="M49" s="515"/>
      <c r="N49" s="214"/>
      <c r="O49" s="354" t="s">
        <v>84</v>
      </c>
    </row>
    <row r="50" spans="1:15" ht="73.2" customHeight="1" thickBot="1">
      <c r="A50" s="360" t="s">
        <v>85</v>
      </c>
      <c r="B50" s="600" t="str">
        <f t="shared" si="3"/>
        <v>★</v>
      </c>
      <c r="C50" s="601"/>
      <c r="D50" s="602"/>
      <c r="E50" s="425">
        <v>8.9499999999999993</v>
      </c>
      <c r="F50" s="425">
        <v>8.19</v>
      </c>
      <c r="G50" s="396">
        <f t="shared" si="2"/>
        <v>-0.75999999999999979</v>
      </c>
      <c r="H50" s="631" t="s">
        <v>294</v>
      </c>
      <c r="I50" s="632"/>
      <c r="J50" s="632"/>
      <c r="K50" s="632"/>
      <c r="L50" s="633"/>
      <c r="M50" s="130" t="s">
        <v>295</v>
      </c>
      <c r="N50" s="563">
        <v>44996</v>
      </c>
      <c r="O50" s="354" t="s">
        <v>85</v>
      </c>
    </row>
    <row r="51" spans="1:15" ht="73.5" customHeight="1" thickBot="1">
      <c r="A51" s="360" t="s">
        <v>86</v>
      </c>
      <c r="B51" s="600" t="str">
        <f t="shared" si="3"/>
        <v>★</v>
      </c>
      <c r="C51" s="601"/>
      <c r="D51" s="602"/>
      <c r="E51" s="425">
        <v>7.53</v>
      </c>
      <c r="F51" s="425">
        <v>7.21</v>
      </c>
      <c r="G51" s="396">
        <f t="shared" si="2"/>
        <v>-0.32000000000000028</v>
      </c>
      <c r="H51" s="603"/>
      <c r="I51" s="604"/>
      <c r="J51" s="604"/>
      <c r="K51" s="604"/>
      <c r="L51" s="605"/>
      <c r="M51" s="458"/>
      <c r="N51" s="459"/>
      <c r="O51" s="354" t="s">
        <v>86</v>
      </c>
    </row>
    <row r="52" spans="1:15" ht="75" customHeight="1" thickBot="1">
      <c r="A52" s="360" t="s">
        <v>87</v>
      </c>
      <c r="B52" s="600" t="str">
        <f t="shared" si="3"/>
        <v>★</v>
      </c>
      <c r="C52" s="601"/>
      <c r="D52" s="602"/>
      <c r="E52" s="159">
        <v>4.7</v>
      </c>
      <c r="F52" s="159">
        <v>4.2</v>
      </c>
      <c r="G52" s="396">
        <f t="shared" si="2"/>
        <v>-0.5</v>
      </c>
      <c r="H52" s="603"/>
      <c r="I52" s="604"/>
      <c r="J52" s="604"/>
      <c r="K52" s="604"/>
      <c r="L52" s="605"/>
      <c r="M52" s="213"/>
      <c r="N52" s="214"/>
      <c r="O52" s="354" t="s">
        <v>87</v>
      </c>
    </row>
    <row r="53" spans="1:15" ht="77.25" customHeight="1" thickBot="1">
      <c r="A53" s="360" t="s">
        <v>88</v>
      </c>
      <c r="B53" s="600" t="str">
        <f t="shared" si="3"/>
        <v>★★</v>
      </c>
      <c r="C53" s="601"/>
      <c r="D53" s="602"/>
      <c r="E53" s="425">
        <v>9.42</v>
      </c>
      <c r="F53" s="425">
        <v>7.37</v>
      </c>
      <c r="G53" s="396">
        <f t="shared" si="2"/>
        <v>-2.0499999999999998</v>
      </c>
      <c r="H53" s="603"/>
      <c r="I53" s="604"/>
      <c r="J53" s="604"/>
      <c r="K53" s="604"/>
      <c r="L53" s="605"/>
      <c r="M53" s="213"/>
      <c r="N53" s="214"/>
      <c r="O53" s="354" t="s">
        <v>88</v>
      </c>
    </row>
    <row r="54" spans="1:15" ht="63.75" customHeight="1" thickBot="1">
      <c r="A54" s="360" t="s">
        <v>89</v>
      </c>
      <c r="B54" s="600" t="str">
        <f t="shared" si="3"/>
        <v>★</v>
      </c>
      <c r="C54" s="601"/>
      <c r="D54" s="602"/>
      <c r="E54" s="425">
        <v>7.17</v>
      </c>
      <c r="F54" s="425">
        <v>7</v>
      </c>
      <c r="G54" s="396">
        <f t="shared" si="2"/>
        <v>-0.16999999999999993</v>
      </c>
      <c r="H54" s="603"/>
      <c r="I54" s="604"/>
      <c r="J54" s="604"/>
      <c r="K54" s="604"/>
      <c r="L54" s="605"/>
      <c r="M54" s="213"/>
      <c r="N54" s="214"/>
      <c r="O54" s="354" t="s">
        <v>89</v>
      </c>
    </row>
    <row r="55" spans="1:15" ht="93.6" customHeight="1" thickBot="1">
      <c r="A55" s="360" t="s">
        <v>90</v>
      </c>
      <c r="B55" s="600" t="str">
        <f t="shared" si="3"/>
        <v>☆</v>
      </c>
      <c r="C55" s="601"/>
      <c r="D55" s="602"/>
      <c r="E55" s="159">
        <v>4.4800000000000004</v>
      </c>
      <c r="F55" s="159">
        <v>4.63</v>
      </c>
      <c r="G55" s="396">
        <f t="shared" si="2"/>
        <v>0.14999999999999947</v>
      </c>
      <c r="H55" s="603"/>
      <c r="I55" s="604"/>
      <c r="J55" s="604"/>
      <c r="K55" s="604"/>
      <c r="L55" s="605"/>
      <c r="M55" s="213"/>
      <c r="N55" s="214"/>
      <c r="O55" s="354" t="s">
        <v>90</v>
      </c>
    </row>
    <row r="56" spans="1:15" ht="80.25" customHeight="1" thickBot="1">
      <c r="A56" s="360" t="s">
        <v>91</v>
      </c>
      <c r="B56" s="600" t="str">
        <f t="shared" si="3"/>
        <v>★</v>
      </c>
      <c r="C56" s="601"/>
      <c r="D56" s="602"/>
      <c r="E56" s="425">
        <v>6.53</v>
      </c>
      <c r="F56" s="425">
        <v>6.42</v>
      </c>
      <c r="G56" s="396">
        <f t="shared" si="2"/>
        <v>-0.11000000000000032</v>
      </c>
      <c r="H56" s="622" t="s">
        <v>319</v>
      </c>
      <c r="I56" s="614"/>
      <c r="J56" s="614"/>
      <c r="K56" s="614"/>
      <c r="L56" s="615"/>
      <c r="M56" s="565" t="s">
        <v>320</v>
      </c>
      <c r="N56" s="566">
        <v>45002</v>
      </c>
      <c r="O56" s="354" t="s">
        <v>91</v>
      </c>
    </row>
    <row r="57" spans="1:15" ht="63.75" customHeight="1" thickBot="1">
      <c r="A57" s="360" t="s">
        <v>92</v>
      </c>
      <c r="B57" s="600" t="str">
        <f t="shared" si="3"/>
        <v>★</v>
      </c>
      <c r="C57" s="601"/>
      <c r="D57" s="602"/>
      <c r="E57" s="425">
        <v>8.24</v>
      </c>
      <c r="F57" s="425">
        <v>7.71</v>
      </c>
      <c r="G57" s="396">
        <f t="shared" si="2"/>
        <v>-0.53000000000000025</v>
      </c>
      <c r="H57" s="631"/>
      <c r="I57" s="632"/>
      <c r="J57" s="632"/>
      <c r="K57" s="632"/>
      <c r="L57" s="633"/>
      <c r="M57" s="213"/>
      <c r="N57" s="214"/>
      <c r="O57" s="354" t="s">
        <v>92</v>
      </c>
    </row>
    <row r="58" spans="1:15" ht="69.75" customHeight="1" thickBot="1">
      <c r="A58" s="360" t="s">
        <v>93</v>
      </c>
      <c r="B58" s="600" t="str">
        <f t="shared" si="3"/>
        <v>★</v>
      </c>
      <c r="C58" s="601"/>
      <c r="D58" s="602"/>
      <c r="E58" s="425">
        <v>7.39</v>
      </c>
      <c r="F58" s="425">
        <v>6</v>
      </c>
      <c r="G58" s="396">
        <f t="shared" si="2"/>
        <v>-1.3899999999999997</v>
      </c>
      <c r="H58" s="603"/>
      <c r="I58" s="604"/>
      <c r="J58" s="604"/>
      <c r="K58" s="604"/>
      <c r="L58" s="605"/>
      <c r="M58" s="213"/>
      <c r="N58" s="214"/>
      <c r="O58" s="354" t="s">
        <v>93</v>
      </c>
    </row>
    <row r="59" spans="1:15" ht="76.2" customHeight="1" thickBot="1">
      <c r="A59" s="360" t="s">
        <v>94</v>
      </c>
      <c r="B59" s="600" t="str">
        <f t="shared" si="3"/>
        <v>★</v>
      </c>
      <c r="C59" s="601"/>
      <c r="D59" s="602"/>
      <c r="E59" s="425">
        <v>7.61</v>
      </c>
      <c r="F59" s="425">
        <v>6.57</v>
      </c>
      <c r="G59" s="396">
        <f t="shared" si="2"/>
        <v>-1.04</v>
      </c>
      <c r="H59" s="603"/>
      <c r="I59" s="604"/>
      <c r="J59" s="604"/>
      <c r="K59" s="604"/>
      <c r="L59" s="605"/>
      <c r="M59" s="458"/>
      <c r="N59" s="459"/>
      <c r="O59" s="354" t="s">
        <v>94</v>
      </c>
    </row>
    <row r="60" spans="1:15" ht="91.95" customHeight="1" thickBot="1">
      <c r="A60" s="360" t="s">
        <v>95</v>
      </c>
      <c r="B60" s="600" t="str">
        <f t="shared" ref="B60" si="4">IF(G60&gt;5,"☆☆☆☆",IF(AND(G60&gt;=2.39,G60&lt;5),"☆☆☆",IF(AND(G60&gt;=1.39,G60&lt;2.4),"☆☆",IF(AND(G60&gt;0,G60&lt;1.4),"☆",IF(AND(G60&gt;=-1.39,G60&lt;0),"★",IF(AND(G60&gt;=-2.39,G60&lt;-1.4),"★★",IF(AND(G60&gt;=-3.39,G60&lt;-2.4),"★★★")))))))</f>
        <v>★★</v>
      </c>
      <c r="C60" s="601"/>
      <c r="D60" s="602"/>
      <c r="E60" s="506">
        <v>13.78</v>
      </c>
      <c r="F60" s="506">
        <v>12</v>
      </c>
      <c r="G60" s="396">
        <f t="shared" si="2"/>
        <v>-1.7799999999999994</v>
      </c>
      <c r="H60" s="603"/>
      <c r="I60" s="604"/>
      <c r="J60" s="604"/>
      <c r="K60" s="604"/>
      <c r="L60" s="605"/>
      <c r="M60" s="213"/>
      <c r="N60" s="214"/>
      <c r="O60" s="354" t="s">
        <v>95</v>
      </c>
    </row>
    <row r="61" spans="1:15" ht="81" customHeight="1" thickBot="1">
      <c r="A61" s="360" t="s">
        <v>96</v>
      </c>
      <c r="B61" s="600" t="str">
        <f t="shared" si="3"/>
        <v>★</v>
      </c>
      <c r="C61" s="601"/>
      <c r="D61" s="602"/>
      <c r="E61" s="425">
        <v>6.26</v>
      </c>
      <c r="F61" s="159">
        <v>5.85</v>
      </c>
      <c r="G61" s="396">
        <f t="shared" si="2"/>
        <v>-0.41000000000000014</v>
      </c>
      <c r="H61" s="603" t="s">
        <v>293</v>
      </c>
      <c r="I61" s="604"/>
      <c r="J61" s="604"/>
      <c r="K61" s="604"/>
      <c r="L61" s="605"/>
      <c r="M61" s="213" t="s">
        <v>285</v>
      </c>
      <c r="N61" s="214">
        <v>44996</v>
      </c>
      <c r="O61" s="354" t="s">
        <v>96</v>
      </c>
    </row>
    <row r="62" spans="1:15" ht="75.599999999999994" customHeight="1" thickBot="1">
      <c r="A62" s="360" t="s">
        <v>97</v>
      </c>
      <c r="B62" s="600" t="str">
        <f t="shared" si="3"/>
        <v>☆</v>
      </c>
      <c r="C62" s="601"/>
      <c r="D62" s="602"/>
      <c r="E62" s="425">
        <v>6.71</v>
      </c>
      <c r="F62" s="425">
        <v>6.83</v>
      </c>
      <c r="G62" s="396">
        <f t="shared" si="2"/>
        <v>0.12000000000000011</v>
      </c>
      <c r="H62" s="603"/>
      <c r="I62" s="604"/>
      <c r="J62" s="604"/>
      <c r="K62" s="604"/>
      <c r="L62" s="605"/>
      <c r="M62" s="516"/>
      <c r="N62" s="214"/>
      <c r="O62" s="354" t="s">
        <v>97</v>
      </c>
    </row>
    <row r="63" spans="1:15" ht="87" customHeight="1" thickBot="1">
      <c r="A63" s="360" t="s">
        <v>98</v>
      </c>
      <c r="B63" s="600" t="str">
        <f t="shared" si="3"/>
        <v>☆</v>
      </c>
      <c r="C63" s="601"/>
      <c r="D63" s="602"/>
      <c r="E63" s="159">
        <v>4.5199999999999996</v>
      </c>
      <c r="F63" s="159">
        <v>4.87</v>
      </c>
      <c r="G63" s="396">
        <f t="shared" si="2"/>
        <v>0.35000000000000053</v>
      </c>
      <c r="H63" s="603"/>
      <c r="I63" s="604"/>
      <c r="J63" s="604"/>
      <c r="K63" s="604"/>
      <c r="L63" s="605"/>
      <c r="M63" s="501"/>
      <c r="N63" s="214"/>
      <c r="O63" s="354" t="s">
        <v>98</v>
      </c>
    </row>
    <row r="64" spans="1:15" ht="73.2" customHeight="1" thickBot="1">
      <c r="A64" s="360" t="s">
        <v>99</v>
      </c>
      <c r="B64" s="600" t="str">
        <f t="shared" si="3"/>
        <v>★</v>
      </c>
      <c r="C64" s="601"/>
      <c r="D64" s="602"/>
      <c r="E64" s="159">
        <v>3.75</v>
      </c>
      <c r="F64" s="159">
        <v>3.2</v>
      </c>
      <c r="G64" s="396">
        <f t="shared" si="2"/>
        <v>-0.54999999999999982</v>
      </c>
      <c r="H64" s="673"/>
      <c r="I64" s="674"/>
      <c r="J64" s="674"/>
      <c r="K64" s="674"/>
      <c r="L64" s="675"/>
      <c r="M64" s="213"/>
      <c r="N64" s="214"/>
      <c r="O64" s="354" t="s">
        <v>99</v>
      </c>
    </row>
    <row r="65" spans="1:18" ht="80.25" customHeight="1" thickBot="1">
      <c r="A65" s="360" t="s">
        <v>100</v>
      </c>
      <c r="B65" s="600" t="str">
        <f t="shared" si="3"/>
        <v>☆</v>
      </c>
      <c r="C65" s="601"/>
      <c r="D65" s="602"/>
      <c r="E65" s="159">
        <v>5.68</v>
      </c>
      <c r="F65" s="425">
        <v>6.22</v>
      </c>
      <c r="G65" s="396">
        <f t="shared" si="2"/>
        <v>0.54</v>
      </c>
      <c r="H65" s="631"/>
      <c r="I65" s="632"/>
      <c r="J65" s="632"/>
      <c r="K65" s="632"/>
      <c r="L65" s="633"/>
      <c r="M65" s="502"/>
      <c r="N65" s="214"/>
      <c r="O65" s="354" t="s">
        <v>100</v>
      </c>
    </row>
    <row r="66" spans="1:18" ht="88.5" customHeight="1" thickBot="1">
      <c r="A66" s="360" t="s">
        <v>101</v>
      </c>
      <c r="B66" s="600" t="str">
        <f t="shared" si="3"/>
        <v>☆☆☆</v>
      </c>
      <c r="C66" s="601"/>
      <c r="D66" s="602"/>
      <c r="E66" s="425">
        <v>11.67</v>
      </c>
      <c r="F66" s="506">
        <v>14.11</v>
      </c>
      <c r="G66" s="396">
        <f t="shared" si="2"/>
        <v>2.4399999999999995</v>
      </c>
      <c r="H66" s="631" t="s">
        <v>299</v>
      </c>
      <c r="I66" s="632"/>
      <c r="J66" s="632"/>
      <c r="K66" s="632"/>
      <c r="L66" s="633"/>
      <c r="M66" s="213" t="s">
        <v>300</v>
      </c>
      <c r="N66" s="214">
        <v>44991</v>
      </c>
      <c r="O66" s="354" t="s">
        <v>101</v>
      </c>
    </row>
    <row r="67" spans="1:18" ht="78.75" customHeight="1" thickBot="1">
      <c r="A67" s="360" t="s">
        <v>102</v>
      </c>
      <c r="B67" s="600" t="str">
        <f t="shared" si="3"/>
        <v>★</v>
      </c>
      <c r="C67" s="601"/>
      <c r="D67" s="602"/>
      <c r="E67" s="425">
        <v>10.53</v>
      </c>
      <c r="F67" s="425">
        <v>9.4700000000000006</v>
      </c>
      <c r="G67" s="396">
        <f t="shared" si="2"/>
        <v>-1.0599999999999987</v>
      </c>
      <c r="H67" s="622" t="s">
        <v>337</v>
      </c>
      <c r="I67" s="614"/>
      <c r="J67" s="614"/>
      <c r="K67" s="614"/>
      <c r="L67" s="615"/>
      <c r="M67" s="565" t="s">
        <v>338</v>
      </c>
      <c r="N67" s="566">
        <v>45001</v>
      </c>
      <c r="O67" s="354" t="s">
        <v>102</v>
      </c>
    </row>
    <row r="68" spans="1:18" ht="63" customHeight="1" thickBot="1">
      <c r="A68" s="363" t="s">
        <v>103</v>
      </c>
      <c r="B68" s="600" t="str">
        <f t="shared" si="3"/>
        <v>☆☆</v>
      </c>
      <c r="C68" s="601"/>
      <c r="D68" s="602"/>
      <c r="E68" s="425">
        <v>8.8000000000000007</v>
      </c>
      <c r="F68" s="425">
        <v>10.72</v>
      </c>
      <c r="G68" s="396">
        <f t="shared" si="2"/>
        <v>1.92</v>
      </c>
      <c r="H68" s="603"/>
      <c r="I68" s="604"/>
      <c r="J68" s="604"/>
      <c r="K68" s="604"/>
      <c r="L68" s="605"/>
      <c r="M68" s="458"/>
      <c r="N68" s="214"/>
      <c r="O68" s="354" t="s">
        <v>103</v>
      </c>
    </row>
    <row r="69" spans="1:18" ht="72.75" customHeight="1" thickBot="1">
      <c r="A69" s="361" t="s">
        <v>104</v>
      </c>
      <c r="B69" s="600" t="str">
        <f t="shared" si="3"/>
        <v>☆</v>
      </c>
      <c r="C69" s="601"/>
      <c r="D69" s="602"/>
      <c r="E69" s="432">
        <v>1.66</v>
      </c>
      <c r="F69" s="432">
        <v>2.2799999999999998</v>
      </c>
      <c r="G69" s="396">
        <f t="shared" si="2"/>
        <v>0.61999999999999988</v>
      </c>
      <c r="H69" s="631"/>
      <c r="I69" s="632"/>
      <c r="J69" s="632"/>
      <c r="K69" s="632"/>
      <c r="L69" s="633"/>
      <c r="M69" s="213"/>
      <c r="N69" s="214"/>
      <c r="O69" s="354" t="s">
        <v>104</v>
      </c>
    </row>
    <row r="70" spans="1:18" ht="58.5" customHeight="1" thickBot="1">
      <c r="A70" s="292" t="s">
        <v>105</v>
      </c>
      <c r="B70" s="600" t="str">
        <f t="shared" ref="B70" si="5">IF(G70&gt;5,"☆☆☆☆",IF(AND(G70&gt;=2.39,G70&lt;5),"☆☆☆",IF(AND(G70&gt;=1.39,G70&lt;2.4),"☆☆",IF(AND(G70&gt;0,G70&lt;1.4),"☆",IF(AND(G70&gt;=-1.39,G70&lt;0),"★",IF(AND(G70&gt;=-2.39,G70&lt;-1.4),"★★",IF(AND(G70&gt;=-3.39,G70&lt;-2.4),"★★★")))))))</f>
        <v>★</v>
      </c>
      <c r="C70" s="601"/>
      <c r="D70" s="602"/>
      <c r="E70" s="159">
        <v>5.95</v>
      </c>
      <c r="F70" s="159">
        <v>5.88</v>
      </c>
      <c r="G70" s="396">
        <f t="shared" si="2"/>
        <v>-7.0000000000000284E-2</v>
      </c>
      <c r="H70" s="603"/>
      <c r="I70" s="604"/>
      <c r="J70" s="604"/>
      <c r="K70" s="604"/>
      <c r="L70" s="605"/>
      <c r="M70" s="293"/>
      <c r="N70" s="214"/>
      <c r="O70" s="354"/>
    </row>
    <row r="71" spans="1:18" ht="42.75" customHeight="1" thickBot="1">
      <c r="A71" s="294"/>
      <c r="B71" s="294"/>
      <c r="C71" s="294"/>
      <c r="D71" s="294"/>
      <c r="E71" s="664"/>
      <c r="F71" s="664"/>
      <c r="G71" s="664"/>
      <c r="H71" s="664"/>
      <c r="I71" s="664"/>
      <c r="J71" s="664"/>
      <c r="K71" s="664"/>
      <c r="L71" s="664"/>
      <c r="M71" s="58">
        <f>COUNTIF(E24:E69,"&gt;=10")</f>
        <v>4</v>
      </c>
      <c r="N71" s="58">
        <f>COUNTIF(F24:F69,"&gt;=10")</f>
        <v>5</v>
      </c>
      <c r="O71" s="58" t="s">
        <v>29</v>
      </c>
    </row>
    <row r="72" spans="1:18" ht="36.75" customHeight="1" thickBot="1">
      <c r="A72" s="79" t="s">
        <v>21</v>
      </c>
      <c r="B72" s="80"/>
      <c r="C72" s="140"/>
      <c r="D72" s="140"/>
      <c r="E72" s="665" t="s">
        <v>20</v>
      </c>
      <c r="F72" s="665"/>
      <c r="G72" s="665"/>
      <c r="H72" s="666" t="s">
        <v>301</v>
      </c>
      <c r="I72" s="667"/>
      <c r="J72" s="80"/>
      <c r="K72" s="81"/>
      <c r="L72" s="81"/>
      <c r="M72" s="82"/>
      <c r="N72" s="83"/>
    </row>
    <row r="73" spans="1:18" ht="36.75" customHeight="1" thickBot="1">
      <c r="A73" s="84"/>
      <c r="B73" s="295"/>
      <c r="C73" s="670" t="s">
        <v>282</v>
      </c>
      <c r="D73" s="671"/>
      <c r="E73" s="671"/>
      <c r="F73" s="672"/>
      <c r="G73" s="85">
        <f>+F70</f>
        <v>5.88</v>
      </c>
      <c r="H73" s="86" t="s">
        <v>106</v>
      </c>
      <c r="I73" s="668">
        <f>+G70</f>
        <v>-7.0000000000000284E-2</v>
      </c>
      <c r="J73" s="669"/>
      <c r="K73" s="296"/>
      <c r="L73" s="296"/>
      <c r="M73" s="297"/>
      <c r="N73" s="87"/>
    </row>
    <row r="74" spans="1:18" ht="36.75" customHeight="1" thickBot="1">
      <c r="A74" s="84"/>
      <c r="B74" s="295"/>
      <c r="C74" s="634" t="s">
        <v>107</v>
      </c>
      <c r="D74" s="635"/>
      <c r="E74" s="635"/>
      <c r="F74" s="636"/>
      <c r="G74" s="88">
        <f>+F35</f>
        <v>5.32</v>
      </c>
      <c r="H74" s="89" t="s">
        <v>106</v>
      </c>
      <c r="I74" s="637">
        <f>+G35</f>
        <v>-4.9999999999999822E-2</v>
      </c>
      <c r="J74" s="638"/>
      <c r="K74" s="296"/>
      <c r="L74" s="296"/>
      <c r="M74" s="297"/>
      <c r="N74" s="87"/>
      <c r="R74" s="335" t="s">
        <v>21</v>
      </c>
    </row>
    <row r="75" spans="1:18" ht="36.75" customHeight="1" thickBot="1">
      <c r="A75" s="84"/>
      <c r="B75" s="295"/>
      <c r="C75" s="639" t="s">
        <v>108</v>
      </c>
      <c r="D75" s="640"/>
      <c r="E75" s="640"/>
      <c r="F75" s="90" t="str">
        <f>VLOOKUP(G75,F:P,10,0)</f>
        <v>富山県</v>
      </c>
      <c r="G75" s="91">
        <f>MAX(F23:F70)</f>
        <v>14.48</v>
      </c>
      <c r="H75" s="641" t="s">
        <v>109</v>
      </c>
      <c r="I75" s="642"/>
      <c r="J75" s="642"/>
      <c r="K75" s="92">
        <f>+N71</f>
        <v>5</v>
      </c>
      <c r="L75" s="93" t="s">
        <v>110</v>
      </c>
      <c r="M75" s="94">
        <f>N71-M71</f>
        <v>1</v>
      </c>
      <c r="N75" s="87"/>
      <c r="R75" s="336"/>
    </row>
    <row r="76" spans="1:18" ht="36.75" customHeight="1" thickBot="1">
      <c r="A76" s="95"/>
      <c r="B76" s="96"/>
      <c r="C76" s="96"/>
      <c r="D76" s="96"/>
      <c r="E76" s="96"/>
      <c r="F76" s="96"/>
      <c r="G76" s="96"/>
      <c r="H76" s="96"/>
      <c r="I76" s="96"/>
      <c r="J76" s="96"/>
      <c r="K76" s="97"/>
      <c r="L76" s="97"/>
      <c r="M76" s="98"/>
      <c r="N76" s="99"/>
      <c r="R76" s="336"/>
    </row>
    <row r="77" spans="1:18" ht="30.75" customHeight="1">
      <c r="A77" s="124"/>
      <c r="B77" s="124"/>
      <c r="C77" s="124"/>
      <c r="D77" s="124"/>
      <c r="E77" s="124"/>
      <c r="F77" s="124"/>
      <c r="G77" s="124"/>
      <c r="H77" s="124"/>
      <c r="I77" s="124"/>
      <c r="J77" s="124"/>
      <c r="K77" s="298"/>
      <c r="L77" s="298"/>
      <c r="M77" s="299"/>
      <c r="N77" s="300"/>
      <c r="R77" s="337"/>
    </row>
    <row r="78" spans="1:18" ht="30.75" customHeight="1" thickBot="1">
      <c r="A78" s="301"/>
      <c r="B78" s="301"/>
      <c r="C78" s="301"/>
      <c r="D78" s="301"/>
      <c r="E78" s="301"/>
      <c r="F78" s="301"/>
      <c r="G78" s="301"/>
      <c r="H78" s="301"/>
      <c r="I78" s="301"/>
      <c r="J78" s="301"/>
      <c r="K78" s="302"/>
      <c r="L78" s="302"/>
      <c r="M78" s="303"/>
      <c r="N78" s="301"/>
    </row>
    <row r="79" spans="1:18" ht="24.75" customHeight="1" thickTop="1">
      <c r="A79" s="643">
        <v>3</v>
      </c>
      <c r="B79" s="646" t="s">
        <v>266</v>
      </c>
      <c r="C79" s="647"/>
      <c r="D79" s="647"/>
      <c r="E79" s="647"/>
      <c r="F79" s="648"/>
      <c r="G79" s="655" t="s">
        <v>267</v>
      </c>
      <c r="H79" s="656"/>
      <c r="I79" s="656"/>
      <c r="J79" s="656"/>
      <c r="K79" s="656"/>
      <c r="L79" s="656"/>
      <c r="M79" s="656"/>
      <c r="N79" s="657"/>
    </row>
    <row r="80" spans="1:18" ht="24.75" customHeight="1">
      <c r="A80" s="644"/>
      <c r="B80" s="649"/>
      <c r="C80" s="650"/>
      <c r="D80" s="650"/>
      <c r="E80" s="650"/>
      <c r="F80" s="651"/>
      <c r="G80" s="658"/>
      <c r="H80" s="659"/>
      <c r="I80" s="659"/>
      <c r="J80" s="659"/>
      <c r="K80" s="659"/>
      <c r="L80" s="659"/>
      <c r="M80" s="659"/>
      <c r="N80" s="660"/>
      <c r="O80" s="304" t="s">
        <v>29</v>
      </c>
      <c r="P80" s="304"/>
    </row>
    <row r="81" spans="1:16" ht="24.75" customHeight="1">
      <c r="A81" s="644"/>
      <c r="B81" s="649"/>
      <c r="C81" s="650"/>
      <c r="D81" s="650"/>
      <c r="E81" s="650"/>
      <c r="F81" s="651"/>
      <c r="G81" s="658"/>
      <c r="H81" s="659"/>
      <c r="I81" s="659"/>
      <c r="J81" s="659"/>
      <c r="K81" s="659"/>
      <c r="L81" s="659"/>
      <c r="M81" s="659"/>
      <c r="N81" s="660"/>
      <c r="O81" s="304" t="s">
        <v>21</v>
      </c>
      <c r="P81" s="304" t="s">
        <v>111</v>
      </c>
    </row>
    <row r="82" spans="1:16" ht="24.75" customHeight="1">
      <c r="A82" s="644"/>
      <c r="B82" s="649"/>
      <c r="C82" s="650"/>
      <c r="D82" s="650"/>
      <c r="E82" s="650"/>
      <c r="F82" s="651"/>
      <c r="G82" s="658"/>
      <c r="H82" s="659"/>
      <c r="I82" s="659"/>
      <c r="J82" s="659"/>
      <c r="K82" s="659"/>
      <c r="L82" s="659"/>
      <c r="M82" s="659"/>
      <c r="N82" s="660"/>
      <c r="O82" s="305"/>
      <c r="P82" s="304"/>
    </row>
    <row r="83" spans="1:16" ht="46.2" customHeight="1" thickBot="1">
      <c r="A83" s="645"/>
      <c r="B83" s="652"/>
      <c r="C83" s="653"/>
      <c r="D83" s="653"/>
      <c r="E83" s="653"/>
      <c r="F83" s="654"/>
      <c r="G83" s="661"/>
      <c r="H83" s="662"/>
      <c r="I83" s="662"/>
      <c r="J83" s="662"/>
      <c r="K83" s="662"/>
      <c r="L83" s="662"/>
      <c r="M83" s="662"/>
      <c r="N83" s="663"/>
    </row>
    <row r="84" spans="1:16" ht="13.8" thickTop="1"/>
  </sheetData>
  <sheetProtection formatCells="0" formatColumns="0" formatRows="0" insertColumns="0" insertRows="0" insertHyperlinks="0" deleteColumns="0" deleteRows="0" sort="0" autoFilter="0" pivotTables="0"/>
  <autoFilter ref="A22:G75" xr:uid="{00000000-0009-0000-0000-000002000000}">
    <filterColumn colId="1" showButton="0"/>
    <filterColumn colId="2" showButton="0"/>
  </autoFilter>
  <mergeCells count="118">
    <mergeCell ref="B67:D67"/>
    <mergeCell ref="H67:L67"/>
    <mergeCell ref="B68:D68"/>
    <mergeCell ref="H68:L68"/>
    <mergeCell ref="B69:D69"/>
    <mergeCell ref="H69:L69"/>
    <mergeCell ref="B64:D64"/>
    <mergeCell ref="H64:L64"/>
    <mergeCell ref="B65:D65"/>
    <mergeCell ref="B66:D66"/>
    <mergeCell ref="H66:L66"/>
    <mergeCell ref="H65:L65"/>
    <mergeCell ref="C74:F74"/>
    <mergeCell ref="I74:J74"/>
    <mergeCell ref="C75:E75"/>
    <mergeCell ref="H75:J75"/>
    <mergeCell ref="A79:A83"/>
    <mergeCell ref="B79:F83"/>
    <mergeCell ref="G79:N83"/>
    <mergeCell ref="B70:D70"/>
    <mergeCell ref="H70:L70"/>
    <mergeCell ref="E71:L71"/>
    <mergeCell ref="E72:G72"/>
    <mergeCell ref="H72:I72"/>
    <mergeCell ref="I73:J73"/>
    <mergeCell ref="C73:F73"/>
    <mergeCell ref="B61:D61"/>
    <mergeCell ref="H61:L61"/>
    <mergeCell ref="B62:D62"/>
    <mergeCell ref="H62:L62"/>
    <mergeCell ref="B63:D63"/>
    <mergeCell ref="H63:L63"/>
    <mergeCell ref="B58:D58"/>
    <mergeCell ref="H58:L58"/>
    <mergeCell ref="B59:D59"/>
    <mergeCell ref="H59:L59"/>
    <mergeCell ref="B60:D60"/>
    <mergeCell ref="H60:L60"/>
    <mergeCell ref="B55:D55"/>
    <mergeCell ref="H55:L55"/>
    <mergeCell ref="B56:D56"/>
    <mergeCell ref="H56:L56"/>
    <mergeCell ref="B57:D57"/>
    <mergeCell ref="B52:D52"/>
    <mergeCell ref="H52:L52"/>
    <mergeCell ref="B53:D53"/>
    <mergeCell ref="H53:L53"/>
    <mergeCell ref="B54:D54"/>
    <mergeCell ref="H54:L54"/>
    <mergeCell ref="H57:L57"/>
    <mergeCell ref="B50:D50"/>
    <mergeCell ref="H50:L50"/>
    <mergeCell ref="B51:D51"/>
    <mergeCell ref="H51:L51"/>
    <mergeCell ref="B46:D46"/>
    <mergeCell ref="H46:L46"/>
    <mergeCell ref="B47:D47"/>
    <mergeCell ref="H47:L47"/>
    <mergeCell ref="B48:D48"/>
    <mergeCell ref="H48:L48"/>
    <mergeCell ref="B45:D45"/>
    <mergeCell ref="H45:L45"/>
    <mergeCell ref="B40:D40"/>
    <mergeCell ref="H40:L40"/>
    <mergeCell ref="B41:D41"/>
    <mergeCell ref="H41:L41"/>
    <mergeCell ref="B42:D42"/>
    <mergeCell ref="H42:L42"/>
    <mergeCell ref="B49:D49"/>
    <mergeCell ref="H49:L49"/>
    <mergeCell ref="B39:D39"/>
    <mergeCell ref="H39:L39"/>
    <mergeCell ref="B35:D35"/>
    <mergeCell ref="H35:L35"/>
    <mergeCell ref="B36:D36"/>
    <mergeCell ref="H36:L36"/>
    <mergeCell ref="B43:D43"/>
    <mergeCell ref="H43:L43"/>
    <mergeCell ref="B44:D44"/>
    <mergeCell ref="H44:L44"/>
    <mergeCell ref="H33:L33"/>
    <mergeCell ref="B29:D29"/>
    <mergeCell ref="H29:L29"/>
    <mergeCell ref="B30:D30"/>
    <mergeCell ref="H30:L30"/>
    <mergeCell ref="B37:D37"/>
    <mergeCell ref="H37:L37"/>
    <mergeCell ref="B38:D38"/>
    <mergeCell ref="H38:L38"/>
    <mergeCell ref="B34:D34"/>
    <mergeCell ref="H34:L34"/>
    <mergeCell ref="B31:D31"/>
    <mergeCell ref="H31:L31"/>
    <mergeCell ref="B32:D32"/>
    <mergeCell ref="H32:L32"/>
    <mergeCell ref="B33:D33"/>
    <mergeCell ref="A17:C17"/>
    <mergeCell ref="F17:G17"/>
    <mergeCell ref="A18:C18"/>
    <mergeCell ref="F18:G18"/>
    <mergeCell ref="A19:G19"/>
    <mergeCell ref="B21:C21"/>
    <mergeCell ref="E21:F21"/>
    <mergeCell ref="B28:D28"/>
    <mergeCell ref="H28:L28"/>
    <mergeCell ref="B25:D25"/>
    <mergeCell ref="H25:L25"/>
    <mergeCell ref="H21:L21"/>
    <mergeCell ref="B22:D22"/>
    <mergeCell ref="H22:L22"/>
    <mergeCell ref="H23:L23"/>
    <mergeCell ref="B24:D24"/>
    <mergeCell ref="H24:L24"/>
    <mergeCell ref="B23:D23"/>
    <mergeCell ref="B26:D26"/>
    <mergeCell ref="H26:L26"/>
    <mergeCell ref="B27:D27"/>
    <mergeCell ref="H27:L27"/>
  </mergeCells>
  <phoneticPr fontId="106"/>
  <conditionalFormatting sqref="N77">
    <cfRule type="cellIs" dxfId="5" priority="4" stopIfTrue="1" operator="between">
      <formula>10.1</formula>
      <formula>20</formula>
    </cfRule>
    <cfRule type="cellIs" dxfId="4" priority="5" stopIfTrue="1" operator="between">
      <formula>1.01</formula>
      <formula>10</formula>
    </cfRule>
    <cfRule type="cellIs" dxfId="3" priority="6" stopIfTrue="1" operator="between">
      <formula>0.01</formula>
      <formula>1</formula>
    </cfRule>
  </conditionalFormatting>
  <conditionalFormatting sqref="G23:G70">
    <cfRule type="cellIs" dxfId="2" priority="1" stopIfTrue="1" operator="between">
      <formula>10.1</formula>
      <formula>20</formula>
    </cfRule>
    <cfRule type="cellIs" dxfId="1" priority="2" stopIfTrue="1" operator="between">
      <formula>1.01</formula>
      <formula>10</formula>
    </cfRule>
    <cfRule type="cellIs" dxfId="0" priority="3" stopIfTrue="1" operator="between">
      <formula>0.01</formula>
      <formula>1</formula>
    </cfRule>
  </conditionalFormatting>
  <hyperlinks>
    <hyperlink ref="I19" r:id="rId1" xr:uid="{C7424B07-D1FE-44F6-B79C-EFD9D50A5CA1}"/>
  </hyperlinks>
  <printOptions horizontalCentered="1" verticalCentered="1"/>
  <pageMargins left="0" right="0.23622047244094491" top="0.74803149606299213" bottom="0.74803149606299213" header="0.31496062992125984" footer="0.31496062992125984"/>
  <pageSetup paperSize="8" scale="17" orientation="portrait" horizontalDpi="300" verticalDpi="300" r:id="rId2"/>
  <headerFooter scaleWithDoc="0"/>
  <rowBreaks count="1" manualBreakCount="1">
    <brk id="70" max="1638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5EBA-EB99-4E90-AB98-0CB105C67595}">
  <sheetPr>
    <pageSetUpPr fitToPage="1"/>
  </sheetPr>
  <dimension ref="A1:Z24"/>
  <sheetViews>
    <sheetView view="pageBreakPreview" zoomScale="95" zoomScaleNormal="100" zoomScaleSheetLayoutView="95" workbookViewId="0">
      <selection activeCell="Q12" sqref="Q12"/>
    </sheetView>
  </sheetViews>
  <sheetFormatPr defaultColWidth="9" defaultRowHeight="13.2"/>
  <cols>
    <col min="1" max="1" width="4.88671875" style="517" customWidth="1"/>
    <col min="2" max="6" width="9" style="517"/>
    <col min="7" max="7" width="11.33203125" style="517" customWidth="1"/>
    <col min="8" max="8" width="9" style="517"/>
    <col min="9" max="9" width="6" style="517" customWidth="1"/>
    <col min="10" max="10" width="9" style="517"/>
    <col min="11" max="11" width="5.88671875" style="517" customWidth="1"/>
    <col min="12" max="12" width="35.44140625" style="517" customWidth="1"/>
    <col min="13" max="13" width="8" style="517" customWidth="1"/>
    <col min="14" max="14" width="3.44140625" style="517" customWidth="1"/>
    <col min="15" max="16384" width="9" style="517"/>
  </cols>
  <sheetData>
    <row r="1" spans="1:26" ht="23.4">
      <c r="A1" s="819" t="s">
        <v>262</v>
      </c>
      <c r="B1" s="819"/>
      <c r="C1" s="819"/>
      <c r="D1" s="819"/>
      <c r="E1" s="819"/>
      <c r="F1" s="819"/>
      <c r="G1" s="819"/>
      <c r="H1" s="819"/>
      <c r="I1" s="819"/>
      <c r="J1" s="759"/>
      <c r="K1" s="759"/>
      <c r="L1" s="759"/>
      <c r="M1" s="759"/>
      <c r="P1" s="820" t="s">
        <v>400</v>
      </c>
      <c r="Q1" s="820"/>
      <c r="R1" s="820"/>
      <c r="S1" s="820"/>
      <c r="T1" s="820"/>
      <c r="U1" s="820"/>
      <c r="V1" s="820"/>
      <c r="W1" s="820"/>
      <c r="X1" s="820"/>
      <c r="Y1" s="820"/>
      <c r="Z1" s="820"/>
    </row>
    <row r="2" spans="1:26" s="1" customFormat="1" ht="26.25" customHeight="1">
      <c r="A2" s="821" t="s">
        <v>401</v>
      </c>
      <c r="B2" s="821"/>
      <c r="C2" s="821"/>
      <c r="D2" s="821"/>
      <c r="E2" s="821"/>
      <c r="F2" s="821"/>
      <c r="G2" s="821"/>
      <c r="H2" s="821"/>
      <c r="I2" s="821"/>
      <c r="J2" s="821"/>
      <c r="K2" s="821"/>
      <c r="L2" s="821"/>
      <c r="M2" s="821"/>
      <c r="P2" s="822"/>
      <c r="Q2" s="822"/>
      <c r="R2" s="822"/>
      <c r="S2" s="822"/>
      <c r="T2" s="822"/>
      <c r="U2" s="822"/>
      <c r="V2" s="822"/>
      <c r="W2" s="822"/>
      <c r="X2" s="822"/>
      <c r="Y2" s="822"/>
      <c r="Z2" s="822"/>
    </row>
    <row r="3" spans="1:26" s="1" customFormat="1" ht="26.25" customHeight="1">
      <c r="A3" s="823" t="s">
        <v>402</v>
      </c>
      <c r="B3" s="823"/>
      <c r="C3" s="823"/>
      <c r="D3" s="823"/>
      <c r="E3" s="823"/>
      <c r="F3" s="823"/>
      <c r="G3" s="823"/>
      <c r="H3" s="823"/>
      <c r="I3" s="823"/>
      <c r="J3" s="823"/>
      <c r="K3" s="823"/>
      <c r="L3" s="824"/>
      <c r="M3" s="824"/>
    </row>
    <row r="4" spans="1:26" s="1" customFormat="1" ht="26.25" customHeight="1">
      <c r="A4" s="825" t="s">
        <v>404</v>
      </c>
      <c r="B4" s="825"/>
      <c r="C4" s="825"/>
      <c r="D4" s="825"/>
      <c r="E4" s="825"/>
      <c r="F4" s="825"/>
      <c r="G4" s="825"/>
      <c r="H4" s="825"/>
      <c r="I4" s="825"/>
      <c r="J4" s="825"/>
      <c r="K4" s="825"/>
      <c r="L4" s="826"/>
      <c r="M4" s="826"/>
    </row>
    <row r="5" spans="1:26" ht="28.5" customHeight="1" thickBot="1">
      <c r="A5" s="839"/>
      <c r="B5" s="840" t="s">
        <v>21</v>
      </c>
      <c r="C5" s="840"/>
      <c r="D5" s="840"/>
      <c r="E5" s="840"/>
      <c r="F5" s="840"/>
      <c r="G5" s="840"/>
      <c r="H5" s="840"/>
      <c r="I5" s="840"/>
      <c r="J5" s="840"/>
      <c r="K5" s="840"/>
      <c r="L5" s="840"/>
      <c r="M5" s="841"/>
      <c r="N5" s="827"/>
    </row>
    <row r="6" spans="1:26" ht="21.75" customHeight="1" thickTop="1">
      <c r="A6" s="841"/>
      <c r="B6" s="842"/>
      <c r="C6" s="843"/>
      <c r="D6" s="843"/>
      <c r="E6" s="843"/>
      <c r="F6" s="841"/>
      <c r="G6" s="841" t="s">
        <v>21</v>
      </c>
      <c r="H6" s="844" t="s">
        <v>405</v>
      </c>
      <c r="I6" s="845"/>
      <c r="J6" s="845"/>
      <c r="K6" s="845"/>
      <c r="L6" s="846"/>
      <c r="M6" s="841"/>
      <c r="N6" s="827"/>
    </row>
    <row r="7" spans="1:26" ht="21.75" customHeight="1">
      <c r="A7" s="841"/>
      <c r="B7" s="843"/>
      <c r="C7" s="843"/>
      <c r="D7" s="843"/>
      <c r="E7" s="843"/>
      <c r="F7" s="841"/>
      <c r="G7" s="841"/>
      <c r="H7" s="847"/>
      <c r="I7" s="848"/>
      <c r="J7" s="848"/>
      <c r="K7" s="848"/>
      <c r="L7" s="849"/>
      <c r="M7" s="841"/>
      <c r="N7" s="827"/>
    </row>
    <row r="8" spans="1:26" ht="21.75" customHeight="1">
      <c r="A8" s="841"/>
      <c r="B8" s="843"/>
      <c r="C8" s="843"/>
      <c r="D8" s="843"/>
      <c r="E8" s="843"/>
      <c r="F8" s="841"/>
      <c r="G8" s="841"/>
      <c r="H8" s="847"/>
      <c r="I8" s="848"/>
      <c r="J8" s="848"/>
      <c r="K8" s="848"/>
      <c r="L8" s="849"/>
      <c r="M8" s="841"/>
    </row>
    <row r="9" spans="1:26" ht="21.75" customHeight="1">
      <c r="A9" s="841"/>
      <c r="B9" s="843"/>
      <c r="C9" s="843"/>
      <c r="D9" s="843"/>
      <c r="E9" s="843"/>
      <c r="F9" s="841"/>
      <c r="G9" s="841"/>
      <c r="H9" s="847"/>
      <c r="I9" s="848"/>
      <c r="J9" s="848"/>
      <c r="K9" s="848"/>
      <c r="L9" s="849"/>
      <c r="M9" s="841"/>
    </row>
    <row r="10" spans="1:26" ht="21.75" customHeight="1">
      <c r="A10" s="841"/>
      <c r="B10" s="843"/>
      <c r="C10" s="843"/>
      <c r="D10" s="843"/>
      <c r="E10" s="843"/>
      <c r="F10" s="841"/>
      <c r="G10" s="841"/>
      <c r="H10" s="847"/>
      <c r="I10" s="848"/>
      <c r="J10" s="848"/>
      <c r="K10" s="848"/>
      <c r="L10" s="849"/>
      <c r="M10" s="841"/>
    </row>
    <row r="11" spans="1:26" ht="21.75" customHeight="1">
      <c r="A11" s="841"/>
      <c r="B11" s="843"/>
      <c r="C11" s="843"/>
      <c r="D11" s="843"/>
      <c r="E11" s="843"/>
      <c r="F11" s="850"/>
      <c r="G11" s="850"/>
      <c r="H11" s="847"/>
      <c r="I11" s="848"/>
      <c r="J11" s="848"/>
      <c r="K11" s="848"/>
      <c r="L11" s="849"/>
      <c r="M11" s="841"/>
    </row>
    <row r="12" spans="1:26" ht="21.75" customHeight="1">
      <c r="A12" s="841"/>
      <c r="B12" s="843"/>
      <c r="C12" s="843"/>
      <c r="D12" s="843"/>
      <c r="E12" s="843"/>
      <c r="F12" s="851"/>
      <c r="G12" s="851"/>
      <c r="H12" s="847"/>
      <c r="I12" s="848"/>
      <c r="J12" s="848"/>
      <c r="K12" s="848"/>
      <c r="L12" s="849"/>
      <c r="M12" s="841"/>
    </row>
    <row r="13" spans="1:26" ht="21.75" customHeight="1">
      <c r="A13" s="841"/>
      <c r="B13" s="852"/>
      <c r="C13" s="852"/>
      <c r="D13" s="852"/>
      <c r="E13" s="852"/>
      <c r="F13" s="851"/>
      <c r="G13" s="851"/>
      <c r="H13" s="847"/>
      <c r="I13" s="848"/>
      <c r="J13" s="848"/>
      <c r="K13" s="848"/>
      <c r="L13" s="849"/>
      <c r="M13" s="841"/>
    </row>
    <row r="14" spans="1:26" ht="21.75" customHeight="1" thickBot="1">
      <c r="A14" s="841"/>
      <c r="B14" s="852"/>
      <c r="C14" s="852"/>
      <c r="D14" s="852"/>
      <c r="E14" s="852"/>
      <c r="F14" s="850"/>
      <c r="G14" s="850"/>
      <c r="H14" s="853"/>
      <c r="I14" s="854"/>
      <c r="J14" s="854"/>
      <c r="K14" s="854"/>
      <c r="L14" s="855"/>
      <c r="M14" s="841"/>
    </row>
    <row r="15" spans="1:26" ht="21.75" customHeight="1" thickTop="1">
      <c r="A15" s="856"/>
      <c r="B15" s="857" t="s">
        <v>21</v>
      </c>
      <c r="C15" s="841"/>
      <c r="D15" s="841"/>
      <c r="E15" s="841"/>
      <c r="F15" s="841"/>
      <c r="G15" s="841"/>
      <c r="H15" s="841"/>
      <c r="I15" s="841"/>
      <c r="J15" s="841"/>
      <c r="K15" s="841"/>
      <c r="L15" s="841"/>
      <c r="M15" s="841"/>
    </row>
    <row r="16" spans="1:26" ht="16.2">
      <c r="A16" s="828"/>
      <c r="B16" s="829"/>
      <c r="C16" s="538"/>
      <c r="D16" s="538"/>
      <c r="E16" s="538"/>
      <c r="F16" s="538"/>
      <c r="G16" s="538"/>
      <c r="H16" s="538"/>
      <c r="I16" s="538"/>
      <c r="J16" s="538"/>
      <c r="K16" s="538"/>
      <c r="L16" s="538"/>
      <c r="M16" s="538"/>
    </row>
    <row r="17" spans="1:16" ht="14.25" customHeight="1">
      <c r="A17" s="830"/>
      <c r="B17" s="831" t="s">
        <v>403</v>
      </c>
      <c r="C17" s="831"/>
      <c r="D17" s="831"/>
      <c r="E17" s="831"/>
      <c r="F17" s="831"/>
      <c r="G17" s="831"/>
      <c r="H17" s="831"/>
      <c r="I17" s="831"/>
      <c r="J17" s="831"/>
      <c r="K17" s="831"/>
      <c r="L17" s="831"/>
      <c r="M17" s="832"/>
    </row>
    <row r="18" spans="1:16" ht="13.5" customHeight="1">
      <c r="A18" s="830"/>
      <c r="B18" s="831"/>
      <c r="C18" s="831"/>
      <c r="D18" s="831"/>
      <c r="E18" s="831"/>
      <c r="F18" s="831"/>
      <c r="G18" s="831"/>
      <c r="H18" s="831"/>
      <c r="I18" s="831"/>
      <c r="J18" s="831"/>
      <c r="K18" s="831"/>
      <c r="L18" s="831"/>
      <c r="M18" s="832"/>
    </row>
    <row r="19" spans="1:16" ht="39.75" customHeight="1">
      <c r="A19" s="830"/>
      <c r="B19" s="831"/>
      <c r="C19" s="831"/>
      <c r="D19" s="831"/>
      <c r="E19" s="831"/>
      <c r="F19" s="831"/>
      <c r="G19" s="831"/>
      <c r="H19" s="831"/>
      <c r="I19" s="831"/>
      <c r="J19" s="831"/>
      <c r="K19" s="831"/>
      <c r="L19" s="831"/>
      <c r="M19" s="832"/>
      <c r="P19" s="559"/>
    </row>
    <row r="20" spans="1:16" ht="51" customHeight="1">
      <c r="A20" s="830"/>
      <c r="B20" s="831"/>
      <c r="C20" s="831"/>
      <c r="D20" s="831"/>
      <c r="E20" s="831"/>
      <c r="F20" s="831"/>
      <c r="G20" s="831"/>
      <c r="H20" s="831"/>
      <c r="I20" s="831"/>
      <c r="J20" s="831"/>
      <c r="K20" s="831"/>
      <c r="L20" s="831"/>
      <c r="M20" s="832"/>
    </row>
    <row r="21" spans="1:16">
      <c r="A21" s="538"/>
      <c r="B21" s="538"/>
      <c r="C21" s="538"/>
      <c r="D21" s="538"/>
      <c r="E21" s="538"/>
      <c r="F21" s="538"/>
      <c r="G21" s="538"/>
      <c r="H21" s="538"/>
      <c r="I21" s="538"/>
      <c r="J21" s="538"/>
      <c r="K21" s="538"/>
      <c r="L21" s="538"/>
      <c r="M21" s="538"/>
    </row>
    <row r="22" spans="1:16">
      <c r="I22" s="833"/>
      <c r="J22" s="833"/>
      <c r="K22" s="834"/>
      <c r="L22" s="834"/>
    </row>
    <row r="23" spans="1:16">
      <c r="B23" s="835" t="s">
        <v>29</v>
      </c>
      <c r="C23" s="836"/>
      <c r="D23" s="836"/>
      <c r="E23" s="1"/>
      <c r="F23" s="1"/>
      <c r="G23" s="1"/>
      <c r="H23" s="1"/>
      <c r="I23" s="837" t="s">
        <v>21</v>
      </c>
      <c r="J23" s="1"/>
      <c r="K23" s="1"/>
      <c r="L23" s="1"/>
    </row>
    <row r="24" spans="1:16">
      <c r="C24" s="1"/>
      <c r="D24" s="1"/>
      <c r="E24" s="836"/>
      <c r="F24" s="1"/>
      <c r="G24" s="42"/>
      <c r="H24" s="838"/>
      <c r="I24" s="1"/>
      <c r="J24" s="1"/>
      <c r="K24" s="1"/>
    </row>
  </sheetData>
  <mergeCells count="11">
    <mergeCell ref="B5:L5"/>
    <mergeCell ref="B6:E14"/>
    <mergeCell ref="H6:L14"/>
    <mergeCell ref="B17:L20"/>
    <mergeCell ref="K22:L22"/>
    <mergeCell ref="A1:M1"/>
    <mergeCell ref="P1:Z1"/>
    <mergeCell ref="A2:M2"/>
    <mergeCell ref="P2:Z2"/>
    <mergeCell ref="A3:M3"/>
    <mergeCell ref="A4:M4"/>
  </mergeCells>
  <phoneticPr fontId="106"/>
  <pageMargins left="0.74803149606299213" right="0.74803149606299213" top="0.98425196850393704" bottom="0.98425196850393704" header="0.51181102362204722" footer="0.51181102362204722"/>
  <pageSetup paperSize="9" scale="98" orientation="landscape"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2299-21BE-4E18-BA7E-3ED3CD9DEC87}">
  <sheetPr codeName="Sheet5"/>
  <dimension ref="A1:S77"/>
  <sheetViews>
    <sheetView topLeftCell="A10" zoomScale="75" zoomScaleNormal="75" workbookViewId="0">
      <selection activeCell="N36" sqref="N36"/>
    </sheetView>
  </sheetViews>
  <sheetFormatPr defaultColWidth="8.88671875" defaultRowHeight="14.4"/>
  <cols>
    <col min="1" max="1" width="12.77734375" style="120" customWidth="1"/>
    <col min="2" max="2" width="25" customWidth="1"/>
    <col min="3" max="3" width="9.109375" customWidth="1"/>
    <col min="4" max="4" width="23" customWidth="1"/>
    <col min="5" max="5" width="19.44140625" customWidth="1"/>
    <col min="6" max="6" width="11.44140625" customWidth="1"/>
    <col min="7" max="7" width="14.77734375" customWidth="1"/>
    <col min="8" max="8" width="20.88671875" customWidth="1"/>
    <col min="9" max="9" width="19" customWidth="1"/>
    <col min="10" max="10" width="13.21875" customWidth="1"/>
    <col min="11" max="11" width="10.88671875" customWidth="1"/>
    <col min="12" max="12" width="13" customWidth="1"/>
    <col min="13" max="13" width="16.109375" customWidth="1"/>
    <col min="14" max="14" width="30.6640625" customWidth="1"/>
    <col min="15" max="15" width="7.88671875" customWidth="1"/>
    <col min="16" max="16" width="40.44140625" style="225" customWidth="1"/>
    <col min="17" max="17" width="40.44140625" customWidth="1"/>
  </cols>
  <sheetData>
    <row r="1" spans="2:19" ht="31.2" customHeight="1">
      <c r="B1" s="126"/>
      <c r="C1" s="339" t="s">
        <v>345</v>
      </c>
      <c r="D1" s="175"/>
      <c r="E1" s="175"/>
      <c r="F1" s="175"/>
      <c r="G1" s="175" t="s">
        <v>241</v>
      </c>
      <c r="H1" s="175"/>
      <c r="I1" s="175"/>
      <c r="J1" s="175"/>
      <c r="K1" s="175"/>
      <c r="L1" s="175"/>
      <c r="M1" s="175"/>
      <c r="N1" s="175"/>
      <c r="O1" s="120"/>
      <c r="P1" s="224"/>
    </row>
    <row r="2" spans="2:19" ht="31.2" customHeight="1" thickBot="1">
      <c r="B2" s="676" t="s">
        <v>291</v>
      </c>
      <c r="C2" s="676"/>
      <c r="D2" s="676"/>
      <c r="E2" s="676"/>
      <c r="F2" s="676"/>
      <c r="G2" s="175"/>
      <c r="H2" s="175"/>
      <c r="I2" s="175"/>
      <c r="J2" s="175" t="s">
        <v>270</v>
      </c>
      <c r="K2" s="175"/>
      <c r="L2" s="175"/>
      <c r="M2" s="175"/>
      <c r="N2" s="175"/>
      <c r="O2" s="120"/>
      <c r="P2" s="224"/>
    </row>
    <row r="3" spans="2:19" ht="298.8" customHeight="1" thickBot="1">
      <c r="B3" s="810" t="s">
        <v>347</v>
      </c>
      <c r="C3" s="811"/>
      <c r="D3" s="811"/>
      <c r="E3" s="811"/>
      <c r="F3" s="812"/>
      <c r="G3" s="809"/>
      <c r="H3" s="809"/>
      <c r="I3" s="809"/>
      <c r="J3" s="809"/>
      <c r="K3" s="809"/>
      <c r="L3" s="809"/>
      <c r="M3" s="809"/>
      <c r="N3" s="809"/>
      <c r="P3" s="224"/>
    </row>
    <row r="4" spans="2:19" ht="29.25" customHeight="1">
      <c r="B4" s="191"/>
      <c r="C4" s="192" t="s">
        <v>305</v>
      </c>
      <c r="D4" s="193"/>
      <c r="E4" s="193"/>
      <c r="F4" s="193"/>
      <c r="G4" s="194"/>
      <c r="H4" s="193"/>
      <c r="I4" s="193"/>
      <c r="J4" s="195"/>
      <c r="K4" s="195"/>
      <c r="L4" s="195"/>
      <c r="M4" s="195"/>
      <c r="N4" s="196"/>
      <c r="O4" s="120"/>
      <c r="P4" s="215"/>
    </row>
    <row r="5" spans="2:19" ht="267" customHeight="1">
      <c r="B5" s="683" t="s">
        <v>306</v>
      </c>
      <c r="C5" s="684"/>
      <c r="D5" s="684"/>
      <c r="E5" s="684"/>
      <c r="F5" s="684"/>
      <c r="G5" s="684"/>
      <c r="H5" s="684"/>
      <c r="I5" s="684"/>
      <c r="J5" s="684"/>
      <c r="K5" s="684"/>
      <c r="L5" s="684"/>
      <c r="M5" s="684"/>
      <c r="N5" s="684"/>
      <c r="O5" s="120"/>
      <c r="P5" s="375" t="s">
        <v>204</v>
      </c>
    </row>
    <row r="6" spans="2:19" ht="32.4" customHeight="1">
      <c r="B6" s="687" t="s">
        <v>234</v>
      </c>
      <c r="C6" s="688"/>
      <c r="D6" s="688"/>
      <c r="E6" s="688"/>
      <c r="F6" s="688"/>
      <c r="G6" s="688"/>
      <c r="H6" s="688"/>
      <c r="I6" s="688"/>
      <c r="J6" s="688"/>
      <c r="K6" s="688"/>
      <c r="L6" s="688"/>
      <c r="M6" s="688"/>
      <c r="N6" s="688"/>
      <c r="O6" s="120"/>
      <c r="P6" s="212"/>
    </row>
    <row r="7" spans="2:19" ht="11.4" customHeight="1">
      <c r="B7" s="685"/>
      <c r="C7" s="686"/>
      <c r="D7" s="686"/>
      <c r="E7" s="686"/>
      <c r="F7" s="686"/>
      <c r="G7" s="686"/>
      <c r="H7" s="686"/>
      <c r="I7" s="686"/>
      <c r="J7" s="686"/>
      <c r="K7" s="686"/>
      <c r="L7" s="686"/>
      <c r="M7" s="686"/>
      <c r="N7" s="686"/>
      <c r="O7" s="120"/>
      <c r="P7" s="212"/>
      <c r="R7" t="s">
        <v>220</v>
      </c>
    </row>
    <row r="8" spans="2:19" ht="21.6" customHeight="1">
      <c r="B8" s="199"/>
      <c r="C8" s="680" t="s">
        <v>307</v>
      </c>
      <c r="D8" s="680"/>
      <c r="E8" s="680"/>
      <c r="F8" s="680"/>
      <c r="G8" s="680"/>
      <c r="H8" s="680"/>
      <c r="I8" s="680"/>
      <c r="J8" s="680"/>
      <c r="K8" s="680"/>
      <c r="L8" s="680"/>
      <c r="M8" s="127" t="s">
        <v>204</v>
      </c>
      <c r="N8" s="127"/>
      <c r="O8" s="120"/>
      <c r="P8" s="234"/>
      <c r="Q8" s="391" t="s">
        <v>204</v>
      </c>
    </row>
    <row r="9" spans="2:19" ht="21.6" customHeight="1">
      <c r="B9" s="199"/>
      <c r="C9" s="681" t="s">
        <v>174</v>
      </c>
      <c r="D9" s="681"/>
      <c r="E9" s="681"/>
      <c r="F9" s="681"/>
      <c r="G9" s="681"/>
      <c r="H9" s="681"/>
      <c r="I9" s="681"/>
      <c r="J9" s="681"/>
      <c r="K9" s="681"/>
      <c r="L9" s="681"/>
      <c r="M9" s="127"/>
      <c r="N9" s="152"/>
      <c r="O9" s="120"/>
      <c r="P9" s="235"/>
    </row>
    <row r="10" spans="2:19" ht="21.6" customHeight="1">
      <c r="B10" s="127"/>
      <c r="C10" s="127"/>
      <c r="D10" s="152"/>
      <c r="E10" s="152"/>
      <c r="F10" s="152"/>
      <c r="G10" s="167"/>
      <c r="H10" s="152"/>
      <c r="I10" s="152"/>
      <c r="J10" s="152"/>
      <c r="K10" s="152"/>
      <c r="L10" s="152"/>
      <c r="M10" s="152"/>
      <c r="N10" s="152"/>
      <c r="O10" s="120"/>
      <c r="P10" s="238"/>
    </row>
    <row r="11" spans="2:19" ht="15" customHeight="1">
      <c r="B11" s="120"/>
      <c r="C11" s="120"/>
      <c r="D11" s="168"/>
      <c r="E11" s="168"/>
      <c r="F11" s="168"/>
      <c r="G11" s="169"/>
      <c r="H11" s="168"/>
      <c r="I11" s="168"/>
      <c r="J11" s="168"/>
      <c r="K11" s="168"/>
      <c r="L11" s="168"/>
      <c r="M11" s="168"/>
      <c r="N11" s="168"/>
      <c r="O11" s="120"/>
      <c r="P11" s="386" t="e">
        <f>+H13-G13</f>
        <v>#VALUE!</v>
      </c>
      <c r="Q11" s="380"/>
      <c r="R11" s="380"/>
      <c r="S11" s="380"/>
    </row>
    <row r="12" spans="2:19" ht="13.5" customHeight="1">
      <c r="B12" s="120"/>
      <c r="C12" s="120"/>
      <c r="D12" s="170" t="s">
        <v>175</v>
      </c>
      <c r="E12" s="170"/>
      <c r="F12" s="170"/>
      <c r="G12" s="171" t="s">
        <v>176</v>
      </c>
      <c r="H12" s="172" t="s">
        <v>177</v>
      </c>
      <c r="I12" s="173" t="s">
        <v>178</v>
      </c>
      <c r="J12" s="172" t="s">
        <v>179</v>
      </c>
      <c r="K12" s="172" t="s">
        <v>180</v>
      </c>
      <c r="L12" s="174" t="s">
        <v>193</v>
      </c>
      <c r="M12" s="168"/>
      <c r="N12" s="168"/>
      <c r="O12" s="120"/>
      <c r="P12" s="238"/>
      <c r="Q12" s="380"/>
      <c r="R12" s="380"/>
      <c r="S12" s="380"/>
    </row>
    <row r="13" spans="2:19" ht="18" customHeight="1" thickBot="1">
      <c r="B13" s="120"/>
      <c r="C13" s="120"/>
      <c r="D13" s="170"/>
      <c r="E13" s="170"/>
      <c r="F13" s="201" t="s">
        <v>181</v>
      </c>
      <c r="G13" s="524">
        <v>676609955</v>
      </c>
      <c r="H13" s="808" t="s">
        <v>204</v>
      </c>
      <c r="I13" s="198" t="e">
        <f t="shared" ref="I13:I23" si="0">+H13/$H$13</f>
        <v>#VALUE!</v>
      </c>
      <c r="J13" s="401"/>
      <c r="K13" s="341">
        <f>+J13/G13</f>
        <v>0</v>
      </c>
      <c r="L13" s="198" t="e">
        <f>+H13/G13-1</f>
        <v>#VALUE!</v>
      </c>
      <c r="M13" s="682" t="s">
        <v>182</v>
      </c>
      <c r="N13" s="682"/>
      <c r="O13" s="387"/>
      <c r="P13" s="503"/>
      <c r="Q13" s="380"/>
      <c r="R13" s="380"/>
      <c r="S13" s="380"/>
    </row>
    <row r="14" spans="2:19" ht="17.25" customHeight="1">
      <c r="B14" s="120"/>
      <c r="C14" s="120"/>
      <c r="D14" s="170"/>
      <c r="E14" s="691" t="s">
        <v>212</v>
      </c>
      <c r="F14" s="448" t="s">
        <v>254</v>
      </c>
      <c r="G14" s="428">
        <v>103804263</v>
      </c>
      <c r="H14" s="813" t="s">
        <v>204</v>
      </c>
      <c r="I14" s="429" t="e">
        <f>+H14/$H$13</f>
        <v>#VALUE!</v>
      </c>
      <c r="J14" s="440" t="s">
        <v>204</v>
      </c>
      <c r="K14" s="525" t="e">
        <f>+J14/H14</f>
        <v>#VALUE!</v>
      </c>
      <c r="L14" s="464" t="e">
        <f>+H14/G14-1</f>
        <v>#VALUE!</v>
      </c>
      <c r="M14" s="702" t="s">
        <v>212</v>
      </c>
      <c r="N14" s="388" t="e">
        <f>+H13-G13</f>
        <v>#VALUE!</v>
      </c>
      <c r="O14" s="387"/>
      <c r="P14" s="461"/>
      <c r="Q14" s="380"/>
      <c r="R14" s="380"/>
      <c r="S14" s="380"/>
    </row>
    <row r="15" spans="2:19" ht="17.25" customHeight="1">
      <c r="B15" s="120"/>
      <c r="C15" s="120"/>
      <c r="D15" s="170"/>
      <c r="E15" s="691"/>
      <c r="F15" s="449" t="s">
        <v>231</v>
      </c>
      <c r="G15" s="240">
        <v>4617095</v>
      </c>
      <c r="H15" s="240"/>
      <c r="I15" s="198" t="e">
        <f t="shared" si="0"/>
        <v>#VALUE!</v>
      </c>
      <c r="J15" s="239"/>
      <c r="K15" s="341">
        <f>+J15/G15</f>
        <v>0</v>
      </c>
      <c r="L15" s="462">
        <f>+H15/G15-1</f>
        <v>-1</v>
      </c>
      <c r="M15" s="702"/>
      <c r="N15" s="393" t="s">
        <v>204</v>
      </c>
      <c r="O15" s="387"/>
      <c r="P15" s="461"/>
      <c r="Q15" s="237"/>
      <c r="R15" s="380"/>
      <c r="S15" s="380"/>
    </row>
    <row r="16" spans="2:19" ht="17.25" customHeight="1">
      <c r="B16" s="120"/>
      <c r="C16" s="120"/>
      <c r="D16" s="170"/>
      <c r="E16" s="691"/>
      <c r="F16" s="465" t="s">
        <v>256</v>
      </c>
      <c r="G16" s="239">
        <v>7483444</v>
      </c>
      <c r="H16" s="239"/>
      <c r="I16" s="198" t="e">
        <f t="shared" si="0"/>
        <v>#VALUE!</v>
      </c>
      <c r="J16" s="200"/>
      <c r="K16" s="526" t="e">
        <f t="shared" ref="K16:K23" si="1">+J16/H16</f>
        <v>#DIV/0!</v>
      </c>
      <c r="L16" s="462">
        <f t="shared" ref="L16:L27" si="2">+H16/G16-1</f>
        <v>-1</v>
      </c>
      <c r="M16" s="389"/>
      <c r="N16" s="389"/>
      <c r="O16" s="387"/>
      <c r="P16" s="461"/>
      <c r="Q16" s="238"/>
      <c r="R16" s="380"/>
      <c r="S16" s="380"/>
    </row>
    <row r="17" spans="2:19" ht="17.25" customHeight="1">
      <c r="B17" s="120"/>
      <c r="C17" s="120"/>
      <c r="D17" s="170"/>
      <c r="E17" s="170"/>
      <c r="F17" s="465" t="s">
        <v>259</v>
      </c>
      <c r="G17" s="239">
        <v>37085675</v>
      </c>
      <c r="H17" s="239"/>
      <c r="I17" s="198" t="e">
        <f t="shared" si="0"/>
        <v>#VALUE!</v>
      </c>
      <c r="J17" s="200"/>
      <c r="K17" s="527" t="e">
        <f t="shared" si="1"/>
        <v>#DIV/0!</v>
      </c>
      <c r="L17" s="462">
        <f t="shared" si="2"/>
        <v>-1</v>
      </c>
      <c r="M17" s="389"/>
      <c r="N17" s="389"/>
      <c r="O17" s="387"/>
      <c r="P17" s="461"/>
      <c r="Q17" s="507"/>
      <c r="R17" s="380"/>
      <c r="S17" s="380"/>
    </row>
    <row r="18" spans="2:19" ht="17.25" customHeight="1">
      <c r="B18" s="120"/>
      <c r="C18" s="120"/>
      <c r="D18" s="170"/>
      <c r="E18" s="691" t="s">
        <v>257</v>
      </c>
      <c r="F18" s="449" t="s">
        <v>183</v>
      </c>
      <c r="G18" s="239">
        <v>10044957</v>
      </c>
      <c r="H18" s="239"/>
      <c r="I18" s="198" t="e">
        <f>+H18/H13</f>
        <v>#VALUE!</v>
      </c>
      <c r="J18" s="200"/>
      <c r="K18" s="341" t="e">
        <f t="shared" si="1"/>
        <v>#DIV/0!</v>
      </c>
      <c r="L18" s="462">
        <f t="shared" si="2"/>
        <v>-1</v>
      </c>
      <c r="M18" s="703" t="s">
        <v>309</v>
      </c>
      <c r="N18" s="689"/>
      <c r="O18" s="387"/>
      <c r="P18" s="461"/>
      <c r="Q18" s="237"/>
      <c r="R18" s="380"/>
      <c r="S18" s="380"/>
    </row>
    <row r="19" spans="2:19" ht="17.25" customHeight="1">
      <c r="B19" s="120"/>
      <c r="C19" s="120"/>
      <c r="D19" s="170"/>
      <c r="E19" s="691"/>
      <c r="F19" s="444" t="s">
        <v>247</v>
      </c>
      <c r="G19" s="239">
        <v>5192286</v>
      </c>
      <c r="H19" s="239"/>
      <c r="I19" s="198" t="e">
        <f t="shared" si="0"/>
        <v>#VALUE!</v>
      </c>
      <c r="J19" s="200"/>
      <c r="K19" s="341" t="e">
        <f t="shared" si="1"/>
        <v>#DIV/0!</v>
      </c>
      <c r="L19" s="462">
        <f t="shared" si="2"/>
        <v>-1</v>
      </c>
      <c r="M19" s="389"/>
      <c r="N19" s="389"/>
      <c r="O19" s="387"/>
      <c r="P19" s="461"/>
      <c r="Q19" s="238"/>
      <c r="R19" s="380"/>
      <c r="S19" s="380"/>
    </row>
    <row r="20" spans="2:19" ht="17.25" customHeight="1">
      <c r="B20" s="120"/>
      <c r="C20" s="120"/>
      <c r="D20" s="170"/>
      <c r="E20" s="691"/>
      <c r="F20" s="445" t="s">
        <v>248</v>
      </c>
      <c r="G20" s="239">
        <v>4067067</v>
      </c>
      <c r="H20" s="239"/>
      <c r="I20" s="198" t="e">
        <f t="shared" si="0"/>
        <v>#VALUE!</v>
      </c>
      <c r="J20" s="200"/>
      <c r="K20" s="528" t="e">
        <f t="shared" si="1"/>
        <v>#DIV/0!</v>
      </c>
      <c r="L20" s="462">
        <f t="shared" si="2"/>
        <v>-1</v>
      </c>
      <c r="M20" s="389"/>
      <c r="N20" s="389"/>
      <c r="O20" s="387"/>
      <c r="P20" s="510"/>
      <c r="Q20" s="381"/>
      <c r="R20" s="380"/>
      <c r="S20" s="380"/>
    </row>
    <row r="21" spans="2:19" ht="17.25" customHeight="1">
      <c r="B21" s="120"/>
      <c r="C21" s="120"/>
      <c r="D21" s="170"/>
      <c r="E21" s="691"/>
      <c r="F21" s="444" t="s">
        <v>249</v>
      </c>
      <c r="G21" s="240">
        <v>17042722</v>
      </c>
      <c r="H21" s="240"/>
      <c r="I21" s="198" t="e">
        <f t="shared" si="0"/>
        <v>#VALUE!</v>
      </c>
      <c r="J21" s="441"/>
      <c r="K21" s="341" t="e">
        <f t="shared" si="1"/>
        <v>#DIV/0!</v>
      </c>
      <c r="L21" s="462">
        <f t="shared" si="2"/>
        <v>-1</v>
      </c>
      <c r="M21" s="389"/>
      <c r="N21" s="389"/>
      <c r="O21" s="387"/>
      <c r="P21" s="461"/>
      <c r="Q21" s="237"/>
      <c r="R21" s="380"/>
      <c r="S21" s="380"/>
    </row>
    <row r="22" spans="2:19" ht="17.25" customHeight="1">
      <c r="B22" s="120"/>
      <c r="C22" s="120"/>
      <c r="D22" s="170"/>
      <c r="E22" s="691"/>
      <c r="F22" s="444" t="s">
        <v>250</v>
      </c>
      <c r="G22" s="430">
        <v>7572311</v>
      </c>
      <c r="H22" s="430"/>
      <c r="I22" s="198" t="e">
        <f t="shared" si="0"/>
        <v>#VALUE!</v>
      </c>
      <c r="J22" s="200"/>
      <c r="K22" s="527" t="e">
        <f>+J22/H22</f>
        <v>#DIV/0!</v>
      </c>
      <c r="L22" s="462">
        <f t="shared" si="2"/>
        <v>-1</v>
      </c>
      <c r="M22" s="703" t="s">
        <v>281</v>
      </c>
      <c r="N22" s="689"/>
      <c r="O22" s="387"/>
      <c r="P22" s="461"/>
      <c r="Q22" s="238"/>
      <c r="R22" s="380"/>
      <c r="S22" s="380"/>
    </row>
    <row r="23" spans="2:19" ht="17.25" customHeight="1">
      <c r="B23" s="120"/>
      <c r="C23" s="120"/>
      <c r="D23" s="170"/>
      <c r="E23" s="691"/>
      <c r="F23" s="444" t="s">
        <v>251</v>
      </c>
      <c r="G23" s="430">
        <v>44690738</v>
      </c>
      <c r="H23" s="430"/>
      <c r="I23" s="198" t="e">
        <f t="shared" si="0"/>
        <v>#VALUE!</v>
      </c>
      <c r="J23" s="431"/>
      <c r="K23" s="341" t="e">
        <f t="shared" si="1"/>
        <v>#DIV/0!</v>
      </c>
      <c r="L23" s="462">
        <f t="shared" si="2"/>
        <v>-1</v>
      </c>
      <c r="M23" s="389"/>
      <c r="N23" s="389"/>
      <c r="O23" s="387"/>
      <c r="P23" s="461"/>
      <c r="Q23" s="381"/>
      <c r="R23" s="380"/>
      <c r="S23" s="380"/>
    </row>
    <row r="24" spans="2:19" ht="17.25" customHeight="1">
      <c r="B24" s="120"/>
      <c r="C24" s="120"/>
      <c r="D24" s="170"/>
      <c r="E24" s="691"/>
      <c r="F24" s="446" t="s">
        <v>252</v>
      </c>
      <c r="G24" s="442">
        <v>1577411</v>
      </c>
      <c r="H24" s="442"/>
      <c r="I24" s="198" t="e">
        <f>+G24/$H$13</f>
        <v>#VALUE!</v>
      </c>
      <c r="J24" s="443"/>
      <c r="K24" s="527">
        <f>+J24/G24</f>
        <v>0</v>
      </c>
      <c r="L24" s="462">
        <f t="shared" si="2"/>
        <v>-1</v>
      </c>
      <c r="M24" s="389"/>
      <c r="N24" s="160"/>
      <c r="O24" s="387"/>
      <c r="P24" s="461"/>
      <c r="Q24" s="237"/>
      <c r="R24" s="380"/>
      <c r="S24" s="380"/>
    </row>
    <row r="25" spans="2:19" ht="17.25" customHeight="1">
      <c r="B25" s="120"/>
      <c r="C25" s="120"/>
      <c r="D25" s="170"/>
      <c r="E25" s="691"/>
      <c r="F25" s="447" t="s">
        <v>255</v>
      </c>
      <c r="G25" s="342">
        <v>22086064</v>
      </c>
      <c r="H25" s="342"/>
      <c r="I25" s="198" t="e">
        <f t="shared" ref="I25:I29" si="3">+H25/$H$13</f>
        <v>#VALUE!</v>
      </c>
      <c r="J25" s="200"/>
      <c r="K25" s="527" t="e">
        <f>+J25/H25</f>
        <v>#DIV/0!</v>
      </c>
      <c r="L25" s="462">
        <f t="shared" si="2"/>
        <v>-1</v>
      </c>
      <c r="M25" s="690" t="s">
        <v>310</v>
      </c>
      <c r="N25" s="690"/>
      <c r="O25" s="387"/>
      <c r="P25" s="461"/>
      <c r="Q25" s="238"/>
      <c r="R25" s="380"/>
      <c r="S25" s="380"/>
    </row>
    <row r="26" spans="2:19" ht="17.25" customHeight="1">
      <c r="B26" s="120"/>
      <c r="C26" s="120"/>
      <c r="D26" s="170"/>
      <c r="E26" s="691"/>
      <c r="F26" s="463" t="s">
        <v>253</v>
      </c>
      <c r="G26" s="342">
        <v>13770429</v>
      </c>
      <c r="H26" s="342"/>
      <c r="I26" s="198" t="e">
        <f t="shared" si="3"/>
        <v>#VALUE!</v>
      </c>
      <c r="J26" s="200"/>
      <c r="K26" s="341" t="e">
        <f t="shared" ref="K26:K29" si="4">+J26/H26</f>
        <v>#DIV/0!</v>
      </c>
      <c r="L26" s="462">
        <f t="shared" si="2"/>
        <v>-1</v>
      </c>
      <c r="M26" s="389"/>
      <c r="N26" s="389"/>
      <c r="O26" s="387"/>
      <c r="P26" s="461"/>
      <c r="Q26" s="381"/>
      <c r="R26" s="380"/>
      <c r="S26" s="380"/>
    </row>
    <row r="27" spans="2:19" ht="17.25" customHeight="1">
      <c r="B27" s="120"/>
      <c r="C27" s="120"/>
      <c r="D27" s="170"/>
      <c r="E27" s="170"/>
      <c r="F27" s="466" t="s">
        <v>232</v>
      </c>
      <c r="G27" s="342">
        <v>39866718</v>
      </c>
      <c r="H27" s="342"/>
      <c r="I27" s="198" t="e">
        <f t="shared" si="3"/>
        <v>#VALUE!</v>
      </c>
      <c r="J27" s="200"/>
      <c r="K27" s="341" t="e">
        <f t="shared" si="4"/>
        <v>#DIV/0!</v>
      </c>
      <c r="L27" s="462">
        <f t="shared" si="2"/>
        <v>-1</v>
      </c>
      <c r="M27" s="389"/>
      <c r="N27" s="389"/>
      <c r="O27" s="387"/>
      <c r="P27" s="461"/>
      <c r="Q27" s="237"/>
      <c r="R27" s="380"/>
      <c r="S27" s="380"/>
    </row>
    <row r="28" spans="2:19" ht="22.2" customHeight="1">
      <c r="B28" s="120"/>
      <c r="C28" s="120"/>
      <c r="D28" s="170"/>
      <c r="E28" s="170"/>
      <c r="F28" s="542" t="s">
        <v>192</v>
      </c>
      <c r="G28" s="239">
        <v>38249060</v>
      </c>
      <c r="H28" s="239"/>
      <c r="I28" s="198" t="e">
        <f t="shared" si="3"/>
        <v>#VALUE!</v>
      </c>
      <c r="J28" s="543"/>
      <c r="K28" s="341" t="e">
        <f t="shared" si="4"/>
        <v>#DIV/0!</v>
      </c>
      <c r="L28" s="462">
        <f>+H28/G28-1</f>
        <v>-1</v>
      </c>
      <c r="M28" s="412"/>
      <c r="N28" s="389"/>
      <c r="O28" s="387"/>
      <c r="P28" s="461"/>
      <c r="Q28" s="238"/>
      <c r="R28" s="380"/>
      <c r="S28" s="380"/>
    </row>
    <row r="29" spans="2:19" ht="22.2" customHeight="1">
      <c r="B29" s="120"/>
      <c r="C29" s="120"/>
      <c r="D29" s="815" t="s">
        <v>348</v>
      </c>
      <c r="E29" s="816"/>
      <c r="F29" s="544" t="s">
        <v>202</v>
      </c>
      <c r="G29" s="545">
        <v>33329551</v>
      </c>
      <c r="H29" s="545">
        <v>33384829</v>
      </c>
      <c r="I29" s="546" t="e">
        <f t="shared" si="3"/>
        <v>#VALUE!</v>
      </c>
      <c r="J29" s="547">
        <v>73525</v>
      </c>
      <c r="K29" s="548">
        <f t="shared" si="4"/>
        <v>2.2023476591717752E-3</v>
      </c>
      <c r="L29" s="549">
        <f>+H29/G29-1</f>
        <v>1.6585281931940088E-3</v>
      </c>
      <c r="M29" s="689" t="s">
        <v>308</v>
      </c>
      <c r="N29" s="689"/>
      <c r="O29" s="387"/>
      <c r="P29" s="461"/>
      <c r="Q29" s="381"/>
      <c r="R29" s="380"/>
      <c r="S29" s="380"/>
    </row>
    <row r="30" spans="2:19" ht="24.6" customHeight="1" thickBot="1">
      <c r="B30" s="125"/>
      <c r="C30" s="120"/>
      <c r="D30" s="223"/>
      <c r="E30" s="814"/>
      <c r="F30" s="550" t="s">
        <v>265</v>
      </c>
      <c r="G30" s="551">
        <v>4903524</v>
      </c>
      <c r="H30" s="551"/>
      <c r="I30" s="552" t="e">
        <f>+H30/$H$13</f>
        <v>#VALUE!</v>
      </c>
      <c r="J30" s="553"/>
      <c r="K30" s="554" t="e">
        <f>+J30/H30</f>
        <v>#DIV/0!</v>
      </c>
      <c r="L30" s="555">
        <f>+H30/G30-1</f>
        <v>-1</v>
      </c>
      <c r="M30" s="689"/>
      <c r="N30" s="689"/>
      <c r="O30" s="387"/>
      <c r="P30" s="461"/>
      <c r="Q30" s="237"/>
      <c r="R30" s="380"/>
      <c r="S30" s="380"/>
    </row>
    <row r="31" spans="2:19" ht="17.399999999999999" customHeight="1">
      <c r="B31" s="120"/>
      <c r="C31" s="120"/>
      <c r="D31" s="160"/>
      <c r="E31" s="160"/>
      <c r="F31" s="160"/>
      <c r="G31" s="160"/>
      <c r="H31" s="160"/>
      <c r="I31" s="160"/>
      <c r="J31" s="160"/>
      <c r="K31" s="160"/>
      <c r="L31" s="160"/>
      <c r="M31" s="556"/>
      <c r="N31" s="556"/>
      <c r="O31" s="387"/>
      <c r="P31" s="190" t="s">
        <v>346</v>
      </c>
      <c r="Q31" s="238"/>
      <c r="R31" s="380"/>
      <c r="S31" s="380"/>
    </row>
    <row r="32" spans="2:19" ht="21.6" customHeight="1">
      <c r="B32" s="160"/>
      <c r="C32" s="160"/>
      <c r="D32" s="160"/>
      <c r="E32" s="160"/>
      <c r="F32" s="160"/>
      <c r="G32" s="160"/>
      <c r="H32" s="160"/>
      <c r="I32" s="160"/>
      <c r="J32" s="160"/>
      <c r="K32" s="160"/>
      <c r="L32" s="558"/>
      <c r="M32" s="558"/>
      <c r="N32" s="558"/>
      <c r="O32" s="387"/>
      <c r="P32" s="461"/>
      <c r="Q32" s="381"/>
      <c r="R32" s="380"/>
      <c r="S32" s="380"/>
    </row>
    <row r="33" spans="2:19" ht="21.6" customHeight="1">
      <c r="B33" s="160"/>
      <c r="C33" s="160"/>
      <c r="D33" s="160"/>
      <c r="E33" s="160"/>
      <c r="F33" s="160"/>
      <c r="G33" s="160"/>
      <c r="H33" s="160"/>
      <c r="I33" s="160"/>
      <c r="J33" s="160"/>
      <c r="K33" s="160"/>
      <c r="L33" s="558"/>
      <c r="M33" s="558"/>
      <c r="N33" s="558"/>
      <c r="O33" s="387" t="s">
        <v>204</v>
      </c>
      <c r="P33" s="461"/>
      <c r="Q33" s="237"/>
      <c r="R33" s="380"/>
      <c r="S33" s="380"/>
    </row>
    <row r="34" spans="2:19" ht="21.6" customHeight="1">
      <c r="B34" s="160"/>
      <c r="C34" s="160"/>
      <c r="D34" s="160"/>
      <c r="E34" s="160"/>
      <c r="F34" s="160"/>
      <c r="G34" s="160"/>
      <c r="H34" s="160"/>
      <c r="I34" s="160"/>
      <c r="J34" s="160"/>
      <c r="K34" s="160"/>
      <c r="L34" s="558"/>
      <c r="M34" s="558"/>
      <c r="N34" s="558"/>
      <c r="O34" s="390"/>
      <c r="P34" s="461"/>
      <c r="Q34" s="238"/>
      <c r="R34" s="380"/>
      <c r="S34" s="380"/>
    </row>
    <row r="35" spans="2:19" ht="21.6" customHeight="1">
      <c r="B35" s="160"/>
      <c r="C35" s="160"/>
      <c r="D35" s="160"/>
      <c r="E35" s="160"/>
      <c r="F35" s="160"/>
      <c r="G35" s="160"/>
      <c r="H35" s="160"/>
      <c r="I35" s="160"/>
      <c r="J35" s="160"/>
      <c r="K35" s="160"/>
      <c r="L35" s="558"/>
      <c r="M35" s="558"/>
      <c r="N35" s="558"/>
      <c r="O35" s="390"/>
      <c r="P35" s="461"/>
      <c r="Q35" s="381"/>
      <c r="R35" s="380"/>
      <c r="S35" s="380"/>
    </row>
    <row r="36" spans="2:19" ht="21.6" customHeight="1">
      <c r="B36" s="160"/>
      <c r="C36" s="160"/>
      <c r="D36" s="160"/>
      <c r="E36" s="160"/>
      <c r="F36" s="160"/>
      <c r="G36" s="160"/>
      <c r="H36" s="160"/>
      <c r="I36" s="160"/>
      <c r="J36" s="160"/>
      <c r="K36" s="160"/>
      <c r="L36" s="558"/>
      <c r="M36" s="558"/>
      <c r="N36" s="558"/>
      <c r="O36" s="390"/>
      <c r="P36" s="461"/>
      <c r="Q36" s="237"/>
      <c r="R36" s="380"/>
      <c r="S36" s="380"/>
    </row>
    <row r="37" spans="2:19" ht="21.6" customHeight="1">
      <c r="B37" s="374"/>
      <c r="C37" s="160"/>
      <c r="D37" s="160"/>
      <c r="E37" s="160"/>
      <c r="F37" s="160"/>
      <c r="G37" s="160"/>
      <c r="H37" s="160"/>
      <c r="I37" s="160"/>
      <c r="J37" s="160"/>
      <c r="K37" s="160"/>
      <c r="L37" s="558"/>
      <c r="M37" s="558"/>
      <c r="N37" s="558"/>
      <c r="O37" s="390"/>
      <c r="P37" s="461"/>
      <c r="Q37" s="238"/>
      <c r="R37" s="380"/>
      <c r="S37" s="380"/>
    </row>
    <row r="38" spans="2:19" ht="21.6" customHeight="1">
      <c r="B38" s="160"/>
      <c r="C38" s="160"/>
      <c r="D38" s="160"/>
      <c r="E38" s="160"/>
      <c r="F38" s="160"/>
      <c r="G38" s="160"/>
      <c r="H38" s="160"/>
      <c r="I38" s="160"/>
      <c r="J38" s="160"/>
      <c r="K38" s="160"/>
      <c r="L38" s="558"/>
      <c r="M38" s="558"/>
      <c r="N38" s="558"/>
      <c r="O38" s="390"/>
      <c r="P38" s="461"/>
      <c r="Q38" s="381"/>
      <c r="R38" s="380"/>
      <c r="S38" s="380"/>
    </row>
    <row r="39" spans="2:19" ht="21.6" customHeight="1">
      <c r="B39" s="160"/>
      <c r="C39" s="160"/>
      <c r="D39" s="160"/>
      <c r="E39" s="160"/>
      <c r="F39" s="160"/>
      <c r="G39" s="160"/>
      <c r="H39" s="160"/>
      <c r="I39" s="160"/>
      <c r="J39" s="160"/>
      <c r="K39" s="160"/>
      <c r="L39" s="558"/>
      <c r="M39" s="558"/>
      <c r="N39" s="558"/>
      <c r="O39" s="390"/>
      <c r="P39" s="403"/>
      <c r="Q39" s="237"/>
      <c r="R39" s="380"/>
      <c r="S39" s="380"/>
    </row>
    <row r="40" spans="2:19" ht="21.6" customHeight="1">
      <c r="B40" s="160"/>
      <c r="C40" s="160"/>
      <c r="D40" s="160"/>
      <c r="E40" s="160"/>
      <c r="F40" s="160"/>
      <c r="G40" s="160"/>
      <c r="H40" s="160"/>
      <c r="I40" s="160"/>
      <c r="J40" s="160"/>
      <c r="K40" s="160"/>
      <c r="L40" s="558"/>
      <c r="M40" s="558"/>
      <c r="N40" s="558"/>
      <c r="O40" s="390"/>
      <c r="P40" s="403"/>
      <c r="Q40" s="238"/>
      <c r="R40" s="380"/>
      <c r="S40" s="380"/>
    </row>
    <row r="41" spans="2:19" ht="21.6" customHeight="1">
      <c r="B41" s="160"/>
      <c r="C41" s="160"/>
      <c r="D41" s="160"/>
      <c r="E41" s="160"/>
      <c r="F41" s="160"/>
      <c r="G41" s="160"/>
      <c r="H41" s="160"/>
      <c r="I41" s="160"/>
      <c r="J41" s="160"/>
      <c r="K41" s="160"/>
      <c r="L41" s="558"/>
      <c r="M41" s="558"/>
      <c r="N41" s="558"/>
      <c r="O41" s="390"/>
      <c r="P41" s="403"/>
      <c r="Q41" s="381"/>
      <c r="R41" s="380"/>
      <c r="S41" s="380"/>
    </row>
    <row r="42" spans="2:19" ht="21.6" customHeight="1">
      <c r="B42" s="160"/>
      <c r="C42" s="160"/>
      <c r="D42" s="160"/>
      <c r="E42" s="160"/>
      <c r="F42" s="160"/>
      <c r="G42" s="160"/>
      <c r="H42" s="160"/>
      <c r="I42" s="160"/>
      <c r="J42" s="160"/>
      <c r="K42" s="160"/>
      <c r="L42" s="558"/>
      <c r="M42" s="558"/>
      <c r="N42" s="558"/>
      <c r="O42" s="390"/>
      <c r="P42" s="403"/>
      <c r="Q42" s="237"/>
      <c r="R42" s="380"/>
      <c r="S42" s="380"/>
    </row>
    <row r="43" spans="2:19" ht="21.6" customHeight="1">
      <c r="B43" s="120"/>
      <c r="C43" s="120"/>
      <c r="D43" s="120"/>
      <c r="E43" s="120"/>
      <c r="F43" s="120"/>
      <c r="G43" s="120"/>
      <c r="H43" s="120"/>
      <c r="I43" s="120"/>
      <c r="J43" s="120" t="s">
        <v>240</v>
      </c>
      <c r="K43" s="120"/>
      <c r="L43" s="557"/>
      <c r="M43" s="557"/>
      <c r="N43" s="557"/>
      <c r="O43" s="390"/>
      <c r="P43" s="403"/>
      <c r="Q43" s="238"/>
      <c r="R43" s="380"/>
      <c r="S43" s="380"/>
    </row>
    <row r="44" spans="2:19" ht="21.6" customHeight="1">
      <c r="B44" s="120"/>
      <c r="C44" s="120"/>
      <c r="D44" s="120"/>
      <c r="E44" s="120"/>
      <c r="F44" s="120"/>
      <c r="G44" s="120"/>
      <c r="H44" s="120"/>
      <c r="I44" s="120"/>
      <c r="J44" s="120"/>
      <c r="K44" s="120"/>
      <c r="L44" s="557"/>
      <c r="M44" s="557"/>
      <c r="N44" s="557"/>
      <c r="O44" s="390"/>
      <c r="P44" s="403"/>
      <c r="Q44" s="381"/>
      <c r="R44" s="380"/>
      <c r="S44" s="380"/>
    </row>
    <row r="45" spans="2:19" ht="32.4">
      <c r="B45" s="677" t="s">
        <v>184</v>
      </c>
      <c r="C45" s="677"/>
      <c r="D45" s="677"/>
      <c r="E45" s="677"/>
      <c r="F45" s="677"/>
      <c r="G45" s="677"/>
      <c r="H45" s="677"/>
      <c r="I45" s="131"/>
      <c r="J45" s="130"/>
      <c r="K45" s="120"/>
      <c r="L45" s="120"/>
      <c r="M45" s="120"/>
      <c r="N45" s="120"/>
      <c r="O45" s="120"/>
      <c r="P45" s="403"/>
      <c r="Q45" s="238"/>
    </row>
    <row r="46" spans="2:19" ht="18">
      <c r="B46" s="161" t="s">
        <v>137</v>
      </c>
      <c r="C46" s="120"/>
      <c r="D46" s="120"/>
      <c r="E46" s="120"/>
      <c r="F46" s="120"/>
      <c r="G46" s="120"/>
      <c r="H46" s="120"/>
      <c r="I46" s="120"/>
      <c r="J46" s="120"/>
      <c r="K46" s="120"/>
      <c r="L46" s="120"/>
      <c r="M46" s="120"/>
      <c r="N46" s="120"/>
      <c r="O46" s="120"/>
      <c r="P46" s="403"/>
      <c r="Q46" s="381"/>
    </row>
    <row r="47" spans="2:19" ht="18">
      <c r="B47" s="678" t="s">
        <v>138</v>
      </c>
      <c r="C47" s="678"/>
      <c r="D47" s="678"/>
      <c r="E47" s="678"/>
      <c r="F47" s="678"/>
      <c r="G47" s="678"/>
      <c r="H47" s="678"/>
      <c r="I47" s="678"/>
      <c r="J47" s="678"/>
      <c r="K47" s="678"/>
      <c r="L47" s="678"/>
      <c r="M47" s="678"/>
      <c r="N47" s="120"/>
      <c r="O47" s="120"/>
      <c r="P47" s="403"/>
    </row>
    <row r="48" spans="2:19" ht="18">
      <c r="B48" s="679" t="s">
        <v>139</v>
      </c>
      <c r="C48" s="679"/>
      <c r="D48" s="679"/>
      <c r="E48" s="679"/>
      <c r="F48" s="679"/>
      <c r="G48" s="679"/>
      <c r="H48" s="679"/>
      <c r="I48" s="679"/>
      <c r="J48" s="679"/>
      <c r="K48" s="679"/>
      <c r="L48" s="679"/>
      <c r="M48" s="679"/>
      <c r="N48" s="120"/>
      <c r="O48" s="120"/>
      <c r="P48" s="403"/>
    </row>
    <row r="49" spans="2:16" ht="22.5" customHeight="1">
      <c r="B49" s="708" t="s">
        <v>199</v>
      </c>
      <c r="C49" s="709"/>
      <c r="D49" s="709"/>
      <c r="E49" s="709"/>
      <c r="F49" s="709"/>
      <c r="G49" s="709"/>
      <c r="H49" s="709"/>
      <c r="I49" s="709"/>
      <c r="J49" s="709"/>
      <c r="K49" s="709"/>
      <c r="L49" s="709"/>
      <c r="M49" s="710"/>
      <c r="N49" s="707" t="s">
        <v>185</v>
      </c>
      <c r="O49" s="120"/>
      <c r="P49" s="403"/>
    </row>
    <row r="50" spans="2:16" ht="22.5" customHeight="1">
      <c r="B50" s="186" t="s">
        <v>205</v>
      </c>
      <c r="C50" s="184"/>
      <c r="D50" s="184"/>
      <c r="E50" s="184"/>
      <c r="F50" s="184"/>
      <c r="G50" s="184"/>
      <c r="H50" s="184"/>
      <c r="I50" s="184"/>
      <c r="J50" s="184"/>
      <c r="K50" s="184"/>
      <c r="L50" s="184"/>
      <c r="M50" s="185"/>
      <c r="N50" s="707"/>
      <c r="O50" s="120"/>
      <c r="P50" s="461"/>
    </row>
    <row r="51" spans="2:16" ht="18">
      <c r="B51" s="678" t="s">
        <v>195</v>
      </c>
      <c r="C51" s="678"/>
      <c r="D51" s="678"/>
      <c r="E51" s="678"/>
      <c r="F51" s="678"/>
      <c r="G51" s="678"/>
      <c r="H51" s="678"/>
      <c r="I51" s="678"/>
      <c r="J51" s="678"/>
      <c r="K51" s="678"/>
      <c r="L51" s="678"/>
      <c r="M51" s="678"/>
      <c r="N51" s="707"/>
      <c r="O51" s="120"/>
      <c r="P51" s="461"/>
    </row>
    <row r="52" spans="2:16" ht="18">
      <c r="B52" s="679" t="s">
        <v>196</v>
      </c>
      <c r="C52" s="679"/>
      <c r="D52" s="679"/>
      <c r="E52" s="679"/>
      <c r="F52" s="679"/>
      <c r="G52" s="679"/>
      <c r="H52" s="679"/>
      <c r="I52" s="679"/>
      <c r="J52" s="679"/>
      <c r="K52" s="679"/>
      <c r="L52" s="679"/>
      <c r="M52" s="679"/>
      <c r="N52" s="707"/>
      <c r="O52" s="120"/>
      <c r="P52" s="461"/>
    </row>
    <row r="53" spans="2:16" ht="18">
      <c r="B53" s="678" t="s">
        <v>197</v>
      </c>
      <c r="C53" s="678"/>
      <c r="D53" s="678"/>
      <c r="E53" s="678"/>
      <c r="F53" s="678"/>
      <c r="G53" s="678"/>
      <c r="H53" s="678"/>
      <c r="I53" s="678"/>
      <c r="J53" s="678"/>
      <c r="K53" s="678"/>
      <c r="L53" s="678"/>
      <c r="M53" s="678"/>
      <c r="N53" s="707"/>
      <c r="O53" s="120"/>
      <c r="P53" s="461"/>
    </row>
    <row r="54" spans="2:16" ht="18">
      <c r="B54" s="678" t="s">
        <v>198</v>
      </c>
      <c r="C54" s="678"/>
      <c r="D54" s="678"/>
      <c r="E54" s="678"/>
      <c r="F54" s="678"/>
      <c r="G54" s="678"/>
      <c r="H54" s="678"/>
      <c r="I54" s="678"/>
      <c r="J54" s="678"/>
      <c r="K54" s="678"/>
      <c r="L54" s="678"/>
      <c r="M54" s="678"/>
      <c r="N54" s="707"/>
      <c r="O54" s="120"/>
      <c r="P54" s="461"/>
    </row>
    <row r="55" spans="2:16" ht="18">
      <c r="B55" s="133"/>
      <c r="M55" s="120"/>
      <c r="N55" s="707"/>
      <c r="O55" s="120"/>
      <c r="P55" s="461"/>
    </row>
    <row r="56" spans="2:16" ht="17.25" customHeight="1">
      <c r="B56" s="695" t="s">
        <v>140</v>
      </c>
      <c r="C56" s="696"/>
      <c r="D56" s="696"/>
      <c r="E56" s="696"/>
      <c r="F56" s="696"/>
      <c r="G56" s="696"/>
      <c r="H56" s="696"/>
      <c r="I56" s="696"/>
      <c r="J56" s="696"/>
      <c r="K56" s="696"/>
      <c r="L56" s="696"/>
      <c r="M56" s="697"/>
      <c r="N56" s="707"/>
      <c r="O56" s="120"/>
      <c r="P56" s="461"/>
    </row>
    <row r="57" spans="2:16" ht="17.25" customHeight="1">
      <c r="B57" s="695" t="s">
        <v>141</v>
      </c>
      <c r="C57" s="696"/>
      <c r="D57" s="696"/>
      <c r="E57" s="696"/>
      <c r="F57" s="696"/>
      <c r="G57" s="696"/>
      <c r="H57" s="696"/>
      <c r="I57" s="696"/>
      <c r="J57" s="696"/>
      <c r="K57" s="696"/>
      <c r="L57" s="696"/>
      <c r="M57" s="697"/>
      <c r="N57" s="707"/>
      <c r="O57" s="120"/>
      <c r="P57" s="461"/>
    </row>
    <row r="58" spans="2:16" ht="17.25" customHeight="1">
      <c r="B58" s="695" t="s">
        <v>142</v>
      </c>
      <c r="C58" s="696"/>
      <c r="D58" s="696"/>
      <c r="E58" s="696"/>
      <c r="F58" s="696"/>
      <c r="G58" s="696"/>
      <c r="H58" s="696"/>
      <c r="I58" s="696"/>
      <c r="J58" s="696"/>
      <c r="K58" s="696"/>
      <c r="L58" s="696"/>
      <c r="M58" s="697"/>
      <c r="N58" s="707"/>
      <c r="O58" s="120"/>
      <c r="P58" s="461"/>
    </row>
    <row r="59" spans="2:16" ht="18">
      <c r="B59" s="695" t="s">
        <v>143</v>
      </c>
      <c r="C59" s="696"/>
      <c r="D59" s="696"/>
      <c r="E59" s="696"/>
      <c r="F59" s="696"/>
      <c r="G59" s="696"/>
      <c r="H59" s="696"/>
      <c r="I59" s="696"/>
      <c r="J59" s="696"/>
      <c r="K59" s="696"/>
      <c r="L59" s="696"/>
      <c r="M59" s="697"/>
      <c r="N59" s="707"/>
      <c r="O59" s="120"/>
      <c r="P59" s="461"/>
    </row>
    <row r="60" spans="2:16" ht="18">
      <c r="B60" s="695" t="s">
        <v>144</v>
      </c>
      <c r="C60" s="696"/>
      <c r="D60" s="696"/>
      <c r="E60" s="696"/>
      <c r="F60" s="696"/>
      <c r="G60" s="696"/>
      <c r="H60" s="696"/>
      <c r="I60" s="696"/>
      <c r="J60" s="696"/>
      <c r="K60" s="696"/>
      <c r="L60" s="696"/>
      <c r="M60" s="697"/>
      <c r="N60" s="707"/>
      <c r="O60" s="120"/>
      <c r="P60" s="461"/>
    </row>
    <row r="61" spans="2:16" ht="18">
      <c r="B61" s="704" t="s">
        <v>145</v>
      </c>
      <c r="C61" s="705"/>
      <c r="D61" s="705"/>
      <c r="E61" s="705"/>
      <c r="F61" s="705"/>
      <c r="G61" s="705"/>
      <c r="H61" s="705"/>
      <c r="I61" s="705"/>
      <c r="J61" s="705"/>
      <c r="K61" s="705"/>
      <c r="L61" s="705"/>
      <c r="M61" s="706"/>
      <c r="N61" s="120"/>
      <c r="O61" s="120"/>
      <c r="P61" s="461"/>
    </row>
    <row r="62" spans="2:16" ht="18">
      <c r="B62" s="692" t="s">
        <v>146</v>
      </c>
      <c r="C62" s="693"/>
      <c r="D62" s="693"/>
      <c r="E62" s="693"/>
      <c r="F62" s="693"/>
      <c r="G62" s="693"/>
      <c r="H62" s="693"/>
      <c r="I62" s="693"/>
      <c r="J62" s="693"/>
      <c r="K62" s="693"/>
      <c r="L62" s="693"/>
      <c r="M62" s="694"/>
      <c r="N62" s="120"/>
      <c r="O62" s="120"/>
      <c r="P62" s="461"/>
    </row>
    <row r="63" spans="2:16" ht="18">
      <c r="B63" s="695" t="s">
        <v>203</v>
      </c>
      <c r="C63" s="696"/>
      <c r="D63" s="696"/>
      <c r="E63" s="696"/>
      <c r="F63" s="696"/>
      <c r="G63" s="696"/>
      <c r="H63" s="696"/>
      <c r="I63" s="696"/>
      <c r="J63" s="696"/>
      <c r="K63" s="696"/>
      <c r="L63" s="696"/>
      <c r="M63" s="697"/>
      <c r="N63" s="120"/>
      <c r="O63" s="120"/>
      <c r="P63" s="461"/>
    </row>
    <row r="64" spans="2:16" ht="18">
      <c r="B64" s="133"/>
      <c r="M64" s="120"/>
      <c r="N64" s="120"/>
      <c r="O64" s="120"/>
      <c r="P64" s="461"/>
    </row>
    <row r="65" spans="1:16" ht="18.600000000000001" thickBot="1">
      <c r="B65" s="133"/>
      <c r="M65" s="120"/>
      <c r="N65" s="120"/>
      <c r="O65" s="120"/>
      <c r="P65" s="461"/>
    </row>
    <row r="66" spans="1:16" ht="20.25" customHeight="1">
      <c r="B66" s="698" t="s">
        <v>147</v>
      </c>
      <c r="C66" s="698" t="s">
        <v>148</v>
      </c>
      <c r="D66" s="698" t="s">
        <v>149</v>
      </c>
      <c r="E66" s="698" t="s">
        <v>150</v>
      </c>
      <c r="F66" s="134" t="s">
        <v>151</v>
      </c>
      <c r="G66" s="154" t="s">
        <v>211</v>
      </c>
      <c r="H66" s="700" t="s">
        <v>210</v>
      </c>
      <c r="I66" s="700" t="s">
        <v>153</v>
      </c>
      <c r="J66" s="700" t="s">
        <v>154</v>
      </c>
      <c r="K66" s="700" t="s">
        <v>186</v>
      </c>
      <c r="L66" s="698" t="s">
        <v>155</v>
      </c>
      <c r="M66" s="698" t="s">
        <v>206</v>
      </c>
      <c r="N66" s="120"/>
      <c r="O66" s="120"/>
      <c r="P66" s="461"/>
    </row>
    <row r="67" spans="1:16" ht="18.600000000000001" thickBot="1">
      <c r="B67" s="699"/>
      <c r="C67" s="699"/>
      <c r="D67" s="699"/>
      <c r="E67" s="699"/>
      <c r="F67" s="135" t="s">
        <v>152</v>
      </c>
      <c r="G67" s="155"/>
      <c r="H67" s="701"/>
      <c r="I67" s="701"/>
      <c r="J67" s="701"/>
      <c r="K67" s="701"/>
      <c r="L67" s="699"/>
      <c r="M67" s="699"/>
      <c r="N67" s="120"/>
      <c r="O67" s="120"/>
      <c r="P67" s="461"/>
    </row>
    <row r="68" spans="1:16" ht="18.600000000000001" thickBot="1">
      <c r="B68" s="136">
        <v>1</v>
      </c>
      <c r="C68" s="137" t="s">
        <v>156</v>
      </c>
      <c r="D68" s="138"/>
      <c r="E68" s="138"/>
      <c r="F68" s="138"/>
      <c r="G68" s="156"/>
      <c r="H68" s="138"/>
      <c r="I68" s="138"/>
      <c r="J68" s="138"/>
      <c r="K68" s="139" t="s">
        <v>156</v>
      </c>
      <c r="L68" s="138"/>
      <c r="M68" s="138"/>
      <c r="N68" s="120"/>
      <c r="O68" s="120"/>
      <c r="P68" s="461"/>
    </row>
    <row r="69" spans="1:16" ht="18.600000000000001" thickBot="1">
      <c r="A69" s="148" t="s">
        <v>29</v>
      </c>
      <c r="B69" s="149">
        <v>2</v>
      </c>
      <c r="C69" s="150" t="s">
        <v>156</v>
      </c>
      <c r="D69" s="151" t="s">
        <v>156</v>
      </c>
      <c r="E69" s="151" t="s">
        <v>156</v>
      </c>
      <c r="F69" s="151" t="s">
        <v>187</v>
      </c>
      <c r="G69" s="156"/>
      <c r="H69" s="138"/>
      <c r="I69" s="138"/>
      <c r="J69" s="151" t="s">
        <v>188</v>
      </c>
      <c r="K69" s="151" t="s">
        <v>156</v>
      </c>
      <c r="L69" s="138"/>
      <c r="M69" s="138"/>
      <c r="N69" s="120" t="s">
        <v>189</v>
      </c>
      <c r="O69" s="120"/>
      <c r="P69" s="461"/>
    </row>
    <row r="70" spans="1:16" ht="18.600000000000001" thickBot="1">
      <c r="A70" s="148" t="s">
        <v>21</v>
      </c>
      <c r="B70" s="149">
        <v>3</v>
      </c>
      <c r="C70" s="150" t="s">
        <v>156</v>
      </c>
      <c r="D70" s="151" t="s">
        <v>156</v>
      </c>
      <c r="E70" s="151" t="s">
        <v>156</v>
      </c>
      <c r="F70" s="151" t="s">
        <v>156</v>
      </c>
      <c r="G70" s="156"/>
      <c r="H70" s="138"/>
      <c r="I70" s="138"/>
      <c r="J70" s="151" t="s">
        <v>156</v>
      </c>
      <c r="K70" s="151" t="s">
        <v>156</v>
      </c>
      <c r="L70" s="151" t="s">
        <v>156</v>
      </c>
      <c r="M70" s="138"/>
      <c r="N70" s="120"/>
      <c r="O70" s="120"/>
    </row>
    <row r="71" spans="1:16" ht="18.600000000000001" thickBot="1">
      <c r="A71" s="148" t="s">
        <v>190</v>
      </c>
      <c r="B71" s="145">
        <v>4</v>
      </c>
      <c r="C71" s="146" t="s">
        <v>156</v>
      </c>
      <c r="D71" s="147" t="s">
        <v>156</v>
      </c>
      <c r="E71" s="147" t="s">
        <v>156</v>
      </c>
      <c r="F71" s="147" t="s">
        <v>156</v>
      </c>
      <c r="G71" s="147" t="s">
        <v>156</v>
      </c>
      <c r="H71" s="147" t="s">
        <v>156</v>
      </c>
      <c r="I71" s="138" t="s">
        <v>208</v>
      </c>
      <c r="J71" s="147" t="s">
        <v>156</v>
      </c>
      <c r="K71" s="147" t="s">
        <v>156</v>
      </c>
      <c r="L71" s="147" t="s">
        <v>156</v>
      </c>
      <c r="M71" s="147" t="s">
        <v>156</v>
      </c>
      <c r="N71" t="s">
        <v>207</v>
      </c>
      <c r="O71" s="120"/>
    </row>
    <row r="72" spans="1:16" ht="18.600000000000001" thickBot="1">
      <c r="A72" s="148"/>
      <c r="B72" s="149">
        <v>5</v>
      </c>
      <c r="C72" s="150" t="s">
        <v>156</v>
      </c>
      <c r="D72" s="151" t="s">
        <v>156</v>
      </c>
      <c r="E72" s="151" t="s">
        <v>156</v>
      </c>
      <c r="F72" s="151" t="s">
        <v>156</v>
      </c>
      <c r="G72" s="151" t="s">
        <v>156</v>
      </c>
      <c r="H72" s="151" t="s">
        <v>156</v>
      </c>
      <c r="I72" s="151" t="s">
        <v>156</v>
      </c>
      <c r="J72" s="151" t="s">
        <v>156</v>
      </c>
      <c r="K72" s="151" t="s">
        <v>156</v>
      </c>
      <c r="L72" s="151" t="s">
        <v>156</v>
      </c>
      <c r="M72" s="151" t="s">
        <v>156</v>
      </c>
      <c r="N72" s="120"/>
      <c r="O72" s="120"/>
    </row>
    <row r="73" spans="1:16" ht="18.600000000000001" thickBot="1">
      <c r="B73" s="136">
        <v>6</v>
      </c>
      <c r="C73" s="137" t="s">
        <v>156</v>
      </c>
      <c r="D73" s="139" t="s">
        <v>156</v>
      </c>
      <c r="E73" s="139" t="s">
        <v>156</v>
      </c>
      <c r="F73" s="139" t="s">
        <v>156</v>
      </c>
      <c r="G73" s="139" t="s">
        <v>156</v>
      </c>
      <c r="H73" s="139" t="s">
        <v>156</v>
      </c>
      <c r="I73" s="139" t="s">
        <v>156</v>
      </c>
      <c r="J73" s="139" t="s">
        <v>156</v>
      </c>
      <c r="K73" s="139" t="s">
        <v>156</v>
      </c>
      <c r="L73" s="139" t="s">
        <v>156</v>
      </c>
      <c r="M73" s="139" t="s">
        <v>156</v>
      </c>
      <c r="N73" s="120"/>
      <c r="O73" s="120"/>
    </row>
    <row r="74" spans="1:16" ht="18.600000000000001" thickBot="1">
      <c r="B74" s="136">
        <v>7</v>
      </c>
      <c r="C74" s="137" t="s">
        <v>156</v>
      </c>
      <c r="D74" s="139" t="s">
        <v>156</v>
      </c>
      <c r="E74" s="139" t="s">
        <v>156</v>
      </c>
      <c r="F74" s="139" t="s">
        <v>156</v>
      </c>
      <c r="G74" s="139" t="s">
        <v>156</v>
      </c>
      <c r="H74" s="139" t="s">
        <v>156</v>
      </c>
      <c r="I74" s="139" t="s">
        <v>156</v>
      </c>
      <c r="J74" s="139" t="s">
        <v>156</v>
      </c>
      <c r="K74" s="139" t="s">
        <v>156</v>
      </c>
      <c r="L74" s="139" t="s">
        <v>156</v>
      </c>
      <c r="M74" s="139" t="s">
        <v>156</v>
      </c>
      <c r="N74" s="120"/>
      <c r="O74" s="120"/>
    </row>
    <row r="75" spans="1:16">
      <c r="N75" s="120"/>
      <c r="O75" s="120"/>
    </row>
    <row r="76" spans="1:16">
      <c r="I76" t="s">
        <v>209</v>
      </c>
      <c r="N76" s="120"/>
      <c r="O76" s="120"/>
    </row>
    <row r="77" spans="1:16">
      <c r="N77" s="120"/>
      <c r="O77" s="120"/>
    </row>
  </sheetData>
  <mergeCells count="43">
    <mergeCell ref="B3:F3"/>
    <mergeCell ref="D29:E29"/>
    <mergeCell ref="E14:E16"/>
    <mergeCell ref="M14:M15"/>
    <mergeCell ref="M22:N22"/>
    <mergeCell ref="B61:M61"/>
    <mergeCell ref="B53:M53"/>
    <mergeCell ref="N49:N60"/>
    <mergeCell ref="B51:M51"/>
    <mergeCell ref="B58:M58"/>
    <mergeCell ref="B59:M59"/>
    <mergeCell ref="B60:M60"/>
    <mergeCell ref="B49:M49"/>
    <mergeCell ref="B54:M54"/>
    <mergeCell ref="B56:M56"/>
    <mergeCell ref="B57:M57"/>
    <mergeCell ref="M18:N18"/>
    <mergeCell ref="B62:M62"/>
    <mergeCell ref="B63:M63"/>
    <mergeCell ref="B66:B67"/>
    <mergeCell ref="C66:C67"/>
    <mergeCell ref="D66:D67"/>
    <mergeCell ref="E66:E67"/>
    <mergeCell ref="H66:H67"/>
    <mergeCell ref="I66:I67"/>
    <mergeCell ref="J66:J67"/>
    <mergeCell ref="K66:K67"/>
    <mergeCell ref="L66:L67"/>
    <mergeCell ref="M66:M67"/>
    <mergeCell ref="B2:F2"/>
    <mergeCell ref="B45:H45"/>
    <mergeCell ref="B47:M47"/>
    <mergeCell ref="B48:M48"/>
    <mergeCell ref="B52:M52"/>
    <mergeCell ref="C8:L8"/>
    <mergeCell ref="C9:L9"/>
    <mergeCell ref="M13:N13"/>
    <mergeCell ref="B5:N5"/>
    <mergeCell ref="B7:N7"/>
    <mergeCell ref="B6:N6"/>
    <mergeCell ref="M29:N30"/>
    <mergeCell ref="M25:N25"/>
    <mergeCell ref="E18:E26"/>
  </mergeCells>
  <phoneticPr fontId="106"/>
  <hyperlinks>
    <hyperlink ref="C9" r:id="rId1" location="/bda7594740fd40299423467b48e9ecf6" xr:uid="{4EEFA40F-6E32-47D8-85D5-18F9796AA839}"/>
    <hyperlink ref="P31" r:id="rId2" display="https://www.nikkei.com/article/DGXZQODL250V00V21C20A1000000/" xr:uid="{B64E7C09-9181-4D49-9788-AD37EF2B8631}"/>
  </hyperlinks>
  <pageMargins left="0.75" right="0.75" top="1" bottom="1" header="0.51200000000000001" footer="0.51200000000000001"/>
  <pageSetup paperSize="9" orientation="portrait" r:id="rId3"/>
  <headerFooter alignWithMargins="0"/>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6"/>
  <sheetViews>
    <sheetView showGridLines="0" zoomScale="80" zoomScaleNormal="80" zoomScaleSheetLayoutView="79" workbookViewId="0">
      <selection activeCell="A56" sqref="A56"/>
    </sheetView>
  </sheetViews>
  <sheetFormatPr defaultColWidth="9" defaultRowHeight="19.2"/>
  <cols>
    <col min="1" max="1" width="201.109375" style="379" customWidth="1"/>
    <col min="2" max="2" width="11.21875" style="377" customWidth="1"/>
    <col min="3" max="3" width="27.44140625" style="377" customWidth="1"/>
    <col min="4" max="4" width="17.88671875" style="378" customWidth="1"/>
    <col min="5" max="16384" width="9" style="1"/>
  </cols>
  <sheetData>
    <row r="1" spans="1:4" s="42" customFormat="1" ht="44.25" customHeight="1" thickBot="1">
      <c r="A1" s="242" t="s">
        <v>292</v>
      </c>
      <c r="B1" s="243" t="s">
        <v>0</v>
      </c>
      <c r="C1" s="244" t="s">
        <v>1</v>
      </c>
      <c r="D1" s="376" t="s">
        <v>2</v>
      </c>
    </row>
    <row r="2" spans="1:4" s="42" customFormat="1" ht="44.25" customHeight="1" thickTop="1">
      <c r="A2" s="231" t="s">
        <v>324</v>
      </c>
      <c r="B2" s="407"/>
      <c r="C2" s="711" t="s">
        <v>326</v>
      </c>
      <c r="D2" s="408"/>
    </row>
    <row r="3" spans="1:4" s="42" customFormat="1" ht="225.6" customHeight="1">
      <c r="A3" s="413" t="s">
        <v>325</v>
      </c>
      <c r="B3" s="433" t="s">
        <v>327</v>
      </c>
      <c r="C3" s="712"/>
      <c r="D3" s="410">
        <v>45001</v>
      </c>
    </row>
    <row r="4" spans="1:4" s="42" customFormat="1" ht="36.6" customHeight="1" thickBot="1">
      <c r="A4" s="232" t="s">
        <v>328</v>
      </c>
      <c r="B4" s="404"/>
      <c r="C4" s="713"/>
      <c r="D4" s="411"/>
    </row>
    <row r="5" spans="1:4" s="42" customFormat="1" ht="47.4" customHeight="1" thickTop="1">
      <c r="A5" s="406" t="s">
        <v>332</v>
      </c>
      <c r="B5" s="407"/>
      <c r="C5" s="806" t="s">
        <v>333</v>
      </c>
      <c r="D5" s="415"/>
    </row>
    <row r="6" spans="1:4" s="42" customFormat="1" ht="148.80000000000001" customHeight="1">
      <c r="A6" s="409" t="s">
        <v>334</v>
      </c>
      <c r="B6" s="418" t="s">
        <v>335</v>
      </c>
      <c r="C6" s="712"/>
      <c r="D6" s="410">
        <v>45001</v>
      </c>
    </row>
    <row r="7" spans="1:4" s="42" customFormat="1" ht="37.200000000000003" customHeight="1" thickBot="1">
      <c r="A7" s="541" t="s">
        <v>336</v>
      </c>
      <c r="B7" s="404"/>
      <c r="C7" s="713"/>
      <c r="D7" s="411"/>
    </row>
    <row r="8" spans="1:4" s="42" customFormat="1" ht="44.25" customHeight="1" thickTop="1">
      <c r="A8" s="231" t="s">
        <v>341</v>
      </c>
      <c r="B8" s="407"/>
      <c r="C8" s="711" t="s">
        <v>344</v>
      </c>
      <c r="D8" s="415"/>
    </row>
    <row r="9" spans="1:4" s="42" customFormat="1" ht="271.8" customHeight="1" thickBot="1">
      <c r="A9" s="531" t="s">
        <v>342</v>
      </c>
      <c r="B9" s="418" t="s">
        <v>343</v>
      </c>
      <c r="C9" s="712"/>
      <c r="D9" s="410">
        <v>44999</v>
      </c>
    </row>
    <row r="10" spans="1:4" s="42" customFormat="1" ht="36.6" customHeight="1" thickTop="1" thickBot="1">
      <c r="A10" s="417" t="s">
        <v>328</v>
      </c>
      <c r="B10" s="404"/>
      <c r="C10" s="713"/>
      <c r="D10" s="411"/>
    </row>
    <row r="11" spans="1:4" s="42" customFormat="1" ht="44.25" customHeight="1" thickTop="1">
      <c r="A11" s="231" t="s">
        <v>406</v>
      </c>
      <c r="B11" s="407"/>
      <c r="C11" s="711" t="s">
        <v>410</v>
      </c>
      <c r="D11" s="408"/>
    </row>
    <row r="12" spans="1:4" s="42" customFormat="1" ht="197.4" customHeight="1">
      <c r="A12" s="413" t="s">
        <v>407</v>
      </c>
      <c r="B12" s="433" t="s">
        <v>409</v>
      </c>
      <c r="C12" s="712"/>
      <c r="D12" s="410">
        <v>45002</v>
      </c>
    </row>
    <row r="13" spans="1:4" s="42" customFormat="1" ht="36.6" customHeight="1" thickBot="1">
      <c r="A13" s="232" t="s">
        <v>408</v>
      </c>
      <c r="B13" s="404"/>
      <c r="C13" s="713"/>
      <c r="D13" s="411"/>
    </row>
    <row r="14" spans="1:4" s="42" customFormat="1" ht="46.2" customHeight="1" thickBot="1">
      <c r="A14" s="532" t="s">
        <v>411</v>
      </c>
      <c r="B14" s="227"/>
      <c r="C14" s="714" t="s">
        <v>414</v>
      </c>
      <c r="D14" s="717">
        <v>45004</v>
      </c>
    </row>
    <row r="15" spans="1:4" s="42" customFormat="1" ht="409.6" customHeight="1" thickBot="1">
      <c r="A15" s="858" t="s">
        <v>412</v>
      </c>
      <c r="B15" s="860" t="s">
        <v>413</v>
      </c>
      <c r="C15" s="715"/>
      <c r="D15" s="718"/>
    </row>
    <row r="16" spans="1:4" s="42" customFormat="1" ht="123.6" customHeight="1" thickBot="1">
      <c r="A16" s="859"/>
      <c r="B16" s="861"/>
      <c r="C16" s="715"/>
      <c r="D16" s="718"/>
    </row>
    <row r="17" spans="1:4" s="42" customFormat="1" ht="34.950000000000003" customHeight="1" thickBot="1">
      <c r="A17" s="519" t="s">
        <v>415</v>
      </c>
      <c r="B17" s="520"/>
      <c r="C17" s="716"/>
      <c r="D17" s="718"/>
    </row>
    <row r="18" spans="1:4" s="42" customFormat="1" ht="43.8" customHeight="1" thickTop="1">
      <c r="A18" s="419" t="s">
        <v>418</v>
      </c>
      <c r="B18" s="518"/>
      <c r="C18" s="711" t="s">
        <v>420</v>
      </c>
      <c r="D18" s="719">
        <v>45002</v>
      </c>
    </row>
    <row r="19" spans="1:4" s="42" customFormat="1" ht="341.4" customHeight="1">
      <c r="A19" s="413" t="s">
        <v>417</v>
      </c>
      <c r="B19" s="228" t="s">
        <v>419</v>
      </c>
      <c r="C19" s="712"/>
      <c r="D19" s="720"/>
    </row>
    <row r="20" spans="1:4" s="42" customFormat="1" ht="34.950000000000003" customHeight="1" thickBot="1">
      <c r="A20" s="232" t="s">
        <v>416</v>
      </c>
      <c r="B20" s="229"/>
      <c r="C20" s="713"/>
      <c r="D20" s="721"/>
    </row>
    <row r="21" spans="1:4" s="42" customFormat="1" ht="48.6" customHeight="1" thickTop="1">
      <c r="A21" s="384" t="s">
        <v>421</v>
      </c>
      <c r="B21" s="729" t="s">
        <v>423</v>
      </c>
      <c r="C21" s="714" t="s">
        <v>424</v>
      </c>
      <c r="D21" s="726">
        <v>45000</v>
      </c>
    </row>
    <row r="22" spans="1:4" s="42" customFormat="1" ht="91.2" customHeight="1">
      <c r="A22" s="421" t="s">
        <v>422</v>
      </c>
      <c r="B22" s="730"/>
      <c r="C22" s="715"/>
      <c r="D22" s="727"/>
    </row>
    <row r="23" spans="1:4" s="42" customFormat="1" ht="43.2" customHeight="1" thickBot="1">
      <c r="A23" s="504" t="s">
        <v>425</v>
      </c>
      <c r="B23" s="731"/>
      <c r="C23" s="716"/>
      <c r="D23" s="728"/>
    </row>
    <row r="24" spans="1:4" s="42" customFormat="1" ht="51" customHeight="1" thickTop="1" thickBot="1">
      <c r="A24" s="505" t="s">
        <v>426</v>
      </c>
      <c r="B24" s="735" t="s">
        <v>429</v>
      </c>
      <c r="C24" s="735" t="s">
        <v>430</v>
      </c>
      <c r="D24" s="717">
        <v>44999</v>
      </c>
    </row>
    <row r="25" spans="1:4" s="42" customFormat="1" ht="168" customHeight="1" thickBot="1">
      <c r="A25" s="405" t="s">
        <v>427</v>
      </c>
      <c r="B25" s="736"/>
      <c r="C25" s="736"/>
      <c r="D25" s="718"/>
    </row>
    <row r="26" spans="1:4" s="42" customFormat="1" ht="43.2" customHeight="1" thickBot="1">
      <c r="A26" s="397" t="s">
        <v>428</v>
      </c>
      <c r="B26" s="737"/>
      <c r="C26" s="737"/>
      <c r="D26" s="718"/>
    </row>
    <row r="27" spans="1:4" s="42" customFormat="1" ht="48.6" customHeight="1" thickTop="1" thickBot="1">
      <c r="A27" s="233" t="s">
        <v>431</v>
      </c>
      <c r="B27" s="732" t="s">
        <v>434</v>
      </c>
      <c r="C27" s="723" t="s">
        <v>435</v>
      </c>
      <c r="D27" s="717">
        <v>44998</v>
      </c>
    </row>
    <row r="28" spans="1:4" s="42" customFormat="1" ht="247.8" customHeight="1" thickBot="1">
      <c r="A28" s="500" t="s">
        <v>432</v>
      </c>
      <c r="B28" s="733"/>
      <c r="C28" s="724"/>
      <c r="D28" s="718"/>
    </row>
    <row r="29" spans="1:4" s="42" customFormat="1" ht="40.950000000000003" customHeight="1" thickBot="1">
      <c r="A29" s="394" t="s">
        <v>433</v>
      </c>
      <c r="B29" s="734"/>
      <c r="C29" s="725"/>
      <c r="D29" s="722"/>
    </row>
    <row r="30" spans="1:4" s="42" customFormat="1" ht="48.6" customHeight="1" thickTop="1" thickBot="1">
      <c r="A30" s="233" t="s">
        <v>436</v>
      </c>
      <c r="B30" s="732" t="s">
        <v>423</v>
      </c>
      <c r="C30" s="723" t="s">
        <v>439</v>
      </c>
      <c r="D30" s="717">
        <v>45004</v>
      </c>
    </row>
    <row r="31" spans="1:4" s="42" customFormat="1" ht="383.4" customHeight="1" thickBot="1">
      <c r="A31" s="500" t="s">
        <v>437</v>
      </c>
      <c r="B31" s="733"/>
      <c r="C31" s="724"/>
      <c r="D31" s="718"/>
    </row>
    <row r="32" spans="1:4" s="42" customFormat="1" ht="40.950000000000003" customHeight="1" thickBot="1">
      <c r="A32" s="394" t="s">
        <v>438</v>
      </c>
      <c r="B32" s="734"/>
      <c r="C32" s="725"/>
      <c r="D32" s="722"/>
    </row>
    <row r="33" spans="1:4" s="42" customFormat="1" ht="40.950000000000003" hidden="1" customHeight="1" thickTop="1" thickBot="1">
      <c r="A33" s="233"/>
      <c r="B33" s="732"/>
      <c r="C33" s="723"/>
      <c r="D33" s="717"/>
    </row>
    <row r="34" spans="1:4" s="42" customFormat="1" ht="177" hidden="1" customHeight="1" thickBot="1">
      <c r="A34" s="500"/>
      <c r="B34" s="733"/>
      <c r="C34" s="724"/>
      <c r="D34" s="718"/>
    </row>
    <row r="35" spans="1:4" s="42" customFormat="1" ht="40.950000000000003" hidden="1" customHeight="1" thickBot="1">
      <c r="A35" s="394"/>
      <c r="B35" s="734"/>
      <c r="C35" s="725"/>
      <c r="D35" s="722"/>
    </row>
    <row r="36" spans="1:4" ht="19.8" thickTop="1"/>
  </sheetData>
  <mergeCells count="25">
    <mergeCell ref="A15:A16"/>
    <mergeCell ref="B15:B16"/>
    <mergeCell ref="B21:B23"/>
    <mergeCell ref="B27:B29"/>
    <mergeCell ref="B33:B35"/>
    <mergeCell ref="C33:C35"/>
    <mergeCell ref="D33:D35"/>
    <mergeCell ref="B30:B32"/>
    <mergeCell ref="C30:C32"/>
    <mergeCell ref="D30:D32"/>
    <mergeCell ref="B24:B26"/>
    <mergeCell ref="C24:C26"/>
    <mergeCell ref="C2:C4"/>
    <mergeCell ref="C14:C17"/>
    <mergeCell ref="D24:D26"/>
    <mergeCell ref="D18:D20"/>
    <mergeCell ref="D27:D29"/>
    <mergeCell ref="C27:C29"/>
    <mergeCell ref="D21:D23"/>
    <mergeCell ref="C21:C23"/>
    <mergeCell ref="C18:C20"/>
    <mergeCell ref="C5:C7"/>
    <mergeCell ref="C8:C10"/>
    <mergeCell ref="D14:D17"/>
    <mergeCell ref="C11:C13"/>
  </mergeCells>
  <phoneticPr fontId="16"/>
  <hyperlinks>
    <hyperlink ref="A4" r:id="rId1" xr:uid="{7851B43E-2736-490A-B206-3452775C51A4}"/>
    <hyperlink ref="A7" r:id="rId2" xr:uid="{4AC31B5C-38F5-431A-89E8-DE6FBAAE78D8}"/>
    <hyperlink ref="A10" r:id="rId3" xr:uid="{2B0FC6A2-AF4A-4AC6-8137-8118736E7BEA}"/>
    <hyperlink ref="A13" r:id="rId4" xr:uid="{A3682177-2868-4F43-B05C-656EA560BFE5}"/>
    <hyperlink ref="A17" r:id="rId5" xr:uid="{6158A05B-D633-4989-AE7A-F6B04DCF0CBC}"/>
    <hyperlink ref="A20" r:id="rId6" xr:uid="{04A55D08-EAB4-45AF-8666-37ACC0030D76}"/>
    <hyperlink ref="A23" r:id="rId7" xr:uid="{CB9CE4A4-513B-4C17-8284-3A91997C03C1}"/>
    <hyperlink ref="A26" r:id="rId8" xr:uid="{B9E3D9B8-EFC8-4863-A85F-522CD314D414}"/>
    <hyperlink ref="A29" r:id="rId9" xr:uid="{EF586751-A3DF-4456-A29E-A4E86ABB80CC}"/>
    <hyperlink ref="A32" r:id="rId10" xr:uid="{CFE5D2B2-685B-4C7D-BCDE-338D2ABD17F0}"/>
  </hyperlinks>
  <pageMargins left="0" right="0" top="0.19685039370078741" bottom="0.39370078740157483" header="0" footer="0.19685039370078741"/>
  <pageSetup paperSize="8" scale="28" orientation="portrait" horizontalDpi="300" verticalDpi="300" r:id="rId1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0466-F7EB-45F5-8695-7CD37F285E86}">
  <sheetPr codeName="Sheet7"/>
  <dimension ref="A1:C36"/>
  <sheetViews>
    <sheetView defaultGridColor="0" view="pageBreakPreview" topLeftCell="B23" colorId="56" zoomScale="91" zoomScaleNormal="66" zoomScaleSheetLayoutView="91" workbookViewId="0">
      <selection activeCell="D33" sqref="D33"/>
    </sheetView>
  </sheetViews>
  <sheetFormatPr defaultColWidth="9" defaultRowHeight="19.2"/>
  <cols>
    <col min="1" max="1" width="193.5546875" style="392" customWidth="1"/>
    <col min="2" max="2" width="18" style="182" customWidth="1"/>
    <col min="3" max="3" width="20.109375" style="183" customWidth="1"/>
    <col min="4" max="16384" width="9" style="38"/>
  </cols>
  <sheetData>
    <row r="1" spans="1:3" ht="58.95" customHeight="1" thickBot="1">
      <c r="A1" s="37" t="s">
        <v>329</v>
      </c>
      <c r="B1" s="371" t="s">
        <v>24</v>
      </c>
      <c r="C1" s="372" t="s">
        <v>2</v>
      </c>
    </row>
    <row r="2" spans="1:3" ht="48.6" customHeight="1">
      <c r="A2" s="163" t="s">
        <v>440</v>
      </c>
      <c r="B2" s="177"/>
      <c r="C2" s="178"/>
    </row>
    <row r="3" spans="1:3" ht="205.8" customHeight="1">
      <c r="A3" s="512" t="s">
        <v>456</v>
      </c>
      <c r="B3" s="508" t="s">
        <v>463</v>
      </c>
      <c r="C3" s="179">
        <v>45002</v>
      </c>
    </row>
    <row r="4" spans="1:3" ht="48.6" customHeight="1" thickBot="1">
      <c r="A4" s="395" t="s">
        <v>448</v>
      </c>
      <c r="B4" s="180"/>
      <c r="C4" s="181"/>
    </row>
    <row r="5" spans="1:3" ht="48.6" customHeight="1">
      <c r="A5" s="163" t="s">
        <v>441</v>
      </c>
      <c r="B5" s="177"/>
      <c r="C5" s="178"/>
    </row>
    <row r="6" spans="1:3" ht="118.8" customHeight="1">
      <c r="A6" s="512" t="s">
        <v>457</v>
      </c>
      <c r="B6" s="398" t="s">
        <v>463</v>
      </c>
      <c r="C6" s="179">
        <v>45002</v>
      </c>
    </row>
    <row r="7" spans="1:3" ht="48.6" customHeight="1" thickBot="1">
      <c r="A7" s="395" t="s">
        <v>449</v>
      </c>
      <c r="B7" s="180"/>
      <c r="C7" s="181"/>
    </row>
    <row r="8" spans="1:3" ht="48.6" customHeight="1">
      <c r="A8" s="163" t="s">
        <v>442</v>
      </c>
      <c r="B8" s="177"/>
      <c r="C8" s="178" t="s">
        <v>204</v>
      </c>
    </row>
    <row r="9" spans="1:3" ht="99.6" customHeight="1">
      <c r="A9" s="512" t="s">
        <v>458</v>
      </c>
      <c r="B9" s="398" t="s">
        <v>464</v>
      </c>
      <c r="C9" s="179">
        <v>45002</v>
      </c>
    </row>
    <row r="10" spans="1:3" ht="48.6" customHeight="1" thickBot="1">
      <c r="A10" s="395" t="s">
        <v>450</v>
      </c>
      <c r="B10" s="180"/>
      <c r="C10" s="181"/>
    </row>
    <row r="11" spans="1:3" ht="48.6" customHeight="1">
      <c r="A11" s="163" t="s">
        <v>443</v>
      </c>
      <c r="B11" s="177"/>
      <c r="C11" s="178"/>
    </row>
    <row r="12" spans="1:3" ht="208.2" customHeight="1">
      <c r="A12" s="512" t="s">
        <v>459</v>
      </c>
      <c r="B12" s="523" t="s">
        <v>465</v>
      </c>
      <c r="C12" s="179">
        <v>45001</v>
      </c>
    </row>
    <row r="13" spans="1:3" ht="39.6" customHeight="1" thickBot="1">
      <c r="A13" s="395" t="s">
        <v>451</v>
      </c>
      <c r="B13" s="180"/>
      <c r="C13" s="181"/>
    </row>
    <row r="14" spans="1:3" ht="48.6" customHeight="1">
      <c r="A14" s="163" t="s">
        <v>444</v>
      </c>
      <c r="B14" s="177"/>
      <c r="C14" s="178"/>
    </row>
    <row r="15" spans="1:3" ht="304.8" customHeight="1">
      <c r="A15" s="862" t="s">
        <v>468</v>
      </c>
      <c r="B15" s="508" t="s">
        <v>465</v>
      </c>
      <c r="C15" s="179">
        <v>45000</v>
      </c>
    </row>
    <row r="16" spans="1:3" ht="48.6" customHeight="1" thickBot="1">
      <c r="A16" s="395" t="s">
        <v>452</v>
      </c>
      <c r="B16" s="180"/>
      <c r="C16" s="181"/>
    </row>
    <row r="17" spans="1:3" ht="48.6" customHeight="1">
      <c r="A17" s="163" t="s">
        <v>445</v>
      </c>
      <c r="B17" s="177"/>
      <c r="C17" s="178"/>
    </row>
    <row r="18" spans="1:3" ht="321" customHeight="1">
      <c r="A18" s="512" t="s">
        <v>460</v>
      </c>
      <c r="B18" s="398" t="s">
        <v>466</v>
      </c>
      <c r="C18" s="179">
        <v>45000</v>
      </c>
    </row>
    <row r="19" spans="1:3" ht="48.6" customHeight="1" thickBot="1">
      <c r="A19" s="395" t="s">
        <v>453</v>
      </c>
      <c r="B19" s="180"/>
      <c r="C19" s="181"/>
    </row>
    <row r="20" spans="1:3" ht="48.6" customHeight="1">
      <c r="A20" s="163" t="s">
        <v>446</v>
      </c>
      <c r="B20" s="177"/>
      <c r="C20" s="178"/>
    </row>
    <row r="21" spans="1:3" ht="297.60000000000002" customHeight="1">
      <c r="A21" s="512" t="s">
        <v>461</v>
      </c>
      <c r="B21" s="398" t="s">
        <v>467</v>
      </c>
      <c r="C21" s="179">
        <v>44999</v>
      </c>
    </row>
    <row r="22" spans="1:3" ht="48.6" customHeight="1" thickBot="1">
      <c r="A22" s="395" t="s">
        <v>454</v>
      </c>
      <c r="B22" s="180"/>
      <c r="C22" s="181"/>
    </row>
    <row r="23" spans="1:3" ht="48.6" customHeight="1">
      <c r="A23" s="163" t="s">
        <v>447</v>
      </c>
      <c r="B23" s="177"/>
      <c r="C23" s="178"/>
    </row>
    <row r="24" spans="1:3" ht="327.60000000000002" customHeight="1">
      <c r="A24" s="512" t="s">
        <v>462</v>
      </c>
      <c r="B24" s="398" t="s">
        <v>466</v>
      </c>
      <c r="C24" s="179">
        <v>44999</v>
      </c>
    </row>
    <row r="25" spans="1:3" ht="48.6" customHeight="1" thickBot="1">
      <c r="A25" s="395" t="s">
        <v>455</v>
      </c>
      <c r="B25" s="180"/>
      <c r="C25" s="181"/>
    </row>
    <row r="26" spans="1:3" ht="48.6" hidden="1" customHeight="1">
      <c r="A26" s="163"/>
      <c r="B26" s="177"/>
      <c r="C26" s="178"/>
    </row>
    <row r="27" spans="1:3" ht="272.39999999999998" hidden="1" customHeight="1">
      <c r="A27" s="427"/>
      <c r="B27" s="398"/>
      <c r="C27" s="179"/>
    </row>
    <row r="28" spans="1:3" ht="48.6" hidden="1" customHeight="1" thickBot="1">
      <c r="A28" s="395"/>
      <c r="B28" s="180"/>
      <c r="C28" s="181"/>
    </row>
    <row r="29" spans="1:3" ht="48.6" hidden="1" customHeight="1">
      <c r="A29" s="163"/>
      <c r="B29" s="177"/>
      <c r="C29" s="178"/>
    </row>
    <row r="30" spans="1:3" ht="342" hidden="1" customHeight="1">
      <c r="A30" s="427"/>
      <c r="B30" s="398"/>
      <c r="C30" s="179"/>
    </row>
    <row r="31" spans="1:3" ht="48.6" hidden="1" customHeight="1" thickBot="1">
      <c r="A31" s="395"/>
      <c r="B31" s="180"/>
      <c r="C31" s="181"/>
    </row>
    <row r="32" spans="1:3" ht="25.2" customHeight="1">
      <c r="A32" s="230"/>
      <c r="B32" s="521"/>
      <c r="C32" s="522"/>
    </row>
    <row r="33" spans="1:3" ht="25.2" customHeight="1" thickBot="1">
      <c r="A33" s="230"/>
      <c r="B33" s="521"/>
      <c r="C33" s="522"/>
    </row>
    <row r="34" spans="1:3" ht="37.799999999999997" customHeight="1">
      <c r="A34" s="738" t="s">
        <v>28</v>
      </c>
      <c r="B34" s="738"/>
      <c r="C34" s="738"/>
    </row>
    <row r="35" spans="1:3" ht="46.2" customHeight="1">
      <c r="A35" s="739" t="s">
        <v>27</v>
      </c>
      <c r="B35" s="739"/>
      <c r="C35" s="739"/>
    </row>
    <row r="36" spans="1:3">
      <c r="A36" s="392" t="s">
        <v>21</v>
      </c>
    </row>
  </sheetData>
  <mergeCells count="2">
    <mergeCell ref="A34:C34"/>
    <mergeCell ref="A35:C35"/>
  </mergeCells>
  <phoneticPr fontId="106"/>
  <hyperlinks>
    <hyperlink ref="A13" r:id="rId1" xr:uid="{391E00CE-C2BA-4982-8CFA-57286DF7E403}"/>
    <hyperlink ref="A16" r:id="rId2" xr:uid="{5C6AB71C-2AC5-42D9-8623-A150465E483D}"/>
    <hyperlink ref="A19" r:id="rId3" xr:uid="{A2A0DC60-3783-4968-8FAA-9940435B269B}"/>
    <hyperlink ref="A22" r:id="rId4" xr:uid="{3E2A462E-32C0-426D-B4C7-EE4E4FA6F2E7}"/>
    <hyperlink ref="A25" r:id="rId5" xr:uid="{1686E00F-747D-4CE8-ADAD-14BDA6047A1E}"/>
    <hyperlink ref="A10" r:id="rId6" xr:uid="{BBD93C80-6B1E-4C78-A294-87EF725FD103}"/>
    <hyperlink ref="A7" r:id="rId7" xr:uid="{99C1A8FA-0B23-4703-9DEB-559FEEDF0FB6}"/>
    <hyperlink ref="A4" r:id="rId8" xr:uid="{5B49C84C-CB08-4372-B5B8-C789312FFACE}"/>
  </hyperlinks>
  <pageMargins left="0.74803149606299213" right="0.74803149606299213" top="0.98425196850393704" bottom="0.98425196850393704" header="0.51181102362204722" footer="0.51181102362204722"/>
  <pageSetup paperSize="9" scale="16" fitToHeight="3" orientation="portrait" r:id="rId9"/>
  <headerFooter alignWithMargins="0"/>
  <rowBreaks count="1" manualBreakCount="1">
    <brk id="33"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5B539-B7C8-4B9A-AF45-81CD3C93087E}">
  <sheetPr codeName="Sheet8">
    <tabColor indexed="46"/>
  </sheetPr>
  <dimension ref="A1:AE39"/>
  <sheetViews>
    <sheetView zoomScaleNormal="100" zoomScaleSheetLayoutView="100" workbookViewId="0">
      <selection activeCell="T6" sqref="T6"/>
    </sheetView>
  </sheetViews>
  <sheetFormatPr defaultColWidth="9" defaultRowHeight="13.2"/>
  <cols>
    <col min="1" max="1" width="7.33203125" style="1" customWidth="1"/>
    <col min="2" max="13" width="6.77734375" style="1" customWidth="1"/>
    <col min="14" max="14" width="7.44140625" style="1" customWidth="1"/>
    <col min="15" max="15" width="5.88671875" style="1" customWidth="1"/>
    <col min="16" max="16" width="7.44140625" style="1" customWidth="1"/>
    <col min="17" max="29" width="6.77734375" style="1" customWidth="1"/>
    <col min="30" max="16384" width="9" style="1"/>
  </cols>
  <sheetData>
    <row r="1" spans="1:29" ht="15" customHeight="1">
      <c r="A1" s="742" t="s">
        <v>3</v>
      </c>
      <c r="B1" s="743"/>
      <c r="C1" s="743"/>
      <c r="D1" s="743"/>
      <c r="E1" s="743"/>
      <c r="F1" s="743"/>
      <c r="G1" s="743"/>
      <c r="H1" s="743"/>
      <c r="I1" s="743"/>
      <c r="J1" s="743"/>
      <c r="K1" s="743"/>
      <c r="L1" s="743"/>
      <c r="M1" s="743"/>
      <c r="N1" s="744"/>
      <c r="P1" s="745" t="s">
        <v>4</v>
      </c>
      <c r="Q1" s="746"/>
      <c r="R1" s="746"/>
      <c r="S1" s="746"/>
      <c r="T1" s="746"/>
      <c r="U1" s="746"/>
      <c r="V1" s="746"/>
      <c r="W1" s="746"/>
      <c r="X1" s="746"/>
      <c r="Y1" s="746"/>
      <c r="Z1" s="746"/>
      <c r="AA1" s="746"/>
      <c r="AB1" s="746"/>
      <c r="AC1" s="747"/>
    </row>
    <row r="2" spans="1:29" ht="18" customHeight="1" thickBot="1">
      <c r="A2" s="748" t="s">
        <v>5</v>
      </c>
      <c r="B2" s="749"/>
      <c r="C2" s="749"/>
      <c r="D2" s="749"/>
      <c r="E2" s="749"/>
      <c r="F2" s="749"/>
      <c r="G2" s="749"/>
      <c r="H2" s="749"/>
      <c r="I2" s="749"/>
      <c r="J2" s="749"/>
      <c r="K2" s="749"/>
      <c r="L2" s="749"/>
      <c r="M2" s="749"/>
      <c r="N2" s="750"/>
      <c r="P2" s="751" t="s">
        <v>6</v>
      </c>
      <c r="Q2" s="749"/>
      <c r="R2" s="749"/>
      <c r="S2" s="749"/>
      <c r="T2" s="749"/>
      <c r="U2" s="749"/>
      <c r="V2" s="749"/>
      <c r="W2" s="749"/>
      <c r="X2" s="749"/>
      <c r="Y2" s="749"/>
      <c r="Z2" s="749"/>
      <c r="AA2" s="749"/>
      <c r="AB2" s="749"/>
      <c r="AC2" s="752"/>
    </row>
    <row r="3" spans="1:29" ht="13.8" thickBot="1">
      <c r="A3" s="6"/>
      <c r="B3" s="197" t="s">
        <v>230</v>
      </c>
      <c r="C3" s="197" t="s">
        <v>7</v>
      </c>
      <c r="D3" s="188" t="s">
        <v>8</v>
      </c>
      <c r="E3" s="197" t="s">
        <v>9</v>
      </c>
      <c r="F3" s="197" t="s">
        <v>10</v>
      </c>
      <c r="G3" s="197" t="s">
        <v>11</v>
      </c>
      <c r="H3" s="197" t="s">
        <v>12</v>
      </c>
      <c r="I3" s="197" t="s">
        <v>13</v>
      </c>
      <c r="J3" s="197" t="s">
        <v>14</v>
      </c>
      <c r="K3" s="197" t="s">
        <v>15</v>
      </c>
      <c r="L3" s="197" t="s">
        <v>16</v>
      </c>
      <c r="M3" s="197" t="s">
        <v>17</v>
      </c>
      <c r="N3" s="7" t="s">
        <v>18</v>
      </c>
      <c r="P3" s="8"/>
      <c r="Q3" s="197" t="s">
        <v>230</v>
      </c>
      <c r="R3" s="197" t="s">
        <v>7</v>
      </c>
      <c r="S3" s="188" t="s">
        <v>8</v>
      </c>
      <c r="T3" s="197" t="s">
        <v>9</v>
      </c>
      <c r="U3" s="197" t="s">
        <v>10</v>
      </c>
      <c r="V3" s="197" t="s">
        <v>11</v>
      </c>
      <c r="W3" s="197" t="s">
        <v>12</v>
      </c>
      <c r="X3" s="197" t="s">
        <v>13</v>
      </c>
      <c r="Y3" s="197" t="s">
        <v>14</v>
      </c>
      <c r="Z3" s="197" t="s">
        <v>15</v>
      </c>
      <c r="AA3" s="197" t="s">
        <v>16</v>
      </c>
      <c r="AB3" s="197" t="s">
        <v>17</v>
      </c>
      <c r="AC3" s="9" t="s">
        <v>19</v>
      </c>
    </row>
    <row r="4" spans="1:29" ht="19.8" thickBot="1">
      <c r="A4" s="497" t="s">
        <v>228</v>
      </c>
      <c r="B4" s="498">
        <f>AVERAGE(B7:B18)</f>
        <v>68.083333333333329</v>
      </c>
      <c r="C4" s="498">
        <f t="shared" ref="C4:M4" si="0">AVERAGE(C7:C18)</f>
        <v>55.916666666666664</v>
      </c>
      <c r="D4" s="498">
        <f t="shared" si="0"/>
        <v>61.75</v>
      </c>
      <c r="E4" s="498">
        <f t="shared" si="0"/>
        <v>102.45454545454545</v>
      </c>
      <c r="F4" s="498">
        <f t="shared" si="0"/>
        <v>184.81818181818181</v>
      </c>
      <c r="G4" s="498">
        <f t="shared" si="0"/>
        <v>405.27272727272725</v>
      </c>
      <c r="H4" s="498">
        <f t="shared" si="0"/>
        <v>614.90909090909088</v>
      </c>
      <c r="I4" s="498">
        <f t="shared" si="0"/>
        <v>875.18181818181813</v>
      </c>
      <c r="J4" s="498">
        <f t="shared" si="0"/>
        <v>564.72727272727275</v>
      </c>
      <c r="K4" s="498">
        <f t="shared" si="0"/>
        <v>363.72727272727275</v>
      </c>
      <c r="L4" s="498">
        <f t="shared" si="0"/>
        <v>207</v>
      </c>
      <c r="M4" s="498">
        <f t="shared" si="0"/>
        <v>134.81818181818181</v>
      </c>
      <c r="N4" s="498">
        <f>AVERAGE(N7:N18)</f>
        <v>3639.7272727272725</v>
      </c>
      <c r="O4" s="10"/>
      <c r="P4" s="499" t="str">
        <f>+A4</f>
        <v>12-21年月平均</v>
      </c>
      <c r="Q4" s="498">
        <f>AVERAGE(Q7:Q18)</f>
        <v>8.1666666666666661</v>
      </c>
      <c r="R4" s="498">
        <f t="shared" ref="R4:AC4" si="1">AVERAGE(R7:R18)</f>
        <v>8.75</v>
      </c>
      <c r="S4" s="498">
        <f t="shared" si="1"/>
        <v>13.166666666666666</v>
      </c>
      <c r="T4" s="498">
        <f t="shared" si="1"/>
        <v>6.9090909090909092</v>
      </c>
      <c r="U4" s="498">
        <f t="shared" si="1"/>
        <v>9.8181818181818183</v>
      </c>
      <c r="V4" s="498">
        <f t="shared" si="1"/>
        <v>9.0909090909090917</v>
      </c>
      <c r="W4" s="498">
        <f t="shared" si="1"/>
        <v>8.1818181818181817</v>
      </c>
      <c r="X4" s="498">
        <f t="shared" si="1"/>
        <v>11.545454545454545</v>
      </c>
      <c r="Y4" s="498">
        <f t="shared" si="1"/>
        <v>9.9090909090909083</v>
      </c>
      <c r="Z4" s="498">
        <f t="shared" si="1"/>
        <v>19.818181818181817</v>
      </c>
      <c r="AA4" s="498">
        <f t="shared" si="1"/>
        <v>11.636363636363637</v>
      </c>
      <c r="AB4" s="498">
        <f t="shared" si="1"/>
        <v>12.181818181818182</v>
      </c>
      <c r="AC4" s="498">
        <f t="shared" si="1"/>
        <v>131.45454545454547</v>
      </c>
    </row>
    <row r="5" spans="1:29" ht="19.8" customHeight="1" thickBot="1">
      <c r="A5" s="344"/>
      <c r="B5" s="344"/>
      <c r="C5" s="344"/>
      <c r="D5" s="11" t="s">
        <v>20</v>
      </c>
      <c r="E5" s="118"/>
      <c r="F5" s="118"/>
      <c r="G5" s="118"/>
      <c r="H5" s="118"/>
      <c r="I5" s="118"/>
      <c r="J5" s="118"/>
      <c r="K5" s="118"/>
      <c r="L5" s="118"/>
      <c r="M5" s="118"/>
      <c r="N5" s="307"/>
      <c r="O5" s="119"/>
      <c r="P5" s="189"/>
      <c r="Q5" s="189"/>
      <c r="R5" s="189"/>
      <c r="S5" s="11" t="s">
        <v>20</v>
      </c>
      <c r="T5" s="118"/>
      <c r="U5" s="118"/>
      <c r="V5" s="118"/>
      <c r="W5" s="118"/>
      <c r="X5" s="118"/>
      <c r="Y5" s="118"/>
      <c r="Z5" s="118"/>
      <c r="AA5" s="118"/>
      <c r="AB5" s="118"/>
      <c r="AC5" s="307"/>
    </row>
    <row r="6" spans="1:29" ht="19.8" customHeight="1" thickBot="1">
      <c r="A6" s="344"/>
      <c r="B6" s="344"/>
      <c r="C6" s="344"/>
      <c r="D6" s="484">
        <v>12</v>
      </c>
      <c r="E6" s="483"/>
      <c r="F6" s="483"/>
      <c r="G6" s="483"/>
      <c r="H6" s="483"/>
      <c r="I6" s="483"/>
      <c r="J6" s="483"/>
      <c r="K6" s="483"/>
      <c r="L6" s="483"/>
      <c r="M6" s="483"/>
      <c r="N6" s="475"/>
      <c r="O6" s="119"/>
      <c r="P6" s="189"/>
      <c r="Q6" s="189"/>
      <c r="R6" s="189"/>
      <c r="S6" s="484">
        <v>2</v>
      </c>
      <c r="T6" s="483"/>
      <c r="U6" s="483"/>
      <c r="V6" s="483"/>
      <c r="W6" s="483"/>
      <c r="X6" s="483"/>
      <c r="Y6" s="483"/>
      <c r="Z6" s="483"/>
      <c r="AA6" s="483"/>
      <c r="AB6" s="483"/>
      <c r="AC6" s="475"/>
    </row>
    <row r="7" spans="1:29" ht="18" customHeight="1" thickBot="1">
      <c r="A7" s="476" t="s">
        <v>264</v>
      </c>
      <c r="B7" s="494">
        <v>82</v>
      </c>
      <c r="C7" s="492">
        <v>60</v>
      </c>
      <c r="D7" s="492">
        <v>32</v>
      </c>
      <c r="E7" s="492"/>
      <c r="F7" s="492"/>
      <c r="G7" s="492"/>
      <c r="H7" s="492"/>
      <c r="I7" s="492"/>
      <c r="J7" s="492"/>
      <c r="K7" s="492"/>
      <c r="L7" s="492"/>
      <c r="M7" s="495"/>
      <c r="N7" s="493"/>
      <c r="O7" s="10"/>
      <c r="P7" s="482" t="s">
        <v>264</v>
      </c>
      <c r="Q7" s="494">
        <v>1</v>
      </c>
      <c r="R7" s="492">
        <v>1</v>
      </c>
      <c r="S7" s="492">
        <v>3</v>
      </c>
      <c r="T7" s="492"/>
      <c r="U7" s="492"/>
      <c r="V7" s="492"/>
      <c r="W7" s="492"/>
      <c r="X7" s="492"/>
      <c r="Y7" s="492"/>
      <c r="Z7" s="492"/>
      <c r="AA7" s="492"/>
      <c r="AB7" s="496"/>
      <c r="AC7" s="493"/>
    </row>
    <row r="8" spans="1:29" ht="18" customHeight="1" thickBot="1">
      <c r="A8" s="476" t="s">
        <v>229</v>
      </c>
      <c r="B8" s="485">
        <v>81</v>
      </c>
      <c r="C8" s="486">
        <v>39</v>
      </c>
      <c r="D8" s="486">
        <v>72</v>
      </c>
      <c r="E8" s="487">
        <v>89</v>
      </c>
      <c r="F8" s="487">
        <v>258</v>
      </c>
      <c r="G8" s="487">
        <v>416</v>
      </c>
      <c r="H8" s="487">
        <v>554</v>
      </c>
      <c r="I8" s="487">
        <v>568</v>
      </c>
      <c r="J8" s="487">
        <v>578</v>
      </c>
      <c r="K8" s="487">
        <v>337</v>
      </c>
      <c r="L8" s="487">
        <v>169</v>
      </c>
      <c r="M8" s="487">
        <v>168</v>
      </c>
      <c r="N8" s="488">
        <f t="shared" ref="N8:N19" si="2">SUM(B8:M8)</f>
        <v>3329</v>
      </c>
      <c r="O8" s="124" t="s">
        <v>21</v>
      </c>
      <c r="P8" s="477" t="s">
        <v>229</v>
      </c>
      <c r="Q8" s="489">
        <v>0</v>
      </c>
      <c r="R8" s="490">
        <v>5</v>
      </c>
      <c r="S8" s="490">
        <v>4</v>
      </c>
      <c r="T8" s="490">
        <v>1</v>
      </c>
      <c r="U8" s="490">
        <v>1</v>
      </c>
      <c r="V8" s="490">
        <v>1</v>
      </c>
      <c r="W8" s="490">
        <v>1</v>
      </c>
      <c r="X8" s="490">
        <v>1</v>
      </c>
      <c r="Y8" s="489">
        <v>0</v>
      </c>
      <c r="Z8" s="489">
        <v>0</v>
      </c>
      <c r="AA8" s="489">
        <v>0</v>
      </c>
      <c r="AB8" s="489">
        <v>2</v>
      </c>
      <c r="AC8" s="491">
        <f t="shared" ref="AC8:AC19" si="3">SUM(Q8:AB8)</f>
        <v>16</v>
      </c>
    </row>
    <row r="9" spans="1:29" ht="18" customHeight="1" thickBot="1">
      <c r="A9" s="345" t="s">
        <v>201</v>
      </c>
      <c r="B9" s="365">
        <v>81</v>
      </c>
      <c r="C9" s="365">
        <v>48</v>
      </c>
      <c r="D9" s="366">
        <v>71</v>
      </c>
      <c r="E9" s="365">
        <v>128</v>
      </c>
      <c r="F9" s="365">
        <v>171</v>
      </c>
      <c r="G9" s="365">
        <v>350</v>
      </c>
      <c r="H9" s="365">
        <v>569</v>
      </c>
      <c r="I9" s="365">
        <v>553</v>
      </c>
      <c r="J9" s="365">
        <v>458</v>
      </c>
      <c r="K9" s="365">
        <v>306</v>
      </c>
      <c r="L9" s="365">
        <v>220</v>
      </c>
      <c r="M9" s="366">
        <v>229</v>
      </c>
      <c r="N9" s="434">
        <f t="shared" si="2"/>
        <v>3184</v>
      </c>
      <c r="O9" s="343"/>
      <c r="P9" s="477" t="s">
        <v>200</v>
      </c>
      <c r="Q9" s="478">
        <v>1</v>
      </c>
      <c r="R9" s="478">
        <v>2</v>
      </c>
      <c r="S9" s="478">
        <v>1</v>
      </c>
      <c r="T9" s="478">
        <v>0</v>
      </c>
      <c r="U9" s="478">
        <v>0</v>
      </c>
      <c r="V9" s="478">
        <v>0</v>
      </c>
      <c r="W9" s="478">
        <v>1</v>
      </c>
      <c r="X9" s="478">
        <v>1</v>
      </c>
      <c r="Y9" s="478">
        <v>0</v>
      </c>
      <c r="Z9" s="478">
        <v>1</v>
      </c>
      <c r="AA9" s="478">
        <v>0</v>
      </c>
      <c r="AB9" s="478">
        <v>0</v>
      </c>
      <c r="AC9" s="479">
        <f t="shared" si="3"/>
        <v>7</v>
      </c>
    </row>
    <row r="10" spans="1:29" ht="18" customHeight="1" thickBot="1">
      <c r="A10" s="346" t="s">
        <v>135</v>
      </c>
      <c r="B10" s="245">
        <v>112</v>
      </c>
      <c r="C10" s="245">
        <v>85</v>
      </c>
      <c r="D10" s="245">
        <v>60</v>
      </c>
      <c r="E10" s="245">
        <v>97</v>
      </c>
      <c r="F10" s="245">
        <v>95</v>
      </c>
      <c r="G10" s="245">
        <v>305</v>
      </c>
      <c r="H10" s="245">
        <v>544</v>
      </c>
      <c r="I10" s="245">
        <v>449</v>
      </c>
      <c r="J10" s="245">
        <v>475</v>
      </c>
      <c r="K10" s="245">
        <v>505</v>
      </c>
      <c r="L10" s="245">
        <v>219</v>
      </c>
      <c r="M10" s="246">
        <v>98</v>
      </c>
      <c r="N10" s="359">
        <f t="shared" si="2"/>
        <v>3044</v>
      </c>
      <c r="O10" s="124"/>
      <c r="P10" s="477" t="s">
        <v>135</v>
      </c>
      <c r="Q10" s="306">
        <v>16</v>
      </c>
      <c r="R10" s="306">
        <v>1</v>
      </c>
      <c r="S10" s="306">
        <v>19</v>
      </c>
      <c r="T10" s="306">
        <v>3</v>
      </c>
      <c r="U10" s="306">
        <v>13</v>
      </c>
      <c r="V10" s="306">
        <v>1</v>
      </c>
      <c r="W10" s="306">
        <v>2</v>
      </c>
      <c r="X10" s="306">
        <v>2</v>
      </c>
      <c r="Y10" s="306">
        <v>0</v>
      </c>
      <c r="Z10" s="306">
        <v>24</v>
      </c>
      <c r="AA10" s="306">
        <v>4</v>
      </c>
      <c r="AB10" s="306">
        <v>2</v>
      </c>
      <c r="AC10" s="358">
        <f t="shared" si="3"/>
        <v>87</v>
      </c>
    </row>
    <row r="11" spans="1:29" ht="18" customHeight="1" thickBot="1">
      <c r="A11" s="347" t="s">
        <v>30</v>
      </c>
      <c r="B11" s="308">
        <v>84</v>
      </c>
      <c r="C11" s="308">
        <v>100</v>
      </c>
      <c r="D11" s="309">
        <v>77</v>
      </c>
      <c r="E11" s="309">
        <v>80</v>
      </c>
      <c r="F11" s="165">
        <v>236</v>
      </c>
      <c r="G11" s="165">
        <v>438</v>
      </c>
      <c r="H11" s="166">
        <v>631</v>
      </c>
      <c r="I11" s="165">
        <v>752</v>
      </c>
      <c r="J11" s="164">
        <v>523</v>
      </c>
      <c r="K11" s="165">
        <v>427</v>
      </c>
      <c r="L11" s="164">
        <v>253</v>
      </c>
      <c r="M11" s="310">
        <v>136</v>
      </c>
      <c r="N11" s="349">
        <f t="shared" si="2"/>
        <v>3737</v>
      </c>
      <c r="O11" s="124"/>
      <c r="P11" s="480" t="s">
        <v>22</v>
      </c>
      <c r="Q11" s="311">
        <v>7</v>
      </c>
      <c r="R11" s="311">
        <v>7</v>
      </c>
      <c r="S11" s="312">
        <v>13</v>
      </c>
      <c r="T11" s="312">
        <v>3</v>
      </c>
      <c r="U11" s="312">
        <v>8</v>
      </c>
      <c r="V11" s="312">
        <v>11</v>
      </c>
      <c r="W11" s="311">
        <v>5</v>
      </c>
      <c r="X11" s="312">
        <v>11</v>
      </c>
      <c r="Y11" s="312">
        <v>9</v>
      </c>
      <c r="Z11" s="312">
        <v>9</v>
      </c>
      <c r="AA11" s="313">
        <v>20</v>
      </c>
      <c r="AB11" s="313">
        <v>37</v>
      </c>
      <c r="AC11" s="356">
        <f t="shared" si="3"/>
        <v>140</v>
      </c>
    </row>
    <row r="12" spans="1:29" ht="18" customHeight="1" thickBot="1">
      <c r="A12" s="347" t="s">
        <v>31</v>
      </c>
      <c r="B12" s="312">
        <v>41</v>
      </c>
      <c r="C12" s="312">
        <v>44</v>
      </c>
      <c r="D12" s="312">
        <v>67</v>
      </c>
      <c r="E12" s="312">
        <v>103</v>
      </c>
      <c r="F12" s="314">
        <v>311</v>
      </c>
      <c r="G12" s="312">
        <v>415</v>
      </c>
      <c r="H12" s="312">
        <v>539</v>
      </c>
      <c r="I12" s="314">
        <v>1165</v>
      </c>
      <c r="J12" s="312">
        <v>534</v>
      </c>
      <c r="K12" s="312">
        <v>297</v>
      </c>
      <c r="L12" s="311">
        <v>205</v>
      </c>
      <c r="M12" s="315">
        <v>92</v>
      </c>
      <c r="N12" s="350">
        <f t="shared" si="2"/>
        <v>3813</v>
      </c>
      <c r="O12" s="124"/>
      <c r="P12" s="481" t="s">
        <v>31</v>
      </c>
      <c r="Q12" s="312">
        <v>9</v>
      </c>
      <c r="R12" s="312">
        <v>22</v>
      </c>
      <c r="S12" s="311">
        <v>18</v>
      </c>
      <c r="T12" s="312">
        <v>9</v>
      </c>
      <c r="U12" s="316">
        <v>21</v>
      </c>
      <c r="V12" s="312">
        <v>14</v>
      </c>
      <c r="W12" s="312">
        <v>6</v>
      </c>
      <c r="X12" s="312">
        <v>13</v>
      </c>
      <c r="Y12" s="312">
        <v>7</v>
      </c>
      <c r="Z12" s="317">
        <v>81</v>
      </c>
      <c r="AA12" s="316">
        <v>31</v>
      </c>
      <c r="AB12" s="317">
        <v>37</v>
      </c>
      <c r="AC12" s="357">
        <f t="shared" si="3"/>
        <v>268</v>
      </c>
    </row>
    <row r="13" spans="1:29" ht="18" customHeight="1" thickBot="1">
      <c r="A13" s="347" t="s">
        <v>32</v>
      </c>
      <c r="B13" s="312">
        <v>57</v>
      </c>
      <c r="C13" s="311">
        <v>35</v>
      </c>
      <c r="D13" s="312">
        <v>95</v>
      </c>
      <c r="E13" s="311">
        <v>112</v>
      </c>
      <c r="F13" s="312">
        <v>131</v>
      </c>
      <c r="G13" s="14">
        <v>340</v>
      </c>
      <c r="H13" s="14">
        <v>483</v>
      </c>
      <c r="I13" s="15">
        <v>1339</v>
      </c>
      <c r="J13" s="14">
        <v>614</v>
      </c>
      <c r="K13" s="14">
        <v>349</v>
      </c>
      <c r="L13" s="14">
        <v>236</v>
      </c>
      <c r="M13" s="318">
        <v>68</v>
      </c>
      <c r="N13" s="349">
        <f t="shared" si="2"/>
        <v>3859</v>
      </c>
      <c r="O13" s="124"/>
      <c r="P13" s="481" t="s">
        <v>32</v>
      </c>
      <c r="Q13" s="312">
        <v>19</v>
      </c>
      <c r="R13" s="312">
        <v>12</v>
      </c>
      <c r="S13" s="312">
        <v>8</v>
      </c>
      <c r="T13" s="311">
        <v>12</v>
      </c>
      <c r="U13" s="312">
        <v>7</v>
      </c>
      <c r="V13" s="312">
        <v>15</v>
      </c>
      <c r="W13" s="14">
        <v>16</v>
      </c>
      <c r="X13" s="318">
        <v>12</v>
      </c>
      <c r="Y13" s="311">
        <v>16</v>
      </c>
      <c r="Z13" s="312">
        <v>6</v>
      </c>
      <c r="AA13" s="311">
        <v>12</v>
      </c>
      <c r="AB13" s="311">
        <v>6</v>
      </c>
      <c r="AC13" s="356">
        <f t="shared" si="3"/>
        <v>141</v>
      </c>
    </row>
    <row r="14" spans="1:29" ht="18" customHeight="1" thickBot="1">
      <c r="A14" s="347" t="s">
        <v>33</v>
      </c>
      <c r="B14" s="319">
        <v>68</v>
      </c>
      <c r="C14" s="312">
        <v>42</v>
      </c>
      <c r="D14" s="312">
        <v>44</v>
      </c>
      <c r="E14" s="311">
        <v>75</v>
      </c>
      <c r="F14" s="311">
        <v>135</v>
      </c>
      <c r="G14" s="311">
        <v>448</v>
      </c>
      <c r="H14" s="312">
        <v>507</v>
      </c>
      <c r="I14" s="312">
        <v>808</v>
      </c>
      <c r="J14" s="316">
        <v>795</v>
      </c>
      <c r="K14" s="311">
        <v>313</v>
      </c>
      <c r="L14" s="311">
        <v>246</v>
      </c>
      <c r="M14" s="311">
        <v>143</v>
      </c>
      <c r="N14" s="349">
        <f t="shared" si="2"/>
        <v>3624</v>
      </c>
      <c r="O14" s="124"/>
      <c r="P14" s="481" t="s">
        <v>33</v>
      </c>
      <c r="Q14" s="321">
        <v>9</v>
      </c>
      <c r="R14" s="312">
        <v>16</v>
      </c>
      <c r="S14" s="312">
        <v>12</v>
      </c>
      <c r="T14" s="311">
        <v>6</v>
      </c>
      <c r="U14" s="322">
        <v>7</v>
      </c>
      <c r="V14" s="322">
        <v>14</v>
      </c>
      <c r="W14" s="312">
        <v>9</v>
      </c>
      <c r="X14" s="312">
        <v>14</v>
      </c>
      <c r="Y14" s="312">
        <v>9</v>
      </c>
      <c r="Z14" s="312">
        <v>9</v>
      </c>
      <c r="AA14" s="322">
        <v>8</v>
      </c>
      <c r="AB14" s="322">
        <v>7</v>
      </c>
      <c r="AC14" s="356">
        <f t="shared" si="3"/>
        <v>120</v>
      </c>
    </row>
    <row r="15" spans="1:29" ht="18" hidden="1" customHeight="1" thickBot="1">
      <c r="A15" s="13" t="s">
        <v>34</v>
      </c>
      <c r="B15" s="323">
        <v>71</v>
      </c>
      <c r="C15" s="323">
        <v>97</v>
      </c>
      <c r="D15" s="323">
        <v>61</v>
      </c>
      <c r="E15" s="324">
        <v>105</v>
      </c>
      <c r="F15" s="324">
        <v>198</v>
      </c>
      <c r="G15" s="324">
        <v>442</v>
      </c>
      <c r="H15" s="325">
        <v>790</v>
      </c>
      <c r="I15" s="16">
        <v>674</v>
      </c>
      <c r="J15" s="16">
        <v>594</v>
      </c>
      <c r="K15" s="324">
        <v>275</v>
      </c>
      <c r="L15" s="324">
        <v>133</v>
      </c>
      <c r="M15" s="324">
        <v>108</v>
      </c>
      <c r="N15" s="349">
        <f t="shared" si="2"/>
        <v>3548</v>
      </c>
      <c r="O15" s="10"/>
      <c r="P15" s="348" t="s">
        <v>34</v>
      </c>
      <c r="Q15" s="323">
        <v>7</v>
      </c>
      <c r="R15" s="323">
        <v>13</v>
      </c>
      <c r="S15" s="323">
        <v>12</v>
      </c>
      <c r="T15" s="324">
        <v>11</v>
      </c>
      <c r="U15" s="324">
        <v>12</v>
      </c>
      <c r="V15" s="324">
        <v>15</v>
      </c>
      <c r="W15" s="324">
        <v>20</v>
      </c>
      <c r="X15" s="324">
        <v>15</v>
      </c>
      <c r="Y15" s="324">
        <v>15</v>
      </c>
      <c r="Z15" s="324">
        <v>20</v>
      </c>
      <c r="AA15" s="324">
        <v>9</v>
      </c>
      <c r="AB15" s="324">
        <v>7</v>
      </c>
      <c r="AC15" s="355">
        <f t="shared" si="3"/>
        <v>156</v>
      </c>
    </row>
    <row r="16" spans="1:29" ht="13.8" hidden="1" thickBot="1">
      <c r="A16" s="18" t="s">
        <v>35</v>
      </c>
      <c r="B16" s="321">
        <v>38</v>
      </c>
      <c r="C16" s="324">
        <v>19</v>
      </c>
      <c r="D16" s="324">
        <v>38</v>
      </c>
      <c r="E16" s="324">
        <v>203</v>
      </c>
      <c r="F16" s="324">
        <v>146</v>
      </c>
      <c r="G16" s="324">
        <v>439</v>
      </c>
      <c r="H16" s="325">
        <v>964</v>
      </c>
      <c r="I16" s="325">
        <v>1154</v>
      </c>
      <c r="J16" s="324">
        <v>423</v>
      </c>
      <c r="K16" s="324">
        <v>388</v>
      </c>
      <c r="L16" s="324">
        <v>176</v>
      </c>
      <c r="M16" s="324">
        <v>143</v>
      </c>
      <c r="N16" s="326">
        <f t="shared" si="2"/>
        <v>4131</v>
      </c>
      <c r="O16" s="10"/>
      <c r="P16" s="17" t="s">
        <v>35</v>
      </c>
      <c r="Q16" s="324">
        <v>7</v>
      </c>
      <c r="R16" s="324">
        <v>7</v>
      </c>
      <c r="S16" s="324">
        <v>8</v>
      </c>
      <c r="T16" s="324">
        <v>12</v>
      </c>
      <c r="U16" s="324">
        <v>9</v>
      </c>
      <c r="V16" s="324">
        <v>6</v>
      </c>
      <c r="W16" s="324">
        <v>11</v>
      </c>
      <c r="X16" s="324">
        <v>8</v>
      </c>
      <c r="Y16" s="324">
        <v>16</v>
      </c>
      <c r="Z16" s="324">
        <v>40</v>
      </c>
      <c r="AA16" s="324">
        <v>17</v>
      </c>
      <c r="AB16" s="324">
        <v>16</v>
      </c>
      <c r="AC16" s="324">
        <f t="shared" si="3"/>
        <v>157</v>
      </c>
    </row>
    <row r="17" spans="1:31" ht="13.8" hidden="1" thickBot="1">
      <c r="A17" s="327" t="s">
        <v>36</v>
      </c>
      <c r="B17" s="16">
        <v>49</v>
      </c>
      <c r="C17" s="16">
        <v>63</v>
      </c>
      <c r="D17" s="16">
        <v>50</v>
      </c>
      <c r="E17" s="16">
        <v>71</v>
      </c>
      <c r="F17" s="16">
        <v>144</v>
      </c>
      <c r="G17" s="16">
        <v>374</v>
      </c>
      <c r="H17" s="121">
        <v>729</v>
      </c>
      <c r="I17" s="121">
        <v>1097</v>
      </c>
      <c r="J17" s="121">
        <v>650</v>
      </c>
      <c r="K17" s="16">
        <v>397</v>
      </c>
      <c r="L17" s="16">
        <v>192</v>
      </c>
      <c r="M17" s="16">
        <v>217</v>
      </c>
      <c r="N17" s="326">
        <f t="shared" si="2"/>
        <v>4033</v>
      </c>
      <c r="O17" s="10"/>
      <c r="P17" s="19" t="s">
        <v>36</v>
      </c>
      <c r="Q17" s="16">
        <v>10</v>
      </c>
      <c r="R17" s="16">
        <v>6</v>
      </c>
      <c r="S17" s="16">
        <v>14</v>
      </c>
      <c r="T17" s="16">
        <v>10</v>
      </c>
      <c r="U17" s="16">
        <v>10</v>
      </c>
      <c r="V17" s="16">
        <v>19</v>
      </c>
      <c r="W17" s="16">
        <v>11</v>
      </c>
      <c r="X17" s="16">
        <v>20</v>
      </c>
      <c r="Y17" s="16">
        <v>15</v>
      </c>
      <c r="Z17" s="16">
        <v>8</v>
      </c>
      <c r="AA17" s="16">
        <v>11</v>
      </c>
      <c r="AB17" s="16">
        <v>8</v>
      </c>
      <c r="AC17" s="324">
        <f t="shared" si="3"/>
        <v>142</v>
      </c>
    </row>
    <row r="18" spans="1:31" ht="13.8" hidden="1" thickBot="1">
      <c r="A18" s="18" t="s">
        <v>37</v>
      </c>
      <c r="B18" s="16">
        <v>53</v>
      </c>
      <c r="C18" s="16">
        <v>39</v>
      </c>
      <c r="D18" s="16">
        <v>74</v>
      </c>
      <c r="E18" s="16">
        <v>64</v>
      </c>
      <c r="F18" s="16">
        <v>208</v>
      </c>
      <c r="G18" s="16">
        <v>491</v>
      </c>
      <c r="H18" s="16">
        <v>454</v>
      </c>
      <c r="I18" s="121">
        <v>1068</v>
      </c>
      <c r="J18" s="16">
        <v>568</v>
      </c>
      <c r="K18" s="16">
        <v>407</v>
      </c>
      <c r="L18" s="16">
        <v>228</v>
      </c>
      <c r="M18" s="16">
        <v>81</v>
      </c>
      <c r="N18" s="320">
        <f t="shared" si="2"/>
        <v>3735</v>
      </c>
      <c r="O18" s="10"/>
      <c r="P18" s="17" t="s">
        <v>37</v>
      </c>
      <c r="Q18" s="16">
        <v>12</v>
      </c>
      <c r="R18" s="16">
        <v>13</v>
      </c>
      <c r="S18" s="16">
        <v>46</v>
      </c>
      <c r="T18" s="16">
        <v>9</v>
      </c>
      <c r="U18" s="16">
        <v>20</v>
      </c>
      <c r="V18" s="16">
        <v>4</v>
      </c>
      <c r="W18" s="16">
        <v>8</v>
      </c>
      <c r="X18" s="16">
        <v>30</v>
      </c>
      <c r="Y18" s="16">
        <v>22</v>
      </c>
      <c r="Z18" s="16">
        <v>20</v>
      </c>
      <c r="AA18" s="16">
        <v>16</v>
      </c>
      <c r="AB18" s="16">
        <v>12</v>
      </c>
      <c r="AC18" s="328">
        <f t="shared" si="3"/>
        <v>212</v>
      </c>
    </row>
    <row r="19" spans="1:31" ht="13.8" hidden="1" thickBot="1">
      <c r="A19" s="18" t="s">
        <v>23</v>
      </c>
      <c r="B19" s="122">
        <v>67</v>
      </c>
      <c r="C19" s="122">
        <v>62</v>
      </c>
      <c r="D19" s="122">
        <v>57</v>
      </c>
      <c r="E19" s="122">
        <v>77</v>
      </c>
      <c r="F19" s="122">
        <v>473</v>
      </c>
      <c r="G19" s="122">
        <v>468</v>
      </c>
      <c r="H19" s="123">
        <v>659</v>
      </c>
      <c r="I19" s="122">
        <v>851</v>
      </c>
      <c r="J19" s="122">
        <v>542</v>
      </c>
      <c r="K19" s="122">
        <v>270</v>
      </c>
      <c r="L19" s="122">
        <v>208</v>
      </c>
      <c r="M19" s="122">
        <v>174</v>
      </c>
      <c r="N19" s="329">
        <f t="shared" si="2"/>
        <v>3908</v>
      </c>
      <c r="O19" s="10" t="s">
        <v>29</v>
      </c>
      <c r="P19" s="19" t="s">
        <v>23</v>
      </c>
      <c r="Q19" s="16">
        <v>6</v>
      </c>
      <c r="R19" s="16">
        <v>25</v>
      </c>
      <c r="S19" s="16">
        <v>29</v>
      </c>
      <c r="T19" s="16">
        <v>4</v>
      </c>
      <c r="U19" s="16">
        <v>17</v>
      </c>
      <c r="V19" s="16">
        <v>19</v>
      </c>
      <c r="W19" s="16">
        <v>14</v>
      </c>
      <c r="X19" s="16">
        <v>37</v>
      </c>
      <c r="Y19" s="20">
        <v>76</v>
      </c>
      <c r="Z19" s="16">
        <v>34</v>
      </c>
      <c r="AA19" s="16">
        <v>17</v>
      </c>
      <c r="AB19" s="16">
        <v>18</v>
      </c>
      <c r="AC19" s="328">
        <f t="shared" si="3"/>
        <v>296</v>
      </c>
    </row>
    <row r="20" spans="1:31">
      <c r="A20" s="21"/>
      <c r="B20" s="330"/>
      <c r="C20" s="330"/>
      <c r="D20" s="330"/>
      <c r="E20" s="330"/>
      <c r="F20" s="330"/>
      <c r="G20" s="330"/>
      <c r="H20" s="330"/>
      <c r="I20" s="330"/>
      <c r="J20" s="330"/>
      <c r="K20" s="330"/>
      <c r="L20" s="330"/>
      <c r="M20" s="330"/>
      <c r="N20" s="22"/>
      <c r="O20" s="10"/>
      <c r="P20" s="23"/>
      <c r="Q20" s="331"/>
      <c r="R20" s="331"/>
      <c r="S20" s="331"/>
      <c r="T20" s="331"/>
      <c r="U20" s="331"/>
      <c r="V20" s="331"/>
      <c r="W20" s="331"/>
      <c r="X20" s="331"/>
      <c r="Y20" s="331"/>
      <c r="Z20" s="331"/>
      <c r="AA20" s="331"/>
      <c r="AB20" s="331"/>
      <c r="AC20" s="330"/>
    </row>
    <row r="21" spans="1:31" ht="13.5" customHeight="1">
      <c r="A21" s="753" t="s">
        <v>330</v>
      </c>
      <c r="B21" s="754"/>
      <c r="C21" s="754"/>
      <c r="D21" s="754"/>
      <c r="E21" s="754"/>
      <c r="F21" s="754"/>
      <c r="G21" s="754"/>
      <c r="H21" s="754"/>
      <c r="I21" s="754"/>
      <c r="J21" s="754"/>
      <c r="K21" s="754"/>
      <c r="L21" s="754"/>
      <c r="M21" s="754"/>
      <c r="N21" s="755"/>
      <c r="O21" s="10"/>
      <c r="P21" s="753" t="str">
        <f>+A21</f>
        <v>※2023年 第10週（3/6～3/12） 現在</v>
      </c>
      <c r="Q21" s="754"/>
      <c r="R21" s="754"/>
      <c r="S21" s="754"/>
      <c r="T21" s="754"/>
      <c r="U21" s="754"/>
      <c r="V21" s="754"/>
      <c r="W21" s="754"/>
      <c r="X21" s="754"/>
      <c r="Y21" s="754"/>
      <c r="Z21" s="754"/>
      <c r="AA21" s="754"/>
      <c r="AB21" s="754"/>
      <c r="AC21" s="755"/>
    </row>
    <row r="22" spans="1:31" ht="13.8" thickBot="1">
      <c r="A22" s="423" t="s">
        <v>243</v>
      </c>
      <c r="B22" s="10"/>
      <c r="C22" s="10"/>
      <c r="D22" s="10"/>
      <c r="E22" s="10"/>
      <c r="F22" s="10"/>
      <c r="G22" s="10" t="s">
        <v>21</v>
      </c>
      <c r="H22" s="10"/>
      <c r="I22" s="10"/>
      <c r="J22" s="10"/>
      <c r="K22" s="10"/>
      <c r="L22" s="10"/>
      <c r="M22" s="10"/>
      <c r="N22" s="25"/>
      <c r="O22" s="10"/>
      <c r="P22" s="424" t="s">
        <v>242</v>
      </c>
      <c r="Q22" s="10"/>
      <c r="R22" s="10"/>
      <c r="S22" s="10"/>
      <c r="T22" s="10"/>
      <c r="U22" s="10"/>
      <c r="V22" s="10"/>
      <c r="W22" s="10"/>
      <c r="X22" s="10"/>
      <c r="Y22" s="10"/>
      <c r="Z22" s="10"/>
      <c r="AA22" s="10"/>
      <c r="AB22" s="10"/>
      <c r="AC22" s="27"/>
    </row>
    <row r="23" spans="1:31" ht="17.25" customHeight="1" thickBot="1">
      <c r="A23" s="24"/>
      <c r="B23" s="332" t="s">
        <v>222</v>
      </c>
      <c r="C23" s="10"/>
      <c r="D23" s="420" t="s">
        <v>331</v>
      </c>
      <c r="E23" s="28"/>
      <c r="F23" s="10"/>
      <c r="G23" s="10" t="s">
        <v>21</v>
      </c>
      <c r="H23" s="10"/>
      <c r="I23" s="10"/>
      <c r="J23" s="10"/>
      <c r="K23" s="10"/>
      <c r="L23" s="10"/>
      <c r="M23" s="10"/>
      <c r="N23" s="25"/>
      <c r="O23" s="124" t="s">
        <v>21</v>
      </c>
      <c r="P23" s="211"/>
      <c r="Q23" s="333" t="s">
        <v>223</v>
      </c>
      <c r="R23" s="740" t="s">
        <v>233</v>
      </c>
      <c r="S23" s="741"/>
      <c r="T23" s="414" t="s">
        <v>239</v>
      </c>
      <c r="U23" s="414"/>
      <c r="V23" s="10"/>
      <c r="W23" s="10"/>
      <c r="X23" s="10"/>
      <c r="Y23" s="10"/>
      <c r="Z23" s="10"/>
      <c r="AA23" s="10"/>
      <c r="AB23" s="10"/>
      <c r="AC23" s="27"/>
    </row>
    <row r="24" spans="1:31" ht="15" customHeight="1">
      <c r="A24" s="24"/>
      <c r="B24" s="10"/>
      <c r="C24" s="10"/>
      <c r="D24" s="10" t="s">
        <v>29</v>
      </c>
      <c r="E24" s="10"/>
      <c r="F24" s="10"/>
      <c r="G24" s="10"/>
      <c r="H24" s="10"/>
      <c r="I24" s="10"/>
      <c r="J24" s="10"/>
      <c r="K24" s="10"/>
      <c r="L24" s="10"/>
      <c r="M24" s="10"/>
      <c r="N24" s="25"/>
      <c r="O24" s="124" t="s">
        <v>21</v>
      </c>
      <c r="P24" s="210"/>
      <c r="Q24" s="10"/>
      <c r="R24" s="10"/>
      <c r="S24" s="10"/>
      <c r="T24" s="10"/>
      <c r="U24" s="10"/>
      <c r="V24" s="10"/>
      <c r="W24" s="10"/>
      <c r="X24" s="10"/>
      <c r="Y24" s="10"/>
      <c r="Z24" s="10"/>
      <c r="AA24" s="10"/>
      <c r="AB24" s="10"/>
      <c r="AC24" s="27"/>
    </row>
    <row r="25" spans="1:31" ht="9" customHeight="1">
      <c r="A25" s="24"/>
      <c r="B25" s="10"/>
      <c r="C25" s="10"/>
      <c r="D25" s="10"/>
      <c r="E25" s="10"/>
      <c r="F25" s="10"/>
      <c r="G25" s="10"/>
      <c r="H25" s="10"/>
      <c r="I25" s="10"/>
      <c r="J25" s="10"/>
      <c r="K25" s="10"/>
      <c r="L25" s="10"/>
      <c r="M25" s="10"/>
      <c r="N25" s="25"/>
      <c r="O25" s="124" t="s">
        <v>21</v>
      </c>
      <c r="P25" s="26"/>
      <c r="Q25" s="10"/>
      <c r="R25" s="10"/>
      <c r="S25" s="10"/>
      <c r="T25" s="10"/>
      <c r="U25" s="10"/>
      <c r="V25" s="10"/>
      <c r="W25" s="10"/>
      <c r="X25" s="10"/>
      <c r="Y25" s="10"/>
      <c r="Z25" s="10"/>
      <c r="AA25" s="10"/>
      <c r="AB25" s="10"/>
      <c r="AC25" s="27"/>
      <c r="AE25" s="1" t="s">
        <v>212</v>
      </c>
    </row>
    <row r="26" spans="1:31">
      <c r="A26" s="24"/>
      <c r="B26" s="10"/>
      <c r="C26" s="10"/>
      <c r="D26" s="10"/>
      <c r="E26" s="10"/>
      <c r="F26" s="10"/>
      <c r="G26" s="10"/>
      <c r="H26" s="10"/>
      <c r="I26" s="10"/>
      <c r="J26" s="10"/>
      <c r="K26" s="10"/>
      <c r="L26" s="10"/>
      <c r="M26" s="10"/>
      <c r="N26" s="25"/>
      <c r="O26" s="10" t="s">
        <v>21</v>
      </c>
      <c r="P26" s="12"/>
      <c r="AC26" s="29"/>
    </row>
    <row r="27" spans="1:31">
      <c r="A27" s="24"/>
      <c r="B27" s="10"/>
      <c r="C27" s="10"/>
      <c r="D27" s="10"/>
      <c r="E27" s="10"/>
      <c r="F27" s="10"/>
      <c r="G27" s="10"/>
      <c r="H27" s="10"/>
      <c r="I27" s="10"/>
      <c r="J27" s="10"/>
      <c r="K27" s="10"/>
      <c r="L27" s="10"/>
      <c r="M27" s="10"/>
      <c r="N27" s="25"/>
      <c r="O27" s="10" t="s">
        <v>21</v>
      </c>
      <c r="P27" s="12"/>
      <c r="AC27" s="29"/>
    </row>
    <row r="28" spans="1:31">
      <c r="A28" s="24"/>
      <c r="B28" s="10"/>
      <c r="C28" s="10"/>
      <c r="D28" s="10"/>
      <c r="E28" s="10"/>
      <c r="F28" s="10"/>
      <c r="G28" s="10"/>
      <c r="H28" s="10"/>
      <c r="I28" s="10"/>
      <c r="J28" s="10"/>
      <c r="K28" s="10"/>
      <c r="L28" s="10"/>
      <c r="M28" s="10"/>
      <c r="N28" s="25"/>
      <c r="O28" s="10" t="s">
        <v>21</v>
      </c>
      <c r="P28" s="12"/>
      <c r="AC28" s="29"/>
      <c r="AD28" s="247"/>
    </row>
    <row r="29" spans="1:31">
      <c r="A29" s="24"/>
      <c r="B29" s="10"/>
      <c r="C29" s="10"/>
      <c r="D29" s="10"/>
      <c r="E29" s="10"/>
      <c r="F29" s="10"/>
      <c r="G29" s="10"/>
      <c r="H29" s="10"/>
      <c r="I29" s="10"/>
      <c r="J29" s="10"/>
      <c r="K29" s="10"/>
      <c r="L29" s="10"/>
      <c r="M29" s="10"/>
      <c r="N29" s="25"/>
      <c r="O29" s="10"/>
      <c r="P29" s="12"/>
      <c r="AC29" s="29"/>
    </row>
    <row r="30" spans="1:31">
      <c r="A30" s="24"/>
      <c r="B30" s="10"/>
      <c r="C30" s="10"/>
      <c r="D30" s="10"/>
      <c r="E30" s="10"/>
      <c r="F30" s="10"/>
      <c r="G30" s="10"/>
      <c r="H30" s="10"/>
      <c r="I30" s="10"/>
      <c r="J30" s="10"/>
      <c r="K30" s="10"/>
      <c r="L30" s="10"/>
      <c r="M30" s="10"/>
      <c r="N30" s="25"/>
      <c r="O30" s="10"/>
      <c r="P30" s="12"/>
      <c r="AC30" s="29"/>
    </row>
    <row r="31" spans="1:31" ht="13.8" thickBot="1">
      <c r="A31" s="30"/>
      <c r="B31" s="31"/>
      <c r="C31" s="31"/>
      <c r="D31" s="31"/>
      <c r="E31" s="31"/>
      <c r="F31" s="31"/>
      <c r="G31" s="31"/>
      <c r="H31" s="31"/>
      <c r="I31" s="31"/>
      <c r="J31" s="31"/>
      <c r="K31" s="31"/>
      <c r="L31" s="31"/>
      <c r="M31" s="31"/>
      <c r="N31" s="32"/>
      <c r="O31" s="10"/>
      <c r="P31" s="33"/>
      <c r="Q31" s="34"/>
      <c r="R31" s="34"/>
      <c r="S31" s="34"/>
      <c r="T31" s="34"/>
      <c r="U31" s="34"/>
      <c r="V31" s="34"/>
      <c r="W31" s="34"/>
      <c r="X31" s="34"/>
      <c r="Y31" s="34"/>
      <c r="Z31" s="34"/>
      <c r="AA31" s="34"/>
      <c r="AB31" s="34"/>
      <c r="AC31" s="35"/>
    </row>
    <row r="32" spans="1:31">
      <c r="A32" s="36"/>
      <c r="C32" s="10"/>
      <c r="D32" s="10"/>
      <c r="E32" s="10"/>
      <c r="F32" s="10"/>
      <c r="G32" s="10"/>
      <c r="H32" s="10"/>
      <c r="I32" s="10"/>
      <c r="J32" s="10"/>
      <c r="K32" s="10"/>
      <c r="L32" s="10"/>
      <c r="M32" s="10"/>
      <c r="N32" s="10"/>
      <c r="O32" s="10"/>
    </row>
    <row r="33" spans="1:29">
      <c r="O33" s="10"/>
    </row>
    <row r="34" spans="1:29">
      <c r="K34" s="334" t="s">
        <v>29</v>
      </c>
      <c r="O34" s="10"/>
    </row>
    <row r="35" spans="1:29">
      <c r="O35" s="10"/>
    </row>
    <row r="36" spans="1:29">
      <c r="O36" s="10"/>
    </row>
    <row r="37" spans="1:29">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row>
    <row r="38" spans="1:29">
      <c r="Q38" s="158" t="s">
        <v>224</v>
      </c>
      <c r="R38" s="158"/>
      <c r="S38" s="158"/>
      <c r="T38" s="158"/>
      <c r="U38" s="158"/>
      <c r="V38" s="158"/>
      <c r="W38" s="158"/>
      <c r="X38" s="158"/>
    </row>
    <row r="39" spans="1:29">
      <c r="Q39" s="158" t="s">
        <v>225</v>
      </c>
      <c r="R39" s="158"/>
      <c r="S39" s="158"/>
      <c r="T39" s="158"/>
      <c r="U39" s="158"/>
      <c r="V39" s="158"/>
      <c r="W39" s="158"/>
      <c r="X39" s="158"/>
    </row>
  </sheetData>
  <mergeCells count="7">
    <mergeCell ref="R23:S23"/>
    <mergeCell ref="A1:N1"/>
    <mergeCell ref="P1:AC1"/>
    <mergeCell ref="A2:N2"/>
    <mergeCell ref="P2:AC2"/>
    <mergeCell ref="A21:N21"/>
    <mergeCell ref="P21:AC21"/>
  </mergeCells>
  <phoneticPr fontId="106"/>
  <pageMargins left="0.75" right="0.75" top="1" bottom="1" header="0.51200000000000001" footer="0.51200000000000001"/>
  <pageSetup paperSize="9" scale="44"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96CDF-B498-48B9-BEC1-BF904EFF0737}">
  <sheetPr codeName="Sheet9">
    <tabColor rgb="FFFF0000"/>
  </sheetPr>
  <dimension ref="B1:G29"/>
  <sheetViews>
    <sheetView view="pageBreakPreview" zoomScale="85" zoomScaleNormal="112" zoomScaleSheetLayoutView="85" workbookViewId="0">
      <selection activeCell="C14" sqref="C14:D14"/>
    </sheetView>
  </sheetViews>
  <sheetFormatPr defaultColWidth="9" defaultRowHeight="13.2"/>
  <cols>
    <col min="1" max="1" width="2.109375" style="1" customWidth="1"/>
    <col min="2" max="2" width="25.77734375" style="101" customWidth="1"/>
    <col min="3" max="3" width="67.6640625" style="1" customWidth="1"/>
    <col min="4" max="4" width="96" style="1" customWidth="1"/>
    <col min="5" max="5" width="3.88671875" style="1" customWidth="1"/>
    <col min="6" max="16384" width="9" style="1"/>
  </cols>
  <sheetData>
    <row r="1" spans="2:7" ht="18.75" customHeight="1">
      <c r="B1" s="101" t="s">
        <v>112</v>
      </c>
    </row>
    <row r="2" spans="2:7" ht="17.25" customHeight="1" thickBot="1">
      <c r="B2" t="s">
        <v>391</v>
      </c>
      <c r="D2" s="758"/>
      <c r="E2" s="759"/>
    </row>
    <row r="3" spans="2:7" ht="16.5" customHeight="1" thickBot="1">
      <c r="B3" s="102" t="s">
        <v>113</v>
      </c>
      <c r="C3" s="258" t="s">
        <v>114</v>
      </c>
      <c r="D3" s="190" t="s">
        <v>216</v>
      </c>
    </row>
    <row r="4" spans="2:7" ht="17.25" customHeight="1" thickBot="1">
      <c r="B4" s="103" t="s">
        <v>115</v>
      </c>
      <c r="C4" s="132" t="s">
        <v>392</v>
      </c>
      <c r="D4" s="104"/>
    </row>
    <row r="5" spans="2:7" ht="17.25" customHeight="1">
      <c r="B5" s="760" t="s">
        <v>173</v>
      </c>
      <c r="C5" s="763" t="s">
        <v>213</v>
      </c>
      <c r="D5" s="764"/>
    </row>
    <row r="6" spans="2:7" ht="19.2" customHeight="1">
      <c r="B6" s="761"/>
      <c r="C6" s="765" t="s">
        <v>214</v>
      </c>
      <c r="D6" s="766"/>
      <c r="G6" s="216"/>
    </row>
    <row r="7" spans="2:7" ht="19.95" customHeight="1">
      <c r="B7" s="761"/>
      <c r="C7" s="259" t="s">
        <v>215</v>
      </c>
      <c r="D7" s="260"/>
      <c r="G7" s="216"/>
    </row>
    <row r="8" spans="2:7" ht="19.95" customHeight="1" thickBot="1">
      <c r="B8" s="762"/>
      <c r="C8" s="218" t="s">
        <v>217</v>
      </c>
      <c r="D8" s="217"/>
      <c r="G8" s="216"/>
    </row>
    <row r="9" spans="2:7" ht="42" customHeight="1" thickBot="1">
      <c r="B9" s="105" t="s">
        <v>116</v>
      </c>
      <c r="C9" s="767" t="s">
        <v>393</v>
      </c>
      <c r="D9" s="768"/>
    </row>
    <row r="10" spans="2:7" ht="69" customHeight="1" thickBot="1">
      <c r="B10" s="106" t="s">
        <v>117</v>
      </c>
      <c r="C10" s="769" t="s">
        <v>396</v>
      </c>
      <c r="D10" s="770"/>
    </row>
    <row r="11" spans="2:7" ht="59.4" customHeight="1" thickBot="1">
      <c r="B11" s="107"/>
      <c r="C11" s="108" t="s">
        <v>394</v>
      </c>
      <c r="D11" s="226" t="s">
        <v>395</v>
      </c>
      <c r="F11" s="1" t="s">
        <v>21</v>
      </c>
    </row>
    <row r="12" spans="2:7" ht="42.6" hidden="1" customHeight="1" thickBot="1">
      <c r="B12" s="105" t="s">
        <v>235</v>
      </c>
      <c r="C12" s="110"/>
      <c r="D12" s="109"/>
    </row>
    <row r="13" spans="2:7" ht="105" customHeight="1" thickBot="1">
      <c r="B13" s="111" t="s">
        <v>118</v>
      </c>
      <c r="C13" s="112" t="s">
        <v>398</v>
      </c>
      <c r="D13" s="187" t="s">
        <v>397</v>
      </c>
      <c r="F13" t="s">
        <v>29</v>
      </c>
    </row>
    <row r="14" spans="2:7" ht="79.2" customHeight="1" thickBot="1">
      <c r="B14" s="113" t="s">
        <v>119</v>
      </c>
      <c r="C14" s="756" t="s">
        <v>399</v>
      </c>
      <c r="D14" s="757"/>
    </row>
    <row r="15" spans="2:7" ht="17.25" customHeight="1"/>
    <row r="16" spans="2:7" ht="17.25" customHeight="1">
      <c r="C16" s="422"/>
      <c r="D16" s="1" t="s">
        <v>212</v>
      </c>
    </row>
    <row r="17" spans="2:5">
      <c r="C17" s="1" t="s">
        <v>29</v>
      </c>
    </row>
    <row r="18" spans="2:5">
      <c r="E18" s="1" t="s">
        <v>21</v>
      </c>
    </row>
    <row r="21" spans="2:5">
      <c r="B21" s="101" t="s">
        <v>21</v>
      </c>
    </row>
    <row r="29" spans="2:5">
      <c r="D29" s="1" t="s">
        <v>236</v>
      </c>
    </row>
  </sheetData>
  <mergeCells count="7">
    <mergeCell ref="C14:D14"/>
    <mergeCell ref="D2:E2"/>
    <mergeCell ref="B5:B8"/>
    <mergeCell ref="C5:D5"/>
    <mergeCell ref="C6:D6"/>
    <mergeCell ref="C9:D9"/>
    <mergeCell ref="C10:D10"/>
  </mergeCells>
  <phoneticPr fontId="106"/>
  <hyperlinks>
    <hyperlink ref="C6" r:id="rId1" location="h2_1" xr:uid="{B5E764AE-5943-4A97-AD1C-025941C051BF}"/>
  </hyperlinks>
  <pageMargins left="0.7" right="0.7" top="0.75" bottom="0.75" header="0.3" footer="0.3"/>
  <pageSetup paperSize="9" scale="45" orientation="portrait" horizontalDpi="1200" verticalDpi="12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ヘッドライン</vt:lpstr>
      <vt:lpstr>スポンサー公告</vt:lpstr>
      <vt:lpstr>10　ノロウイルス関連情報 </vt:lpstr>
      <vt:lpstr>10  衛生訓話</vt:lpstr>
      <vt:lpstr>10　新型コロナウイルス情報</vt:lpstr>
      <vt:lpstr>10　食中毒記事等 </vt:lpstr>
      <vt:lpstr>10　海外情報</vt:lpstr>
      <vt:lpstr>10　感染症統計</vt:lpstr>
      <vt:lpstr>9　感染症情報</vt:lpstr>
      <vt:lpstr>10 食品回収</vt:lpstr>
      <vt:lpstr>10　食品表示</vt:lpstr>
      <vt:lpstr>10　 残留農薬　等 </vt:lpstr>
      <vt:lpstr>'10  衛生訓話'!Print_Area</vt:lpstr>
      <vt:lpstr>'10　 残留農薬　等 '!Print_Area</vt:lpstr>
      <vt:lpstr>'10　ノロウイルス関連情報 '!Print_Area</vt:lpstr>
      <vt:lpstr>'10　海外情報'!Print_Area</vt:lpstr>
      <vt:lpstr>'10　感染症統計'!Print_Area</vt:lpstr>
      <vt:lpstr>'10　食中毒記事等 '!Print_Area</vt:lpstr>
      <vt:lpstr>'10 食品回収'!Print_Area</vt:lpstr>
      <vt:lpstr>'10　食品表示'!Print_Area</vt:lpstr>
      <vt:lpstr>'9　感染症情報'!Print_Area</vt:lpstr>
      <vt:lpstr>スポンサー公告!Print_Area</vt:lpstr>
      <vt:lpstr>'10　 残留農薬　等 '!Print_Titles</vt:lpstr>
      <vt:lpstr>'10　食中毒記事等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2017-11-10T10:38:10Z</dcterms:created>
  <dcterms:modified xsi:type="dcterms:W3CDTF">2023-03-19T02:22:13Z</dcterms:modified>
</cp:coreProperties>
</file>