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codeName="ThisWorkbook"/>
  <xr:revisionPtr revIDLastSave="0" documentId="13_ncr:1_{7D9EBC33-2317-4068-97C1-F5F7597D391D}"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8　ノロウイルス関連情報 " sheetId="101" r:id="rId3"/>
    <sheet name="8  衛生訓話" sheetId="139" r:id="rId4"/>
    <sheet name="8　新型コロナウイルス情報" sheetId="82" r:id="rId5"/>
    <sheet name="8　食中毒記事等 " sheetId="29" r:id="rId6"/>
    <sheet name="8　海外情報" sheetId="123" r:id="rId7"/>
    <sheet name="8　感染症統計" sheetId="125" r:id="rId8"/>
    <sheet name="7　感染症情報" sheetId="124" r:id="rId9"/>
    <sheet name="8 食品回収" sheetId="60" r:id="rId10"/>
    <sheet name="8　食品表示" sheetId="34" r:id="rId11"/>
    <sheet name="8　 残留農薬　等 " sheetId="35" r:id="rId12"/>
  </sheets>
  <definedNames>
    <definedName name="_xlnm._FilterDatabase" localSheetId="11" hidden="1">'8　 残留農薬　等 '!$A$1:$C$1</definedName>
    <definedName name="_xlnm._FilterDatabase" localSheetId="2" hidden="1">'8　ノロウイルス関連情報 '!$A$22:$G$75</definedName>
    <definedName name="_xlnm._FilterDatabase" localSheetId="5" hidden="1">'8　食中毒記事等 '!$A$1:$D$1</definedName>
    <definedName name="_xlnm.Print_Area" localSheetId="8">'7　感染症情報'!$A$1:$D$21</definedName>
    <definedName name="_xlnm.Print_Area" localSheetId="3">'8  衛生訓話'!$A$1:$M$18</definedName>
    <definedName name="_xlnm.Print_Area" localSheetId="11">'8　 残留農薬　等 '!$A$1:$A$16</definedName>
    <definedName name="_xlnm.Print_Area" localSheetId="2">'8　ノロウイルス関連情報 '!$A$1:$N$84</definedName>
    <definedName name="_xlnm.Print_Area" localSheetId="6">'8　海外情報'!$A$1:$C$35</definedName>
    <definedName name="_xlnm.Print_Area" localSheetId="7">'8　感染症統計'!$A$1:$AC$37</definedName>
    <definedName name="_xlnm.Print_Area" localSheetId="5">'8　食中毒記事等 '!$A$1:$D$6</definedName>
    <definedName name="_xlnm.Print_Area" localSheetId="9">'8 食品回収'!$A$1:$E$49</definedName>
    <definedName name="_xlnm.Print_Area" localSheetId="10">'8　食品表示'!$A$1:$N$13</definedName>
    <definedName name="_xlnm.Print_Area" localSheetId="1">スポンサー公告!$A$1:$R$58</definedName>
    <definedName name="_xlnm.Print_Titles" localSheetId="11">'8　 残留農薬　等 '!$1:$1</definedName>
    <definedName name="_xlnm.Print_Titles" localSheetId="5">'8　食中毒記事等 '!$1:$1</definedName>
  </definedNames>
  <calcPr calcId="191029"/>
</workbook>
</file>

<file path=xl/calcChain.xml><?xml version="1.0" encoding="utf-8"?>
<calcChain xmlns="http://schemas.openxmlformats.org/spreadsheetml/2006/main">
  <c r="B17" i="78" l="1"/>
  <c r="G35" i="101" l="1"/>
  <c r="B25" i="101"/>
  <c r="B26" i="101"/>
  <c r="B27" i="101"/>
  <c r="B28" i="101"/>
  <c r="B29" i="101"/>
  <c r="B30" i="101"/>
  <c r="B31" i="101"/>
  <c r="B32" i="101"/>
  <c r="B33" i="101"/>
  <c r="B34"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1" i="101"/>
  <c r="B62" i="101"/>
  <c r="B63" i="101"/>
  <c r="B64" i="101"/>
  <c r="B65" i="101"/>
  <c r="B66" i="101"/>
  <c r="B67" i="101"/>
  <c r="B68" i="101"/>
  <c r="B69" i="101"/>
  <c r="G24" i="101"/>
  <c r="G25" i="101"/>
  <c r="G26" i="101"/>
  <c r="G27" i="101"/>
  <c r="G28" i="101"/>
  <c r="G29" i="101"/>
  <c r="G30" i="101"/>
  <c r="G31" i="101"/>
  <c r="G32" i="101"/>
  <c r="G33" i="101"/>
  <c r="G34"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G23" i="101"/>
  <c r="L30" i="82"/>
  <c r="L29" i="82"/>
  <c r="L28" i="82"/>
  <c r="L16" i="82"/>
  <c r="L17" i="82"/>
  <c r="L18" i="82"/>
  <c r="L19" i="82"/>
  <c r="L20" i="82"/>
  <c r="L21" i="82"/>
  <c r="L22" i="82"/>
  <c r="L23" i="82"/>
  <c r="L24" i="82"/>
  <c r="L25" i="82"/>
  <c r="L26" i="82"/>
  <c r="L27" i="82"/>
  <c r="L15" i="82"/>
  <c r="L14" i="82"/>
  <c r="L13" i="82"/>
  <c r="B11" i="78"/>
  <c r="G73" i="101"/>
  <c r="B14" i="78" l="1"/>
  <c r="B15" i="78"/>
  <c r="R4" i="125"/>
  <c r="S4" i="125"/>
  <c r="T4" i="125"/>
  <c r="U4" i="125"/>
  <c r="V4" i="125"/>
  <c r="W4" i="125"/>
  <c r="X4" i="125"/>
  <c r="Y4" i="125"/>
  <c r="Z4" i="125"/>
  <c r="AA4" i="125"/>
  <c r="AB4" i="125"/>
  <c r="AC4" i="125"/>
  <c r="Q4" i="125"/>
  <c r="N4" i="125"/>
  <c r="C4" i="125"/>
  <c r="D4" i="125"/>
  <c r="E4" i="125"/>
  <c r="F4" i="125"/>
  <c r="G4" i="125"/>
  <c r="H4" i="125"/>
  <c r="I4" i="125"/>
  <c r="J4" i="125"/>
  <c r="K4" i="125"/>
  <c r="L4" i="125"/>
  <c r="M4" i="125"/>
  <c r="B4" i="125"/>
  <c r="B13" i="78"/>
  <c r="I23" i="82" l="1"/>
  <c r="B9" i="78"/>
  <c r="B16" i="78" l="1"/>
  <c r="B24" i="10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P11" i="82" l="1"/>
  <c r="I14" i="82" l="1"/>
  <c r="I18" i="82"/>
  <c r="I15" i="82"/>
  <c r="I16" i="82"/>
  <c r="I17" i="82"/>
  <c r="I19" i="82"/>
  <c r="I20" i="82"/>
  <c r="I21" i="82"/>
  <c r="I22" i="82"/>
  <c r="M71" i="101" l="1"/>
  <c r="N71" i="101"/>
  <c r="G74" i="101" l="1"/>
  <c r="B23" i="101"/>
  <c r="B12" i="78" l="1"/>
  <c r="K28" i="82" l="1"/>
  <c r="K29" i="82"/>
  <c r="K30" i="82"/>
  <c r="I30" i="82"/>
  <c r="N14" i="82" l="1"/>
  <c r="G75" i="101" l="1"/>
  <c r="F75" i="101" s="1"/>
  <c r="D10" i="78"/>
  <c r="I74" i="101" l="1"/>
  <c r="I73" i="101"/>
  <c r="F10" i="78" s="1"/>
  <c r="M75" i="101"/>
  <c r="K75" i="101"/>
  <c r="K23" i="82" l="1"/>
  <c r="K13" i="82" l="1"/>
  <c r="B18" i="78" l="1"/>
  <c r="K14" i="82" l="1"/>
  <c r="I13" i="82" l="1"/>
  <c r="K27" i="82" l="1"/>
  <c r="K26" i="82"/>
  <c r="K18" i="82"/>
  <c r="K19" i="82"/>
  <c r="K20" i="82"/>
  <c r="K21" i="82"/>
  <c r="K22" i="82"/>
  <c r="K24" i="82"/>
  <c r="K25" i="82"/>
  <c r="K17" i="82"/>
  <c r="K16" i="82"/>
  <c r="K15" i="82"/>
  <c r="I24" i="82" l="1"/>
  <c r="I25" i="82"/>
  <c r="I26" i="82"/>
  <c r="I27" i="82"/>
  <c r="I28" i="82"/>
  <c r="I29" i="82"/>
</calcChain>
</file>

<file path=xl/sharedStrings.xml><?xml version="1.0" encoding="utf-8"?>
<sst xmlns="http://schemas.openxmlformats.org/spreadsheetml/2006/main" count="748" uniqueCount="511">
  <si>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</si>
  <si>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</si>
  <si>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</si>
  <si>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</si>
  <si>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</si>
  <si>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</si>
  <si>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</si>
  <si>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</si>
  <si>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</si>
  <si>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</si>
  <si>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</si>
  <si>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</si>
  <si>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</si>
  <si>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</si>
  <si>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</si>
  <si>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</si>
  <si>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</si>
  <si>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</si>
  <si>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</si>
  <si>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</si>
  <si>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</si>
  <si>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</si>
  <si>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</si>
  <si>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</si>
  <si>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</si>
  <si>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</si>
  <si>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</si>
  <si>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</si>
  <si>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</si>
  <si>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</si>
  <si>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</si>
  <si>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</si>
  <si>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</si>
  <si>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</si>
  <si>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</si>
  <si>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</si>
  <si>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</si>
  <si>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</si>
  <si>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</si>
  <si>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</si>
  <si>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</si>
  <si>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</si>
  <si>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</si>
  <si>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</si>
  <si>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</si>
  <si>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</si>
  <si>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</si>
  <si>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</si>
  <si>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</si>
  <si>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</si>
  <si>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</si>
  <si>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</si>
  <si>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</si>
  <si>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</si>
  <si>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</si>
  <si>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</si>
  <si>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</si>
  <si>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</si>
  <si>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</si>
  <si>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</si>
  <si>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</si>
  <si>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</si>
  <si>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</si>
  <si>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</si>
  <si>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</si>
  <si>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</si>
  <si>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</si>
  <si>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</si>
  <si>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</si>
  <si>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</si>
  <si>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</si>
  <si>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</si>
  <si>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</si>
  <si>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</si>
  <si>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</si>
  <si>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</si>
  <si>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</si>
  <si>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</si>
  <si>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</si>
  <si>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</si>
  <si>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</si>
  <si>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</si>
  <si>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</si>
  <si>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</si>
  <si>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</si>
  <si>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</si>
  <si>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</si>
  <si>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</si>
  <si>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</si>
  <si>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</si>
  <si>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</si>
  <si>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</si>
  <si>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</si>
  <si>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</si>
  <si>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</si>
  <si>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</si>
  <si>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</si>
  <si>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</si>
  <si>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</si>
  <si>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</si>
  <si>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</si>
  <si>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</si>
  <si>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</si>
  <si>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</si>
  <si>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</si>
  <si>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</si>
  <si>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</si>
  <si>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</si>
  <si>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</si>
  <si>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</si>
  <si>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</si>
  <si>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</si>
  <si>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</si>
  <si>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</si>
  <si>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</si>
  <si>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</si>
  <si>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</si>
  <si>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</si>
  <si>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</si>
  <si>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</si>
  <si>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</si>
  <si>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</si>
  <si>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</si>
  <si>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</si>
  <si>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</si>
  <si>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</si>
  <si>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</si>
  <si>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</si>
  <si>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</si>
  <si>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</si>
  <si>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</si>
  <si>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</si>
  <si>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</si>
  <si>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</si>
  <si>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</si>
  <si>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</si>
  <si>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</si>
  <si>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</si>
  <si>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</si>
  <si>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</si>
  <si>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</si>
  <si>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</si>
  <si>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</si>
  <si>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</si>
  <si>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</si>
  <si>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</si>
  <si>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</si>
  <si>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</si>
  <si>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</si>
  <si>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</si>
  <si>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</si>
  <si>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</si>
  <si>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</si>
  <si>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</si>
  <si>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</si>
  <si>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</si>
  <si>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</si>
  <si>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</si>
  <si>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</si>
  <si>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</si>
  <si>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</si>
  <si>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</si>
  <si>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</si>
  <si>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</si>
  <si>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</si>
  <si>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</si>
  <si>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</si>
  <si>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</si>
  <si>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</si>
  <si>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</si>
  <si>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</si>
  <si>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</si>
  <si>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</si>
  <si>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</si>
  <si>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</si>
  <si>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</si>
  <si>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</si>
  <si>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</si>
  <si>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</si>
  <si>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</si>
  <si>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</si>
  <si>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</si>
  <si>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</si>
  <si>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</si>
  <si>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</si>
  <si>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</si>
  <si>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</si>
  <si>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</si>
  <si>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</si>
  <si>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</si>
  <si>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</si>
  <si>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</si>
  <si>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</si>
  <si>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</si>
  <si>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</si>
  <si>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</si>
  <si>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</si>
  <si>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</si>
  <si>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</si>
  <si>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</si>
  <si>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</si>
  <si>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</si>
  <si>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</si>
  <si>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</si>
  <si>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</si>
  <si>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</si>
  <si>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</si>
  <si>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</si>
  <si>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</si>
  <si>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</si>
  <si>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</si>
  <si>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</si>
  <si>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</si>
  <si>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</si>
  <si>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</si>
  <si>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</si>
  <si>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</si>
  <si>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</si>
  <si>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</si>
  <si>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</si>
  <si>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</si>
  <si>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</si>
  <si>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</si>
  <si>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</si>
  <si>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</si>
  <si>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</si>
  <si>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</si>
  <si>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8．衛生訓話</t>
    <rPh sb="2" eb="4">
      <t>エイセイ</t>
    </rPh>
    <rPh sb="4" eb="6">
      <t>クンワ</t>
    </rPh>
    <phoneticPr fontId="5"/>
  </si>
  <si>
    <t>12-21年月平均</t>
  </si>
  <si>
    <t>2022年</t>
    <phoneticPr fontId="5"/>
  </si>
  <si>
    <t>1月</t>
    <phoneticPr fontId="106"/>
  </si>
  <si>
    <t>カナダ</t>
    <phoneticPr fontId="5"/>
  </si>
  <si>
    <t>フランス</t>
    <phoneticPr fontId="106"/>
  </si>
  <si>
    <t>非常に少ない</t>
    <rPh sb="0" eb="2">
      <t>ヒジョウ</t>
    </rPh>
    <rPh sb="3" eb="4">
      <t>スク</t>
    </rPh>
    <phoneticPr fontId="5"/>
  </si>
  <si>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</si>
  <si>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</si>
  <si>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</si>
  <si>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 xml:space="preserve">  </t>
    <phoneticPr fontId="16"/>
  </si>
  <si>
    <t>l</t>
    <phoneticPr fontId="33"/>
  </si>
  <si>
    <t>管理レベル「1」　</t>
    <phoneticPr fontId="5"/>
  </si>
  <si>
    <t>　コロナ渦</t>
    <rPh sb="4" eb="5">
      <t>ウズ</t>
    </rPh>
    <phoneticPr fontId="5"/>
  </si>
  <si>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</si>
  <si>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</si>
  <si>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</si>
  <si>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</si>
  <si>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</si>
  <si>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</si>
  <si>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</si>
  <si>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r>
      <rPr>
        <sz val="12"/>
        <color theme="0"/>
        <rFont val="ＭＳ Ｐゴシック"/>
        <family val="3"/>
        <charset val="128"/>
      </rPr>
      <t>チリ</t>
    </r>
    <phoneticPr fontId="5"/>
  </si>
  <si>
    <r>
      <rPr>
        <sz val="12"/>
        <color theme="0"/>
        <rFont val="ＭＳ Ｐゴシック"/>
        <family val="3"/>
        <charset val="128"/>
      </rPr>
      <t>南アフリカ</t>
    </r>
    <rPh sb="0" eb="1">
      <t>ミナミ</t>
    </rPh>
    <phoneticPr fontId="5"/>
  </si>
  <si>
    <r>
      <rPr>
        <sz val="12"/>
        <color theme="0"/>
        <rFont val="ＭＳ Ｐゴシック"/>
        <family val="3"/>
        <charset val="128"/>
      </rPr>
      <t>トルコ</t>
    </r>
    <phoneticPr fontId="5"/>
  </si>
  <si>
    <r>
      <rPr>
        <sz val="12"/>
        <color theme="0"/>
        <rFont val="ＭＳ Ｐゴシック"/>
        <family val="3"/>
        <charset val="128"/>
      </rPr>
      <t>イラン</t>
    </r>
    <phoneticPr fontId="5"/>
  </si>
  <si>
    <r>
      <rPr>
        <sz val="12"/>
        <color theme="0"/>
        <rFont val="ＭＳ Ｐゴシック"/>
        <family val="3"/>
        <charset val="128"/>
      </rPr>
      <t>インド</t>
    </r>
    <phoneticPr fontId="5"/>
  </si>
  <si>
    <r>
      <rPr>
        <sz val="12"/>
        <color theme="0"/>
        <rFont val="ＭＳ Ｐゴシック"/>
        <family val="3"/>
        <charset val="128"/>
      </rPr>
      <t>パキスタン</t>
    </r>
    <phoneticPr fontId="5"/>
  </si>
  <si>
    <r>
      <rPr>
        <b/>
        <sz val="12"/>
        <color theme="0"/>
        <rFont val="Inherit"/>
        <family val="2"/>
      </rPr>
      <t>スペイン</t>
    </r>
    <phoneticPr fontId="106"/>
  </si>
  <si>
    <r>
      <rPr>
        <sz val="12"/>
        <color theme="0"/>
        <rFont val="ＭＳ Ｐゴシック"/>
        <family val="3"/>
        <charset val="128"/>
      </rPr>
      <t>米国</t>
    </r>
    <rPh sb="0" eb="2">
      <t>ベイコク</t>
    </rPh>
    <phoneticPr fontId="5"/>
  </si>
  <si>
    <r>
      <rPr>
        <b/>
        <sz val="12"/>
        <color theme="0"/>
        <rFont val="ＭＳ Ｐゴシック"/>
        <family val="3"/>
        <charset val="128"/>
      </rPr>
      <t>ロシア</t>
    </r>
    <phoneticPr fontId="5"/>
  </si>
  <si>
    <r>
      <rPr>
        <b/>
        <sz val="12"/>
        <color theme="0"/>
        <rFont val="ＭＳ Ｐゴシック"/>
        <family val="3"/>
        <charset val="128"/>
      </rPr>
      <t>メキシコ</t>
    </r>
    <phoneticPr fontId="5"/>
  </si>
  <si>
    <t>感染制御地区</t>
    <rPh sb="0" eb="2">
      <t>カンセン</t>
    </rPh>
    <rPh sb="2" eb="4">
      <t>セイギョ</t>
    </rPh>
    <rPh sb="4" eb="6">
      <t>チク</t>
    </rPh>
    <phoneticPr fontId="106"/>
  </si>
  <si>
    <t>感染拡大地区</t>
    <rPh sb="0" eb="2">
      <t>カンセン</t>
    </rPh>
    <rPh sb="2" eb="4">
      <t>カクダイ</t>
    </rPh>
    <rPh sb="4" eb="6">
      <t>チク</t>
    </rPh>
    <phoneticPr fontId="106"/>
  </si>
  <si>
    <t>皆様  週刊情報2022-48を配信いたします</t>
    <phoneticPr fontId="5"/>
  </si>
  <si>
    <r>
      <rPr>
        <b/>
        <sz val="12"/>
        <color theme="0"/>
        <rFont val="ＭＳ Ｐゴシック"/>
        <family val="3"/>
        <charset val="128"/>
      </rPr>
      <t>ブラジル</t>
    </r>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</si>
  <si>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</si>
  <si>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</si>
  <si>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毎週　　ひとつ　　覚えていきましょう</t>
    <phoneticPr fontId="5"/>
  </si>
  <si>
    <t>管理レベル「1」　</t>
  </si>
  <si>
    <t>2023年</t>
    <phoneticPr fontId="5"/>
  </si>
  <si>
    <r>
      <rPr>
        <u/>
        <sz val="12"/>
        <color theme="0"/>
        <rFont val="Inherit"/>
        <family val="2"/>
      </rPr>
      <t>中国</t>
    </r>
    <rPh sb="0" eb="2">
      <t>チュウゴク</t>
    </rPh>
    <phoneticPr fontId="106"/>
  </si>
  <si>
    <t>11月ー3月中
施設の所在市町村で流行・   食中毒が複数件報告される 
定点観測値が5.00～10.00</t>
    <phoneticPr fontId="106"/>
  </si>
  <si>
    <t>【情報共有】業界・地域のニュースを掲示して、注意を促す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t>
    <phoneticPr fontId="106"/>
  </si>
  <si>
    <t>★各地でノロウイルスが流行しています</t>
    <rPh sb="1" eb="3">
      <t>カクチ</t>
    </rPh>
    <rPh sb="11" eb="13">
      <t>リュウコウ</t>
    </rPh>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</si>
  <si>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</si>
  <si>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rPr>
        <sz val="12.55"/>
        <color theme="0"/>
        <rFont val="ＭＳ Ｐゴシック"/>
        <family val="3"/>
        <charset val="128"/>
      </rPr>
      <t>日本の</t>
    </r>
    <r>
      <rPr>
        <sz val="12.55"/>
        <color rgb="FFFFFF00"/>
        <rFont val="ＭＳ Ｐゴシック"/>
        <family val="3"/>
        <charset val="128"/>
      </rPr>
      <t>コロナ増加率はかなり落ち着いてきた。
中国は統計修正があり死亡数が一気に跳ね上がる。</t>
    </r>
    <rPh sb="0" eb="2">
      <t>ニホン</t>
    </rPh>
    <rPh sb="6" eb="8">
      <t>ゾウカ</t>
    </rPh>
    <rPh sb="8" eb="9">
      <t>リツ</t>
    </rPh>
    <rPh sb="13" eb="14">
      <t>オ</t>
    </rPh>
    <rPh sb="15" eb="16">
      <t>ツ</t>
    </rPh>
    <rPh sb="22" eb="24">
      <t>チュウゴク</t>
    </rPh>
    <rPh sb="25" eb="29">
      <t>トウケイシュウセイ</t>
    </rPh>
    <rPh sb="32" eb="35">
      <t>シボウスウ</t>
    </rPh>
    <rPh sb="36" eb="38">
      <t>イッキ</t>
    </rPh>
    <rPh sb="39" eb="40">
      <t>ハ</t>
    </rPh>
    <rPh sb="41" eb="42">
      <t>ア</t>
    </rPh>
    <phoneticPr fontId="106"/>
  </si>
  <si>
    <t>感染ピークが見えなくなる時代が到来　低め安定</t>
    <rPh sb="0" eb="2">
      <t>カンセン</t>
    </rPh>
    <rPh sb="6" eb="7">
      <t>ミ</t>
    </rPh>
    <rPh sb="12" eb="14">
      <t>ジダイ</t>
    </rPh>
    <rPh sb="15" eb="17">
      <t>トウライ</t>
    </rPh>
    <rPh sb="18" eb="19">
      <t>ヒク</t>
    </rPh>
    <rPh sb="20" eb="22">
      <t>アンテイ</t>
    </rPh>
    <phoneticPr fontId="106"/>
  </si>
  <si>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</si>
  <si>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</si>
  <si>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</si>
  <si>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</si>
  <si>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</si>
  <si>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</si>
  <si>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</si>
  <si>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</si>
  <si>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</si>
  <si>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</si>
  <si>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2023/7週</t>
    <phoneticPr fontId="106"/>
  </si>
  <si>
    <t xml:space="preserve">         南部アフリカ・インド・中東では感染終息</t>
    <rPh sb="9" eb="11">
      <t>ナンブ</t>
    </rPh>
    <rPh sb="20" eb="22">
      <t>チュウトウ</t>
    </rPh>
    <rPh sb="24" eb="28">
      <t>カンセンシュウソク</t>
    </rPh>
    <phoneticPr fontId="106"/>
  </si>
  <si>
    <t>先週に比べて全国平均は</t>
    <phoneticPr fontId="5"/>
  </si>
  <si>
    <t>愛媛県松野町の飲食店が調理した仕出し弁当を食べた12人が嘔吐や下痢などの症状を訴え、保健所は、食中毒と断定しこの飲食店を3日間の営業停止処分としました。
営業停止処分を受けたのは、松野町豊岡の飲食店「魚聖鮮魚」です。</t>
    <phoneticPr fontId="106"/>
  </si>
  <si>
    <t>あいテレビ</t>
    <phoneticPr fontId="106"/>
  </si>
  <si>
    <t>山形市の飲食店で今月18日に食事をした複数の客が下痢などの食中毒症状を訴え、その後の調べでノロウイルスが原因と分かった。食中毒が発生したのは、山形市木の実町の飲食店「和工房空海」。山形市保健所によると、今月18日の夕方にこの店で食事をしたグループから、参加した複数人が下痢や吐き気などの食中毒症状を訴えていると店に連絡があった</t>
    <phoneticPr fontId="106"/>
  </si>
  <si>
    <t>さくらんぼテレビ</t>
    <phoneticPr fontId="106"/>
  </si>
  <si>
    <t>au Webポータ</t>
    <phoneticPr fontId="106"/>
  </si>
  <si>
    <t xml:space="preserve">葬儀場2カ所で食事の49人が食中毒 調理従事者1人からノロウイルス検出 - 
葬儀場2カ所で食事の49人が食中毒 調理従事者1人からノロウイルス検出. 京都府は22日、宇治市槙島町の仕出店「京料理 心月 槙島店」の料理を食べた宇治市や ...
 </t>
    <phoneticPr fontId="106"/>
  </si>
  <si>
    <t>令和5年2月15日（水曜日）午後5時10分、千葉県から東京都に「千葉県在住のグループ37名が2月13日（月曜日）に都内で仕出し弁当を喫食したところ、18名がおう吐等の症状を呈した。」旨、連絡があった。調査の結果、当該弁当は品川区内の施設で調理されたことが判明した。患者のふん便からノロウイルスを検出した。</t>
    <phoneticPr fontId="106"/>
  </si>
  <si>
    <t>東京都公表</t>
    <rPh sb="0" eb="3">
      <t>トウキョウト</t>
    </rPh>
    <rPh sb="3" eb="5">
      <t>コウヒョウ</t>
    </rPh>
    <phoneticPr fontId="106"/>
  </si>
  <si>
    <t>集団食中毒が確認されたのは秋田県湯沢市の雄勝中央病院。
　秋田県によると2月14日に給食を食べた入院患者など20人が下痢や嘔吐などの症状を訴え、複数人からノロウイルスが検出された。　湯沢保健所は給食が原因とする食中毒と断定し調理した施設を18日から20日まで3日間の営業停止処分とした。</t>
    <phoneticPr fontId="106"/>
  </si>
  <si>
    <t>秋田テレビ</t>
    <rPh sb="0" eb="2">
      <t>アキタ</t>
    </rPh>
    <phoneticPr fontId="106"/>
  </si>
  <si>
    <t>　↓　職場の先輩は以下のことを理解して　わかり易く　指導しましょう　↓</t>
    <phoneticPr fontId="5"/>
  </si>
  <si>
    <t>海外情報  (2/20-2/26)</t>
    <rPh sb="0" eb="2">
      <t>カイガイ</t>
    </rPh>
    <rPh sb="2" eb="4">
      <t>ジョウホウ</t>
    </rPh>
    <phoneticPr fontId="5"/>
  </si>
  <si>
    <t>平年並み</t>
    <rPh sb="0" eb="3">
      <t>ヘイネンナ</t>
    </rPh>
    <phoneticPr fontId="106"/>
  </si>
  <si>
    <t>　食中毒が発生したのは多治見市太平町の「小規模保育園ボコデコキッズ」で、2月24日、園から「保育園に通う複数の園児が嘔吐した」と東濃保健所に連絡がありました。　保健所によりますと、22日と23日、園内の調理施設で作られた給食を食べた園児と職員33人のうち園児14人に下痢や嘔吐の症状があり、3人からノロウイルスが検出されたということです。</t>
    <phoneticPr fontId="106"/>
  </si>
  <si>
    <t>バーテックの紹介</t>
    <rPh sb="6" eb="8">
      <t>ショウカイ</t>
    </rPh>
    <phoneticPr fontId="33"/>
  </si>
  <si>
    <t xml:space="preserve"> GⅡ　8週　0例</t>
    <rPh sb="8" eb="9">
      <t>レイ</t>
    </rPh>
    <phoneticPr fontId="5"/>
  </si>
  <si>
    <t>今週のニュース（Noroｖｉｒｕｓ） (2/27-3/5)</t>
    <rPh sb="0" eb="2">
      <t>コンシュウ</t>
    </rPh>
    <phoneticPr fontId="5"/>
  </si>
  <si>
    <t>新規感染者数　 149週目</t>
    <rPh sb="0" eb="2">
      <t>シンキ</t>
    </rPh>
    <rPh sb="2" eb="5">
      <t>カンセンシャ</t>
    </rPh>
    <rPh sb="5" eb="6">
      <t>スウ</t>
    </rPh>
    <rPh sb="11" eb="13">
      <t>シュウメ</t>
    </rPh>
    <phoneticPr fontId="5"/>
  </si>
  <si>
    <t>食中毒情報 (2/27-3/5)</t>
    <rPh sb="0" eb="3">
      <t>ショクチュウドク</t>
    </rPh>
    <rPh sb="3" eb="5">
      <t>ジョウホウ</t>
    </rPh>
    <phoneticPr fontId="5"/>
  </si>
  <si>
    <t>食品リコール・回収情報
 (2/27-3/5)</t>
    <rPh sb="0" eb="2">
      <t>ショクヒン</t>
    </rPh>
    <rPh sb="7" eb="9">
      <t>カイシュウ</t>
    </rPh>
    <rPh sb="9" eb="11">
      <t>ジョウホウ</t>
    </rPh>
    <phoneticPr fontId="5"/>
  </si>
  <si>
    <t>食品表示 (2/27-3/5)</t>
    <rPh sb="0" eb="2">
      <t>ショクヒン</t>
    </rPh>
    <rPh sb="2" eb="4">
      <t>ヒョウジ</t>
    </rPh>
    <phoneticPr fontId="5"/>
  </si>
  <si>
    <t>残留農薬 (2/27-3/5)</t>
    <phoneticPr fontId="16"/>
  </si>
  <si>
    <t>今週の新型コロナ 新規感染者数　世界で99万人(対前週の増減 : 2万人減少)</t>
    <rPh sb="0" eb="2">
      <t>コンシュウ</t>
    </rPh>
    <rPh sb="9" eb="15">
      <t>シンキカンセンシャスウ</t>
    </rPh>
    <rPh sb="22" eb="23">
      <t>ニン</t>
    </rPh>
    <rPh sb="23" eb="24">
      <t>タイ</t>
    </rPh>
    <rPh sb="24" eb="26">
      <t>ゼンシュウ</t>
    </rPh>
    <rPh sb="28" eb="30">
      <t>ゾウゲン</t>
    </rPh>
    <rPh sb="34" eb="36">
      <t>マンニン</t>
    </rPh>
    <rPh sb="36" eb="38">
      <t>ゲンショウ</t>
    </rPh>
    <phoneticPr fontId="5"/>
  </si>
  <si>
    <t xml:space="preserve">
世界の新規感染者数: 99万人で感染持続 　世界的にはコロナ感染は終息に向かい始めたといえる。
北半球は冬に向かいインフルエンザとの同時流行に警戒。</t>
    <rPh sb="1" eb="3">
      <t>セカイ</t>
    </rPh>
    <rPh sb="4" eb="6">
      <t>シンキ</t>
    </rPh>
    <rPh sb="6" eb="10">
      <t>カンセンシャスウ</t>
    </rPh>
    <rPh sb="14" eb="16">
      <t>マンニン</t>
    </rPh>
    <rPh sb="17" eb="19">
      <t>カンセン</t>
    </rPh>
    <rPh sb="19" eb="21">
      <t>ジゾク</t>
    </rPh>
    <rPh sb="23" eb="26">
      <t>セカイテキ</t>
    </rPh>
    <rPh sb="31" eb="33">
      <t>カンセン</t>
    </rPh>
    <rPh sb="34" eb="36">
      <t>シュウソク</t>
    </rPh>
    <rPh sb="37" eb="38">
      <t>ム</t>
    </rPh>
    <rPh sb="40" eb="41">
      <t>ハジ</t>
    </rPh>
    <rPh sb="49" eb="52">
      <t>キタハンキュウ</t>
    </rPh>
    <rPh sb="53" eb="54">
      <t>フユ</t>
    </rPh>
    <rPh sb="55" eb="56">
      <t>ム</t>
    </rPh>
    <rPh sb="67" eb="69">
      <t>ドウジ</t>
    </rPh>
    <rPh sb="69" eb="71">
      <t>リュウコウ</t>
    </rPh>
    <rPh sb="72" eb="74">
      <t>ケイカイ</t>
    </rPh>
    <phoneticPr fontId="5"/>
  </si>
  <si>
    <t>Reported 3/5　 7:20 (前週より99万人) 　　世界は感染　第五波は終息中、アジアでは一部拡大傾向</t>
    <rPh sb="20" eb="22">
      <t>ゼンシュウ</t>
    </rPh>
    <rPh sb="21" eb="22">
      <t>シュウ</t>
    </rPh>
    <rPh sb="22" eb="23">
      <t>ゼンシュウ</t>
    </rPh>
    <rPh sb="26" eb="28">
      <t>マンニン</t>
    </rPh>
    <rPh sb="32" eb="34">
      <t>セカイ</t>
    </rPh>
    <rPh sb="35" eb="37">
      <t>カンセン</t>
    </rPh>
    <rPh sb="38" eb="40">
      <t>ダイゴ</t>
    </rPh>
    <rPh sb="40" eb="41">
      <t>ナミ</t>
    </rPh>
    <rPh sb="42" eb="44">
      <t>シュウソク</t>
    </rPh>
    <rPh sb="44" eb="45">
      <t>チュウ</t>
    </rPh>
    <rPh sb="51" eb="53">
      <t>イチブ</t>
    </rPh>
    <rPh sb="53" eb="57">
      <t>カクダイケイコウ</t>
    </rPh>
    <phoneticPr fontId="5"/>
  </si>
  <si>
    <t>2023/8週</t>
    <phoneticPr fontId="106"/>
  </si>
  <si>
    <t>★★★★</t>
    <phoneticPr fontId="106"/>
  </si>
  <si>
    <t xml:space="preserve"> GⅡ　7週　3例</t>
    <rPh sb="5" eb="6">
      <t>シュウ</t>
    </rPh>
    <phoneticPr fontId="5"/>
  </si>
  <si>
    <t>米子保健所が３日、境港市東本町の栴檀（せんだん）保育園で感染性胃腸炎の集団発生があったと発表した。２月２７日以降、園児１４人、職員２人が嘔吐（おうと）や下痢などの症状を訴え、一部からノロウイル...</t>
    <phoneticPr fontId="106"/>
  </si>
  <si>
    <t>山陰中央新報デジタル</t>
    <phoneticPr fontId="106"/>
  </si>
  <si>
    <t>栃木県は、足利市の安足健康福祉センター管内にある保育所で1日までに園児と職員、合わせて32人に嘔吐や下痢の症状があり、このうち3人を検査した結果3人からノロウイルスが検出されたと発表しました。重症者はなく、全員快方に向かっているということです。</t>
    <phoneticPr fontId="106"/>
  </si>
  <si>
    <t>とちぎテレビ</t>
    <phoneticPr fontId="106"/>
  </si>
  <si>
    <t>　三島市の社会福祉法人伊豆社会福祉事業会は１日、同市で経営する介護老人福祉施設玉澍園で、ノロウイルス感染症が集団発生したと発表した。
　同施設によると、２月１９日から２８日まで、７６歳から１０９歳の入所者２８人、職員６人の計３４人が嘔吐（おうと）や下痢の症状を訴えた。うち入所者７人から簡易検査で、職員３人から病院の検査で、ノロウイルスが検出された。重症者はなく、全員快方に向かっているという。</t>
    <phoneticPr fontId="106"/>
  </si>
  <si>
    <t>静岡新聞</t>
    <rPh sb="0" eb="4">
      <t>シズオカシンブン</t>
    </rPh>
    <phoneticPr fontId="106"/>
  </si>
  <si>
    <t>長崎新聞</t>
    <rPh sb="0" eb="4">
      <t>ナガサキシンブン</t>
    </rPh>
    <phoneticPr fontId="106"/>
  </si>
  <si>
    <t>長崎市は1日、同市琴海形上町の形上保育園で調理された給食を食べた園児と職員計26人が嘔吐（おうと）などを訴え、このうち7人の便からノロウイルスを検出したと発表した。市は給食が原因の食中毒と断定し、園の調理業務の一部を同日の1日間停止する処分を出した。
　市生活衛生課によると、2月21日に煮物やあえ物、スープなどの給食を食べた園児24人と調理員2人が、同22～23日に相次いで嘔吐や下痢、腹痛などを発症。</t>
    <phoneticPr fontId="106"/>
  </si>
  <si>
    <t>旭川市保健所は１日、市内の介護保険施設で入居者と職員１２人が下痢や嘔吐（おうと）などの感染性胃腸炎とみられる症状を訴え、このうち便を検査した２人からノロウイルスが確認されたと発表した。２月２３～２８日に発症し、現在は全員が回復または快方に向かっている。</t>
    <phoneticPr fontId="106"/>
  </si>
  <si>
    <t>北海道新聞</t>
    <rPh sb="0" eb="5">
      <t>ホッカイドウシンブン</t>
    </rPh>
    <phoneticPr fontId="106"/>
  </si>
  <si>
    <t>NHK</t>
    <phoneticPr fontId="106"/>
  </si>
  <si>
    <t>横浜・港南区のスーパーで販売の馬刺しから大腸菌　市が販売禁止と回収指示　食べた女性に下痢や血便</t>
    <phoneticPr fontId="16"/>
  </si>
  <si>
    <t>横浜市保健所は２６日、ヴェラジャパン（愛媛県）が製造し、同市港南区のスーパーで販売された馬刺しから大腸菌が検出されたと発表した。市はスーパーを営業する会社に販売禁止と回収を指示、製造者を所管する愛媛県松山市に通報した。
　腸管出血性大腸菌Ｏ２６が検出されたのは、「富士ガーデン上大岡店」（同市港南区）で販売された「馬刺し」（１３０〜２５０グラム）で、賞味期限が１０月４日のもの。市によると、２０２２年１１月１５日から７９個を販売した。今年１月、この馬刺しを食べた３０代女性に下痢や血便の症状が生じたことから、市が同２月２０日に抜き取り検査を実施し、判明した。女性は一時入院し、現在は退院している。市が因果関係を調べている。
　市は「食べずに返品してほしい」と呼びかけている。問い合わせや返品はヴェラジャパン電話０８９（９７９）７８３３。</t>
    <phoneticPr fontId="16"/>
  </si>
  <si>
    <t>https://news.goo.ne.jp/article/kanagawa/region/kanagawa-20230226202728.html</t>
    <phoneticPr fontId="16"/>
  </si>
  <si>
    <t>横浜市</t>
    <rPh sb="0" eb="3">
      <t>ヨコハマシ</t>
    </rPh>
    <phoneticPr fontId="16"/>
  </si>
  <si>
    <t>神奈川新聞</t>
    <rPh sb="0" eb="5">
      <t>カナガワシンブン</t>
    </rPh>
    <phoneticPr fontId="16"/>
  </si>
  <si>
    <t xml:space="preserve">令和5年 東京都保菌者検索事業実施結果（速報） </t>
    <phoneticPr fontId="16"/>
  </si>
  <si>
    <t>東京都</t>
    <rPh sb="0" eb="3">
      <t>トウキョウト</t>
    </rPh>
    <phoneticPr fontId="16"/>
  </si>
  <si>
    <t>令和5年　東京都保菌者検索事業実施結果（1月速報値）
令和5年2月21日現在
食品監視課食中毒調査担当
1　腸管出血性大腸菌
　　</t>
    <phoneticPr fontId="16"/>
  </si>
  <si>
    <t>https://www.fukushihoken.metro.tokyo.lg.jp/shokuhin/hokinsya/r5_hokinsokuhou.html</t>
    <phoneticPr fontId="16"/>
  </si>
  <si>
    <t>東京都公表</t>
    <rPh sb="0" eb="3">
      <t>トウキョウト</t>
    </rPh>
    <rPh sb="3" eb="5">
      <t>コウヒョウ</t>
    </rPh>
    <phoneticPr fontId="16"/>
  </si>
  <si>
    <t>「さば棒寿司」を食べた客からアニサキス摘出　保健所が食中毒と判断　広島</t>
    <phoneticPr fontId="16"/>
  </si>
  <si>
    <t>広島市は、市内の飲食店で「さば棒寿司」を食べた1人が腹痛を訴え、アニサキスが摘出されたと発表しました。
広島市保健所によりますと、2月19日、広島市安佐北区にある飲食店で購入した「さば棒寿司」を食べた客が、20日午前1時ごろから腹痛となり、21日受診した医療機関での内視鏡検査により、アニサキスが摘出されたということデス患者が潜伏期間内に食べた、原因となりえる食品は、この「さば棒寿司」であること、使われたさばは提供までの過程で冷凍・加熱処理がなかったこと、医師から食中毒の届け出が提出されたことから、広島市保健所はこの飲食店で調理された「さば棒寿司」を原因とするアニサキスによる食中毒と判断し、22日、この飲食店に対して生食用魚介類の調理と販売の禁止を命令しました。（広島市は22日発表）
アニサキスは半透明の寄生虫で、サバやサンマ、アジなどの魚介類に寄生し、体内に入ると激しい腹痛や嘔吐などを発症します。広島市などは、魚介類を刺身などに加工する際は、アニサキスが寄生していないか目視で確認するよう呼びかけているほか、アニサキスは食用酢や醤油、わさびなどでは死滅しないため、しめさばなどの加工品も刺身と同様に注意が必要だとしています。
■予防のポイント​（広島市HPより）
アニサキスは、食酢での処理、塩漬け、醤油やわさびでは死滅しません。しめさばなどの加工品も、刺身と同様に注意が必要です。
1.加熱　加熱により死滅します。筋肉の内部まで入り込んでいる場合があるため、中心部まで十分に加熱しましょう。60℃以上で1分、または70℃以上だと瞬時に死滅します。
2.冷凍　冷凍により死滅します。-20℃で24時間以上を目安に内部までしっかり冷凍しましょう。
 3.除去 ●アニサキスは通常、魚の内臓に寄生していますが、魚が死に、鮮度が落ちると内臓から筋肉に移動します。筋肉に移動したアニサキスは発見が難しくなるため、早めに内臓を除去しましょう。
●魚介類を刺身などに加工する際は、アニサキスが寄生していないか目視で確認し、取り除きましょう。
●内臓にアニサキスがいたときは、刺身やしめ鯖など生で食べる料理には使用しないでください。</t>
    <phoneticPr fontId="16"/>
  </si>
  <si>
    <t>中国放送</t>
    <rPh sb="0" eb="4">
      <t>チュウゴクホウソウ</t>
    </rPh>
    <phoneticPr fontId="16"/>
  </si>
  <si>
    <t>広島市</t>
    <rPh sb="0" eb="3">
      <t>ヒロシマシ</t>
    </rPh>
    <phoneticPr fontId="16"/>
  </si>
  <si>
    <t>https://news.yahoo.co.jp/articles/971d5833c65098e210787e86d13bf3f7a0ca0baf</t>
    <phoneticPr fontId="16"/>
  </si>
  <si>
    <t>保健所が調査した結果、18日夜に広島市西区の飲食店を利用した2つのグループ15人のうち、未就学男児2人を含む9人に、20日午前1時～午後10時にかけて下痢、発熱、嘔吐などの症状があったということです。（9人の内訳：年代…未就学児～40代、性別…男7人、女2人）</t>
    <phoneticPr fontId="106"/>
  </si>
  <si>
    <t>広島テレビ</t>
    <rPh sb="0" eb="2">
      <t>ヒロシマ</t>
    </rPh>
    <phoneticPr fontId="106"/>
  </si>
  <si>
    <t>滋賀県は4日、滋賀県高島市勝野の飲食店「綿庄食品店」の弁当や料理を食べた同市や大津市、京都府宇治市などの8～78歳の計15人が嘔吐（おうと）や下痢、発熱などを訴え、うち3人からノロウイルスが検出されたと発表した。県高島保健所は食中毒と断定し、同店を5日まで2日間の営業停止処分にした。</t>
    <phoneticPr fontId="106"/>
  </si>
  <si>
    <t>京都新聞</t>
    <rPh sb="0" eb="4">
      <t>キョウトシンブン</t>
    </rPh>
    <phoneticPr fontId="106"/>
  </si>
  <si>
    <t>教師が自宅で作ったヨーグルト食べた特別支援学級の生徒3人らが嘔吐　食中毒か　名古屋市名東区の中学校</t>
    <phoneticPr fontId="16"/>
  </si>
  <si>
    <t>名古屋市内の中学校で、教師が自宅で発酵させたヨーグルトを食べた生徒らが食中毒の症状を訴え、救急搬送されるなどしました。名古屋市教育委員会によりますと、1日午前名東区の香流中学校で、特別支援学級の理科の授業中、７２歳の男性教師が自宅で発酵させたヨーグルトを生徒６人と教職員５人が食べました。その後、生徒２人が校内で嘔吐するなどして救急搬送され、別の生徒１人も下校中に嘔吐して病院を受診しました。
　また、教職員２人も帰宅後に嘔吐しました。生徒３人は、病院で点滴を受けて回復し、宅したということです。
このヨーグルトは、先月の授業で種菌を作って、男性教師が自宅に持ち帰っていました。男性教師は聞き取りに対し、「身近な菌について伝えたかったが、このような事態になり大変申し訳なく思っている」と話しています。</t>
    <phoneticPr fontId="16"/>
  </si>
  <si>
    <t>https://news.yahoo.co.jp/articles/f67c759d307e715aa9dae67cc978014985300404</t>
    <phoneticPr fontId="16"/>
  </si>
  <si>
    <t>名古屋市</t>
    <rPh sb="0" eb="4">
      <t>ナゴヤシ</t>
    </rPh>
    <phoneticPr fontId="16"/>
  </si>
  <si>
    <t>名古屋テレビ</t>
    <rPh sb="0" eb="3">
      <t>ナゴヤ</t>
    </rPh>
    <phoneticPr fontId="16"/>
  </si>
  <si>
    <t>Ｏ１５７学校食中毒から２６年、問題終結　二次感染男性に賠償金追加支払い、岐阜市</t>
    <phoneticPr fontId="16"/>
  </si>
  <si>
    <t>1996年に岐阜市の長森南小学校で起きた腸管出血性大腸菌O157による集団食中毒で、市は家庭内で二次感染した男性=当時（4）=に、追加で1340万円の賠償金を支払う。集団食中毒の問題は、発生から26年を経過して終結する。3日開会の市議会定例会に損害賠償額を含む本年度一般会計補正予算案と和解に関する議案を提出する。食中毒は96年6月、給食の「おかかサラダ」を食べた児童331人と、二次感染の児童の家族ら105人の計436人に下痢などの食中毒症状が出た。市は98年に総額5336万円の損害賠償額で全員と示談した。
　男性は2001年、この食中毒に起因する腎臓障害を発症したため、市は示談書の規定に従って通院、治療費を支払ってきた。現在、男性の症状が安定していることもあって示談に向かった。</t>
    <phoneticPr fontId="16"/>
  </si>
  <si>
    <t>https://news.yahoo.co.jp/articles/96b36b35846e1de47c4fa57be9089d092338af1a</t>
    <phoneticPr fontId="16"/>
  </si>
  <si>
    <t>岐阜市</t>
    <rPh sb="0" eb="3">
      <t>ギフシ</t>
    </rPh>
    <phoneticPr fontId="16"/>
  </si>
  <si>
    <t>岐阜新聞</t>
    <rPh sb="0" eb="2">
      <t>ギフ</t>
    </rPh>
    <rPh sb="2" eb="4">
      <t>シンブン</t>
    </rPh>
    <phoneticPr fontId="16"/>
  </si>
  <si>
    <t>園児や職員が下痢や嘔吐…保育園で調理された給食を食べた14人に食中毒症状 3人からノロウイルス検出</t>
    <phoneticPr fontId="16"/>
  </si>
  <si>
    <t>　岐阜県多治見市の保育園で、園内で調理した給食を食べた園児と職員33人中14人に下痢や嘔吐といった食中毒の症状が確認されました。
　食中毒が発生したのは多治見市太平町の「小規模保育園ボコデコキッズ」で、2月24日、園から「保育園に通う複数の園児が嘔吐した」と東濃保健所に連絡がありました。保健所によりますと、22日と23日、園内の調理施設で作られた給食を食べた園児と職員33人のうち園児14人に下痢や嘔吐の症状があり、3人からノロウイルスが検出されたということです。入院した園児はおらず、全員快方に向かっているということです。
　調理した従業員1人からノロウイルスが検出されたということで、県は調理が行われた厨房を26日から業務禁止とし、原因を調べています。
　ノロウイルスは調理する人の手や指を介して食品が汚染され食中毒が発生するため、県は手洗いを徹底するよう呼び掛けています。</t>
    <phoneticPr fontId="16"/>
  </si>
  <si>
    <t>https://news.goo.ne.jp/article/tokaitv/nation/tokaitv-20230226-1656-25551.html</t>
    <phoneticPr fontId="16"/>
  </si>
  <si>
    <t>東海テレビ</t>
    <rPh sb="0" eb="2">
      <t>トウカイ</t>
    </rPh>
    <phoneticPr fontId="16"/>
  </si>
  <si>
    <t>岐阜県</t>
    <rPh sb="0" eb="3">
      <t>ギフケン</t>
    </rPh>
    <phoneticPr fontId="16"/>
  </si>
  <si>
    <t>※2023年 第8週（2/20～2/26） 現在</t>
    <phoneticPr fontId="5"/>
  </si>
  <si>
    <t>回収＆返金</t>
  </si>
  <si>
    <t>ベルジョイス</t>
  </si>
  <si>
    <t>回収</t>
  </si>
  <si>
    <t>オークワ</t>
  </si>
  <si>
    <t>イズミ</t>
  </si>
  <si>
    <t>岩崎食品</t>
  </si>
  <si>
    <t>やまぐち</t>
  </si>
  <si>
    <t>いなげや</t>
  </si>
  <si>
    <t>回収＆返金/交換</t>
  </si>
  <si>
    <t>ジョイマート</t>
  </si>
  <si>
    <t>浜松ハム</t>
  </si>
  <si>
    <t>加島屋</t>
  </si>
  <si>
    <t>下仁田物産</t>
  </si>
  <si>
    <t>カネヨシ</t>
  </si>
  <si>
    <t>プリマハム</t>
  </si>
  <si>
    <t>武田や</t>
  </si>
  <si>
    <t>天狗堂宝船</t>
  </si>
  <si>
    <t>Trolli PEACH RiNGS 一部(豚肉)表示欠落</t>
  </si>
  <si>
    <t>回収＆交換</t>
  </si>
  <si>
    <t>福寿園</t>
  </si>
  <si>
    <t>宇治のみどり 一部消費期限誤記載</t>
  </si>
  <si>
    <t>永山</t>
  </si>
  <si>
    <t>サンキミおにぎりゼリー 一部使用不可添加物検出</t>
  </si>
  <si>
    <t>マルエツ</t>
  </si>
  <si>
    <t>炭火焼鳥丼(塩だれ) 一部アレルギー誤表示</t>
  </si>
  <si>
    <t>堂島ジョリエクリームルーロー 一部要冷凍を冷蔵で販売</t>
  </si>
  <si>
    <t>ビビンソース 一部(小麦,大豆)表示欠落</t>
  </si>
  <si>
    <t>フルーティーブリ...</t>
  </si>
  <si>
    <t>生鮮バナナ(カリビアンクイーン) 一部残留農薬基準超過</t>
  </si>
  <si>
    <t>ベルク</t>
  </si>
  <si>
    <t>秩父味噌を使った味噌漬 アレルゲン(小麦)表示欠落</t>
  </si>
  <si>
    <t>マルキョウ</t>
  </si>
  <si>
    <t>魚屋の煮付(赤魚) 一部費期限誤印字</t>
  </si>
  <si>
    <t>東宝食品</t>
  </si>
  <si>
    <t>酒粕 真澄 一部賞味期限表示欠落</t>
  </si>
  <si>
    <t>藤井商事</t>
  </si>
  <si>
    <t>フィナンシェショコラ 一部アレルギー表示欠落</t>
  </si>
  <si>
    <t>燦花</t>
  </si>
  <si>
    <t>いもチップス 一部賞味期限誤表示</t>
  </si>
  <si>
    <t>オーエムツーミー...</t>
  </si>
  <si>
    <t>ハム入りマカロニサラダ 一部アレルゲン(小麦)表示欠落</t>
  </si>
  <si>
    <t>イオンリテール</t>
  </si>
  <si>
    <t>うなぎ蒲焼 アレルゲン(小麦,大豆)表示欠落</t>
  </si>
  <si>
    <t>真鯛の鯛めし弁当 一部(卵,乳成分,さば,鶏肉)表示欠落</t>
  </si>
  <si>
    <t>ユニー</t>
  </si>
  <si>
    <t>広島県産かき(加熱用) 冷凍商品ラベル誤貼付</t>
  </si>
  <si>
    <t>鶏林食品</t>
  </si>
  <si>
    <t>ねぎ塩だれ アレルゲン(小麦,大豆)表示欠落</t>
  </si>
  <si>
    <t>カスミ</t>
  </si>
  <si>
    <t>ジューシーメンチカツ 一部ゼラチン表示欠落</t>
  </si>
  <si>
    <t>いわちく</t>
  </si>
  <si>
    <t>エルンテフェスト熟成あらびきウインナー 一部異物混入</t>
  </si>
  <si>
    <t>ヴェラジャパン</t>
  </si>
  <si>
    <t>馬脂肪注入冷凍馬肉(生食用) 一部大腸菌含む恐れ</t>
  </si>
  <si>
    <t>イオン九州</t>
  </si>
  <si>
    <t>馬肉すじ煮込み用 一部保存方法誤表示</t>
  </si>
  <si>
    <t>石川食品</t>
  </si>
  <si>
    <t>10種の野菜スープ和風他 一部加熱殺菌不足の恐れ</t>
  </si>
  <si>
    <t>大和の膳肉じゃが 一部加熱殺菌不足の恐れ</t>
  </si>
  <si>
    <t>国分北海道</t>
  </si>
  <si>
    <t>サクリチーズ 数の子 一部(さば)表示欠落</t>
  </si>
  <si>
    <t>栄泉堂</t>
  </si>
  <si>
    <t>ひばりのあんもち 一部賞味期限ラベル欠落</t>
  </si>
  <si>
    <t>千葉恵製菓</t>
  </si>
  <si>
    <t>桜しんこ餅(こしあん) アレルゲン(乳成分,大豆)表示欠落</t>
  </si>
  <si>
    <t>デリシア</t>
  </si>
  <si>
    <t>伊那インター店 塩麴サーモン 一部賞味期限誤記載</t>
  </si>
  <si>
    <t>ＮａｓｕＫｏｍｅ...</t>
  </si>
  <si>
    <t>ディアマン（ソイブール）一部大豆アレルギー表示欠落</t>
  </si>
  <si>
    <t>直巻おむすび(筋子,鮭) 一部ラベル誤貼付で表示欠落</t>
  </si>
  <si>
    <t>とろ～りチーズのかぼちゃ包み揚げ 一部表示欠落</t>
  </si>
  <si>
    <t>豆乳で作ったデザート豆腐豆花風 一部要冷蔵を常温販売</t>
  </si>
  <si>
    <t>まごころのお漬物(紅白大根) 一部期限、保存方法誤表記</t>
  </si>
  <si>
    <t>ボトルワールドOK富雄店 はがつお 一部消費期限誤表記</t>
  </si>
  <si>
    <t>調布染地店 アメリカ産黄金かれい 一部期限等誤表記</t>
  </si>
  <si>
    <t>尾張屋横田店 国産豚肩ロース切り落とし 一部消費期限誤表記</t>
  </si>
  <si>
    <t>焼豚ブロック 一部アレルギー(小麦)表示欠落</t>
  </si>
  <si>
    <t>丸干いか 一部表面保存方法誤表示</t>
  </si>
  <si>
    <t>蒟蒻ゼリー ミックス 一部着色料入れ忘れ</t>
  </si>
  <si>
    <t>Trolli the squiggles 他 特定原材料(豚肉)表示欠落</t>
  </si>
  <si>
    <t>味わい造り あらびきフランク 一部パッケージシール不良</t>
  </si>
  <si>
    <t>国産豚スペアリブ 消費期限誤表示</t>
  </si>
  <si>
    <t>匠のくるみ餅 一部賞味期限表示欠落</t>
  </si>
  <si>
    <t xml:space="preserve">【公明新聞】酒類の輸出拡大、団体と意見交換 - 岩崎たかし（イワサキタカシ） - 選挙ドットコム </t>
    <phoneticPr fontId="16"/>
  </si>
  <si>
    <t>公明党「農林水産物等の輸出促進に関するプロジェクトチーム」（ＰＴ、座長＝稲津久衆院議員）は１日、参院議員会館で、酒類の輸出拡大に向けて日本酒造組合中央会と意見交換した
　同会の岡本佳郎副会長は、２０２２年の日本酒輸出総額が約４７５億円と１３年連続で前年を上回る一方、さらなるブランド確立が課題だとし、積極的な広報宣伝に取り組んでいると説明。また、国内ではコロナ禍で外食における飲酒代が激減しており、国内が回復しないと輸出に踏み出せない業者も多いと話した。</t>
    <phoneticPr fontId="16"/>
  </si>
  <si>
    <t>ちくわの賞味期限改ざんして販売 社員「残ってしまい責任感じて…」 最大10日間書き換え 尼崎</t>
    <phoneticPr fontId="16"/>
  </si>
  <si>
    <t xml:space="preserve">焼きちくわの賞味期限を改ざんして販売したとして、兵庫県尼崎市保健所は３日、同市潮江４の海産物卸売業「魚熊」に、食品表示法に基づく行政指導を行った。４本入りのパック２４袋について、社員が最大１０日間書き換えていた。健康被害は確認されていない。市保健所によると、本来の賞味期限は２月２４日～３月２日だったが、ちくわ担当の社員が油性ペンで消した後、全て３月５日に書き直したという。２月２８日に市内の事業者を通じて購入した人が気付き、事業者が３月２日、市保健所に通報した。
　改ざんした社員は「コロナ禍で経営が厳しく在庫管理の徹底を指導されていたが残ってしまい、責任を感じて１人で改ざんした」と話しているという。
市保健所は同社が販売している全商品の表示の点検や原因究明、再発防止策の実施などを指示した。
</t>
    <phoneticPr fontId="16"/>
  </si>
  <si>
    <t>串カツ田中が謝罪「社内ルールが一部徹底されず」　ハラスメント確認「不適切な言動あった」</t>
    <phoneticPr fontId="16"/>
  </si>
  <si>
    <t>飲食チェーン店「串カツ田中」を運営する串カツ田中ホールディングスは28日、一部店舗でハラスメントや食材の不適切な利用があったとの情報がSNSで流れたことについて、公式サイトで「社内調査を進めた結果、食材管理および衛生管理について、食品衛生法の趣旨に即した提供はなされているものの、社内基準に即した食材管理および提供方法について一部徹底されていないことを確認しました」などと報告した。その上で「食材管理、教育体制の不備によりお客様及び関係者の皆様に対し、多大なるご心配とご迷惑をおかけし、心よりおわび申し上げます」などと謝罪した。
同社をめぐっては、1月に入社して2月に退社したとする人物の告発が拡散。研修後に配属された店舗で「手洗いをすると嫌な顔をされた」「責任者から怒号を浴びせられた」などと記されていた。同社は27日に「現在詳細の事実を確認中であり、公表すべき内容が発生した場合には速やかに公表いたします」と表明していた。28日には、該当する店舗が北九州市の「串カツ田中アミュプラザ小倉店」と公表。「当社では、食品衛生法より厳格な安全基準を社内に設けて運用しております。具体例としては、食材の使用期限についてより短い期間を設定し、手洗いの頻度をより多く設定するといったものです」と説明した上で「しかし今回、この社内ルールが一部遵守されていませんでした。食品表示法及び食品衛生法、その他関連法令の点につきましても、所管行政庁と連携のもと調査を行い、食品・衛生上の安全を確認しておりますが、ご不快な思いを抱かせてしまい、誠に申し訳ございません。調査・安全確認については対象を全店舗に拡充し、社内ルールの再検討及び、衛生管理に対する再教育を順次実施してまいります」などと報告した。また「ハラスメントにあたる言動があった旨の主張についても調査した」とし「コンプライアンスの観点から不適切な言動があったことが認められました。社内規程に基づき、厳正な処分をしてまいる所存。加えて、当該被害を受けた方々への対応についても、誠意をもってあたらせていただきます」と認めた。同社は「今回の件を真摯に受け止め、今後、同様の事案が再び発生しないよう、従業員の社内マニュアルに基づく食材・衛生管理の徹底、正確な情報共有やコンプライアンス遵守など社員教育を継続的に行い、安心安全な運営体制を再構築いたします」としている。該当の店舗については、しばらく休業とし、衛生管理の徹底、再教育をするという。また「本件に関する個人への直接的な危害となるような言動はお控えいただくよう、お願い申し上げます」と加えている。</t>
    <phoneticPr fontId="16"/>
  </si>
  <si>
    <t>アサリの産地偽装　業者に罰金100万円　福岡簡裁略式命令　／熊本</t>
    <phoneticPr fontId="16"/>
  </si>
  <si>
    <t>外国産アサリを国産と偽って販売したとして、福岡区検は27日、熊本県荒尾市の水産会社「熊水（くますい）」と植野樹（たてき）社長（56）=福岡市西区=を食品表示法違反の罪で略式起訴した。福岡簡裁は同日、同社と植野容疑者にそれぞれ罰金100万円の略式命令を出した。起訴状によると、植野容疑者は2020年5月～21年11月、韓国産のアサリを「熊本産」と偽って納品書に記載し、山口県宇部市の水産会社に約100トン（計約4150万円）を販売したとされる。　区検はまた、植野容疑者と共謀して産地偽装に関わった福岡市の会社役員（56）と会社員（55）も27日に略式起訴し、簡裁はそれぞれ罰金30万円の略式命令を出した。</t>
    <phoneticPr fontId="16"/>
  </si>
  <si>
    <t>ズワイガニで不適正表示、西友に是正指示</t>
    <phoneticPr fontId="16"/>
  </si>
  <si>
    <t>食品表示に関し、スーパーマーケット大手の「西友」が農林水産省より是正指示を受けました。農林水産省の発表によりますと、西友において、「紅ずわいがに」であるにもかかわらず「ずわいがに」と、また、「ずわいがに」であるにもかかわらず「紅ずわいがに」と誤って表示して販売していたということです。
農水省は西友に対し、食品表示法に基づき指導を行い、表示の是正と併せて、原因の究明・分析の徹底、再発防止対策の実施等について指示（食品表示法第6条1項）を行いました。
是正指示の経緯
農水省は、令和3年11月11日から令和5年2月1日にかけて、西友とその傘下にあるサニーの計13店舗に対し、食品表示法第8条第2項の規定に基づく立入検査等を行ったところ、不正を確認したということです。
【不適正な食品表示の内容】
①生鮮水産物かに類、商品名「生ずわいがに」の名称について
「紅ずわいがに」であるにもかかわらず「ずわいがに」と表示。
少なくとも令和2年3月27日から令和4年1月15日までの間に、359パックを、傘下10店舗において一般消費者に販売。
②生鮮水産物かに類　商品名「生紅ずわいがに」の名称について
「ずわいがに」でありながら、「紅ずわいがに」と表示。
少なくとも令和3年5月2日から令和3年11月6日までの間に、50パックを、傘下5店舗において一般消費者に販売。</t>
    <phoneticPr fontId="16"/>
  </si>
  <si>
    <t>生鮮バナナ(カリビアンクイーン) 一部残留農薬基準超過</t>
    <phoneticPr fontId="16"/>
  </si>
  <si>
    <t xml:space="preserve">「生鮮バナナ(カリビアンクイーン)」において、 ピリプロキシフェンの残留農薬基準0.01ppmに対して0.09ppmが検出されたため、回収する。これまで健康被害の報告はない。(リコールプラス)
【対象商品】　商品名:生鮮バナナ(カリビアンクイーン)　内容量:500g以上　形態　:袋詰め
【JANコード】　JANコード:4560448140561
【消費期限、賞味期限】　鮮果実の為、腐敗時
【その他】　バナナの袋にはカリビアンクイーンのマークが印刷されており生産国、商品特性が記されております。
対象品:955ケース　バナナの追熟加工場の在庫
【対処方法】
【回収情報の周知方法】　・該当品の出荷された2月20～23日の店頭販売分を店頭告知をお　　こない店舗での回収、返金を実施します。・該当品については、追熟加工場での在庫、出荷前倉在庫は2月24日回収終了し出荷されておりません。・店舗回収されたものは各量販店様のセンターを通じて返品回収いたします。
</t>
    <phoneticPr fontId="16"/>
  </si>
  <si>
    <t>https://www.foods-ch.com/anzen/kt_45646/</t>
    <phoneticPr fontId="16"/>
  </si>
  <si>
    <t>食用昆虫におけるヒ素・重金属および農薬の残留調査</t>
    <phoneticPr fontId="16"/>
  </si>
  <si>
    <r>
      <rPr>
        <sz val="16"/>
        <color rgb="FF454545"/>
        <rFont val="ＭＳ Ｐゴシック"/>
        <family val="2"/>
        <charset val="128"/>
      </rPr>
      <t>近年，持続的に調達可能な代替食料源の探索が進められており，栄養学的に問題がなく，大量生産が可能な食用昆虫に注目が集まっている．現在，日本では食用昆虫に対して，品質管理やリスク評価に関する法的な規制はなく，食用昆虫による健康影響への理解は十分とは言いがたい．本研究では国内で入手可能な食用昆虫</t>
    </r>
    <r>
      <rPr>
        <sz val="16"/>
        <color rgb="FF454545"/>
        <rFont val="Robotoregular"/>
        <family val="2"/>
      </rPr>
      <t>14</t>
    </r>
    <r>
      <rPr>
        <sz val="16"/>
        <color rgb="FF454545"/>
        <rFont val="ＭＳ Ｐゴシック"/>
        <family val="2"/>
        <charset val="128"/>
      </rPr>
      <t>種を対象に，ヒ素・重金属および残留農薬の測定を行った．結果，各元素の最大値は，</t>
    </r>
    <r>
      <rPr>
        <sz val="16"/>
        <color rgb="FF454545"/>
        <rFont val="Robotoregular"/>
        <family val="2"/>
      </rPr>
      <t>As</t>
    </r>
    <r>
      <rPr>
        <sz val="16"/>
        <color rgb="FF454545"/>
        <rFont val="ＭＳ Ｐゴシック"/>
        <family val="2"/>
        <charset val="128"/>
      </rPr>
      <t>が</t>
    </r>
    <r>
      <rPr>
        <sz val="16"/>
        <color rgb="FF454545"/>
        <rFont val="Robotoregular"/>
        <family val="2"/>
      </rPr>
      <t>6.15</t>
    </r>
    <r>
      <rPr>
        <sz val="16"/>
        <color rgb="FF454545"/>
        <rFont val="ＭＳ Ｐゴシック"/>
        <family val="2"/>
        <charset val="128"/>
      </rPr>
      <t>，</t>
    </r>
    <r>
      <rPr>
        <sz val="16"/>
        <color rgb="FF454545"/>
        <rFont val="Robotoregular"/>
        <family val="2"/>
      </rPr>
      <t>Cd</t>
    </r>
    <r>
      <rPr>
        <sz val="16"/>
        <color rgb="FF454545"/>
        <rFont val="ＭＳ Ｐゴシック"/>
        <family val="2"/>
        <charset val="128"/>
      </rPr>
      <t>が</t>
    </r>
    <r>
      <rPr>
        <sz val="16"/>
        <color rgb="FF454545"/>
        <rFont val="Robotoregular"/>
        <family val="2"/>
      </rPr>
      <t>0.82</t>
    </r>
    <r>
      <rPr>
        <sz val="16"/>
        <color rgb="FF454545"/>
        <rFont val="ＭＳ Ｐゴシック"/>
        <family val="2"/>
        <charset val="128"/>
      </rPr>
      <t>，</t>
    </r>
    <r>
      <rPr>
        <sz val="16"/>
        <color rgb="FF454545"/>
        <rFont val="Robotoregular"/>
        <family val="2"/>
      </rPr>
      <t>Hg</t>
    </r>
    <r>
      <rPr>
        <sz val="16"/>
        <color rgb="FF454545"/>
        <rFont val="ＭＳ Ｐゴシック"/>
        <family val="2"/>
        <charset val="128"/>
      </rPr>
      <t>が</t>
    </r>
    <r>
      <rPr>
        <sz val="16"/>
        <color rgb="FF454545"/>
        <rFont val="Robotoregular"/>
        <family val="2"/>
      </rPr>
      <t>0.50</t>
    </r>
    <r>
      <rPr>
        <sz val="16"/>
        <color rgb="FF454545"/>
        <rFont val="ＭＳ Ｐゴシック"/>
        <family val="2"/>
        <charset val="128"/>
      </rPr>
      <t>，</t>
    </r>
    <r>
      <rPr>
        <sz val="16"/>
        <color rgb="FF454545"/>
        <rFont val="Robotoregular"/>
        <family val="2"/>
      </rPr>
      <t>Pb</t>
    </r>
    <r>
      <rPr>
        <sz val="16"/>
        <color rgb="FF454545"/>
        <rFont val="ＭＳ Ｐゴシック"/>
        <family val="2"/>
        <charset val="128"/>
      </rPr>
      <t>が</t>
    </r>
    <r>
      <rPr>
        <sz val="16"/>
        <color rgb="FF454545"/>
        <rFont val="Robotoregular"/>
        <family val="2"/>
      </rPr>
      <t>0.67</t>
    </r>
    <r>
      <rPr>
        <sz val="16"/>
        <color rgb="FF454545"/>
        <rFont val="ＭＳ Ｐゴシック"/>
        <family val="2"/>
        <charset val="128"/>
      </rPr>
      <t>，</t>
    </r>
    <r>
      <rPr>
        <sz val="16"/>
        <color rgb="FF454545"/>
        <rFont val="Robotoregular"/>
        <family val="2"/>
      </rPr>
      <t>Cu</t>
    </r>
    <r>
      <rPr>
        <sz val="16"/>
        <color rgb="FF454545"/>
        <rFont val="ＭＳ Ｐゴシック"/>
        <family val="2"/>
        <charset val="128"/>
      </rPr>
      <t>が</t>
    </r>
    <r>
      <rPr>
        <sz val="16"/>
        <color rgb="FF454545"/>
        <rFont val="Robotoregular"/>
        <family val="2"/>
      </rPr>
      <t>297.7 ppm</t>
    </r>
    <r>
      <rPr>
        <sz val="16"/>
        <color rgb="FF454545"/>
        <rFont val="ＭＳ Ｐゴシック"/>
        <family val="2"/>
        <charset val="128"/>
      </rPr>
      <t>であり，残留農薬は</t>
    </r>
    <r>
      <rPr>
        <sz val="16"/>
        <color rgb="FF454545"/>
        <rFont val="Robotoregular"/>
        <family val="2"/>
      </rPr>
      <t>GC-MS/MS</t>
    </r>
    <r>
      <rPr>
        <sz val="16"/>
        <color rgb="FF454545"/>
        <rFont val="ＭＳ Ｐゴシック"/>
        <family val="2"/>
        <charset val="128"/>
      </rPr>
      <t>分析にてフェノブカルブ（または</t>
    </r>
    <r>
      <rPr>
        <sz val="16"/>
        <color rgb="FF454545"/>
        <rFont val="Robotoregular"/>
        <family val="2"/>
      </rPr>
      <t>BPMC</t>
    </r>
    <r>
      <rPr>
        <sz val="16"/>
        <color rgb="FF454545"/>
        <rFont val="ＭＳ Ｐゴシック"/>
        <family val="2"/>
        <charset val="128"/>
      </rPr>
      <t>）を</t>
    </r>
    <r>
      <rPr>
        <sz val="16"/>
        <color rgb="FF454545"/>
        <rFont val="Robotoregular"/>
        <family val="2"/>
      </rPr>
      <t>3.17 ppm</t>
    </r>
    <r>
      <rPr>
        <sz val="16"/>
        <color rgb="FF454545"/>
        <rFont val="ＭＳ Ｐゴシック"/>
        <family val="2"/>
        <charset val="128"/>
      </rPr>
      <t>の濃度で検出した．本研究は，日本国内で流通する食用昆虫中のヒ素・重金属および農薬の残留調査を初めて実施した例である．今後，日本国内においても昆虫食の摂取頻度の増加が予想されることを踏まえ，その安全性を確保するためリスク評価の取り組みを進めるべきと考える．</t>
    </r>
    <phoneticPr fontId="16"/>
  </si>
  <si>
    <t>https://www.jstage.jst.go.jp/article/shokueishi/63/4/63_136/_article/-char/ja/</t>
    <phoneticPr fontId="16"/>
  </si>
  <si>
    <t>鳥インフルで少女死亡、父親も陽性 WHO懸念　写真2枚　国際ニュース：AFPBB News</t>
  </si>
  <si>
    <t>アルゼンチンで初の鳥インフルエンザ発生、政府は緊急事態を宣言(ボリビア、アルゼンチン、ウルグアイ) ｜- ジェトロ</t>
  </si>
  <si>
    <t>https://www.jetro.go.jp/biznews/2023/02/09dcb4ac4657f671.html</t>
    <phoneticPr fontId="106"/>
  </si>
  <si>
    <t>https://www.nikkei.com/article/DGXZQOGN2644T0W3A220C2000000/</t>
    <phoneticPr fontId="106"/>
  </si>
  <si>
    <t>https://www.thaich.net/news/20230226fa.htm</t>
    <phoneticPr fontId="106"/>
  </si>
  <si>
    <t>https://www.afpbb.com/articles/-/3453334</t>
    <phoneticPr fontId="106"/>
  </si>
  <si>
    <t>https://ashu-aseanstatistics.com/news/106076-49225712110</t>
    <phoneticPr fontId="106"/>
  </si>
  <si>
    <t>https://eleminist.com/article/2550</t>
    <phoneticPr fontId="106"/>
  </si>
  <si>
    <t>https://news.yahoo.co.jp/articles/daa57cc315977e8280ef1ccdbd653f2902305269</t>
    <phoneticPr fontId="106"/>
  </si>
  <si>
    <t>https://www.viet-jo.com/news/economy/230301165456.html</t>
    <phoneticPr fontId="106"/>
  </si>
  <si>
    <t>財政省、タバコや酒類の特別消費税増税の必要性を主張 企業は延期求める 　VIETJOベトナムニュース</t>
  </si>
  <si>
    <t>韓国の日本酒輸入会社代表を「日本食普及の親善大使」に任命（ニューズウィーク日本版） Yahoo!ニュース</t>
  </si>
  <si>
    <t>韓国若者世代に「無糖」人気…焼酎業界、新製品発売でしのぎ - AFPBB News</t>
  </si>
  <si>
    <t xml:space="preserve">ベトナム：ソーダ税導入へ、酒たばこは増税＝税制改革戦略 / ASEAN産業データ＆レポート 亜州 ... </t>
  </si>
  <si>
    <t>アメリカが食品寄付法を改正　食品ロス・飢餓の削減に向けて ｜ ELEMINIST（エレミニスト）</t>
  </si>
  <si>
    <t>コロナ、米エネルギー省「中国研究所から流出」　米報道 - 日本経済新聞</t>
  </si>
  <si>
    <t xml:space="preserve">タイ食品医薬品局、スーパーから違法中国食品3000個以上を押収 | タイランドハイパーリンクス </t>
  </si>
  <si>
    <t>財政省は、タバコやビール・アルコール類、清涼飲料水など健康に害を及ぼす恐れのある製品の特別消費税(SCT)を増税する形で、特別消費税法を改正する必要があるとし、意見聴取を行っている。同省によると、ベトナムの喫煙率は東南アジアで最も高く、日本と中国に次いでアジアで3番目に高い。2020年におけるベトナム人男性の喫煙率は42.3％で、依然として高い水準を保っている。その理由として、タバコの小売価格に対する税率が39％程度に留まっていることに加え、税率の引き上げ幅と物価の上昇幅が国民1人当たりの所得とインフレの上昇幅を下回っているため、もともと安いタバコの価格がさらに安くなっていることが挙げられる。ほかの国々のタバコの小売価格に対する税率は、シンガポールが69％、タイが70％、フランスが80％となっている。また、ベトナムにおけるビール・アルコール類の小売価格に対する税率も30％程度に留まっている。これに対し、多くの国々では税率が40～85％の高水準となっている。
　同省はこれを踏まえ、タバコやビール・アルコール類、清涼飲料水など健康に害を及ぼす恐れのある製品の輸入・製造・消費などを抑制し、国民の健康を保護するため、特別消費税を増税する必要があると主張した。なお、同省の提案について、ベトナム・ビール・アルコール・ソフトドリンク協会(VBA)は、増税は必要ではあるが、少なくとも新型コロナウイルス感染症(COVID-19)後の回復期となる2025年までは増税を行うべきではないとの見解を示した。</t>
    <phoneticPr fontId="106"/>
  </si>
  <si>
    <t>農林水産省は、韓国で日本酒の輸入を手掛ける全日本酒類の徐正勳（ソ・ジョンフン）代表理事と日本酒コリアの楊秉錫（ヤン・ビョンソク）代表理事を「日本食普及の親善大使」に任命し、2月7日、ソウルの日本大使館公報文化院で任命式が行われた。「韓国は盗品すら返さない国という風評を危惧する声も」......対馬から盗まれた仏像、韓国の反応とその顛末
農水省は2015年から「日本食普及の親善大使」を任命しており、今年度、世界で16人を任命した。昨年、韓国が輸入した日本酒は日本製品不買運動と新型コロナウイルスが重なった2020年の1027ドルの85％増の1899万ドルで、韓国は米国と中国に次ぐ世界3位の日本酒消費大国に返り咲いた。
■ 2009年には米国に次ぐ世界2位の日本酒輸入国に
韓国政府が日本文化の解放策の一貫で日本酒の輸入を認めた翌年の1994年、京都の月桂冠が日韓合弁の韓国月桂冠を設立した。当時、日本食はホテルなどで供される高級料理で、庶民が口にする機会はほとんどなく、韓国月桂冠は庶民向けの日本食チェーン「かつら」を展開した。1999年に43キロリットルだった日本の韓国向け輸出は、2003年に100キロリットルを超えた後急増、2007年1000キロリットルに達し、韓国は、2009年には1954リットルを輸入して米国に次ぐ世界2位の日本酒輸入大国に浮上した。居酒屋や日本酒販売コーナーを拡大したデパートが銘柄数を競うようになった2008年、銘柄を増やす必要に迫られた韓国月桂冠は合弁を解消、商号を全日本酒類に改めた。韓国の中堅企業や個人が続々と日本酒事業や居酒屋などの日本食事業に参入した2008年から09年、日本からの進出も相次いだ。アサヒビールを輸入していたロッテアサヒ酒類が日本酒の輸入を開始し、鳥取県境港市の老舗日本酒蔵元・千代むすびが輸入子会社を設立した。居酒屋チェーンでは、てっぺんやモンテローザが進出、居酒屋以外でもかっぱ寿司を展開するカッパクリエイトやあんどスシロー、CoCo壱番屋などが進出した。</t>
    <phoneticPr fontId="106"/>
  </si>
  <si>
    <t>https://newsdig.tbs.co.jp/articles/-/355470?display=1</t>
    <phoneticPr fontId="106"/>
  </si>
  <si>
    <t xml:space="preserve">インドの名目GDPが旧宗主国イギリスを抜き世界5位に　中国から生産拠点を移す企業が追い風か　4位ドイツ・3位日本 ｜ TBS </t>
    <phoneticPr fontId="106"/>
  </si>
  <si>
    <t>日本時間の今夜から始まるG20外相会合の議長国インド。去年1年間の名目GDPがイギリスを上回り、世界5位となったことがわかりました。
記者
「街の至る所で大型の建設工事などが進められていて、こうした内需の拡大や人口の増加がインドの経済成長を支えています」
インド政府は去年10月から12月までのGDPの実質成長率がプラス4.4%だったと発表。去年1年間で見た名目GDPは旧宗主国のイギリスを抜き、世界5位となりました。
米中対立などを背景に、中国から生産拠点を移す企業が増えていることも追い風になっているとみられます。
市民
「インドは中国を抜くだろう」「インドは発展してナンバーワンになるよ」
インドはG20外相会合で、存在感をさらに高めたい考えです。</t>
    <phoneticPr fontId="106"/>
  </si>
  <si>
    <t>韓国酒類業界に「ゼロシュガー」ブームのなか、ハイト真露（ジンロ）とロッテ七星（チルソン）飲料だけでなく、地方の焼酎業者等まで無糖焼酎を発売し競争に参入している。従来の焼酎よりカロリーが低く、気軽に楽しもうとするMZ世代（1980年代～2000年代前半生まれ）を中心に需要が増加し、無糖焼酎の人気が続くだろうという見方も出ている。釜山（プサン）地域の焼酎メーカー、テソン酒造は「シウォン（CI）ブルー」を7年ぶりに無糖焼酎（16.5度）にリニューアルし、同日出荷を開始した。360ml1本の出荷価格は1096ウォン（1ウォン＝約0.1円）だ。テソン酒造はこれに先立ち昨年、果糖と塩などを添加していない焼酎「テソン」を発売し、地域の市場で無糖焼酎に対する好反応を引き出した。忠清（チュンチョン）圏の酒類業者マックキスカンパニーはアルコール度数を14.9度に下げた無糖焼酎「鮮洋（ソニャン）」を発売した。1本当たりのカロリーも市販されている焼酎の中で最も低い。
無糖焼酎人気は昨年9月、ロッテ七星飲料が出した「チョウムチョロムセロ」からだ。ロッテ七星の「セロ」は発売された月に680万本、翌月700万本、昨年11月1400万本の販売本数を記録し、先月累積販売本数5000万本を超えた。よよ焼酎業界1位のハイト真露は「真露イズバック」をゼロシュガーにリニューアルし、競争に火をつけた。アルコール度数はセロと同じ16度に下げた。ハイト真露側は、健康を重視する消費者トレンドに合わせて、真露をゼロシュガーコンセプトにリニューアルすると説明した。</t>
    <phoneticPr fontId="106"/>
  </si>
  <si>
    <t>アメリカのバイデン大統領は、飢餓や食糧難の人々へ食品の寄付を行う企業や団体を保護し、食品の寄付を容易にする「食品寄付法改正 (FDIA／Food Donation Improvement Act) 」に署名した。これは、1996年に制定された通称「ビル・エマーソン法（Bill Emerson Good Samaritan Food Donation Act）」を一部改正したものである。エマーソン法は、より多くの食品寄付を奨励するよう制定されたが、使用されている文言に不明瞭な点があった。そのため、企業が責任保護の対象かどうかを明確に把握できないという課題があった。
また、善意で寄付した安全な食品の品質や状態などから生じる民事または刑事的な責任を問わないものとしている。その一方で、貧困な個人に直接提供される寄付については対象外であるため、法的な影響を恐れて、まだ食べられる食品を廃棄する方が安全と考える企業が多かった。
そのような課題の打開策として、今回の改善法では、食品小売店、卸売業者、農業生産者、レストラン、ケータリング業者、学校給食機関などが、まだ安全に食べられる食品を飢餓に苦しむ個人に直接届けられるよう修正。同時に、寄付した団体や人が保護されるように、寄付された食品の品質と表示基準を明確にするように米国農務省（USDA）に要請している。
この改正により、余剰食品の廃棄を防ぎ、企業からの食品寄付を促進する狙いがある。食品の寄付を検討している団体の保護を拡大し、法的責任を軽減するのに役立ち、企業、製造業者、小売業者、農家、レストランによる余剰食品の寄付をより適切にサポートする。</t>
    <phoneticPr fontId="106"/>
  </si>
  <si>
    <t>財務省は、清涼飲料水に物品税を課す方針を固めた。2030年までの税制改革戦略に記したもので、現在は関係省庁に意見を求めている段階。税率は今後決める。ほかに酒類とたばこの物品税を引き上げる方針。ベトナ…</t>
    <phoneticPr fontId="106"/>
  </si>
  <si>
    <t>新型コロナウイルスの発生源をめぐり、米エネルギー省が中国のウイルス研究所から流出した可能性が高いと判断したことが26日わかった。米紙ウォール・ストリート・ジャーナル（WSJ）が、機密情報扱いの報告書の内容を報じた。動物からの自然感染説を支持する情報機関もあり、米国内でも見解が分かれている。
エネルギー省は米国の国立研究所を統括している。WSJによると、同省はこれまでコロナの発生源に関する見解を留保していたが、新たな情報にもとづいて確信度は低いながらも判断したという。他の機関では、米連邦捜査局（FBI）が2021年に「中程度の確信」をもって研究所流出説を支持し、現在も同じ見解を維持している。一方で、米大統領の諮問機関である国家情報会議（NIC）と未特定の4機関は動物からの自然感染の可能性が高いとみている。米中央情報局（CIA）など2つの機関はどちらの立場を取るか決めかねているという。米国はかねて、コロナの発生源を調査してきた。21年の報告書では、ウイルスが生物兵器として開発されたものではないとの見解で各情報機関がおおむね一致する一方で、①中国・武漢のウイルス研究所からの流出②動物から人間への自然感染――のどちらが発生源なのかを結論づける決定的な証拠を得られなかったと説明していた。WSJはホワイトハウスや議会の一部に提供された当時の報告書の更新版の内容をもとに、エネルギー省の判断の変化を報じた。更新された内容が広く公開されるかどうかは明らかになっていない。</t>
    <phoneticPr fontId="106"/>
  </si>
  <si>
    <t>タイ食品医薬品局（FDA）は2023年2月24日、タイ警察と協力して、中国からの輸入食品を販売している有名なスーパーマーケット（バンコクの7か所）を検査し、タイ当局が認可していない3,000個以上の食品を没収したと明らかにしました。違反店は、法的措置を取られることになります。タイ食品医薬品局が押収したのは、誤った食品表示、タイのラベルなし、食品シリアル番号なしといった問題のある124品目、合計3,783個の食品で、検査のために120のサンプルを収集しました。タイ食品医薬品局は、消費者に対して、完全で正確なタイ語のラベルが表示されている製品を選択し、 食品の名前、生産者の所在地、製造日または有効期限、成分表示などを確認するように呼びかけています。</t>
    <phoneticPr fontId="106"/>
  </si>
  <si>
    <t>https://www.afpbb.com/articles/-/3452891</t>
    <phoneticPr fontId="106"/>
  </si>
  <si>
    <t xml:space="preserve">世界保健機関（WHO）は24日、カンボジアで11歳の少女がH5N1型の鳥インフルエンザウイルスに感染して死亡し、父親も陽性と判明したと明らかにし、懸念を表明した。カンボジア保健省によると、少女は16日に発熱、せき、喉の痛みなどの症状を示し、22日に死亡した。当局は、少女と接触した12人から検体を採取し、24日に49歳の父親が陽性と判明したが無症状だと発表した。WHOは、その他の接触者の検査結果を含め、カンボジア当局と密に連絡を取り合っているとした。鳥インフルは通常、人には感染しないが、感染した鳥に直接触れたりした場合、まれに感染することがある。カンボジア当局は、少女と父親が感染した鳥に触れていたかを確認しており、親子の地元である東部プレイベン（Prey Veng）州の集落付近で見つかった複数の野鳥の死骸についても検査を進めている。
　WHO当局者は会見で、カンボジアのケースが人から人への感染なのか、感染した同じ鳥に触れたのかを判断するのは「時期尚早だ」としている。(c)AFP
</t>
    <phoneticPr fontId="106"/>
  </si>
  <si>
    <t>アルゼンチン政府は2月15日、国内で初の高病原性鳥インフルエンザ（H5亜型）の発生が確認されたと発表した。隣国ボリビアとの国境付近に位置するフフイ州北部で、アンデスガチョウの野鳥、隣国ウルグアイでクロエリハクチョウの野鳥の感染が確認されたことを受け、アルゼンチン政府は全国レベルで公衆衛生上の緊急事態を宣言した〔国家農畜食料衛生品質管理機構（SENASA）決議第147/2023号外部サイトへ、新しいウィンドウで開きます〕。
2月23日に公布されたSENASA決議第166/2023号外部サイトへ、新しいウィンドウで開きますは、アルゼンチン全土で生きた鳥類を集めたイベントの開催を禁じたほか、生きた鳥類の販売や移動も禁じている。
SENASAは、100件以上の感染疑い事例を調査中だ。2月22日時点で高病原性鳥インフルエンザウイルスの陽性確認件数は、中央部コルドバ州で6件、サンタ・フェ州、ブエノスアイレス州、北部サルタ州、西部パタゴニア地域ネウケン州でそれぞれ1件。主に野鳥や家禽（かきん）から同ウイルスが検出された。
フアン・ホセ・バイジョ農牧水産庁長官は、鶏肉や鶏卵を食べることによって人が鳥インフルエンザに感染する可能性はないと述べ、現在の対策は、野鳥や家禽の感染拡大を防止するためだと説明した。日本の農林水産省も2月20日、アルゼンチンからの家禽肉などの一時輸入停止措置を講じた（農林水産省ウェブサイト参照外部サイトへ、新しいウィンドウで開きます）。</t>
    <phoneticPr fontId="106"/>
  </si>
  <si>
    <t>　今週のお題 (作業靴、下駄箱はルールを守って清潔に！)</t>
    <rPh sb="1" eb="3">
      <t>コンシュウ</t>
    </rPh>
    <rPh sb="5" eb="6">
      <t>ダイ</t>
    </rPh>
    <phoneticPr fontId="5"/>
  </si>
  <si>
    <t>何故　作業靴、下駄箱はルールを守って使用するのか</t>
    <phoneticPr fontId="5"/>
  </si>
  <si>
    <t>★汚れたままの作業靴には大量の微生物が付着しています。　　　　　　　　　　　　　　　　　　　　　　　　　　　　　　　　　
微生物汚染に無頓着だと、せっかく洗浄した手指や調理器具類
を微生物で再汚染させることになります。　　　　　　　　　　　　　　　　　　　　　　　　　　　　　　　　　　　　　　　　
※2015年の浜松学校給食の食中毒事故でも、作業靴表面から
ノロウイルスが検出されました。(電話取材)　　　　　　　　　　　　　　　　　　　　　　　　　　　　　　　　　　　　　
作業靴は、清潔にすることが基本です！(食中毒の原因は、ほと
んどが微生物です)　作業靴を保管する下駄箱も毎日清潔に清
掃してください。
・汚れが付いたら→洗剤ブラッシングで除去する　　　　　　　　　　　　　　　　　　　　
・作業後の靴裏→　次亜塩素酸ナトリウム水溶液のマット等で
除菌する　　　　　　　　　
・作業靴→速やかに乾燥できる場所で保管する</t>
    <rPh sb="12" eb="14">
      <t>タイリョウ</t>
    </rPh>
    <rPh sb="15" eb="18">
      <t>ビセイブツ</t>
    </rPh>
    <rPh sb="95" eb="96">
      <t>サイ</t>
    </rPh>
    <rPh sb="175" eb="177">
      <t>ヒョウメン</t>
    </rPh>
    <rPh sb="376" eb="377">
      <t>トウ</t>
    </rPh>
    <phoneticPr fontId="5"/>
  </si>
  <si>
    <t>解　説
●　作業靴の清潔度合いで、その職場や個人の衛生意識がわかります。汚れたまま使い続けていると、細菌はその汚れを栄養分として
増殖します。大量に増えた細菌は、跳ね水などを介して調理器具、容器類や食品を汚染させます。また下駄箱は個人使用であっても他
人との共用であっても、自ら率先して清潔にしてください。食中毒事故は、作業靴の管理の誤りが原因で発生する場合が時々あります。</t>
    <rPh sb="12" eb="14">
      <t>ドア</t>
    </rPh>
    <rPh sb="36" eb="37">
      <t>ヨゴ</t>
    </rPh>
    <rPh sb="41" eb="42">
      <t>ツカ</t>
    </rPh>
    <rPh sb="43" eb="44">
      <t>ツヅ</t>
    </rPh>
    <rPh sb="58" eb="60">
      <t>エイヨウ</t>
    </rPh>
    <rPh sb="65" eb="67">
      <t>ゾウショク</t>
    </rPh>
    <rPh sb="71" eb="73">
      <t>タイリョウ</t>
    </rPh>
    <rPh sb="74" eb="75">
      <t>フ</t>
    </rPh>
    <rPh sb="77" eb="79">
      <t>サイキン</t>
    </rPh>
    <rPh sb="81" eb="82">
      <t>ハ</t>
    </rPh>
    <rPh sb="83" eb="84">
      <t>ミズ</t>
    </rPh>
    <rPh sb="87" eb="88">
      <t>カイ</t>
    </rPh>
    <rPh sb="90" eb="92">
      <t>チョウリ</t>
    </rPh>
    <rPh sb="92" eb="94">
      <t>キグ</t>
    </rPh>
    <rPh sb="95" eb="98">
      <t>ヨウキルイ</t>
    </rPh>
    <rPh sb="117" eb="119">
      <t>シヨウ</t>
    </rPh>
    <rPh sb="137" eb="138">
      <t>ミズカ</t>
    </rPh>
    <rPh sb="139" eb="141">
      <t>ソッセン</t>
    </rPh>
    <rPh sb="153" eb="156">
      <t>ショクチュウドク</t>
    </rPh>
    <rPh sb="156" eb="158">
      <t>ジコ</t>
    </rPh>
    <rPh sb="164" eb="166">
      <t>カンリ</t>
    </rPh>
    <rPh sb="167" eb="168">
      <t>アヤマ</t>
    </rPh>
    <rPh sb="170" eb="172">
      <t>ゲンイン</t>
    </rPh>
    <rPh sb="173" eb="175">
      <t>ハッセイ</t>
    </rPh>
    <rPh sb="177" eb="179">
      <t>バアイ</t>
    </rPh>
    <rPh sb="180" eb="182">
      <t>トキドキ</t>
    </rPh>
    <phoneticPr fontId="5"/>
  </si>
  <si>
    <t>新型コロナの変異パターンは三つ「広東、日米豪」「武漢」「欧州」</t>
    <phoneticPr fontId="106"/>
  </si>
  <si>
    <t>ベトナム</t>
    <phoneticPr fontId="106"/>
  </si>
  <si>
    <t>韓国</t>
    <rPh sb="0" eb="2">
      <t>カンコク</t>
    </rPh>
    <phoneticPr fontId="106"/>
  </si>
  <si>
    <t>インド</t>
    <phoneticPr fontId="106"/>
  </si>
  <si>
    <t>米国</t>
    <rPh sb="0" eb="2">
      <t>ベイコク</t>
    </rPh>
    <phoneticPr fontId="106"/>
  </si>
  <si>
    <t>タイ</t>
    <phoneticPr fontId="106"/>
  </si>
  <si>
    <t>カンボジア</t>
    <phoneticPr fontId="106"/>
  </si>
  <si>
    <t>ｱﾙｾﾞﾝﾁﾝ</t>
    <phoneticPr fontId="106"/>
  </si>
  <si>
    <t>2023年第7週（2月13日〜 2月19日）</t>
    <phoneticPr fontId="106"/>
  </si>
  <si>
    <t>結核例　205</t>
    <phoneticPr fontId="5"/>
  </si>
  <si>
    <t xml:space="preserve">細菌性赤痢1例 菌種：S. flexneri（B群）＿感染地域：宮城県
</t>
    <rPh sb="0" eb="3">
      <t>サイキンセイ</t>
    </rPh>
    <rPh sb="3" eb="5">
      <t>セキリ</t>
    </rPh>
    <rPh sb="6" eb="7">
      <t>レイ</t>
    </rPh>
    <rPh sb="8" eb="10">
      <t>キンシュ</t>
    </rPh>
    <rPh sb="24" eb="25">
      <t>グン</t>
    </rPh>
    <rPh sb="27" eb="29">
      <t>カンセン</t>
    </rPh>
    <rPh sb="29" eb="31">
      <t>チイキ</t>
    </rPh>
    <rPh sb="32" eb="35">
      <t>ミヤギケン</t>
    </rPh>
    <phoneticPr fontId="106"/>
  </si>
  <si>
    <t>腸チフス1例 感染地域：バングラデシュ
パラチフス1例 感染地域：千葉県</t>
    <phoneticPr fontId="106"/>
  </si>
  <si>
    <t xml:space="preserve">腸管出血性大腸菌感染症18例（有症者10例、うちHUS なし）
感染地域：国内14例、国内・国外不明4例
国内の感染地域：‌北海道4例、東京都2例、福岡県2例、岩手県1例、茨城県1例、群馬県1例、神奈川県1例、愛知県1例、兵庫県1例
</t>
    <phoneticPr fontId="106"/>
  </si>
  <si>
    <t>血清群・毒素型：‌O26 VT2（4例）、O157 VT1（3例）、O157VT2（2 例）、O128 VT1（1 例）、
O145V T 2（ 1 例 ）、O153 V T 1（ 1 例 ）、O26VT1（1例）、O28 VT2（1例）、その他・不明（4例）
累積報告数：123例（有症者66例、うちHUS 1例．死亡なし）</t>
    <phoneticPr fontId="106"/>
  </si>
  <si>
    <t xml:space="preserve">年齢群：‌1歳（1例）、2歳（1例）、4歳（1例）、10代（2例）、20代（6例）、
30代（2例）、40代（1例）、50代（1例）、60代（1例）、70代（1例）、80代（1例）
</t>
    <phoneticPr fontId="106"/>
  </si>
  <si>
    <t>E型肝炎12例 感染地域（感染源）：‌東京都5例（レバー2例、豚レバー1例、　　不明2例）、北海道1例（不明）、石川県1例（不明）、福岡県1例（不明）、
大分県1例（鳥刺し）、国内（都道府県不明）1例（不明）、
国内・国外不明2例（不明2例）
A型肝炎3例 感染地域：東京都1例、インドネシア1例、コロンビア1例</t>
    <phoneticPr fontId="106"/>
  </si>
  <si>
    <t>レジオネラ症20例（肺炎型17例、ポンティアック型2例、無症状病原体保有者1例）
感染地域：‌神奈川県3例、埼玉県2例、広島県2例、秋田県1例、
千葉県1例、富山県1例、静岡県1例、大阪府1例、兵
庫県1例、島根県1例、熊本県1例、宮崎県1例、沖縄
県1例、国内（都道府県不明）1例、国内・国外不明2例
年齢群：‌40代（1例）、50代（2例）、60代（2例）、70代（4例）、80代
（7例）、90代以上（4例）
累積報告数：176例</t>
    <phoneticPr fontId="10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</si>
</sst>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39">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ＭＳ Ｐゴシック"/>
      <family val="3"/>
      <charset val="128"/>
      <scheme val="minor"/>
    </font>
    <font>
      <b/>
      <sz val="16"/>
      <color rgb="FF333333"/>
      <name val="メイリオ"/>
      <family val="3"/>
      <charset val="128"/>
    </font>
    <font>
      <b/>
      <sz val="16"/>
      <name val="メイリオ"/>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sz val="13"/>
      <color theme="0"/>
      <name val="9,776"/>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sz val="12"/>
      <color theme="0"/>
      <name val="ＭＳ Ｐゴシック"/>
      <family val="3"/>
      <charset val="128"/>
    </font>
    <font>
      <sz val="12"/>
      <color theme="0"/>
      <name val="Inherit"/>
      <family val="2"/>
    </font>
    <font>
      <b/>
      <sz val="12"/>
      <color theme="0"/>
      <name val="Inherit"/>
      <family val="2"/>
    </font>
    <font>
      <b/>
      <sz val="12"/>
      <color theme="0"/>
      <name val="Inherit"/>
    </font>
    <font>
      <b/>
      <u/>
      <sz val="13"/>
      <color theme="0"/>
      <name val="Arial"/>
      <family val="2"/>
    </font>
    <font>
      <b/>
      <u/>
      <sz val="13"/>
      <color theme="0"/>
      <name val="Inherit"/>
      <family val="2"/>
    </font>
    <font>
      <b/>
      <u/>
      <sz val="13"/>
      <color theme="0"/>
      <name val="9,776"/>
    </font>
    <font>
      <u/>
      <sz val="13"/>
      <color theme="0"/>
      <name val="Inherit"/>
    </font>
    <font>
      <b/>
      <sz val="14"/>
      <color theme="9" tint="-0.249977111117893"/>
      <name val="ＭＳ Ｐゴシック"/>
      <family val="3"/>
      <charset val="128"/>
    </font>
    <font>
      <u/>
      <sz val="13"/>
      <color rgb="FFFFFF00"/>
      <name val="Inherit"/>
    </font>
    <font>
      <b/>
      <sz val="18"/>
      <color theme="1"/>
      <name val="ＭＳ Ｐゴシック"/>
      <family val="3"/>
      <charset val="128"/>
      <scheme val="minor"/>
    </font>
    <font>
      <b/>
      <u/>
      <sz val="12"/>
      <color rgb="FFFFFF00"/>
      <name val="ＭＳ Ｐゴシック"/>
      <family val="3"/>
      <charset val="128"/>
      <scheme val="minor"/>
    </font>
    <font>
      <b/>
      <sz val="12"/>
      <color theme="0"/>
      <name val="ＭＳ ゴシック"/>
      <family val="3"/>
      <charset val="128"/>
    </font>
    <font>
      <b/>
      <sz val="12"/>
      <color theme="0"/>
      <name val="ＭＳ Ｐゴシック"/>
      <family val="3"/>
      <charset val="128"/>
      <scheme val="minor"/>
    </font>
    <font>
      <sz val="10"/>
      <color rgb="FF6EF729"/>
      <name val="ＭＳ Ｐゴシック"/>
      <family val="3"/>
      <charset val="128"/>
    </font>
    <font>
      <sz val="20"/>
      <color indexed="9"/>
      <name val="ＭＳ Ｐゴシック"/>
      <family val="3"/>
      <charset val="128"/>
    </font>
    <font>
      <b/>
      <sz val="24"/>
      <color theme="1"/>
      <name val="ＭＳ Ｐゴシック"/>
      <family val="3"/>
      <charset val="128"/>
      <scheme val="minor"/>
    </font>
    <font>
      <b/>
      <sz val="15"/>
      <name val="游ゴシック"/>
      <family val="3"/>
      <charset val="128"/>
    </font>
    <font>
      <sz val="9"/>
      <name val="Meiryo UI"/>
      <family val="3"/>
      <charset val="128"/>
    </font>
    <font>
      <sz val="9"/>
      <color theme="1"/>
      <name val="Meiryo"/>
      <family val="3"/>
      <charset val="128"/>
    </font>
    <font>
      <u/>
      <sz val="13"/>
      <color theme="0"/>
      <name val="Inherit"/>
      <family val="2"/>
    </font>
    <font>
      <u/>
      <sz val="12"/>
      <color theme="0"/>
      <name val="Inherit"/>
    </font>
    <font>
      <u/>
      <sz val="12"/>
      <color theme="0"/>
      <name val="Inherit"/>
      <family val="2"/>
    </font>
    <font>
      <b/>
      <sz val="20"/>
      <color rgb="FF000000"/>
      <name val="ＭＳ Ｐゴシック"/>
      <family val="2"/>
      <charset val="128"/>
    </font>
    <font>
      <sz val="18"/>
      <color theme="1"/>
      <name val="ＭＳ Ｐゴシック"/>
      <family val="3"/>
      <charset val="128"/>
      <scheme val="minor"/>
    </font>
    <font>
      <b/>
      <sz val="14"/>
      <name val="游ゴシック"/>
      <family val="3"/>
      <charset val="128"/>
    </font>
    <font>
      <sz val="14"/>
      <color indexed="63"/>
      <name val="ＭＳ Ｐゴシック"/>
      <family val="3"/>
      <charset val="128"/>
    </font>
    <font>
      <b/>
      <sz val="14"/>
      <color indexed="12"/>
      <name val="ＭＳ Ｐゴシック"/>
      <family val="3"/>
      <charset val="128"/>
    </font>
    <font>
      <sz val="14"/>
      <color indexed="63"/>
      <name val="Arial"/>
      <family val="2"/>
    </font>
    <font>
      <sz val="10"/>
      <color indexed="62"/>
      <name val="ＭＳ Ｐゴシック"/>
      <family val="3"/>
      <charset val="128"/>
    </font>
    <font>
      <sz val="10"/>
      <name val="Arial"/>
      <family val="2"/>
    </font>
    <font>
      <b/>
      <sz val="10"/>
      <color indexed="62"/>
      <name val="ＭＳ Ｐゴシック"/>
      <family val="3"/>
      <charset val="128"/>
    </font>
    <font>
      <b/>
      <sz val="16"/>
      <color rgb="FF000000"/>
      <name val="ＭＳ Ｐゴシック"/>
      <family val="3"/>
      <charset val="128"/>
    </font>
    <font>
      <b/>
      <sz val="14"/>
      <color theme="1"/>
      <name val="メイリオ"/>
      <family val="3"/>
      <charset val="128"/>
    </font>
    <font>
      <sz val="16"/>
      <color rgb="FF454545"/>
      <name val="ＭＳ Ｐゴシック"/>
      <family val="2"/>
      <charset val="128"/>
    </font>
    <font>
      <sz val="16"/>
      <color rgb="FF454545"/>
      <name val="Robotoregular"/>
      <family val="2"/>
    </font>
    <font>
      <sz val="16"/>
      <color rgb="FF454545"/>
      <name val="Robotoregular"/>
      <family val="2"/>
      <charset val="128"/>
    </font>
    <font>
      <b/>
      <sz val="16"/>
      <color indexed="53"/>
      <name val="ＭＳ Ｐゴシック"/>
      <family val="3"/>
      <charset val="128"/>
    </font>
    <font>
      <b/>
      <sz val="13"/>
      <color indexed="9"/>
      <name val="ＭＳ Ｐゴシック"/>
      <family val="3"/>
      <charset val="128"/>
    </font>
    <font>
      <sz val="11"/>
      <color indexed="63"/>
      <name val="ＭＳ ゴシック"/>
      <family val="3"/>
      <charset val="128"/>
    </font>
    <font>
      <b/>
      <sz val="8"/>
      <color indexed="10"/>
      <name val="ＭＳ Ｐゴシック"/>
      <family val="3"/>
      <charset val="128"/>
    </font>
    <font>
      <b/>
      <sz val="14"/>
      <color theme="1"/>
      <name val="游ゴシック"/>
      <family val="3"/>
      <charset val="128"/>
    </font>
  </fonts>
  <fills count="54">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4" tint="-0.249977111117893"/>
        <bgColor indexed="64"/>
      </patternFill>
    </fill>
    <fill>
      <patternFill patternType="solid">
        <fgColor rgb="FFFF9900"/>
        <bgColor indexed="64"/>
      </patternFill>
    </fill>
    <fill>
      <patternFill patternType="solid">
        <fgColor rgb="FF0070C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6DDDF7"/>
        <bgColor indexed="64"/>
      </patternFill>
    </fill>
    <fill>
      <patternFill patternType="solid">
        <fgColor theme="7" tint="0.59999389629810485"/>
        <bgColor indexed="64"/>
      </patternFill>
    </fill>
    <fill>
      <patternFill patternType="solid">
        <fgColor indexed="12"/>
        <bgColor indexed="64"/>
      </patternFill>
    </fill>
    <fill>
      <patternFill patternType="solid">
        <fgColor theme="6" tint="-0.499984740745262"/>
        <bgColor indexed="64"/>
      </patternFill>
    </fill>
    <fill>
      <patternFill patternType="solid">
        <fgColor theme="3" tint="-0.499984740745262"/>
        <bgColor indexed="64"/>
      </patternFill>
    </fill>
  </fills>
  <borders count="239">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indexed="12"/>
      </left>
      <right style="medium">
        <color indexed="12"/>
      </right>
      <top style="thin">
        <color indexed="12"/>
      </top>
      <bottom style="medium">
        <color indexed="1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61" fillId="0" borderId="0"/>
    <xf numFmtId="0" fontId="162" fillId="0" borderId="0" applyNumberFormat="0" applyFill="0" applyBorder="0" applyAlignment="0" applyProtection="0"/>
    <xf numFmtId="0" fontId="161" fillId="0" borderId="0"/>
  </cellStyleXfs>
  <cellXfs count="844">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42" fillId="0" borderId="0" xfId="2" applyFont="1">
      <alignment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1" borderId="0" xfId="0" applyFill="1" applyAlignment="1">
      <alignment vertical="center" wrapText="1"/>
    </xf>
    <xf numFmtId="0" fontId="1" fillId="11" borderId="0" xfId="17" applyFill="1">
      <alignment vertical="center"/>
    </xf>
    <xf numFmtId="0" fontId="50" fillId="12"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3" borderId="58" xfId="17" applyNumberFormat="1" applyFont="1" applyFill="1" applyBorder="1" applyAlignment="1">
      <alignment horizontal="center" vertical="center" wrapText="1"/>
    </xf>
    <xf numFmtId="0" fontId="60" fillId="13" borderId="58" xfId="17" applyFont="1" applyFill="1" applyBorder="1" applyAlignment="1">
      <alignment horizontal="left" vertical="center" wrapText="1"/>
    </xf>
    <xf numFmtId="0" fontId="64" fillId="14" borderId="59" xfId="17" applyFont="1" applyFill="1" applyBorder="1" applyAlignment="1">
      <alignment horizontal="center" vertical="center" wrapText="1"/>
    </xf>
    <xf numFmtId="176" fontId="62" fillId="14"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4" borderId="60" xfId="17" applyFont="1" applyFill="1" applyBorder="1" applyAlignment="1">
      <alignment horizontal="center" vertical="center" wrapText="1"/>
    </xf>
    <xf numFmtId="182" fontId="66" fillId="14"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5"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6"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20" borderId="8" xfId="2" applyNumberFormat="1" applyFont="1" applyFill="1" applyBorder="1" applyAlignment="1">
      <alignment horizontal="center" vertical="center" shrinkToFit="1"/>
    </xf>
    <xf numFmtId="0" fontId="6" fillId="20" borderId="0" xfId="2" applyFill="1">
      <alignment vertical="center"/>
    </xf>
    <xf numFmtId="0" fontId="0" fillId="20"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8" fillId="20" borderId="0" xfId="1" applyFill="1" applyAlignment="1" applyProtection="1">
      <alignment vertical="center"/>
    </xf>
    <xf numFmtId="3" fontId="0" fillId="26" borderId="0" xfId="0" applyNumberFormat="1" applyFill="1">
      <alignment vertical="center"/>
    </xf>
    <xf numFmtId="0" fontId="0" fillId="24" borderId="0" xfId="0" applyFill="1">
      <alignment vertical="center"/>
    </xf>
    <xf numFmtId="0" fontId="0" fillId="0" borderId="68" xfId="0" applyBorder="1" applyAlignment="1">
      <alignment vertical="top"/>
    </xf>
    <xf numFmtId="0" fontId="0" fillId="0" borderId="0" xfId="0" applyAlignment="1">
      <alignment vertical="top"/>
    </xf>
    <xf numFmtId="0" fontId="76" fillId="20" borderId="0" xfId="0" applyFont="1" applyFill="1">
      <alignment vertical="center"/>
    </xf>
    <xf numFmtId="0" fontId="75" fillId="20" borderId="0" xfId="0" applyFont="1" applyFill="1">
      <alignment vertical="center"/>
    </xf>
    <xf numFmtId="0" fontId="1" fillId="15" borderId="65" xfId="2" applyFont="1" applyFill="1" applyBorder="1" applyAlignment="1">
      <alignment vertical="top" wrapText="1"/>
    </xf>
    <xf numFmtId="0" fontId="79" fillId="0" borderId="0" xfId="0" applyFont="1" applyAlignment="1">
      <alignment horizontal="justify" vertical="center"/>
    </xf>
    <xf numFmtId="0" fontId="82" fillId="0" borderId="57" xfId="0" applyFont="1" applyBorder="1" applyAlignment="1">
      <alignment horizontal="justify" vertical="center" wrapText="1"/>
    </xf>
    <xf numFmtId="0" fontId="82" fillId="0" borderId="37" xfId="0" applyFont="1" applyBorder="1" applyAlignment="1">
      <alignment horizontal="justify" vertical="center" wrapText="1"/>
    </xf>
    <xf numFmtId="0" fontId="79" fillId="0" borderId="106" xfId="0" applyFont="1" applyBorder="1" applyAlignment="1">
      <alignment horizontal="center" vertical="center" wrapText="1"/>
    </xf>
    <xf numFmtId="0" fontId="79" fillId="0" borderId="37" xfId="0" applyFont="1" applyBorder="1" applyAlignment="1">
      <alignment horizontal="center" vertical="center" wrapText="1"/>
    </xf>
    <xf numFmtId="0" fontId="79" fillId="28" borderId="37" xfId="0" applyFont="1" applyFill="1" applyBorder="1" applyAlignment="1">
      <alignment horizontal="justify" vertical="center" wrapText="1"/>
    </xf>
    <xf numFmtId="0" fontId="79" fillId="0" borderId="37" xfId="0" applyFont="1" applyBorder="1" applyAlignment="1">
      <alignment horizontal="justify" vertical="center" wrapText="1"/>
    </xf>
    <xf numFmtId="0" fontId="7" fillId="29" borderId="56"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4" borderId="106" xfId="0" applyFont="1" applyFill="1" applyBorder="1" applyAlignment="1">
      <alignment horizontal="center" vertical="center" wrapText="1"/>
    </xf>
    <xf numFmtId="0" fontId="79" fillId="24" borderId="37" xfId="0" applyFont="1" applyFill="1" applyBorder="1" applyAlignment="1">
      <alignment horizontal="center" vertical="center" wrapText="1"/>
    </xf>
    <xf numFmtId="0" fontId="79" fillId="24" borderId="37" xfId="0" applyFont="1" applyFill="1" applyBorder="1" applyAlignment="1">
      <alignment horizontal="justify" vertical="center" wrapText="1"/>
    </xf>
    <xf numFmtId="0" fontId="74" fillId="20" borderId="0" xfId="0" applyFont="1" applyFill="1" applyAlignment="1">
      <alignment horizontal="center" vertical="center"/>
    </xf>
    <xf numFmtId="0" fontId="79" fillId="20" borderId="106" xfId="0" applyFont="1" applyFill="1" applyBorder="1" applyAlignment="1">
      <alignment horizontal="center" vertical="center" wrapText="1"/>
    </xf>
    <xf numFmtId="0" fontId="79" fillId="20" borderId="37" xfId="0" applyFont="1" applyFill="1" applyBorder="1" applyAlignment="1">
      <alignment horizontal="center" vertical="center" wrapText="1"/>
    </xf>
    <xf numFmtId="0" fontId="79" fillId="20" borderId="37" xfId="0" applyFont="1" applyFill="1" applyBorder="1" applyAlignment="1">
      <alignment horizontal="justify" vertical="center" wrapText="1"/>
    </xf>
    <xf numFmtId="0" fontId="71" fillId="24" borderId="0" xfId="0" applyFont="1" applyFill="1" applyAlignment="1">
      <alignment vertical="top" wrapText="1"/>
    </xf>
    <xf numFmtId="0" fontId="8" fillId="0" borderId="129" xfId="1" applyFill="1" applyBorder="1" applyAlignment="1" applyProtection="1">
      <alignment vertical="center" wrapText="1"/>
    </xf>
    <xf numFmtId="0" fontId="97" fillId="0" borderId="57" xfId="0" applyFont="1" applyBorder="1" applyAlignment="1">
      <alignment horizontal="justify" vertical="center" wrapText="1"/>
    </xf>
    <xf numFmtId="0" fontId="97" fillId="0" borderId="37" xfId="0" applyFont="1" applyBorder="1" applyAlignment="1">
      <alignment horizontal="justify" vertical="center" wrapText="1"/>
    </xf>
    <xf numFmtId="0" fontId="97" fillId="28" borderId="37"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1" borderId="130" xfId="0" applyFont="1" applyFill="1" applyBorder="1" applyAlignment="1">
      <alignment horizontal="center" vertical="center" wrapText="1"/>
    </xf>
    <xf numFmtId="0" fontId="0" fillId="25" borderId="0" xfId="0" applyFill="1">
      <alignment vertical="center"/>
    </xf>
    <xf numFmtId="0" fontId="79" fillId="20" borderId="0" xfId="0" applyFont="1" applyFill="1" applyAlignment="1">
      <alignment horizontal="justify" vertical="center"/>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4" borderId="0" xfId="0" applyFont="1" applyFill="1" applyAlignment="1">
      <alignment vertical="top" wrapText="1"/>
    </xf>
    <xf numFmtId="0" fontId="72" fillId="25" borderId="0" xfId="0" applyFont="1" applyFill="1" applyAlignment="1">
      <alignment vertical="top" wrapText="1"/>
    </xf>
    <xf numFmtId="0" fontId="95" fillId="25" borderId="0" xfId="0" applyFont="1" applyFill="1" applyAlignment="1">
      <alignment vertical="top" wrapText="1"/>
    </xf>
    <xf numFmtId="0" fontId="73" fillId="25" borderId="0" xfId="0" applyFont="1" applyFill="1" applyAlignment="1">
      <alignment vertical="top" wrapText="1"/>
    </xf>
    <xf numFmtId="0" fontId="96" fillId="25" borderId="0" xfId="0" applyFont="1" applyFill="1" applyAlignment="1">
      <alignment horizontal="center" vertical="center" wrapText="1"/>
    </xf>
    <xf numFmtId="0" fontId="96" fillId="25" borderId="0" xfId="0" applyFont="1" applyFill="1" applyAlignment="1">
      <alignment horizontal="center" vertical="top" wrapText="1"/>
    </xf>
    <xf numFmtId="0" fontId="98" fillId="25" borderId="0" xfId="0" applyFont="1" applyFill="1" applyAlignment="1">
      <alignment horizontal="center" vertical="top" wrapText="1"/>
    </xf>
    <xf numFmtId="0" fontId="96" fillId="25" borderId="0" xfId="0" applyFont="1" applyFill="1" applyAlignment="1">
      <alignment vertical="top" wrapText="1"/>
    </xf>
    <xf numFmtId="0" fontId="28" fillId="26" borderId="0" xfId="0" applyFont="1" applyFill="1">
      <alignment vertical="center"/>
    </xf>
    <xf numFmtId="0" fontId="110" fillId="22" borderId="31" xfId="2" applyFont="1" applyFill="1" applyBorder="1" applyAlignment="1">
      <alignment horizontal="center" vertical="center" wrapText="1"/>
    </xf>
    <xf numFmtId="0" fontId="112" fillId="3" borderId="41" xfId="2" applyFont="1" applyFill="1" applyBorder="1" applyAlignment="1">
      <alignment horizontal="center" vertical="center"/>
    </xf>
    <xf numFmtId="14" fontId="112" fillId="3" borderId="40" xfId="2" applyNumberFormat="1" applyFont="1" applyFill="1" applyBorder="1" applyAlignment="1">
      <alignment horizontal="center" vertical="center"/>
    </xf>
    <xf numFmtId="14" fontId="112" fillId="3" borderId="1" xfId="2" applyNumberFormat="1" applyFont="1" applyFill="1" applyBorder="1" applyAlignment="1">
      <alignment horizontal="center" vertical="center"/>
    </xf>
    <xf numFmtId="0" fontId="112" fillId="3" borderId="39" xfId="2"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13" fillId="0" borderId="0" xfId="2" applyFont="1" applyAlignment="1">
      <alignment horizontal="center" vertical="center"/>
    </xf>
    <xf numFmtId="14" fontId="112" fillId="0" borderId="0" xfId="2" applyNumberFormat="1" applyFont="1" applyAlignment="1">
      <alignment horizontal="center" vertical="center"/>
    </xf>
    <xf numFmtId="0" fontId="107" fillId="24" borderId="109" xfId="0" applyFont="1" applyFill="1" applyBorder="1" applyAlignment="1">
      <alignment horizontal="left" vertical="center"/>
    </xf>
    <xf numFmtId="0" fontId="107" fillId="24" borderId="110" xfId="0" applyFont="1" applyFill="1" applyBorder="1" applyAlignment="1">
      <alignment horizontal="left" vertical="center"/>
    </xf>
    <xf numFmtId="0" fontId="117" fillId="24" borderId="108" xfId="0" applyFont="1" applyFill="1" applyBorder="1" applyAlignment="1">
      <alignment horizontal="left" vertical="center"/>
    </xf>
    <xf numFmtId="0" fontId="0" fillId="0" borderId="13" xfId="0" applyBorder="1" applyAlignment="1">
      <alignment vertical="top" wrapText="1"/>
    </xf>
    <xf numFmtId="0" fontId="23" fillId="22" borderId="3" xfId="2" applyFont="1" applyFill="1" applyBorder="1" applyAlignment="1">
      <alignment horizontal="center" vertical="center" wrapText="1"/>
    </xf>
    <xf numFmtId="0" fontId="24" fillId="20" borderId="8" xfId="2" applyFont="1" applyFill="1" applyBorder="1" applyAlignment="1">
      <alignment horizontal="center" vertical="center" wrapText="1"/>
    </xf>
    <xf numFmtId="0" fontId="8" fillId="0" borderId="0" xfId="1" applyAlignment="1" applyProtection="1">
      <alignment vertical="center" wrapText="1"/>
    </xf>
    <xf numFmtId="0" fontId="0" fillId="35" borderId="0" xfId="0" applyFill="1">
      <alignment vertical="center"/>
    </xf>
    <xf numFmtId="0" fontId="126" fillId="35" borderId="0" xfId="0" applyFont="1" applyFill="1">
      <alignment vertical="center"/>
    </xf>
    <xf numFmtId="0" fontId="127" fillId="35" borderId="0" xfId="0" applyFont="1" applyFill="1">
      <alignment vertical="center"/>
    </xf>
    <xf numFmtId="0" fontId="128" fillId="35" borderId="0" xfId="0" applyFont="1" applyFill="1">
      <alignment vertical="center"/>
    </xf>
    <xf numFmtId="0" fontId="129" fillId="35" borderId="0" xfId="0" applyFont="1" applyFill="1">
      <alignment vertical="center"/>
    </xf>
    <xf numFmtId="0" fontId="77" fillId="35" borderId="0" xfId="0" applyFont="1" applyFill="1">
      <alignment vertical="center"/>
    </xf>
    <xf numFmtId="0" fontId="23" fillId="33" borderId="3" xfId="2" applyFont="1" applyFill="1" applyBorder="1" applyAlignment="1">
      <alignment horizontal="center" vertical="center" wrapText="1"/>
    </xf>
    <xf numFmtId="184" fontId="132" fillId="25" borderId="0" xfId="0" applyNumberFormat="1" applyFont="1" applyFill="1" applyAlignment="1">
      <alignment vertical="center" wrapText="1"/>
    </xf>
    <xf numFmtId="0" fontId="122" fillId="24" borderId="0" xfId="0" applyFont="1" applyFill="1">
      <alignment vertical="center"/>
    </xf>
    <xf numFmtId="177" fontId="132" fillId="25" borderId="0" xfId="0" applyNumberFormat="1" applyFont="1" applyFill="1" applyAlignment="1">
      <alignment horizontal="right" vertical="center" wrapText="1"/>
    </xf>
    <xf numFmtId="0" fontId="133" fillId="25" borderId="0" xfId="0" applyFont="1" applyFill="1" applyAlignment="1">
      <alignment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111" fillId="0" borderId="68" xfId="0" applyFont="1" applyBorder="1">
      <alignment vertical="center"/>
    </xf>
    <xf numFmtId="0" fontId="111" fillId="0" borderId="0" xfId="0" applyFont="1">
      <alignment vertical="center"/>
    </xf>
    <xf numFmtId="0" fontId="111" fillId="5" borderId="68" xfId="0" applyFont="1" applyFill="1" applyBorder="1">
      <alignment vertical="center"/>
    </xf>
    <xf numFmtId="0" fontId="111" fillId="5" borderId="0" xfId="0" applyFont="1" applyFill="1">
      <alignment vertical="center"/>
    </xf>
    <xf numFmtId="0" fontId="6" fillId="5" borderId="148" xfId="2" applyFill="1" applyBorder="1">
      <alignment vertical="center"/>
    </xf>
    <xf numFmtId="0" fontId="6" fillId="0" borderId="148" xfId="2" applyBorder="1">
      <alignment vertical="center"/>
    </xf>
    <xf numFmtId="3" fontId="138" fillId="20" borderId="0" xfId="0" applyNumberFormat="1" applyFont="1" applyFill="1" applyAlignment="1">
      <alignment vertical="center" wrapText="1"/>
    </xf>
    <xf numFmtId="0" fontId="114" fillId="20" borderId="146" xfId="17" applyFont="1" applyFill="1" applyBorder="1" applyAlignment="1">
      <alignment horizontal="center" vertical="center" wrapText="1"/>
    </xf>
    <xf numFmtId="14" fontId="114" fillId="20" borderId="147" xfId="17" applyNumberFormat="1" applyFont="1" applyFill="1" applyBorder="1" applyAlignment="1">
      <alignment horizontal="center" vertical="center"/>
    </xf>
    <xf numFmtId="185" fontId="138" fillId="20" borderId="0" xfId="0" applyNumberFormat="1" applyFont="1" applyFill="1" applyAlignment="1">
      <alignment horizontal="right" vertical="center" wrapText="1"/>
    </xf>
    <xf numFmtId="0" fontId="6" fillId="0" borderId="0" xfId="2" applyAlignment="1">
      <alignment horizontal="left" vertical="top"/>
    </xf>
    <xf numFmtId="0" fontId="6" fillId="36" borderId="159" xfId="2" applyFill="1" applyBorder="1" applyAlignment="1">
      <alignment horizontal="left" vertical="top"/>
    </xf>
    <xf numFmtId="0" fontId="8" fillId="36" borderId="158"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 fillId="0" borderId="106" xfId="1" applyFill="1" applyBorder="1" applyAlignment="1" applyProtection="1">
      <alignment vertical="center" wrapText="1"/>
    </xf>
    <xf numFmtId="0" fontId="102" fillId="0" borderId="0" xfId="17" applyFont="1" applyAlignment="1">
      <alignment horizontal="left" vertical="center"/>
    </xf>
    <xf numFmtId="0" fontId="71" fillId="25" borderId="0" xfId="0" applyFont="1" applyFill="1" applyAlignment="1">
      <alignment vertical="top" wrapText="1"/>
    </xf>
    <xf numFmtId="185" fontId="140" fillId="20" borderId="0" xfId="0" applyNumberFormat="1" applyFont="1" applyFill="1" applyAlignment="1">
      <alignment horizontal="right" vertical="center"/>
    </xf>
    <xf numFmtId="185" fontId="140" fillId="0" borderId="0" xfId="0" applyNumberFormat="1" applyFont="1" applyAlignment="1">
      <alignment horizontal="right" vertical="center"/>
    </xf>
    <xf numFmtId="0" fontId="144" fillId="2" borderId="63" xfId="2" applyFont="1" applyFill="1" applyBorder="1" applyAlignment="1">
      <alignment vertical="top" wrapText="1"/>
    </xf>
    <xf numFmtId="0" fontId="112" fillId="22" borderId="41" xfId="2" applyFont="1" applyFill="1" applyBorder="1" applyAlignment="1">
      <alignment horizontal="center" vertical="center"/>
    </xf>
    <xf numFmtId="0" fontId="112" fillId="22" borderId="9" xfId="2" applyFont="1" applyFill="1" applyBorder="1" applyAlignment="1">
      <alignment horizontal="center" vertical="center" wrapText="1"/>
    </xf>
    <xf numFmtId="0" fontId="112" fillId="22" borderId="39" xfId="2" applyFont="1" applyFill="1" applyBorder="1" applyAlignment="1">
      <alignment horizontal="center" vertical="center"/>
    </xf>
    <xf numFmtId="0" fontId="8" fillId="0" borderId="0" xfId="1" applyFill="1" applyBorder="1" applyAlignment="1" applyProtection="1">
      <alignment vertical="center" wrapText="1"/>
    </xf>
    <xf numFmtId="0" fontId="18" fillId="22" borderId="168" xfId="2" applyFont="1" applyFill="1" applyBorder="1" applyAlignment="1">
      <alignment horizontal="center" vertical="center" wrapText="1"/>
    </xf>
    <xf numFmtId="0" fontId="8" fillId="0" borderId="171" xfId="1" applyFill="1" applyBorder="1" applyAlignment="1" applyProtection="1">
      <alignment vertical="center" wrapText="1"/>
    </xf>
    <xf numFmtId="0" fontId="18" fillId="22" borderId="172" xfId="1" applyFont="1" applyFill="1" applyBorder="1" applyAlignment="1" applyProtection="1">
      <alignment horizontal="center" vertical="center" wrapText="1"/>
    </xf>
    <xf numFmtId="0" fontId="141" fillId="20" borderId="0" xfId="0" applyFont="1" applyFill="1" applyAlignment="1">
      <alignment vertical="center" wrapText="1"/>
    </xf>
    <xf numFmtId="0" fontId="138" fillId="20" borderId="0" xfId="0" applyFont="1" applyFill="1" applyAlignment="1">
      <alignment vertical="center" wrapText="1"/>
    </xf>
    <xf numFmtId="0" fontId="109" fillId="0" borderId="28" xfId="2" applyFont="1" applyBorder="1" applyAlignment="1">
      <alignment vertical="center" shrinkToFit="1"/>
    </xf>
    <xf numFmtId="0" fontId="147" fillId="0" borderId="0" xfId="0" applyFont="1" applyAlignment="1">
      <alignment vertical="center" wrapText="1"/>
    </xf>
    <xf numFmtId="0" fontId="148" fillId="0" borderId="0" xfId="0" applyFont="1" applyAlignment="1">
      <alignment vertical="center" wrapText="1"/>
    </xf>
    <xf numFmtId="3" fontId="136" fillId="25" borderId="0" xfId="0" applyNumberFormat="1" applyFont="1" applyFill="1">
      <alignment vertical="center"/>
    </xf>
    <xf numFmtId="3" fontId="132" fillId="25" borderId="0" xfId="0" applyNumberFormat="1" applyFont="1" applyFill="1" applyAlignment="1">
      <alignment horizontal="right" vertical="center" wrapText="1"/>
    </xf>
    <xf numFmtId="0" fontId="27" fillId="0" borderId="95" xfId="2" applyFont="1" applyBorder="1" applyAlignment="1">
      <alignment vertical="top" wrapText="1"/>
    </xf>
    <xf numFmtId="0" fontId="18" fillId="24" borderId="164" xfId="2" applyFont="1" applyFill="1" applyBorder="1" applyAlignment="1">
      <alignment horizontal="center" vertical="center" wrapText="1"/>
    </xf>
    <xf numFmtId="0" fontId="108" fillId="24" borderId="165" xfId="2" applyFont="1" applyFill="1" applyBorder="1" applyAlignment="1">
      <alignment horizontal="center" vertical="center"/>
    </xf>
    <xf numFmtId="0" fontId="108" fillId="24" borderId="166" xfId="2" applyFont="1" applyFill="1" applyBorder="1" applyAlignment="1">
      <alignment horizontal="center" vertical="center"/>
    </xf>
    <xf numFmtId="0" fontId="150" fillId="20" borderId="8" xfId="0" applyFont="1" applyFill="1" applyBorder="1" applyAlignment="1">
      <alignment horizontal="center" vertical="center" wrapText="1"/>
    </xf>
    <xf numFmtId="177" fontId="151" fillId="20" borderId="8" xfId="2" applyNumberFormat="1" applyFont="1" applyFill="1" applyBorder="1" applyAlignment="1">
      <alignment horizontal="center" vertical="center" shrinkToFit="1"/>
    </xf>
    <xf numFmtId="0" fontId="6" fillId="0" borderId="0" xfId="2" applyAlignment="1">
      <alignment horizontal="left" vertical="center"/>
    </xf>
    <xf numFmtId="0" fontId="154" fillId="5" borderId="68" xfId="0" applyFont="1" applyFill="1" applyBorder="1">
      <alignment vertical="center"/>
    </xf>
    <xf numFmtId="0" fontId="154" fillId="5" borderId="0" xfId="0" applyFont="1" applyFill="1" applyAlignment="1">
      <alignment horizontal="left" vertical="center"/>
    </xf>
    <xf numFmtId="0" fontId="154" fillId="5" borderId="0" xfId="0" applyFont="1" applyFill="1">
      <alignment vertical="center"/>
    </xf>
    <xf numFmtId="176" fontId="154" fillId="5" borderId="0" xfId="0" applyNumberFormat="1" applyFont="1" applyFill="1" applyAlignment="1">
      <alignment horizontal="left" vertical="center"/>
    </xf>
    <xf numFmtId="183" fontId="154" fillId="5" borderId="0" xfId="0" applyNumberFormat="1" applyFont="1" applyFill="1" applyAlignment="1">
      <alignment horizontal="center" vertical="center"/>
    </xf>
    <xf numFmtId="0" fontId="154" fillId="5" borderId="68" xfId="0" applyFont="1" applyFill="1" applyBorder="1" applyAlignment="1">
      <alignment vertical="top"/>
    </xf>
    <xf numFmtId="0" fontId="154" fillId="5" borderId="0" xfId="0" applyFont="1" applyFill="1" applyAlignment="1">
      <alignment vertical="top"/>
    </xf>
    <xf numFmtId="14" fontId="154" fillId="5" borderId="0" xfId="0" applyNumberFormat="1" applyFont="1" applyFill="1" applyAlignment="1">
      <alignment horizontal="left" vertical="center"/>
    </xf>
    <xf numFmtId="14" fontId="154" fillId="0" borderId="0" xfId="0" applyNumberFormat="1" applyFont="1">
      <alignment vertical="center"/>
    </xf>
    <xf numFmtId="0" fontId="155" fillId="0" borderId="0" xfId="0" applyFont="1">
      <alignment vertical="center"/>
    </xf>
    <xf numFmtId="0" fontId="6" fillId="0" borderId="62" xfId="2" applyBorder="1" applyAlignment="1">
      <alignment vertical="top" wrapText="1"/>
    </xf>
    <xf numFmtId="0" fontId="8" fillId="36" borderId="134" xfId="1" applyFill="1" applyBorder="1" applyAlignment="1" applyProtection="1">
      <alignment horizontal="left" vertical="top"/>
    </xf>
    <xf numFmtId="0" fontId="6" fillId="36" borderId="157"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9"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43" fillId="0" borderId="0" xfId="17" applyFont="1" applyAlignment="1">
      <alignment vertical="top" wrapText="1"/>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3"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 fillId="0" borderId="138" xfId="17" applyBorder="1" applyAlignment="1">
      <alignment horizontal="center" vertical="center" wrapText="1"/>
    </xf>
    <xf numFmtId="0" fontId="1" fillId="0" borderId="139" xfId="17" applyBorder="1" applyAlignment="1">
      <alignment horizontal="center" vertical="center"/>
    </xf>
    <xf numFmtId="0" fontId="13" fillId="0" borderId="141" xfId="2" applyFont="1" applyBorder="1" applyAlignment="1">
      <alignment horizontal="center" vertical="center" wrapText="1"/>
    </xf>
    <xf numFmtId="0" fontId="13" fillId="0" borderId="142" xfId="2" applyFont="1" applyBorder="1" applyAlignment="1">
      <alignment horizontal="center" vertical="center" wrapText="1"/>
    </xf>
    <xf numFmtId="0" fontId="13" fillId="0" borderId="17" xfId="2" applyFont="1" applyBorder="1" applyAlignment="1">
      <alignment horizontal="center" vertical="center" wrapText="1"/>
    </xf>
    <xf numFmtId="0" fontId="1" fillId="20" borderId="145"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20" borderId="8" xfId="2" applyNumberFormat="1" applyFill="1" applyBorder="1" applyAlignment="1">
      <alignment horizontal="center" vertical="center" shrinkToFit="1"/>
    </xf>
    <xf numFmtId="177" fontId="1" fillId="20"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3"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91" fillId="5" borderId="0" xfId="2" applyFont="1" applyFill="1" applyAlignment="1">
      <alignment horizontal="center" vertical="center"/>
    </xf>
    <xf numFmtId="0" fontId="78" fillId="5" borderId="0" xfId="2" applyFont="1" applyFill="1" applyAlignment="1">
      <alignment horizontal="left" vertical="center"/>
    </xf>
    <xf numFmtId="0" fontId="1" fillId="0" borderId="0" xfId="2" applyFont="1">
      <alignment vertical="center"/>
    </xf>
    <xf numFmtId="0" fontId="50" fillId="20" borderId="183" xfId="16" applyFont="1" applyFill="1" applyBorder="1">
      <alignment vertical="center"/>
    </xf>
    <xf numFmtId="0" fontId="50" fillId="20" borderId="184" xfId="16" applyFont="1" applyFill="1" applyBorder="1">
      <alignment vertical="center"/>
    </xf>
    <xf numFmtId="0" fontId="10" fillId="20" borderId="184" xfId="16" applyFont="1" applyFill="1" applyBorder="1">
      <alignment vertical="center"/>
    </xf>
    <xf numFmtId="0" fontId="37" fillId="0" borderId="0" xfId="17" applyFont="1" applyAlignment="1">
      <alignment horizontal="left" vertical="center" indent="2"/>
    </xf>
    <xf numFmtId="0" fontId="137" fillId="26" borderId="0" xfId="0" applyFont="1" applyFill="1">
      <alignment vertical="center"/>
    </xf>
    <xf numFmtId="0" fontId="156" fillId="0" borderId="0" xfId="17" applyFont="1">
      <alignment vertical="center"/>
    </xf>
    <xf numFmtId="10" fontId="133" fillId="25" borderId="0" xfId="0" applyNumberFormat="1" applyFont="1" applyFill="1" applyAlignment="1">
      <alignment horizontal="center" vertical="center" wrapText="1"/>
    </xf>
    <xf numFmtId="3" fontId="132" fillId="25" borderId="0" xfId="0" applyNumberFormat="1" applyFont="1" applyFill="1" applyAlignment="1">
      <alignment vertical="center" wrapText="1"/>
    </xf>
    <xf numFmtId="0" fontId="1" fillId="20" borderId="0" xfId="2" applyFont="1" applyFill="1">
      <alignment vertical="center"/>
    </xf>
    <xf numFmtId="0" fontId="24" fillId="20" borderId="38" xfId="2" applyFont="1" applyFill="1" applyBorder="1" applyAlignment="1">
      <alignment horizontal="center" vertical="top" wrapText="1"/>
    </xf>
    <xf numFmtId="0" fontId="23" fillId="20" borderId="185" xfId="2" applyFont="1" applyFill="1" applyBorder="1" applyAlignment="1">
      <alignment horizontal="left" vertical="center"/>
    </xf>
    <xf numFmtId="0" fontId="23" fillId="20"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8" borderId="102" xfId="2" applyNumberFormat="1" applyFont="1" applyFill="1" applyBorder="1" applyAlignment="1">
      <alignment horizontal="center" vertical="center" wrapText="1"/>
    </xf>
    <xf numFmtId="177" fontId="13" fillId="38" borderId="8" xfId="2" applyNumberFormat="1" applyFont="1" applyFill="1" applyBorder="1" applyAlignment="1">
      <alignment horizontal="center" vertical="center" shrinkToFit="1"/>
    </xf>
    <xf numFmtId="14" fontId="26" fillId="20" borderId="0" xfId="2" applyNumberFormat="1" applyFont="1" applyFill="1" applyAlignment="1">
      <alignment horizontal="left" vertical="center"/>
    </xf>
    <xf numFmtId="0" fontId="26" fillId="20" borderId="0" xfId="19" applyFont="1" applyFill="1">
      <alignment vertical="center"/>
    </xf>
    <xf numFmtId="0" fontId="26" fillId="20" borderId="0" xfId="2" applyFont="1" applyFill="1" applyAlignment="1">
      <alignment horizontal="left" vertical="center"/>
    </xf>
    <xf numFmtId="0" fontId="41" fillId="20"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20" borderId="8" xfId="2" applyNumberFormat="1" applyFont="1" applyFill="1" applyBorder="1" applyAlignment="1">
      <alignment horizontal="center" vertical="center" shrinkToFit="1"/>
    </xf>
    <xf numFmtId="177" fontId="13" fillId="20" borderId="101" xfId="2" applyNumberFormat="1" applyFont="1" applyFill="1" applyBorder="1" applyAlignment="1">
      <alignment horizontal="center" vertical="center" wrapText="1"/>
    </xf>
    <xf numFmtId="0" fontId="13" fillId="0" borderId="186" xfId="2" applyFont="1" applyBorder="1" applyAlignment="1">
      <alignment horizontal="center" vertical="center" wrapText="1"/>
    </xf>
    <xf numFmtId="0" fontId="13" fillId="0" borderId="187" xfId="2" applyFont="1" applyBorder="1" applyAlignment="1">
      <alignment horizontal="center" vertical="center" wrapText="1"/>
    </xf>
    <xf numFmtId="0" fontId="13" fillId="0" borderId="188" xfId="2" applyFont="1" applyBorder="1" applyAlignment="1">
      <alignment horizontal="center" vertical="center" wrapText="1"/>
    </xf>
    <xf numFmtId="0" fontId="13" fillId="0" borderId="186" xfId="2" applyFont="1" applyBorder="1" applyAlignment="1">
      <alignment horizontal="center" vertical="center"/>
    </xf>
    <xf numFmtId="0" fontId="13" fillId="5" borderId="186" xfId="2" applyFont="1" applyFill="1" applyBorder="1" applyAlignment="1">
      <alignment horizontal="center" vertical="center" wrapText="1"/>
    </xf>
    <xf numFmtId="0" fontId="150" fillId="20" borderId="149" xfId="0" applyFont="1" applyFill="1" applyBorder="1" applyAlignment="1">
      <alignment horizontal="center" vertical="center" wrapText="1"/>
    </xf>
    <xf numFmtId="0" fontId="150" fillId="20" borderId="177" xfId="0" applyFont="1" applyFill="1" applyBorder="1" applyAlignment="1">
      <alignment horizontal="center" vertical="center" wrapText="1"/>
    </xf>
    <xf numFmtId="0" fontId="123" fillId="32" borderId="189" xfId="2" applyFont="1" applyFill="1" applyBorder="1" applyAlignment="1">
      <alignment horizontal="center" vertical="center" wrapText="1"/>
    </xf>
    <xf numFmtId="0" fontId="124" fillId="32" borderId="190" xfId="2" applyFont="1" applyFill="1" applyBorder="1" applyAlignment="1">
      <alignment horizontal="center" vertical="center" wrapText="1"/>
    </xf>
    <xf numFmtId="0" fontId="121" fillId="32" borderId="190" xfId="2" applyFont="1" applyFill="1" applyBorder="1" applyAlignment="1">
      <alignment horizontal="center" vertical="center"/>
    </xf>
    <xf numFmtId="0" fontId="121" fillId="32" borderId="191" xfId="2" applyFont="1" applyFill="1" applyBorder="1" applyAlignment="1">
      <alignment horizontal="center" vertical="center"/>
    </xf>
    <xf numFmtId="0" fontId="145" fillId="39" borderId="105" xfId="0" applyFont="1" applyFill="1" applyBorder="1" applyAlignment="1">
      <alignment horizontal="center" vertical="center" wrapText="1"/>
    </xf>
    <xf numFmtId="0" fontId="112" fillId="22" borderId="26" xfId="2" applyFont="1" applyFill="1" applyBorder="1" applyAlignment="1">
      <alignment horizontal="center" vertical="center"/>
    </xf>
    <xf numFmtId="14" fontId="112" fillId="22" borderId="27" xfId="2" applyNumberFormat="1" applyFont="1" applyFill="1" applyBorder="1" applyAlignment="1">
      <alignment horizontal="center" vertical="center"/>
    </xf>
    <xf numFmtId="0" fontId="6" fillId="20" borderId="0" xfId="2" applyFill="1" applyAlignment="1">
      <alignment vertical="center" wrapText="1"/>
    </xf>
    <xf numFmtId="0" fontId="0" fillId="25" borderId="0" xfId="0" applyFill="1" applyAlignment="1">
      <alignment horizontal="left" vertical="top"/>
    </xf>
    <xf numFmtId="3" fontId="13" fillId="20" borderId="0" xfId="0" applyNumberFormat="1" applyFont="1" applyFill="1" applyAlignment="1">
      <alignment horizontal="center" vertical="center"/>
    </xf>
    <xf numFmtId="14" fontId="108" fillId="24" borderId="167"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0" fontId="157" fillId="0" borderId="0" xfId="0" applyFont="1">
      <alignment vertical="center"/>
    </xf>
    <xf numFmtId="0" fontId="165" fillId="0" borderId="0" xfId="0" applyFont="1" applyAlignment="1">
      <alignment vertical="center" wrapText="1"/>
    </xf>
    <xf numFmtId="0" fontId="41" fillId="0" borderId="0" xfId="17" applyFont="1" applyAlignment="1">
      <alignment horizontal="center" vertical="center"/>
    </xf>
    <xf numFmtId="0" fontId="154" fillId="5" borderId="0" xfId="0" applyFont="1" applyFill="1" applyAlignment="1">
      <alignment horizontal="left" vertical="top"/>
    </xf>
    <xf numFmtId="0" fontId="167" fillId="22" borderId="174" xfId="1" applyFont="1" applyFill="1" applyBorder="1" applyAlignment="1" applyProtection="1">
      <alignment horizontal="center" vertical="center" wrapText="1"/>
    </xf>
    <xf numFmtId="0" fontId="166" fillId="20" borderId="0" xfId="17" applyFont="1" applyFill="1" applyAlignment="1">
      <alignment horizontal="left" vertical="center"/>
    </xf>
    <xf numFmtId="3" fontId="147" fillId="0" borderId="0" xfId="0" applyNumberFormat="1" applyFont="1" applyAlignment="1">
      <alignment vertical="center" wrapText="1"/>
    </xf>
    <xf numFmtId="0" fontId="111" fillId="20" borderId="0" xfId="0" applyFont="1" applyFill="1">
      <alignment vertical="center"/>
    </xf>
    <xf numFmtId="3" fontId="169" fillId="25" borderId="0" xfId="0" applyNumberFormat="1" applyFont="1" applyFill="1" applyAlignment="1">
      <alignment vertical="top" wrapText="1"/>
    </xf>
    <xf numFmtId="0" fontId="168" fillId="25" borderId="0" xfId="0" applyFont="1" applyFill="1" applyAlignment="1">
      <alignment vertical="top" wrapText="1"/>
    </xf>
    <xf numFmtId="0" fontId="170" fillId="20" borderId="0" xfId="0" applyFont="1" applyFill="1" applyAlignment="1">
      <alignment vertical="top" wrapText="1"/>
    </xf>
    <xf numFmtId="3" fontId="0" fillId="0" borderId="0" xfId="0" applyNumberFormat="1">
      <alignment vertical="center"/>
    </xf>
    <xf numFmtId="0" fontId="108" fillId="0" borderId="0" xfId="2" applyFont="1" applyAlignment="1">
      <alignment vertical="top" wrapText="1"/>
    </xf>
    <xf numFmtId="3" fontId="72" fillId="25" borderId="0" xfId="0" applyNumberFormat="1" applyFont="1" applyFill="1" applyAlignment="1">
      <alignment vertical="top" wrapText="1"/>
    </xf>
    <xf numFmtId="0" fontId="8" fillId="0" borderId="202" xfId="1" applyBorder="1" applyAlignment="1" applyProtection="1">
      <alignment vertical="center" wrapText="1"/>
    </xf>
    <xf numFmtId="0" fontId="8" fillId="0" borderId="194" xfId="1" applyFill="1" applyBorder="1" applyAlignment="1" applyProtection="1">
      <alignment vertical="center" wrapText="1"/>
    </xf>
    <xf numFmtId="180" fontId="50" fillId="12" borderId="203" xfId="17" applyNumberFormat="1" applyFont="1" applyFill="1" applyBorder="1" applyAlignment="1">
      <alignment horizontal="center" vertical="center"/>
    </xf>
    <xf numFmtId="0" fontId="108" fillId="22" borderId="9" xfId="1" applyFont="1" applyFill="1" applyBorder="1" applyAlignment="1" applyProtection="1">
      <alignment horizontal="center" vertical="center" wrapText="1"/>
    </xf>
    <xf numFmtId="0" fontId="8" fillId="0" borderId="181" xfId="1" applyBorder="1" applyAlignment="1" applyProtection="1">
      <alignment vertical="center" wrapText="1"/>
    </xf>
    <xf numFmtId="0" fontId="174" fillId="3" borderId="9" xfId="2" applyFont="1" applyFill="1" applyBorder="1" applyAlignment="1">
      <alignment horizontal="center" vertical="center"/>
    </xf>
    <xf numFmtId="0" fontId="108" fillId="0" borderId="30" xfId="1" applyFont="1" applyBorder="1" applyAlignment="1" applyProtection="1">
      <alignment horizontal="left" vertical="top" wrapText="1"/>
    </xf>
    <xf numFmtId="0" fontId="146" fillId="40" borderId="97" xfId="2" applyFont="1" applyFill="1" applyBorder="1" applyAlignment="1">
      <alignment horizontal="center" vertical="center" wrapText="1" shrinkToFit="1"/>
    </xf>
    <xf numFmtId="0" fontId="21" fillId="0" borderId="94" xfId="1" applyFont="1" applyBorder="1" applyAlignment="1" applyProtection="1">
      <alignment vertical="top" wrapText="1"/>
    </xf>
    <xf numFmtId="3" fontId="175" fillId="25" borderId="0" xfId="0" applyNumberFormat="1" applyFont="1" applyFill="1" applyAlignment="1">
      <alignment vertical="center" wrapText="1"/>
    </xf>
    <xf numFmtId="0" fontId="8" fillId="0" borderId="0" xfId="1" applyFill="1" applyAlignment="1" applyProtection="1">
      <alignment vertical="center"/>
    </xf>
    <xf numFmtId="0" fontId="132" fillId="25" borderId="0" xfId="0" applyFont="1" applyFill="1" applyAlignment="1">
      <alignment vertical="top" wrapText="1"/>
    </xf>
    <xf numFmtId="3" fontId="176" fillId="25" borderId="0" xfId="0" applyNumberFormat="1" applyFont="1" applyFill="1">
      <alignment vertical="center"/>
    </xf>
    <xf numFmtId="185" fontId="177" fillId="0" borderId="0" xfId="0" applyNumberFormat="1" applyFont="1" applyAlignment="1">
      <alignment horizontal="left" vertical="center"/>
    </xf>
    <xf numFmtId="14" fontId="112" fillId="22" borderId="150" xfId="2" applyNumberFormat="1" applyFont="1" applyFill="1" applyBorder="1" applyAlignment="1">
      <alignment vertical="center" shrinkToFit="1"/>
    </xf>
    <xf numFmtId="0" fontId="173" fillId="20" borderId="163" xfId="1" applyFont="1" applyFill="1" applyBorder="1" applyAlignment="1" applyProtection="1">
      <alignment horizontal="left" vertical="top" wrapText="1"/>
    </xf>
    <xf numFmtId="0" fontId="28" fillId="22" borderId="204" xfId="0" applyFont="1" applyFill="1" applyBorder="1" applyAlignment="1">
      <alignment horizontal="center" vertical="center" wrapText="1"/>
    </xf>
    <xf numFmtId="14" fontId="29" fillId="22" borderId="205" xfId="2" applyNumberFormat="1" applyFont="1" applyFill="1" applyBorder="1" applyAlignment="1">
      <alignment horizontal="center" vertical="center" shrinkToFit="1"/>
    </xf>
    <xf numFmtId="0" fontId="108" fillId="22" borderId="206" xfId="2" applyFont="1" applyFill="1" applyBorder="1">
      <alignment vertical="center"/>
    </xf>
    <xf numFmtId="0" fontId="178" fillId="0" borderId="151" xfId="0" applyFont="1" applyBorder="1" applyAlignment="1">
      <alignment horizontal="left" vertical="top" wrapText="1"/>
    </xf>
    <xf numFmtId="14" fontId="108" fillId="22" borderId="207" xfId="1" applyNumberFormat="1" applyFont="1" applyFill="1" applyBorder="1" applyAlignment="1" applyProtection="1">
      <alignment vertical="center" wrapText="1"/>
    </xf>
    <xf numFmtId="14" fontId="108" fillId="22" borderId="209" xfId="1" applyNumberFormat="1" applyFont="1" applyFill="1" applyBorder="1" applyAlignment="1" applyProtection="1">
      <alignment vertical="center" wrapText="1"/>
    </xf>
    <xf numFmtId="0" fontId="172" fillId="25" borderId="0" xfId="0" applyFont="1" applyFill="1" applyAlignment="1">
      <alignment vertical="top" wrapText="1"/>
    </xf>
    <xf numFmtId="0" fontId="179" fillId="0" borderId="170" xfId="1" applyFont="1" applyFill="1" applyBorder="1" applyAlignment="1" applyProtection="1">
      <alignment vertical="top" wrapText="1"/>
    </xf>
    <xf numFmtId="0" fontId="91" fillId="24" borderId="0" xfId="2" applyFont="1" applyFill="1">
      <alignment vertical="center"/>
    </xf>
    <xf numFmtId="56" fontId="108" fillId="22" borderId="206" xfId="2" applyNumberFormat="1" applyFont="1" applyFill="1" applyBorder="1">
      <alignment vertical="center"/>
    </xf>
    <xf numFmtId="0" fontId="0" fillId="41" borderId="0" xfId="0" applyFill="1">
      <alignment vertical="center"/>
    </xf>
    <xf numFmtId="0" fontId="8" fillId="0" borderId="0" xfId="1" applyAlignment="1" applyProtection="1">
      <alignment vertical="center"/>
    </xf>
    <xf numFmtId="14" fontId="112" fillId="22" borderId="1" xfId="2" applyNumberFormat="1" applyFont="1" applyFill="1" applyBorder="1" applyAlignment="1">
      <alignment vertical="center" wrapText="1" shrinkToFit="1"/>
    </xf>
    <xf numFmtId="0" fontId="173" fillId="0" borderId="0" xfId="0" applyFont="1" applyAlignment="1">
      <alignment horizontal="left" vertical="top" wrapText="1"/>
    </xf>
    <xf numFmtId="0" fontId="18" fillId="22" borderId="212" xfId="2" applyFont="1" applyFill="1" applyBorder="1" applyAlignment="1">
      <alignment horizontal="center" vertical="center" wrapText="1"/>
    </xf>
    <xf numFmtId="0" fontId="183" fillId="5" borderId="17" xfId="2" applyFont="1" applyFill="1" applyBorder="1">
      <alignment vertical="center"/>
    </xf>
    <xf numFmtId="0" fontId="173" fillId="0" borderId="163" xfId="0" applyFont="1" applyBorder="1" applyAlignment="1">
      <alignment horizontal="left" vertical="top" wrapText="1"/>
    </xf>
    <xf numFmtId="0" fontId="76" fillId="0" borderId="0" xfId="0" applyFont="1">
      <alignment vertical="center"/>
    </xf>
    <xf numFmtId="0" fontId="186" fillId="5" borderId="14" xfId="2" applyFont="1" applyFill="1" applyBorder="1">
      <alignment vertical="center"/>
    </xf>
    <xf numFmtId="0" fontId="185" fillId="0" borderId="148" xfId="0" applyFont="1" applyBorder="1">
      <alignment vertical="center"/>
    </xf>
    <xf numFmtId="0" fontId="103" fillId="42" borderId="130" xfId="0" applyFont="1" applyFill="1" applyBorder="1" applyAlignment="1">
      <alignment horizontal="center" vertical="center" wrapText="1"/>
    </xf>
    <xf numFmtId="0" fontId="184" fillId="40" borderId="0" xfId="0" applyFont="1" applyFill="1" applyAlignment="1">
      <alignment horizontal="center" vertical="center" wrapText="1"/>
    </xf>
    <xf numFmtId="0" fontId="173" fillId="0" borderId="213" xfId="1" applyFont="1" applyFill="1" applyBorder="1" applyAlignment="1" applyProtection="1">
      <alignment vertical="top" wrapText="1"/>
    </xf>
    <xf numFmtId="3" fontId="132" fillId="25" borderId="215" xfId="0" applyNumberFormat="1" applyFont="1" applyFill="1" applyBorder="1" applyAlignment="1">
      <alignment horizontal="right" vertical="center" wrapText="1"/>
    </xf>
    <xf numFmtId="184" fontId="132" fillId="25" borderId="215" xfId="0" applyNumberFormat="1" applyFont="1" applyFill="1" applyBorder="1" applyAlignment="1">
      <alignment vertical="center" wrapText="1"/>
    </xf>
    <xf numFmtId="3" fontId="152" fillId="25" borderId="0" xfId="0" applyNumberFormat="1" applyFont="1" applyFill="1" applyAlignment="1">
      <alignment vertical="center" wrapText="1"/>
    </xf>
    <xf numFmtId="177" fontId="133" fillId="25" borderId="0" xfId="0" applyNumberFormat="1" applyFont="1" applyFill="1" applyAlignment="1">
      <alignment horizontal="right" vertical="center" wrapText="1"/>
    </xf>
    <xf numFmtId="184" fontId="132" fillId="25" borderId="220" xfId="0" applyNumberFormat="1" applyFont="1" applyFill="1" applyBorder="1" applyAlignment="1">
      <alignment vertical="center" wrapText="1"/>
    </xf>
    <xf numFmtId="0" fontId="103" fillId="0" borderId="149" xfId="0" applyFont="1" applyBorder="1" applyAlignment="1">
      <alignment horizontal="center" vertical="center" wrapText="1"/>
    </xf>
    <xf numFmtId="14" fontId="13" fillId="22" borderId="1" xfId="1" applyNumberFormat="1" applyFont="1" applyFill="1" applyBorder="1" applyAlignment="1" applyProtection="1">
      <alignment horizontal="center" vertical="center" shrinkToFit="1"/>
    </xf>
    <xf numFmtId="177" fontId="13" fillId="20" borderId="222" xfId="2" applyNumberFormat="1" applyFont="1" applyFill="1" applyBorder="1" applyAlignment="1">
      <alignment horizontal="center" vertical="center" wrapText="1"/>
    </xf>
    <xf numFmtId="0" fontId="9" fillId="20" borderId="0" xfId="2" applyFont="1" applyFill="1" applyAlignment="1">
      <alignment horizontal="center" vertical="center" wrapText="1"/>
    </xf>
    <xf numFmtId="14" fontId="9" fillId="20" borderId="0" xfId="2" applyNumberFormat="1" applyFont="1" applyFill="1" applyAlignment="1">
      <alignment horizontal="center" vertical="center"/>
    </xf>
    <xf numFmtId="14" fontId="26" fillId="20" borderId="0" xfId="2" applyNumberFormat="1" applyFont="1" applyFill="1" applyAlignment="1">
      <alignment horizontal="center" vertical="center"/>
    </xf>
    <xf numFmtId="0" fontId="26" fillId="20" borderId="0" xfId="19" applyFont="1" applyFill="1" applyAlignment="1">
      <alignment horizontal="center" vertical="center"/>
    </xf>
    <xf numFmtId="0" fontId="26" fillId="20" borderId="0" xfId="19" applyFont="1" applyFill="1" applyAlignment="1">
      <alignment horizontal="center" vertical="center" wrapText="1"/>
    </xf>
    <xf numFmtId="3" fontId="132" fillId="25" borderId="215" xfId="0" applyNumberFormat="1" applyFont="1" applyFill="1" applyBorder="1">
      <alignment vertical="center"/>
    </xf>
    <xf numFmtId="3" fontId="136" fillId="25" borderId="220" xfId="0" applyNumberFormat="1" applyFont="1" applyFill="1" applyBorder="1">
      <alignment vertical="center"/>
    </xf>
    <xf numFmtId="3" fontId="136" fillId="25" borderId="0" xfId="0" applyNumberFormat="1" applyFont="1" applyFill="1" applyAlignment="1">
      <alignment horizontal="right" vertical="center"/>
    </xf>
    <xf numFmtId="3" fontId="133" fillId="25" borderId="0" xfId="0" applyNumberFormat="1" applyFont="1" applyFill="1">
      <alignment vertical="center"/>
    </xf>
    <xf numFmtId="3" fontId="136" fillId="25" borderId="0" xfId="0" applyNumberFormat="1" applyFont="1" applyFill="1" applyAlignment="1">
      <alignment vertical="center" wrapText="1"/>
    </xf>
    <xf numFmtId="0" fontId="198" fillId="25" borderId="217" xfId="0" applyFont="1" applyFill="1" applyBorder="1" applyAlignment="1">
      <alignment horizontal="left" vertical="center" wrapText="1"/>
    </xf>
    <xf numFmtId="0" fontId="198" fillId="25" borderId="217" xfId="0" applyFont="1" applyFill="1" applyBorder="1" applyAlignment="1">
      <alignment horizontal="left" vertical="center"/>
    </xf>
    <xf numFmtId="0" fontId="198" fillId="25" borderId="217" xfId="0" applyFont="1" applyFill="1" applyBorder="1" applyAlignment="1">
      <alignment horizontal="left" vertical="center" shrinkToFit="1"/>
    </xf>
    <xf numFmtId="0" fontId="199" fillId="25" borderId="217" xfId="0" applyFont="1" applyFill="1" applyBorder="1" applyAlignment="1">
      <alignment horizontal="left" vertical="center" shrinkToFit="1"/>
    </xf>
    <xf numFmtId="0" fontId="198" fillId="25" borderId="214" xfId="0" applyFont="1" applyFill="1" applyBorder="1" applyAlignment="1">
      <alignment horizontal="left" vertical="center" wrapText="1"/>
    </xf>
    <xf numFmtId="0" fontId="197" fillId="25" borderId="217" xfId="0" applyFont="1" applyFill="1" applyBorder="1" applyAlignment="1">
      <alignment horizontal="left" vertical="center" wrapText="1"/>
    </xf>
    <xf numFmtId="0" fontId="149" fillId="25" borderId="0" xfId="0" applyFont="1" applyFill="1" applyAlignment="1">
      <alignment vertical="top" wrapText="1"/>
    </xf>
    <xf numFmtId="0" fontId="171" fillId="20" borderId="210" xfId="0" applyFont="1" applyFill="1" applyBorder="1" applyAlignment="1">
      <alignment horizontal="left" vertical="center"/>
    </xf>
    <xf numFmtId="0" fontId="76" fillId="20" borderId="192" xfId="0" applyFont="1" applyFill="1" applyBorder="1" applyAlignment="1">
      <alignment horizontal="left" vertical="center"/>
    </xf>
    <xf numFmtId="14" fontId="76" fillId="20" borderId="192" xfId="0" applyNumberFormat="1" applyFont="1" applyFill="1" applyBorder="1" applyAlignment="1">
      <alignment horizontal="left" vertical="center"/>
    </xf>
    <xf numFmtId="14" fontId="76" fillId="20" borderId="211" xfId="0" applyNumberFormat="1" applyFont="1" applyFill="1" applyBorder="1" applyAlignment="1">
      <alignment horizontal="left" vertical="center"/>
    </xf>
    <xf numFmtId="0" fontId="140" fillId="20" borderId="0" xfId="0" applyFont="1" applyFill="1" applyAlignment="1">
      <alignment horizontal="center" vertical="center" wrapText="1"/>
    </xf>
    <xf numFmtId="14" fontId="37" fillId="20" borderId="147" xfId="17" applyNumberFormat="1" applyFont="1" applyFill="1" applyBorder="1" applyAlignment="1">
      <alignment horizontal="center" vertical="center" wrapText="1"/>
    </xf>
    <xf numFmtId="0" fontId="37" fillId="20" borderId="146" xfId="17" applyFont="1" applyFill="1" applyBorder="1" applyAlignment="1">
      <alignment horizontal="center" vertical="center" wrapText="1"/>
    </xf>
    <xf numFmtId="14" fontId="37" fillId="20" borderId="147" xfId="17" applyNumberFormat="1" applyFont="1" applyFill="1" applyBorder="1" applyAlignment="1">
      <alignment horizontal="center" vertical="center"/>
    </xf>
    <xf numFmtId="0" fontId="1" fillId="20" borderId="146" xfId="17" applyFill="1" applyBorder="1" applyAlignment="1">
      <alignment horizontal="center" vertical="center" wrapText="1"/>
    </xf>
    <xf numFmtId="14" fontId="1" fillId="20" borderId="147" xfId="17" applyNumberFormat="1" applyFill="1" applyBorder="1" applyAlignment="1">
      <alignment horizontal="center" vertical="center"/>
    </xf>
    <xf numFmtId="0" fontId="155" fillId="5" borderId="0" xfId="0" applyFont="1" applyFill="1">
      <alignment vertical="center"/>
    </xf>
    <xf numFmtId="185" fontId="140" fillId="0" borderId="0" xfId="0" applyNumberFormat="1" applyFont="1" applyAlignment="1">
      <alignment horizontal="left" vertical="center"/>
    </xf>
    <xf numFmtId="184" fontId="133" fillId="25" borderId="218" xfId="0" applyNumberFormat="1" applyFont="1" applyFill="1" applyBorder="1" applyAlignment="1">
      <alignment vertical="center" wrapText="1"/>
    </xf>
    <xf numFmtId="0" fontId="208" fillId="30" borderId="223" xfId="0" applyFont="1" applyFill="1" applyBorder="1" applyAlignment="1">
      <alignment horizontal="left" vertical="center"/>
    </xf>
    <xf numFmtId="3" fontId="201" fillId="30" borderId="0" xfId="0" applyNumberFormat="1" applyFont="1" applyFill="1" applyAlignment="1">
      <alignment vertical="center" wrapText="1"/>
    </xf>
    <xf numFmtId="184" fontId="202" fillId="30" borderId="0" xfId="0" applyNumberFormat="1" applyFont="1" applyFill="1" applyAlignment="1">
      <alignment vertical="center" wrapText="1"/>
    </xf>
    <xf numFmtId="177" fontId="203" fillId="30" borderId="0" xfId="0" applyNumberFormat="1" applyFont="1" applyFill="1">
      <alignment vertical="center"/>
    </xf>
    <xf numFmtId="184" fontId="125" fillId="30" borderId="224" xfId="0" applyNumberFormat="1" applyFont="1" applyFill="1" applyBorder="1" applyAlignment="1">
      <alignment vertical="center" wrapText="1"/>
    </xf>
    <xf numFmtId="0" fontId="200" fillId="25" borderId="217" xfId="0" applyFont="1" applyFill="1" applyBorder="1" applyAlignment="1">
      <alignment horizontal="left" vertical="center" shrinkToFit="1"/>
    </xf>
    <xf numFmtId="177" fontId="189" fillId="25" borderId="220" xfId="0" applyNumberFormat="1" applyFont="1" applyFill="1" applyBorder="1">
      <alignment vertical="center"/>
    </xf>
    <xf numFmtId="184" fontId="133" fillId="25" borderId="221" xfId="0" applyNumberFormat="1" applyFont="1" applyFill="1" applyBorder="1" applyAlignment="1">
      <alignment vertical="center" wrapText="1"/>
    </xf>
    <xf numFmtId="184" fontId="133" fillId="25" borderId="216" xfId="0" applyNumberFormat="1" applyFont="1" applyFill="1" applyBorder="1" applyAlignment="1">
      <alignment vertical="center" wrapText="1"/>
    </xf>
    <xf numFmtId="0" fontId="199" fillId="25" borderId="217" xfId="0" applyFont="1" applyFill="1" applyBorder="1" applyAlignment="1">
      <alignment horizontal="left" vertical="center" wrapText="1"/>
    </xf>
    <xf numFmtId="0" fontId="209" fillId="25" borderId="217" xfId="0" applyFont="1" applyFill="1" applyBorder="1" applyAlignment="1">
      <alignment horizontal="left" vertical="center" shrinkToFit="1"/>
    </xf>
    <xf numFmtId="0" fontId="210" fillId="25" borderId="219" xfId="0" applyFont="1" applyFill="1" applyBorder="1" applyAlignment="1">
      <alignment horizontal="left" vertical="center"/>
    </xf>
    <xf numFmtId="0" fontId="156" fillId="0" borderId="0" xfId="17" applyFont="1" applyAlignment="1">
      <alignment horizontal="left" vertical="center"/>
    </xf>
    <xf numFmtId="0" fontId="0" fillId="39" borderId="0" xfId="0" applyFill="1">
      <alignment vertical="center"/>
    </xf>
    <xf numFmtId="0" fontId="187" fillId="39" borderId="0" xfId="0" applyFont="1" applyFill="1">
      <alignment vertical="center"/>
    </xf>
    <xf numFmtId="0" fontId="188" fillId="39" borderId="0" xfId="0" applyFont="1" applyFill="1">
      <alignment vertical="center"/>
    </xf>
    <xf numFmtId="0" fontId="181" fillId="39" borderId="0" xfId="0" applyFont="1" applyFill="1">
      <alignment vertical="center"/>
    </xf>
    <xf numFmtId="0" fontId="182" fillId="39" borderId="0" xfId="1" applyFont="1" applyFill="1" applyAlignment="1" applyProtection="1">
      <alignment vertical="center"/>
    </xf>
    <xf numFmtId="0" fontId="171" fillId="20" borderId="228" xfId="0" applyFont="1" applyFill="1" applyBorder="1" applyAlignment="1">
      <alignment horizontal="left" vertical="center"/>
    </xf>
    <xf numFmtId="14" fontId="76" fillId="20" borderId="229" xfId="0" applyNumberFormat="1" applyFont="1" applyFill="1" applyBorder="1" applyAlignment="1">
      <alignment horizontal="left" vertical="center"/>
    </xf>
    <xf numFmtId="0" fontId="214" fillId="0" borderId="213" xfId="1" applyFont="1" applyFill="1" applyBorder="1" applyAlignment="1" applyProtection="1">
      <alignment vertical="top" wrapText="1"/>
    </xf>
    <xf numFmtId="177" fontId="1" fillId="20" borderId="230" xfId="2" applyNumberFormat="1" applyFont="1" applyFill="1" applyBorder="1" applyAlignment="1">
      <alignment horizontal="center" vertical="center" wrapText="1"/>
    </xf>
    <xf numFmtId="0" fontId="23" fillId="20" borderId="231" xfId="2" applyFont="1" applyFill="1" applyBorder="1" applyAlignment="1">
      <alignment horizontal="left" vertical="center"/>
    </xf>
    <xf numFmtId="0" fontId="23" fillId="20" borderId="8" xfId="2" applyFont="1" applyFill="1" applyBorder="1" applyAlignment="1">
      <alignment horizontal="left" vertical="center"/>
    </xf>
    <xf numFmtId="177" fontId="163" fillId="20" borderId="8" xfId="2" applyNumberFormat="1" applyFont="1" applyFill="1" applyBorder="1" applyAlignment="1">
      <alignment horizontal="center" vertical="center" shrinkToFit="1"/>
    </xf>
    <xf numFmtId="177" fontId="164" fillId="20"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20" borderId="17" xfId="2" applyFont="1" applyFill="1" applyBorder="1" applyAlignment="1">
      <alignment horizontal="left" vertical="center"/>
    </xf>
    <xf numFmtId="177" fontId="12" fillId="20" borderId="53" xfId="2" applyNumberFormat="1" applyFont="1" applyFill="1" applyBorder="1" applyAlignment="1">
      <alignment horizontal="center" vertical="center" shrinkToFit="1"/>
    </xf>
    <xf numFmtId="177" fontId="23" fillId="22" borderId="53" xfId="2" applyNumberFormat="1" applyFont="1" applyFill="1" applyBorder="1" applyAlignment="1">
      <alignment horizontal="center" vertical="center" shrinkToFit="1"/>
    </xf>
    <xf numFmtId="0" fontId="215" fillId="20" borderId="233" xfId="2" applyFont="1" applyFill="1" applyBorder="1" applyAlignment="1">
      <alignment horizontal="center" vertical="center"/>
    </xf>
    <xf numFmtId="177" fontId="215" fillId="20" borderId="233" xfId="2" applyNumberFormat="1" applyFont="1" applyFill="1" applyBorder="1" applyAlignment="1">
      <alignment horizontal="center" vertical="center" shrinkToFit="1"/>
    </xf>
    <xf numFmtId="0" fontId="216" fillId="0" borderId="233" xfId="0" applyFont="1" applyBorder="1" applyAlignment="1">
      <alignment horizontal="center" vertical="center" wrapText="1"/>
    </xf>
    <xf numFmtId="177" fontId="13" fillId="20" borderId="233" xfId="2" applyNumberFormat="1" applyFont="1" applyFill="1" applyBorder="1" applyAlignment="1">
      <alignment horizontal="center" vertical="center" wrapText="1"/>
    </xf>
    <xf numFmtId="0" fontId="215" fillId="20" borderId="10" xfId="2" applyFont="1" applyFill="1" applyBorder="1" applyAlignment="1">
      <alignment horizontal="center" vertical="center"/>
    </xf>
    <xf numFmtId="177" fontId="215" fillId="20" borderId="10" xfId="2" applyNumberFormat="1" applyFont="1" applyFill="1" applyBorder="1" applyAlignment="1">
      <alignment horizontal="center" vertical="center" shrinkToFit="1"/>
    </xf>
    <xf numFmtId="177" fontId="10" fillId="20" borderId="10" xfId="2" applyNumberFormat="1" applyFont="1" applyFill="1" applyBorder="1" applyAlignment="1">
      <alignment horizontal="center" vertical="center" wrapText="1"/>
    </xf>
    <xf numFmtId="177" fontId="23" fillId="20" borderId="232" xfId="2" applyNumberFormat="1" applyFont="1" applyFill="1" applyBorder="1" applyAlignment="1">
      <alignment horizontal="center" vertical="center" shrinkToFit="1"/>
    </xf>
    <xf numFmtId="177" fontId="1" fillId="20" borderId="232" xfId="2" applyNumberFormat="1" applyFont="1" applyFill="1" applyBorder="1" applyAlignment="1">
      <alignment horizontal="center" vertical="center" wrapText="1"/>
    </xf>
    <xf numFmtId="0" fontId="23" fillId="20" borderId="232" xfId="2" applyFont="1" applyFill="1" applyBorder="1" applyAlignment="1">
      <alignment horizontal="center" vertical="center" wrapText="1"/>
    </xf>
    <xf numFmtId="0" fontId="6" fillId="0" borderId="232" xfId="2" applyBorder="1">
      <alignment vertical="center"/>
    </xf>
    <xf numFmtId="0" fontId="6" fillId="0" borderId="232" xfId="2" applyBorder="1" applyAlignment="1">
      <alignment horizontal="center" vertical="center"/>
    </xf>
    <xf numFmtId="0" fontId="24" fillId="24" borderId="7" xfId="2" applyFont="1" applyFill="1" applyBorder="1" applyAlignment="1">
      <alignment horizontal="center" vertical="top" wrapText="1"/>
    </xf>
    <xf numFmtId="177" fontId="1" fillId="24" borderId="38" xfId="2" applyNumberFormat="1" applyFont="1" applyFill="1" applyBorder="1" applyAlignment="1">
      <alignment horizontal="center" vertical="center" wrapText="1"/>
    </xf>
    <xf numFmtId="0" fontId="24" fillId="24" borderId="7" xfId="2" applyFont="1" applyFill="1" applyBorder="1" applyAlignment="1">
      <alignment horizontal="center" vertical="center" wrapText="1"/>
    </xf>
    <xf numFmtId="0" fontId="108" fillId="0" borderId="201" xfId="2" applyFont="1" applyBorder="1" applyAlignment="1">
      <alignment horizontal="left" vertical="top" wrapText="1"/>
    </xf>
    <xf numFmtId="0" fontId="76" fillId="20" borderId="0" xfId="0" applyFont="1" applyFill="1" applyAlignment="1">
      <alignment horizontal="center" vertical="center"/>
    </xf>
    <xf numFmtId="0" fontId="119" fillId="20" borderId="0" xfId="0" applyFont="1" applyFill="1" applyAlignment="1">
      <alignment vertical="center" wrapText="1"/>
    </xf>
    <xf numFmtId="185" fontId="140" fillId="0" borderId="0" xfId="0" applyNumberFormat="1" applyFont="1">
      <alignment vertical="center"/>
    </xf>
    <xf numFmtId="0" fontId="218" fillId="25" borderId="225" xfId="0" applyFont="1" applyFill="1" applyBorder="1" applyAlignment="1">
      <alignment vertical="center" wrapText="1"/>
    </xf>
    <xf numFmtId="177" fontId="217" fillId="25" borderId="226" xfId="0" applyNumberFormat="1" applyFont="1" applyFill="1" applyBorder="1" applyAlignment="1">
      <alignment vertical="center" wrapText="1"/>
    </xf>
    <xf numFmtId="184" fontId="217" fillId="25" borderId="226" xfId="0" applyNumberFormat="1" applyFont="1" applyFill="1" applyBorder="1" applyAlignment="1">
      <alignment vertical="center" wrapText="1"/>
    </xf>
    <xf numFmtId="3" fontId="217" fillId="25" borderId="226" xfId="0" applyNumberFormat="1" applyFont="1" applyFill="1" applyBorder="1" applyAlignment="1">
      <alignment vertical="center" wrapText="1"/>
    </xf>
    <xf numFmtId="184" fontId="217" fillId="25" borderId="227" xfId="0" applyNumberFormat="1" applyFont="1" applyFill="1" applyBorder="1" applyAlignment="1">
      <alignment vertical="center" wrapText="1"/>
    </xf>
    <xf numFmtId="0" fontId="8" fillId="0" borderId="193" xfId="1" applyBorder="1" applyAlignment="1" applyProtection="1">
      <alignment vertical="center"/>
    </xf>
    <xf numFmtId="0" fontId="220" fillId="22" borderId="0" xfId="0" applyFont="1" applyFill="1" applyAlignment="1">
      <alignment horizontal="center" vertical="center" wrapText="1"/>
    </xf>
    <xf numFmtId="0" fontId="103" fillId="44" borderId="130" xfId="0" applyFont="1" applyFill="1" applyBorder="1" applyAlignment="1">
      <alignment horizontal="center" vertical="center" wrapText="1"/>
    </xf>
    <xf numFmtId="185" fontId="181" fillId="0" borderId="0" xfId="0" applyNumberFormat="1" applyFont="1">
      <alignment vertical="center"/>
    </xf>
    <xf numFmtId="0" fontId="8" fillId="0" borderId="236" xfId="1" applyBorder="1" applyAlignment="1" applyProtection="1">
      <alignment horizontal="left" vertical="center"/>
    </xf>
    <xf numFmtId="0" fontId="174" fillId="3" borderId="9" xfId="2" applyFont="1" applyFill="1" applyBorder="1" applyAlignment="1">
      <alignment horizontal="center" vertical="center" wrapText="1"/>
    </xf>
    <xf numFmtId="0" fontId="167" fillId="34" borderId="235" xfId="1" applyFont="1" applyFill="1" applyBorder="1" applyAlignment="1" applyProtection="1">
      <alignment horizontal="center" vertical="center" wrapText="1"/>
    </xf>
    <xf numFmtId="185" fontId="181" fillId="0" borderId="0" xfId="0" applyNumberFormat="1" applyFont="1" applyAlignment="1">
      <alignment horizontal="left" vertical="center"/>
    </xf>
    <xf numFmtId="0" fontId="221" fillId="0" borderId="213" xfId="1" applyFont="1" applyFill="1" applyBorder="1" applyAlignment="1" applyProtection="1">
      <alignment vertical="top" wrapText="1"/>
    </xf>
    <xf numFmtId="0" fontId="158" fillId="32" borderId="190" xfId="2" applyFont="1" applyFill="1" applyBorder="1" applyAlignment="1">
      <alignment horizontal="left" vertical="center" shrinkToFit="1"/>
    </xf>
    <xf numFmtId="0" fontId="222" fillId="0" borderId="213" xfId="1" applyFont="1" applyFill="1" applyBorder="1" applyAlignment="1" applyProtection="1">
      <alignment vertical="top" wrapText="1"/>
    </xf>
    <xf numFmtId="0" fontId="0" fillId="46" borderId="0" xfId="0" applyFill="1">
      <alignment vertical="center"/>
    </xf>
    <xf numFmtId="0" fontId="142" fillId="20" borderId="146" xfId="17" applyFont="1" applyFill="1" applyBorder="1" applyAlignment="1">
      <alignment horizontal="center" vertical="center" wrapText="1"/>
    </xf>
    <xf numFmtId="14" fontId="114" fillId="20" borderId="147" xfId="17" applyNumberFormat="1" applyFont="1" applyFill="1" applyBorder="1" applyAlignment="1">
      <alignment horizontal="center" vertical="center" wrapText="1"/>
    </xf>
    <xf numFmtId="0" fontId="142" fillId="20" borderId="0" xfId="1" applyFont="1" applyFill="1" applyAlignment="1" applyProtection="1">
      <alignment horizontal="center" vertical="center" wrapText="1"/>
    </xf>
    <xf numFmtId="56" fontId="114" fillId="20" borderId="146" xfId="17" applyNumberFormat="1" applyFont="1" applyFill="1" applyBorder="1" applyAlignment="1">
      <alignment horizontal="center" vertical="center" wrapText="1"/>
    </xf>
    <xf numFmtId="0" fontId="114" fillId="22" borderId="146" xfId="17" applyFont="1" applyFill="1" applyBorder="1" applyAlignment="1">
      <alignment horizontal="center" vertical="center" wrapText="1"/>
    </xf>
    <xf numFmtId="14" fontId="114" fillId="22" borderId="147" xfId="17" applyNumberFormat="1" applyFont="1" applyFill="1" applyBorder="1" applyAlignment="1">
      <alignment horizontal="center" vertical="center"/>
    </xf>
    <xf numFmtId="0" fontId="142" fillId="22" borderId="146" xfId="17" applyFont="1" applyFill="1" applyBorder="1" applyAlignment="1">
      <alignment horizontal="center" vertical="center" wrapText="1"/>
    </xf>
    <xf numFmtId="14" fontId="142" fillId="22" borderId="147" xfId="17" applyNumberFormat="1" applyFont="1" applyFill="1" applyBorder="1" applyAlignment="1">
      <alignment horizontal="center" vertical="center" wrapText="1"/>
    </xf>
    <xf numFmtId="0" fontId="6" fillId="0" borderId="0" xfId="4"/>
    <xf numFmtId="0" fontId="223" fillId="0" borderId="0" xfId="2" applyFont="1">
      <alignment vertical="center"/>
    </xf>
    <xf numFmtId="0" fontId="225" fillId="0" borderId="0" xfId="2" applyFont="1">
      <alignment vertical="center"/>
    </xf>
    <xf numFmtId="0" fontId="112" fillId="22" borderId="9" xfId="2" applyFont="1" applyFill="1" applyBorder="1" applyAlignment="1">
      <alignment horizontal="center" vertical="center"/>
    </xf>
    <xf numFmtId="0" fontId="8" fillId="0" borderId="236" xfId="1" applyBorder="1" applyAlignment="1" applyProtection="1">
      <alignment vertical="center"/>
    </xf>
    <xf numFmtId="0" fontId="112" fillId="22" borderId="238" xfId="2" applyFont="1" applyFill="1" applyBorder="1" applyAlignment="1">
      <alignment horizontal="center" vertical="center"/>
    </xf>
    <xf numFmtId="0" fontId="229" fillId="0" borderId="129" xfId="1" applyFont="1" applyFill="1" applyBorder="1" applyAlignment="1" applyProtection="1">
      <alignment horizontal="left" vertical="top" wrapText="1"/>
    </xf>
    <xf numFmtId="0" fontId="112" fillId="3" borderId="0" xfId="2" applyFont="1" applyFill="1" applyAlignment="1">
      <alignment horizontal="center" vertical="center"/>
    </xf>
    <xf numFmtId="14" fontId="112" fillId="3" borderId="0" xfId="2" applyNumberFormat="1" applyFont="1" applyFill="1" applyAlignment="1">
      <alignment horizontal="center" vertical="center"/>
    </xf>
    <xf numFmtId="0" fontId="174" fillId="3" borderId="9" xfId="2" applyFont="1" applyFill="1" applyBorder="1" applyAlignment="1">
      <alignment horizontal="center" vertical="center" shrinkToFit="1"/>
    </xf>
    <xf numFmtId="0" fontId="227" fillId="0" borderId="0" xfId="2" applyFont="1">
      <alignment vertical="center"/>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54" fillId="5" borderId="0" xfId="0" applyFont="1" applyFill="1" applyAlignment="1">
      <alignment horizontal="left" vertical="center" wrapText="1"/>
    </xf>
    <xf numFmtId="0" fontId="154" fillId="5" borderId="70" xfId="0" applyFont="1" applyFill="1" applyBorder="1" applyAlignment="1">
      <alignment horizontal="left" vertical="center" wrapText="1"/>
    </xf>
    <xf numFmtId="0" fontId="154" fillId="5" borderId="0" xfId="0" applyFont="1" applyFill="1" applyAlignment="1">
      <alignment horizontal="left" vertical="center"/>
    </xf>
    <xf numFmtId="0" fontId="154" fillId="5"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Alignment="1">
      <alignment horizontal="left" vertical="center" wrapText="1"/>
    </xf>
    <xf numFmtId="0" fontId="85"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57" fillId="39" borderId="0" xfId="0" applyFont="1" applyFill="1" applyAlignment="1">
      <alignment horizontal="left" vertical="top" wrapText="1"/>
    </xf>
    <xf numFmtId="0" fontId="207" fillId="39" borderId="0" xfId="0" applyFont="1" applyFill="1" applyAlignment="1">
      <alignment horizontal="center" vertical="center" wrapText="1"/>
    </xf>
    <xf numFmtId="0" fontId="213" fillId="39" borderId="0" xfId="0" applyFont="1" applyFill="1" applyAlignment="1">
      <alignment horizontal="center" vertical="center" wrapText="1"/>
    </xf>
    <xf numFmtId="0" fontId="0" fillId="39" borderId="0" xfId="0" applyFill="1" applyAlignment="1">
      <alignment horizontal="center" vertical="center"/>
    </xf>
    <xf numFmtId="0" fontId="10" fillId="6" borderId="143" xfId="17" applyFont="1" applyFill="1" applyBorder="1" applyAlignment="1">
      <alignment horizontal="left" vertical="center" wrapText="1"/>
    </xf>
    <xf numFmtId="0" fontId="10" fillId="6" borderId="140" xfId="17" applyFont="1" applyFill="1" applyBorder="1" applyAlignment="1">
      <alignment horizontal="left" vertical="center" wrapText="1"/>
    </xf>
    <xf numFmtId="0" fontId="10" fillId="6" borderId="144" xfId="17" applyFont="1" applyFill="1" applyBorder="1" applyAlignment="1">
      <alignment horizontal="left" vertical="center" wrapText="1"/>
    </xf>
    <xf numFmtId="0" fontId="37" fillId="20" borderId="178" xfId="17" applyFont="1" applyFill="1" applyBorder="1" applyAlignment="1">
      <alignment horizontal="left" vertical="top" wrapText="1"/>
    </xf>
    <xf numFmtId="0" fontId="37" fillId="20" borderId="179" xfId="17" applyFont="1" applyFill="1" applyBorder="1" applyAlignment="1">
      <alignment horizontal="left" vertical="top" wrapText="1"/>
    </xf>
    <xf numFmtId="0" fontId="37" fillId="20" borderId="180" xfId="17" applyFont="1" applyFill="1" applyBorder="1" applyAlignment="1">
      <alignment horizontal="left" vertical="top" wrapText="1"/>
    </xf>
    <xf numFmtId="0" fontId="13" fillId="20" borderId="178" xfId="2" applyFont="1" applyFill="1" applyBorder="1" applyAlignment="1">
      <alignment horizontal="left" vertical="top" wrapText="1"/>
    </xf>
    <xf numFmtId="0" fontId="13" fillId="20" borderId="179" xfId="2" applyFont="1" applyFill="1" applyBorder="1" applyAlignment="1">
      <alignment horizontal="left" vertical="top" wrapText="1"/>
    </xf>
    <xf numFmtId="0" fontId="13" fillId="20" borderId="180" xfId="2" applyFont="1" applyFill="1" applyBorder="1" applyAlignment="1">
      <alignment horizontal="left" vertical="top" wrapText="1"/>
    </xf>
    <xf numFmtId="0" fontId="120" fillId="22" borderId="178" xfId="2" applyFont="1" applyFill="1" applyBorder="1" applyAlignment="1">
      <alignment horizontal="left" vertical="top" wrapText="1"/>
    </xf>
    <xf numFmtId="0" fontId="120" fillId="22" borderId="179" xfId="2" applyFont="1" applyFill="1" applyBorder="1" applyAlignment="1">
      <alignment horizontal="left" vertical="top" wrapText="1"/>
    </xf>
    <xf numFmtId="0" fontId="120" fillId="22" borderId="180" xfId="2" applyFont="1" applyFill="1" applyBorder="1" applyAlignment="1">
      <alignment horizontal="left" vertical="top" wrapText="1"/>
    </xf>
    <xf numFmtId="0" fontId="60" fillId="13" borderId="58" xfId="17" applyFont="1" applyFill="1" applyBorder="1" applyAlignment="1">
      <alignment horizontal="right" vertical="center" wrapText="1"/>
    </xf>
    <xf numFmtId="0" fontId="61" fillId="13" borderId="58" xfId="0" applyFont="1" applyFill="1" applyBorder="1" applyAlignment="1">
      <alignment horizontal="right" vertical="center"/>
    </xf>
    <xf numFmtId="0" fontId="0" fillId="13" borderId="58" xfId="0" applyFill="1" applyBorder="1" applyAlignment="1">
      <alignment horizontal="right" vertical="center"/>
    </xf>
    <xf numFmtId="180" fontId="60" fillId="13" borderId="58" xfId="17" applyNumberFormat="1" applyFont="1" applyFill="1" applyBorder="1" applyAlignment="1">
      <alignment horizontal="center" vertical="center" wrapText="1"/>
    </xf>
    <xf numFmtId="180" fontId="0" fillId="13" borderId="58" xfId="0" applyNumberFormat="1" applyFill="1" applyBorder="1" applyAlignment="1">
      <alignment horizontal="center" vertical="center" wrapText="1"/>
    </xf>
    <xf numFmtId="0" fontId="62" fillId="14" borderId="59" xfId="17" applyFont="1" applyFill="1" applyBorder="1" applyAlignment="1">
      <alignment horizontal="center" vertical="center" wrapText="1"/>
    </xf>
    <xf numFmtId="0" fontId="63" fillId="14"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9" borderId="117" xfId="16" applyFont="1" applyFill="1" applyBorder="1" applyAlignment="1">
      <alignment horizontal="center" vertical="center"/>
    </xf>
    <xf numFmtId="0" fontId="67" fillId="19" borderId="122" xfId="16" applyFont="1" applyFill="1" applyBorder="1" applyAlignment="1">
      <alignment horizontal="center" vertical="center"/>
    </xf>
    <xf numFmtId="0" fontId="67" fillId="19" borderId="124" xfId="16" applyFont="1" applyFill="1" applyBorder="1" applyAlignment="1">
      <alignment horizontal="center" vertical="center"/>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20"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18" xfId="16" applyFont="1" applyFill="1" applyBorder="1" applyAlignment="1">
      <alignment horizontal="left" vertical="center" wrapText="1"/>
    </xf>
    <xf numFmtId="0" fontId="68" fillId="2" borderId="119" xfId="16" applyFont="1" applyFill="1" applyBorder="1" applyAlignment="1">
      <alignment horizontal="left" vertical="center" wrapText="1"/>
    </xf>
    <xf numFmtId="0" fontId="68" fillId="2" borderId="121"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3" xfId="16" applyFont="1" applyFill="1" applyBorder="1" applyAlignment="1">
      <alignment horizontal="lef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9" borderId="72" xfId="17" applyFont="1" applyFill="1" applyBorder="1" applyAlignment="1">
      <alignment horizontal="center" vertical="center" wrapText="1"/>
    </xf>
    <xf numFmtId="0" fontId="58" fillId="17" borderId="72" xfId="17" applyFont="1" applyFill="1" applyBorder="1" applyAlignment="1">
      <alignment horizontal="center" vertical="center" wrapText="1"/>
    </xf>
    <xf numFmtId="0" fontId="0" fillId="17"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37"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37" fillId="22" borderId="178" xfId="17" applyFont="1" applyFill="1" applyBorder="1" applyAlignment="1">
      <alignment horizontal="left" vertical="top" wrapText="1"/>
    </xf>
    <xf numFmtId="0" fontId="37" fillId="22" borderId="179" xfId="17" applyFont="1" applyFill="1" applyBorder="1" applyAlignment="1">
      <alignment horizontal="left" vertical="top" wrapText="1"/>
    </xf>
    <xf numFmtId="0" fontId="37" fillId="22" borderId="180" xfId="17" applyFont="1" applyFill="1" applyBorder="1" applyAlignment="1">
      <alignment horizontal="left" vertical="top" wrapText="1"/>
    </xf>
    <xf numFmtId="0" fontId="114" fillId="20" borderId="178" xfId="17" applyFont="1" applyFill="1" applyBorder="1" applyAlignment="1">
      <alignment horizontal="left" vertical="top" wrapText="1"/>
    </xf>
    <xf numFmtId="0" fontId="114" fillId="20" borderId="179" xfId="17" applyFont="1" applyFill="1" applyBorder="1" applyAlignment="1">
      <alignment horizontal="left" vertical="top" wrapText="1"/>
    </xf>
    <xf numFmtId="0" fontId="114" fillId="20" borderId="180"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8"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1" borderId="83" xfId="18" applyFont="1" applyFill="1" applyBorder="1" applyAlignment="1">
      <alignment horizontal="center" vertical="center"/>
    </xf>
    <xf numFmtId="0" fontId="37" fillId="11" borderId="84" xfId="18" applyFont="1" applyFill="1" applyBorder="1" applyAlignment="1">
      <alignment horizontal="center" vertical="center"/>
    </xf>
    <xf numFmtId="0" fontId="12" fillId="0" borderId="131" xfId="17" applyFont="1" applyBorder="1" applyAlignment="1">
      <alignment horizontal="center" vertical="center" wrapText="1"/>
    </xf>
    <xf numFmtId="0" fontId="12" fillId="0" borderId="132" xfId="17" applyFont="1" applyBorder="1" applyAlignment="1">
      <alignment horizontal="center" vertical="center" wrapText="1"/>
    </xf>
    <xf numFmtId="0" fontId="12" fillId="0" borderId="133" xfId="17" applyFont="1" applyBorder="1" applyAlignment="1">
      <alignment horizontal="center" vertical="center" wrapText="1"/>
    </xf>
    <xf numFmtId="0" fontId="55" fillId="0" borderId="135" xfId="17" applyFont="1" applyBorder="1" applyAlignment="1">
      <alignment horizontal="center" vertical="center"/>
    </xf>
    <xf numFmtId="0" fontId="55" fillId="0" borderId="136" xfId="17" applyFont="1" applyBorder="1" applyAlignment="1">
      <alignment horizontal="center" vertical="center"/>
    </xf>
    <xf numFmtId="0" fontId="55" fillId="0" borderId="137" xfId="17" applyFont="1" applyBorder="1" applyAlignment="1">
      <alignment horizontal="center" vertical="center"/>
    </xf>
    <xf numFmtId="0" fontId="160" fillId="20" borderId="178" xfId="17" applyFont="1" applyFill="1" applyBorder="1" applyAlignment="1">
      <alignment horizontal="left" vertical="top" wrapText="1"/>
    </xf>
    <xf numFmtId="0" fontId="160" fillId="20" borderId="179" xfId="17" applyFont="1" applyFill="1" applyBorder="1" applyAlignment="1">
      <alignment horizontal="left" vertical="top" wrapText="1"/>
    </xf>
    <xf numFmtId="0" fontId="160" fillId="20" borderId="180" xfId="17" applyFont="1" applyFill="1" applyBorder="1" applyAlignment="1">
      <alignment horizontal="left" vertical="top" wrapText="1"/>
    </xf>
    <xf numFmtId="0" fontId="21" fillId="0" borderId="0" xfId="2" applyFont="1" applyAlignment="1">
      <alignment horizontal="center" vertical="center"/>
    </xf>
    <xf numFmtId="0" fontId="172" fillId="25" borderId="0" xfId="0" applyFont="1" applyFill="1" applyAlignment="1">
      <alignment horizontal="left" vertical="top" wrapText="1"/>
    </xf>
    <xf numFmtId="0" fontId="172" fillId="25" borderId="0" xfId="0" applyFont="1" applyFill="1" applyAlignment="1">
      <alignment horizontal="center" vertical="top"/>
    </xf>
    <xf numFmtId="0" fontId="205" fillId="25" borderId="0" xfId="0" applyFont="1" applyFill="1" applyAlignment="1">
      <alignment horizontal="center" vertical="center" wrapText="1"/>
    </xf>
    <xf numFmtId="0" fontId="73" fillId="25" borderId="218" xfId="0" applyFont="1" applyFill="1" applyBorder="1" applyAlignment="1">
      <alignment horizontal="center" vertical="center" wrapText="1"/>
    </xf>
    <xf numFmtId="0" fontId="168" fillId="25" borderId="0" xfId="0" applyFont="1" applyFill="1" applyAlignment="1">
      <alignment horizontal="left" vertical="top" wrapText="1"/>
    </xf>
    <xf numFmtId="0" fontId="172" fillId="25" borderId="217" xfId="0" applyFont="1" applyFill="1" applyBorder="1" applyAlignment="1">
      <alignment horizontal="left" vertical="top" wrapText="1"/>
    </xf>
    <xf numFmtId="0" fontId="137" fillId="26" borderId="0" xfId="0" applyFont="1" applyFill="1" applyAlignment="1">
      <alignment horizontal="left" vertical="center" wrapText="1"/>
    </xf>
    <xf numFmtId="0" fontId="134" fillId="24" borderId="0" xfId="0" applyFont="1" applyFill="1" applyAlignment="1">
      <alignment horizontal="left" vertical="center"/>
    </xf>
    <xf numFmtId="0" fontId="135" fillId="24" borderId="0" xfId="1" applyFont="1" applyFill="1" applyBorder="1" applyAlignment="1" applyProtection="1">
      <alignment horizontal="left" vertical="top" wrapText="1"/>
    </xf>
    <xf numFmtId="0" fontId="168" fillId="25" borderId="0" xfId="0" applyFont="1" applyFill="1" applyAlignment="1">
      <alignment horizontal="right" vertical="top" wrapText="1"/>
    </xf>
    <xf numFmtId="0" fontId="115" fillId="30" borderId="0" xfId="0" applyFont="1" applyFill="1" applyAlignment="1">
      <alignment horizontal="center" vertical="top" wrapText="1"/>
    </xf>
    <xf numFmtId="0" fontId="105" fillId="30" borderId="0" xfId="0" applyFont="1" applyFill="1" applyAlignment="1">
      <alignment horizontal="center" vertical="top" wrapText="1"/>
    </xf>
    <xf numFmtId="0" fontId="131" fillId="34" borderId="0" xfId="0" applyFont="1" applyFill="1" applyAlignment="1">
      <alignment horizontal="left" vertical="top" wrapText="1"/>
    </xf>
    <xf numFmtId="0" fontId="130" fillId="34" borderId="0" xfId="0" applyFont="1" applyFill="1" applyAlignment="1">
      <alignment horizontal="left" vertical="top" wrapText="1"/>
    </xf>
    <xf numFmtId="0" fontId="18" fillId="34" borderId="0" xfId="0" applyFont="1" applyFill="1" applyAlignment="1">
      <alignment horizontal="center" vertical="center"/>
    </xf>
    <xf numFmtId="0" fontId="115" fillId="34" borderId="0" xfId="0" applyFont="1" applyFill="1" applyAlignment="1">
      <alignment horizontal="center" vertical="center"/>
    </xf>
    <xf numFmtId="0" fontId="79" fillId="23" borderId="111" xfId="0" applyFont="1" applyFill="1" applyBorder="1" applyAlignment="1">
      <alignment horizontal="left" vertical="center"/>
    </xf>
    <xf numFmtId="0" fontId="79" fillId="23" borderId="112" xfId="0" applyFont="1" applyFill="1" applyBorder="1" applyAlignment="1">
      <alignment horizontal="left" vertical="center"/>
    </xf>
    <xf numFmtId="0" fontId="79" fillId="23" borderId="113" xfId="0" applyFont="1" applyFill="1" applyBorder="1" applyAlignment="1">
      <alignment horizontal="left" vertical="center"/>
    </xf>
    <xf numFmtId="0" fontId="79" fillId="23" borderId="116" xfId="0" applyFont="1" applyFill="1" applyBorder="1" applyAlignment="1">
      <alignment horizontal="left" vertical="center"/>
    </xf>
    <xf numFmtId="0" fontId="79" fillId="23" borderId="114" xfId="0" applyFont="1" applyFill="1" applyBorder="1" applyAlignment="1">
      <alignment horizontal="left" vertical="center"/>
    </xf>
    <xf numFmtId="0" fontId="79" fillId="23" borderId="115" xfId="0" applyFont="1" applyFill="1" applyBorder="1" applyAlignment="1">
      <alignment horizontal="left" vertical="center"/>
    </xf>
    <xf numFmtId="0" fontId="79" fillId="23" borderId="108" xfId="0" applyFont="1" applyFill="1" applyBorder="1" applyAlignment="1">
      <alignment horizontal="left" vertical="center"/>
    </xf>
    <xf numFmtId="0" fontId="79" fillId="23" borderId="109" xfId="0" applyFont="1" applyFill="1" applyBorder="1" applyAlignment="1">
      <alignment horizontal="left" vertical="center"/>
    </xf>
    <xf numFmtId="0" fontId="79" fillId="23" borderId="110" xfId="0" applyFont="1" applyFill="1" applyBorder="1" applyAlignment="1">
      <alignment horizontal="left" vertical="center"/>
    </xf>
    <xf numFmtId="0" fontId="81" fillId="0" borderId="105" xfId="0" applyFont="1" applyBorder="1" applyAlignment="1">
      <alignment horizontal="justify" vertical="center" wrapText="1"/>
    </xf>
    <xf numFmtId="0" fontId="81" fillId="0" borderId="106" xfId="0" applyFont="1" applyBorder="1" applyAlignment="1">
      <alignment horizontal="justify" vertical="center" wrapText="1"/>
    </xf>
    <xf numFmtId="0" fontId="79" fillId="0" borderId="105" xfId="0" applyFont="1" applyBorder="1" applyAlignment="1">
      <alignment horizontal="justify" vertical="center" wrapText="1"/>
    </xf>
    <xf numFmtId="0" fontId="79" fillId="0" borderId="106" xfId="0" applyFont="1" applyBorder="1" applyAlignment="1">
      <alignment horizontal="justify" vertical="center" wrapText="1"/>
    </xf>
    <xf numFmtId="0" fontId="79" fillId="0" borderId="107" xfId="0" applyFont="1" applyBorder="1" applyAlignment="1">
      <alignment horizontal="left" vertical="center"/>
    </xf>
    <xf numFmtId="0" fontId="105" fillId="31" borderId="0" xfId="0" applyFont="1" applyFill="1" applyAlignment="1">
      <alignment horizontal="left" vertical="center" wrapText="1"/>
    </xf>
    <xf numFmtId="0" fontId="107" fillId="24" borderId="108" xfId="0" applyFont="1" applyFill="1" applyBorder="1" applyAlignment="1">
      <alignment horizontal="left" vertical="center"/>
    </xf>
    <xf numFmtId="0" fontId="107" fillId="24" borderId="109" xfId="0" applyFont="1" applyFill="1" applyBorder="1" applyAlignment="1">
      <alignment horizontal="left" vertical="center"/>
    </xf>
    <xf numFmtId="0" fontId="107" fillId="24" borderId="110" xfId="0" applyFont="1" applyFill="1" applyBorder="1" applyAlignment="1">
      <alignment horizontal="left" vertical="center"/>
    </xf>
    <xf numFmtId="0" fontId="104" fillId="20" borderId="0" xfId="0" applyFont="1" applyFill="1" applyAlignment="1">
      <alignment horizontal="left" vertical="center"/>
    </xf>
    <xf numFmtId="0" fontId="79" fillId="20" borderId="107" xfId="0" applyFont="1" applyFill="1" applyBorder="1" applyAlignment="1">
      <alignment horizontal="left" vertical="center"/>
    </xf>
    <xf numFmtId="0" fontId="143" fillId="20" borderId="0" xfId="0" applyFont="1" applyFill="1" applyAlignment="1">
      <alignment horizontal="left" vertical="top" wrapText="1"/>
    </xf>
    <xf numFmtId="14" fontId="108" fillId="22" borderId="153" xfId="2" applyNumberFormat="1" applyFont="1" applyFill="1" applyBorder="1" applyAlignment="1">
      <alignment horizontal="center" vertical="center" wrapText="1" shrinkToFit="1"/>
    </xf>
    <xf numFmtId="14" fontId="108" fillId="22" borderId="151" xfId="2" applyNumberFormat="1" applyFont="1" applyFill="1" applyBorder="1" applyAlignment="1">
      <alignment horizontal="center" vertical="center" wrapText="1" shrinkToFit="1"/>
    </xf>
    <xf numFmtId="14" fontId="108" fillId="22" borderId="152" xfId="2" applyNumberFormat="1" applyFont="1" applyFill="1" applyBorder="1" applyAlignment="1">
      <alignment horizontal="center" vertical="center" wrapText="1" shrinkToFit="1"/>
    </xf>
    <xf numFmtId="56" fontId="108" fillId="22" borderId="40" xfId="2" applyNumberFormat="1" applyFont="1" applyFill="1" applyBorder="1" applyAlignment="1">
      <alignment horizontal="center" vertical="center" wrapText="1"/>
    </xf>
    <xf numFmtId="56" fontId="108" fillId="22" borderId="1" xfId="2" applyNumberFormat="1" applyFont="1" applyFill="1" applyBorder="1" applyAlignment="1">
      <alignment horizontal="center" vertical="center" wrapText="1"/>
    </xf>
    <xf numFmtId="56" fontId="108" fillId="22" borderId="150" xfId="2" applyNumberFormat="1" applyFont="1" applyFill="1" applyBorder="1" applyAlignment="1">
      <alignment horizontal="center" vertical="center" wrapText="1"/>
    </xf>
    <xf numFmtId="14" fontId="108" fillId="22" borderId="169" xfId="1" applyNumberFormat="1" applyFont="1" applyFill="1" applyBorder="1" applyAlignment="1" applyProtection="1">
      <alignment horizontal="center" vertical="center" wrapText="1"/>
    </xf>
    <xf numFmtId="0" fontId="108" fillId="22" borderId="169" xfId="2" applyFont="1" applyFill="1" applyBorder="1" applyAlignment="1">
      <alignment horizontal="center" vertical="center"/>
    </xf>
    <xf numFmtId="0" fontId="108" fillId="22" borderId="173" xfId="2" applyFont="1" applyFill="1" applyBorder="1" applyAlignment="1">
      <alignment horizontal="center" vertical="center"/>
    </xf>
    <xf numFmtId="14" fontId="108" fillId="22" borderId="205" xfId="2" applyNumberFormat="1" applyFont="1" applyFill="1" applyBorder="1" applyAlignment="1">
      <alignment horizontal="center" vertical="center" shrinkToFit="1"/>
    </xf>
    <xf numFmtId="14" fontId="108" fillId="22" borderId="1" xfId="2" applyNumberFormat="1" applyFont="1" applyFill="1" applyBorder="1" applyAlignment="1">
      <alignment horizontal="center" vertical="center" shrinkToFit="1"/>
    </xf>
    <xf numFmtId="14" fontId="108" fillId="22" borderId="150" xfId="2" applyNumberFormat="1" applyFont="1" applyFill="1" applyBorder="1" applyAlignment="1">
      <alignment horizontal="center" vertical="center" shrinkToFit="1"/>
    </xf>
    <xf numFmtId="14" fontId="108" fillId="22" borderId="154" xfId="1" applyNumberFormat="1" applyFont="1" applyFill="1" applyBorder="1" applyAlignment="1" applyProtection="1">
      <alignment horizontal="center" vertical="center" wrapText="1" shrinkToFit="1"/>
    </xf>
    <xf numFmtId="14" fontId="108" fillId="22" borderId="156" xfId="1" applyNumberFormat="1" applyFont="1" applyFill="1" applyBorder="1" applyAlignment="1" applyProtection="1">
      <alignment horizontal="center" vertical="center" wrapText="1" shrinkToFit="1"/>
    </xf>
    <xf numFmtId="14" fontId="108" fillId="22" borderId="155" xfId="1" applyNumberFormat="1" applyFont="1" applyFill="1" applyBorder="1" applyAlignment="1" applyProtection="1">
      <alignment horizontal="center" vertical="center" wrapText="1" shrinkToFit="1"/>
    </xf>
    <xf numFmtId="0" fontId="112" fillId="22" borderId="40" xfId="2" applyFont="1" applyFill="1" applyBorder="1" applyAlignment="1">
      <alignment horizontal="center" vertical="center" wrapText="1"/>
    </xf>
    <xf numFmtId="0" fontId="112" fillId="22" borderId="1" xfId="2" applyFont="1" applyFill="1" applyBorder="1" applyAlignment="1">
      <alignment horizontal="center" vertical="center" wrapText="1"/>
    </xf>
    <xf numFmtId="0" fontId="112" fillId="22" borderId="2" xfId="2" applyFont="1" applyFill="1" applyBorder="1" applyAlignment="1">
      <alignment horizontal="center" vertical="center" wrapText="1"/>
    </xf>
    <xf numFmtId="56" fontId="108" fillId="22" borderId="40" xfId="1" applyNumberFormat="1" applyFont="1" applyFill="1" applyBorder="1" applyAlignment="1" applyProtection="1">
      <alignment horizontal="center" vertical="center" wrapText="1"/>
    </xf>
    <xf numFmtId="56" fontId="108" fillId="22" borderId="1" xfId="1" applyNumberFormat="1" applyFont="1" applyFill="1" applyBorder="1" applyAlignment="1" applyProtection="1">
      <alignment horizontal="center" vertical="center" wrapText="1"/>
    </xf>
    <xf numFmtId="56" fontId="108" fillId="22" borderId="2" xfId="1" applyNumberFormat="1" applyFont="1" applyFill="1" applyBorder="1" applyAlignment="1" applyProtection="1">
      <alignment horizontal="center" vertical="center" wrapText="1"/>
    </xf>
    <xf numFmtId="14" fontId="108" fillId="22" borderId="198" xfId="1" applyNumberFormat="1" applyFont="1" applyFill="1" applyBorder="1" applyAlignment="1" applyProtection="1">
      <alignment horizontal="center" vertical="center" wrapText="1"/>
    </xf>
    <xf numFmtId="14" fontId="108" fillId="22" borderId="199" xfId="1" applyNumberFormat="1" applyFont="1" applyFill="1" applyBorder="1" applyAlignment="1" applyProtection="1">
      <alignment horizontal="center" vertical="center" wrapText="1"/>
    </xf>
    <xf numFmtId="14" fontId="108" fillId="22" borderId="200" xfId="1" applyNumberFormat="1" applyFont="1" applyFill="1" applyBorder="1" applyAlignment="1" applyProtection="1">
      <alignment horizontal="center" vertical="center" wrapText="1"/>
    </xf>
    <xf numFmtId="14" fontId="108" fillId="22" borderId="195" xfId="2" applyNumberFormat="1" applyFont="1" applyFill="1" applyBorder="1" applyAlignment="1">
      <alignment horizontal="center" vertical="center"/>
    </xf>
    <xf numFmtId="14" fontId="108" fillId="22" borderId="196" xfId="2" applyNumberFormat="1" applyFont="1" applyFill="1" applyBorder="1" applyAlignment="1">
      <alignment horizontal="center" vertical="center"/>
    </xf>
    <xf numFmtId="14" fontId="108" fillId="22" borderId="197" xfId="2" applyNumberFormat="1" applyFont="1" applyFill="1" applyBorder="1" applyAlignment="1">
      <alignment horizontal="center" vertical="center"/>
    </xf>
    <xf numFmtId="0" fontId="10" fillId="0" borderId="166" xfId="2" applyFont="1" applyBorder="1">
      <alignment vertical="center"/>
    </xf>
    <xf numFmtId="0" fontId="10" fillId="0" borderId="0" xfId="2" applyFont="1" applyAlignment="1">
      <alignment vertical="center" wrapText="1"/>
    </xf>
    <xf numFmtId="0" fontId="14" fillId="5" borderId="17" xfId="2" applyFont="1" applyFill="1" applyBorder="1" applyAlignment="1">
      <alignment horizontal="left" vertical="center"/>
    </xf>
    <xf numFmtId="0" fontId="14" fillId="5" borderId="4" xfId="2" applyFont="1" applyFill="1" applyBorder="1" applyAlignment="1">
      <alignment horizontal="left"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6"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7" borderId="54" xfId="2" applyFill="1" applyBorder="1" applyAlignment="1">
      <alignment horizontal="left" vertical="top" wrapText="1"/>
    </xf>
    <xf numFmtId="0" fontId="6" fillId="27" borderId="134" xfId="2" applyFill="1" applyBorder="1" applyAlignment="1">
      <alignment horizontal="left" vertical="top" wrapText="1"/>
    </xf>
    <xf numFmtId="0" fontId="6" fillId="27" borderId="158" xfId="2" applyFill="1" applyBorder="1" applyAlignment="1">
      <alignment horizontal="left" vertical="top" wrapText="1"/>
    </xf>
    <xf numFmtId="0" fontId="1" fillId="36" borderId="54" xfId="2" applyFont="1" applyFill="1" applyBorder="1" applyAlignment="1">
      <alignment horizontal="left" vertical="top" wrapText="1"/>
    </xf>
    <xf numFmtId="0" fontId="1" fillId="36" borderId="65" xfId="2" applyFont="1" applyFill="1" applyBorder="1" applyAlignment="1">
      <alignment horizontal="left" vertical="top" wrapText="1"/>
    </xf>
    <xf numFmtId="0" fontId="8" fillId="36" borderId="134" xfId="1" applyFill="1" applyBorder="1" applyAlignment="1" applyProtection="1">
      <alignment horizontal="left" vertical="top"/>
    </xf>
    <xf numFmtId="0" fontId="6" fillId="36" borderId="157"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20" borderId="0" xfId="19" applyFont="1" applyFill="1" applyAlignment="1">
      <alignment vertical="center" wrapText="1"/>
    </xf>
    <xf numFmtId="0" fontId="109" fillId="20" borderId="160" xfId="1" applyFont="1" applyFill="1" applyBorder="1" applyAlignment="1" applyProtection="1">
      <alignment horizontal="center" vertical="center" wrapText="1" shrinkToFit="1"/>
    </xf>
    <xf numFmtId="0" fontId="28" fillId="20" borderId="161" xfId="2" applyFont="1" applyFill="1" applyBorder="1" applyAlignment="1">
      <alignment horizontal="center" vertical="center" wrapText="1" shrinkToFit="1"/>
    </xf>
    <xf numFmtId="0" fontId="28" fillId="20" borderId="162" xfId="2" applyFont="1" applyFill="1" applyBorder="1" applyAlignment="1">
      <alignment horizontal="center" vertical="center" wrapText="1" shrinkToFit="1"/>
    </xf>
    <xf numFmtId="0" fontId="20" fillId="20" borderId="55" xfId="2" applyFont="1" applyFill="1" applyBorder="1" applyAlignment="1">
      <alignment horizontal="left" vertical="top" wrapText="1" shrinkToFit="1"/>
    </xf>
    <xf numFmtId="0" fontId="20" fillId="20" borderId="56" xfId="2" applyFont="1" applyFill="1" applyBorder="1" applyAlignment="1">
      <alignment horizontal="left" vertical="top" wrapText="1" shrinkToFit="1"/>
    </xf>
    <xf numFmtId="0" fontId="20" fillId="20"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7" borderId="160" xfId="2" applyFont="1" applyFill="1" applyBorder="1" applyAlignment="1">
      <alignment horizontal="center" vertical="center" wrapText="1" shrinkToFit="1"/>
    </xf>
    <xf numFmtId="0" fontId="28" fillId="37" borderId="161" xfId="2" applyFont="1" applyFill="1" applyBorder="1" applyAlignment="1">
      <alignment horizontal="center" vertical="center" wrapText="1" shrinkToFit="1"/>
    </xf>
    <xf numFmtId="0" fontId="28" fillId="37" borderId="162" xfId="2" applyFont="1" applyFill="1" applyBorder="1" applyAlignment="1">
      <alignment horizontal="center" vertical="center" wrapText="1" shrinkToFit="1"/>
    </xf>
    <xf numFmtId="0" fontId="20" fillId="37" borderId="55" xfId="2" applyFont="1" applyFill="1" applyBorder="1" applyAlignment="1">
      <alignment horizontal="left" vertical="top" wrapText="1" shrinkToFit="1"/>
    </xf>
    <xf numFmtId="0" fontId="20" fillId="37" borderId="56" xfId="2" applyFont="1" applyFill="1" applyBorder="1" applyAlignment="1">
      <alignment horizontal="left" vertical="top" wrapText="1" shrinkToFit="1"/>
    </xf>
    <xf numFmtId="0" fontId="20" fillId="37" borderId="57" xfId="2" applyFont="1" applyFill="1" applyBorder="1" applyAlignment="1">
      <alignment horizontal="left" vertical="top" wrapText="1" shrinkToFit="1"/>
    </xf>
    <xf numFmtId="0" fontId="109" fillId="20" borderId="97" xfId="1" applyFont="1" applyFill="1" applyBorder="1" applyAlignment="1" applyProtection="1">
      <alignment horizontal="center" vertical="center" wrapText="1"/>
    </xf>
    <xf numFmtId="0" fontId="109" fillId="20" borderId="28" xfId="1" applyFont="1" applyFill="1" applyBorder="1" applyAlignment="1" applyProtection="1">
      <alignment horizontal="center" vertical="center" wrapText="1"/>
    </xf>
    <xf numFmtId="0" fontId="109" fillId="20" borderId="98" xfId="1" applyFont="1" applyFill="1" applyBorder="1" applyAlignment="1" applyProtection="1">
      <alignment horizontal="center" vertical="center" wrapText="1"/>
    </xf>
    <xf numFmtId="0" fontId="21" fillId="20" borderId="94" xfId="1" applyFont="1" applyFill="1" applyBorder="1" applyAlignment="1" applyProtection="1">
      <alignment horizontal="left" vertical="top" wrapText="1"/>
    </xf>
    <xf numFmtId="0" fontId="21" fillId="20" borderId="175" xfId="1" applyFont="1" applyFill="1" applyBorder="1" applyAlignment="1" applyProtection="1">
      <alignment horizontal="left" vertical="top" wrapText="1"/>
    </xf>
    <xf numFmtId="0" fontId="21" fillId="20" borderId="176" xfId="1" applyFont="1" applyFill="1" applyBorder="1" applyAlignment="1" applyProtection="1">
      <alignment horizontal="left" vertical="top" wrapText="1"/>
    </xf>
    <xf numFmtId="0" fontId="28" fillId="22" borderId="97" xfId="2" applyFont="1" applyFill="1" applyBorder="1" applyAlignment="1">
      <alignment horizontal="center" vertical="center" shrinkToFit="1"/>
    </xf>
    <xf numFmtId="0" fontId="18" fillId="22" borderId="28" xfId="2" applyFont="1" applyFill="1" applyBorder="1" applyAlignment="1">
      <alignment horizontal="center" vertical="center" shrinkToFit="1"/>
    </xf>
    <xf numFmtId="0" fontId="18" fillId="22" borderId="98" xfId="2" applyFont="1" applyFill="1" applyBorder="1" applyAlignment="1">
      <alignment horizontal="center" vertical="center" shrinkToFit="1"/>
    </xf>
    <xf numFmtId="0" fontId="180" fillId="20" borderId="97" xfId="2" applyFont="1" applyFill="1" applyBorder="1" applyAlignment="1">
      <alignment horizontal="center" vertical="center" wrapText="1" shrinkToFit="1"/>
    </xf>
    <xf numFmtId="0" fontId="32" fillId="20" borderId="28" xfId="2" applyFont="1" applyFill="1" applyBorder="1" applyAlignment="1">
      <alignment horizontal="center" vertical="center" shrinkToFit="1"/>
    </xf>
    <xf numFmtId="0" fontId="32" fillId="20" borderId="98" xfId="2" applyFont="1" applyFill="1" applyBorder="1" applyAlignment="1">
      <alignment horizontal="center" vertical="center" shrinkToFit="1"/>
    </xf>
    <xf numFmtId="0" fontId="21" fillId="20" borderId="94" xfId="1" applyFont="1" applyFill="1" applyBorder="1" applyAlignment="1" applyProtection="1">
      <alignment vertical="top" wrapText="1"/>
    </xf>
    <xf numFmtId="0" fontId="21" fillId="20" borderId="95" xfId="2" applyFont="1" applyFill="1" applyBorder="1" applyAlignment="1">
      <alignment vertical="top" wrapText="1"/>
    </xf>
    <xf numFmtId="0" fontId="21" fillId="20" borderId="96" xfId="2" applyFont="1" applyFill="1" applyBorder="1" applyAlignment="1">
      <alignment vertical="top" wrapText="1"/>
    </xf>
    <xf numFmtId="0" fontId="21" fillId="37" borderId="94" xfId="1" applyFont="1" applyFill="1" applyBorder="1" applyAlignment="1" applyProtection="1">
      <alignment vertical="top" wrapText="1"/>
    </xf>
    <xf numFmtId="0" fontId="21" fillId="37" borderId="95" xfId="2" applyFont="1" applyFill="1" applyBorder="1" applyAlignment="1">
      <alignment vertical="top" wrapText="1"/>
    </xf>
    <xf numFmtId="0" fontId="21" fillId="37" borderId="96" xfId="2" applyFont="1" applyFill="1" applyBorder="1" applyAlignment="1">
      <alignment vertical="top" wrapText="1"/>
    </xf>
    <xf numFmtId="0" fontId="139" fillId="37" borderId="97" xfId="2" applyFont="1" applyFill="1" applyBorder="1" applyAlignment="1">
      <alignment horizontal="center" vertical="center" wrapText="1" shrinkToFit="1"/>
    </xf>
    <xf numFmtId="0" fontId="32" fillId="37" borderId="28" xfId="2" applyFont="1" applyFill="1" applyBorder="1" applyAlignment="1">
      <alignment horizontal="center" vertical="center" shrinkToFit="1"/>
    </xf>
    <xf numFmtId="0" fontId="32" fillId="37"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3" fontId="176" fillId="25" borderId="0" xfId="0" applyNumberFormat="1" applyFont="1" applyFill="1" applyAlignment="1">
      <alignment vertical="center" wrapText="1"/>
    </xf>
    <xf numFmtId="10" fontId="133" fillId="25" borderId="215" xfId="0" applyNumberFormat="1" applyFont="1" applyFill="1" applyBorder="1" applyAlignment="1">
      <alignment horizontal="center" vertical="center" wrapText="1"/>
    </xf>
    <xf numFmtId="10" fontId="125" fillId="43" borderId="0" xfId="0" applyNumberFormat="1" applyFont="1" applyFill="1" applyAlignment="1">
      <alignment horizontal="center" vertical="center" wrapText="1"/>
    </xf>
    <xf numFmtId="10" fontId="153" fillId="43" borderId="0" xfId="0" applyNumberFormat="1" applyFont="1" applyFill="1" applyAlignment="1">
      <alignment horizontal="center" vertical="center" wrapText="1"/>
    </xf>
    <xf numFmtId="10" fontId="206" fillId="43" borderId="0" xfId="0" applyNumberFormat="1" applyFont="1" applyFill="1" applyAlignment="1">
      <alignment horizontal="center" vertical="center" wrapText="1"/>
    </xf>
    <xf numFmtId="10" fontId="133" fillId="25" borderId="220" xfId="0" applyNumberFormat="1" applyFont="1" applyFill="1" applyBorder="1" applyAlignment="1">
      <alignment horizontal="center" vertical="center" wrapText="1"/>
    </xf>
    <xf numFmtId="10" fontId="204" fillId="30" borderId="0" xfId="0" applyNumberFormat="1" applyFont="1" applyFill="1" applyAlignment="1">
      <alignment horizontal="center" vertical="center" wrapText="1"/>
    </xf>
    <xf numFmtId="10" fontId="125" fillId="45" borderId="226" xfId="0" applyNumberFormat="1" applyFont="1" applyFill="1" applyBorder="1" applyAlignment="1">
      <alignment horizontal="center" vertical="center" wrapText="1"/>
    </xf>
    <xf numFmtId="0" fontId="13" fillId="20" borderId="178" xfId="17" applyFont="1" applyFill="1" applyBorder="1" applyAlignment="1">
      <alignment horizontal="left" vertical="top" wrapText="1"/>
    </xf>
    <xf numFmtId="0" fontId="13" fillId="20" borderId="179" xfId="17" applyFont="1" applyFill="1" applyBorder="1" applyAlignment="1">
      <alignment horizontal="left" vertical="top" wrapText="1"/>
    </xf>
    <xf numFmtId="0" fontId="13" fillId="20" borderId="180" xfId="17" applyFont="1" applyFill="1" applyBorder="1" applyAlignment="1">
      <alignment horizontal="left" vertical="top" wrapText="1"/>
    </xf>
    <xf numFmtId="0" fontId="13" fillId="20" borderId="146" xfId="17" applyFont="1" applyFill="1" applyBorder="1" applyAlignment="1">
      <alignment horizontal="center" vertical="center" wrapText="1"/>
    </xf>
    <xf numFmtId="14" fontId="13" fillId="20" borderId="147" xfId="17" applyNumberFormat="1" applyFont="1" applyFill="1" applyBorder="1" applyAlignment="1">
      <alignment horizontal="center" vertical="center"/>
    </xf>
    <xf numFmtId="0" fontId="37" fillId="22" borderId="234" xfId="17" applyFont="1" applyFill="1" applyBorder="1" applyAlignment="1">
      <alignment horizontal="left" vertical="top" wrapText="1"/>
    </xf>
    <xf numFmtId="0" fontId="37" fillId="22" borderId="146" xfId="17" applyFont="1" applyFill="1" applyBorder="1" applyAlignment="1">
      <alignment horizontal="left" vertical="top" wrapText="1"/>
    </xf>
    <xf numFmtId="14" fontId="190" fillId="22" borderId="147" xfId="0" applyNumberFormat="1" applyFont="1" applyFill="1" applyBorder="1" applyAlignment="1">
      <alignment horizontal="center" vertical="center"/>
    </xf>
    <xf numFmtId="0" fontId="230" fillId="0" borderId="208" xfId="1" applyFont="1" applyFill="1" applyBorder="1" applyAlignment="1" applyProtection="1">
      <alignment vertical="top" wrapText="1"/>
    </xf>
    <xf numFmtId="0" fontId="118" fillId="22" borderId="0" xfId="0" applyFont="1" applyFill="1" applyAlignment="1">
      <alignment horizontal="center" vertical="center"/>
    </xf>
    <xf numFmtId="0" fontId="109" fillId="22" borderId="168" xfId="1" applyFont="1" applyFill="1" applyBorder="1" applyAlignment="1" applyProtection="1">
      <alignment horizontal="center" vertical="center" wrapText="1"/>
    </xf>
    <xf numFmtId="0" fontId="76" fillId="22" borderId="192" xfId="0" applyFont="1" applyFill="1" applyBorder="1" applyAlignment="1">
      <alignment horizontal="left" vertical="center"/>
    </xf>
    <xf numFmtId="0" fontId="76" fillId="47" borderId="192" xfId="0" applyFont="1" applyFill="1" applyBorder="1" applyAlignment="1">
      <alignment horizontal="left" vertical="center"/>
    </xf>
    <xf numFmtId="0" fontId="76" fillId="48" borderId="192" xfId="0" applyFont="1" applyFill="1" applyBorder="1" applyAlignment="1">
      <alignment horizontal="left" vertical="center"/>
    </xf>
    <xf numFmtId="0" fontId="76" fillId="49" borderId="192" xfId="0" applyFont="1" applyFill="1" applyBorder="1" applyAlignment="1">
      <alignment horizontal="left" vertical="center"/>
    </xf>
    <xf numFmtId="0" fontId="76" fillId="50" borderId="192" xfId="0" applyFont="1" applyFill="1" applyBorder="1" applyAlignment="1">
      <alignment horizontal="left" vertical="center"/>
    </xf>
    <xf numFmtId="0" fontId="76" fillId="36" borderId="192" xfId="0" applyFont="1" applyFill="1" applyBorder="1" applyAlignment="1">
      <alignment horizontal="left" vertical="center"/>
    </xf>
    <xf numFmtId="0" fontId="233" fillId="0" borderId="0" xfId="0" applyFont="1" applyAlignment="1">
      <alignment vertical="top" wrapText="1"/>
    </xf>
    <xf numFmtId="0" fontId="212" fillId="51" borderId="0" xfId="2" applyFont="1" applyFill="1" applyAlignment="1">
      <alignment horizontal="center" vertical="center"/>
    </xf>
    <xf numFmtId="0" fontId="34" fillId="52" borderId="0" xfId="2" applyFont="1" applyFill="1" applyAlignment="1">
      <alignment horizontal="center" vertical="center"/>
    </xf>
    <xf numFmtId="0" fontId="6" fillId="52" borderId="0" xfId="2" applyFill="1" applyAlignment="1">
      <alignment horizontal="center" vertical="center"/>
    </xf>
    <xf numFmtId="0" fontId="234" fillId="0" borderId="0" xfId="2" applyFont="1" applyAlignment="1">
      <alignment horizontal="center" vertical="center"/>
    </xf>
    <xf numFmtId="0" fontId="234" fillId="22" borderId="0" xfId="2" applyFont="1" applyFill="1" applyAlignment="1">
      <alignment horizontal="center" vertical="center"/>
    </xf>
    <xf numFmtId="0" fontId="21" fillId="22" borderId="0" xfId="2" applyFont="1" applyFill="1" applyAlignment="1">
      <alignment horizontal="center" vertical="center"/>
    </xf>
    <xf numFmtId="0" fontId="7" fillId="3" borderId="0" xfId="2" applyFont="1" applyFill="1" applyAlignment="1">
      <alignment vertical="top"/>
    </xf>
    <xf numFmtId="0" fontId="228" fillId="3" borderId="0" xfId="2" applyFont="1" applyFill="1" applyAlignment="1">
      <alignment vertical="top" wrapText="1"/>
    </xf>
    <xf numFmtId="0" fontId="226" fillId="3" borderId="0" xfId="2" applyFont="1" applyFill="1" applyAlignment="1">
      <alignment vertical="top" wrapText="1"/>
    </xf>
    <xf numFmtId="0" fontId="235" fillId="45" borderId="0" xfId="2" applyFont="1" applyFill="1" applyAlignment="1">
      <alignment horizontal="left" vertical="center" wrapText="1" indent="1"/>
    </xf>
    <xf numFmtId="0" fontId="224" fillId="3" borderId="0" xfId="2" applyFont="1" applyFill="1" applyAlignment="1">
      <alignment vertical="top"/>
    </xf>
    <xf numFmtId="0" fontId="34" fillId="3" borderId="0" xfId="2" applyFont="1" applyFill="1" applyAlignment="1">
      <alignment vertical="top"/>
    </xf>
    <xf numFmtId="0" fontId="236" fillId="0" borderId="0" xfId="0" applyFont="1">
      <alignment vertical="center"/>
    </xf>
    <xf numFmtId="0" fontId="6" fillId="3" borderId="0" xfId="2" applyFill="1" applyAlignment="1">
      <alignment vertical="top" wrapText="1"/>
    </xf>
    <xf numFmtId="0" fontId="237" fillId="3" borderId="0" xfId="2" applyFont="1" applyFill="1" applyAlignment="1">
      <alignment vertical="top"/>
    </xf>
    <xf numFmtId="0" fontId="7" fillId="22" borderId="0" xfId="2" applyFont="1" applyFill="1" applyAlignment="1">
      <alignment vertical="top"/>
    </xf>
    <xf numFmtId="0" fontId="235" fillId="22" borderId="0" xfId="2" applyFont="1" applyFill="1" applyAlignment="1">
      <alignment vertical="top" wrapText="1"/>
    </xf>
    <xf numFmtId="0" fontId="96" fillId="53" borderId="0" xfId="4" applyFont="1" applyFill="1"/>
    <xf numFmtId="0" fontId="121" fillId="53" borderId="0" xfId="4" applyFont="1" applyFill="1" applyAlignment="1">
      <alignment vertical="center" wrapText="1"/>
    </xf>
    <xf numFmtId="0" fontId="197" fillId="53" borderId="0" xfId="2" applyFont="1" applyFill="1" applyAlignment="1">
      <alignment vertical="center" wrapText="1"/>
    </xf>
    <xf numFmtId="0" fontId="197" fillId="53" borderId="0" xfId="2" applyFont="1" applyFill="1">
      <alignment vertical="center"/>
    </xf>
    <xf numFmtId="0" fontId="17" fillId="5" borderId="0" xfId="4" applyFont="1" applyFill="1"/>
    <xf numFmtId="0" fontId="1" fillId="0" borderId="0" xfId="4" applyFont="1"/>
    <xf numFmtId="3" fontId="238" fillId="26" borderId="0" xfId="0" applyNumberFormat="1" applyFont="1" applyFill="1" applyAlignment="1">
      <alignment horizontal="center" vertical="center"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99FF"/>
      <color rgb="FFFF0066"/>
      <color rgb="FF3399FF"/>
      <color rgb="FFFFCC00"/>
      <color rgb="FF7BB2F5"/>
      <color rgb="FF00CC00"/>
      <color rgb="FF0033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'8　感染症統計'!$A$7</c:f>
              <c:strCache>
                <c:ptCount val="1"/>
                <c:pt idx="0">
                  <c:v>2023年</c:v>
                </c:pt>
              </c:strCache>
            </c:strRef>
          </c:tx>
          <c:spPr>
            <a:ln w="63500" cap="rnd">
              <a:solidFill>
                <a:srgbClr val="FF0000"/>
              </a:solidFill>
              <a:round/>
            </a:ln>
            <a:effectLst/>
          </c:spPr>
          <c:marker>
            <c:symbol val="none"/>
          </c:marker>
          <c:val>
            <c:numRef>
              <c:f>'8　感染症統計'!$B$7:$M$7</c:f>
              <c:numCache>
                <c:formatCode>#,##0_ </c:formatCode>
                <c:ptCount val="12"/>
                <c:pt idx="0" formatCode="General">
                  <c:v>81</c:v>
                </c:pt>
                <c:pt idx="1">
                  <c:v>58</c:v>
                </c:pt>
              </c:numCache>
            </c:numRef>
          </c:val>
          <c:smooth val="0"/>
          <c:extLst>
            <c:ext xmlns:c16="http://schemas.microsoft.com/office/drawing/2014/chart" uri="{C3380CC4-5D6E-409C-BE32-E72D297353CC}">
              <c16:uniqueId val="{00000000-EF25-4824-8530-875CCEE0B185}"/>
            </c:ext>
          </c:extLst>
        </c:ser>
        <c:ser>
          <c:idx val="7"/>
          <c:order val="1"/>
          <c:tx>
            <c:strRef>
              <c:f>'8　感染症統計'!$A$8</c:f>
              <c:strCache>
                <c:ptCount val="1"/>
                <c:pt idx="0">
                  <c:v>2022年</c:v>
                </c:pt>
              </c:strCache>
            </c:strRef>
          </c:tx>
          <c:spPr>
            <a:ln w="25400" cap="rnd">
              <a:solidFill>
                <a:schemeClr val="accent6">
                  <a:lumMod val="75000"/>
                </a:schemeClr>
              </a:solidFill>
              <a:round/>
            </a:ln>
            <a:effectLst/>
          </c:spPr>
          <c:marker>
            <c:symbol val="none"/>
          </c:marker>
          <c:val>
            <c:numRef>
              <c:f>'8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'8　感染症統計'!$A$9</c:f>
              <c:strCache>
                <c:ptCount val="1"/>
                <c:pt idx="0">
                  <c:v>2021年</c:v>
                </c:pt>
              </c:strCache>
            </c:strRef>
          </c:tx>
          <c:spPr>
            <a:ln w="28575" cap="rnd">
              <a:solidFill>
                <a:schemeClr val="accent6"/>
              </a:solidFill>
              <a:round/>
            </a:ln>
            <a:effectLst/>
          </c:spPr>
          <c:marker>
            <c:symbol val="none"/>
          </c:marker>
          <c:val>
            <c:numRef>
              <c:f>'8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'8　感染症統計'!$A$10</c:f>
              <c:strCache>
                <c:ptCount val="1"/>
                <c:pt idx="0">
                  <c:v>2020年</c:v>
                </c:pt>
              </c:strCache>
            </c:strRef>
          </c:tx>
          <c:spPr>
            <a:ln w="12700" cap="rnd">
              <a:solidFill>
                <a:srgbClr val="FF0066"/>
              </a:solidFill>
              <a:round/>
            </a:ln>
            <a:effectLst/>
          </c:spPr>
          <c:marker>
            <c:symbol val="none"/>
          </c:marker>
          <c:val>
            <c:numRef>
              <c:f>'8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'8　感染症統計'!$A$11</c:f>
              <c:strCache>
                <c:ptCount val="1"/>
                <c:pt idx="0">
                  <c:v>2019年</c:v>
                </c:pt>
              </c:strCache>
            </c:strRef>
          </c:tx>
          <c:spPr>
            <a:ln w="19050" cap="rnd">
              <a:solidFill>
                <a:srgbClr val="0070C0"/>
              </a:solidFill>
              <a:round/>
            </a:ln>
            <a:effectLst/>
          </c:spPr>
          <c:marker>
            <c:symbol val="none"/>
          </c:marker>
          <c:val>
            <c:numRef>
              <c:f>'8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'8　感染症統計'!$A$12</c:f>
              <c:strCache>
                <c:ptCount val="1"/>
                <c:pt idx="0">
                  <c:v>2018年</c:v>
                </c:pt>
              </c:strCache>
            </c:strRef>
          </c:tx>
          <c:spPr>
            <a:ln w="12700" cap="rnd">
              <a:solidFill>
                <a:schemeClr val="accent4"/>
              </a:solidFill>
              <a:round/>
            </a:ln>
            <a:effectLst/>
          </c:spPr>
          <c:marker>
            <c:symbol val="none"/>
          </c:marker>
          <c:val>
            <c:numRef>
              <c:f>'8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'8　感染症統計'!$A$13</c:f>
              <c:strCache>
                <c:ptCount val="1"/>
                <c:pt idx="0">
                  <c:v>2017年</c:v>
                </c:pt>
              </c:strCache>
            </c:strRef>
          </c:tx>
          <c:spPr>
            <a:ln w="12700" cap="rnd">
              <a:solidFill>
                <a:schemeClr val="accent5"/>
              </a:solidFill>
              <a:round/>
            </a:ln>
            <a:effectLst/>
          </c:spPr>
          <c:marker>
            <c:symbol val="none"/>
          </c:marker>
          <c:val>
            <c:numRef>
              <c:f>'8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'8　感染症統計'!$A$14</c:f>
              <c:strCache>
                <c:ptCount val="1"/>
                <c:pt idx="0">
                  <c:v>2016年</c:v>
                </c:pt>
              </c:strCache>
            </c:strRef>
          </c:tx>
          <c:spPr>
            <a:ln w="12700" cap="rnd">
              <a:solidFill>
                <a:schemeClr val="tx2"/>
              </a:solidFill>
              <a:round/>
            </a:ln>
            <a:effectLst/>
          </c:spPr>
          <c:marker>
            <c:symbol val="none"/>
          </c:marker>
          <c:val>
            <c:numRef>
              <c:f>'8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'8　感染症統計'!$A$15</c:f>
              <c:strCache>
                <c:ptCount val="1"/>
                <c:pt idx="0">
                  <c:v>2015年</c:v>
                </c:pt>
              </c:strCache>
            </c:strRef>
          </c:tx>
          <c:spPr>
            <a:ln w="28575" cap="rnd">
              <a:solidFill>
                <a:schemeClr val="accent3">
                  <a:lumMod val="60000"/>
                </a:schemeClr>
              </a:solidFill>
              <a:round/>
            </a:ln>
            <a:effectLst/>
          </c:spPr>
          <c:marker>
            <c:symbol val="none"/>
          </c:marker>
          <c:val>
            <c:numRef>
              <c:f>'8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'8　感染症統計'!$P$7</c:f>
              <c:strCache>
                <c:ptCount val="1"/>
                <c:pt idx="0">
                  <c:v>2023年</c:v>
                </c:pt>
              </c:strCache>
            </c:strRef>
          </c:tx>
          <c:spPr>
            <a:ln w="63500" cap="rnd">
              <a:solidFill>
                <a:srgbClr val="FF0000"/>
              </a:solidFill>
              <a:round/>
            </a:ln>
            <a:effectLst/>
          </c:spPr>
          <c:marker>
            <c:symbol val="none"/>
          </c:marker>
          <c:val>
            <c:numRef>
              <c:f>'8　感染症統計'!$Q$7:$AB$7</c:f>
              <c:numCache>
                <c:formatCode>#,##0_ </c:formatCode>
                <c:ptCount val="12"/>
                <c:pt idx="0" formatCode="General">
                  <c:v>1</c:v>
                </c:pt>
                <c:pt idx="1">
                  <c:v>1</c:v>
                </c:pt>
              </c:numCache>
            </c:numRef>
          </c:val>
          <c:smooth val="0"/>
          <c:extLst>
            <c:ext xmlns:c16="http://schemas.microsoft.com/office/drawing/2014/chart" uri="{C3380CC4-5D6E-409C-BE32-E72D297353CC}">
              <c16:uniqueId val="{00000000-691A-4A61-BF12-3A5977548A2F}"/>
            </c:ext>
          </c:extLst>
        </c:ser>
        <c:ser>
          <c:idx val="7"/>
          <c:order val="1"/>
          <c:tx>
            <c:strRef>
              <c:f>'8　感染症統計'!$P$8</c:f>
              <c:strCache>
                <c:ptCount val="1"/>
                <c:pt idx="0">
                  <c:v>2022年</c:v>
                </c:pt>
              </c:strCache>
            </c:strRef>
          </c:tx>
          <c:spPr>
            <a:ln w="25400" cap="rnd">
              <a:solidFill>
                <a:schemeClr val="accent6">
                  <a:lumMod val="75000"/>
                </a:schemeClr>
              </a:solidFill>
              <a:round/>
            </a:ln>
            <a:effectLst/>
          </c:spPr>
          <c:marker>
            <c:symbol val="none"/>
          </c:marker>
          <c:val>
            <c:numRef>
              <c:f>'8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'8　感染症統計'!$P$9</c:f>
              <c:strCache>
                <c:ptCount val="1"/>
                <c:pt idx="0">
                  <c:v>2021年</c:v>
                </c:pt>
              </c:strCache>
            </c:strRef>
          </c:tx>
          <c:spPr>
            <a:ln w="28575" cap="rnd">
              <a:solidFill>
                <a:srgbClr val="FF0066"/>
              </a:solidFill>
              <a:round/>
            </a:ln>
            <a:effectLst/>
          </c:spPr>
          <c:marker>
            <c:symbol val="none"/>
          </c:marker>
          <c:val>
            <c:numRef>
              <c:f>'8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'8　感染症統計'!$P$10</c:f>
              <c:strCache>
                <c:ptCount val="1"/>
                <c:pt idx="0">
                  <c:v>2020年</c:v>
                </c:pt>
              </c:strCache>
            </c:strRef>
          </c:tx>
          <c:spPr>
            <a:ln w="28575" cap="rnd">
              <a:solidFill>
                <a:schemeClr val="accent2"/>
              </a:solidFill>
              <a:round/>
            </a:ln>
            <a:effectLst/>
          </c:spPr>
          <c:marker>
            <c:symbol val="none"/>
          </c:marker>
          <c:val>
            <c:numRef>
              <c:f>'8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'8　感染症統計'!$P$11</c:f>
              <c:strCache>
                <c:ptCount val="1"/>
                <c:pt idx="0">
                  <c:v>2019年</c:v>
                </c:pt>
              </c:strCache>
            </c:strRef>
          </c:tx>
          <c:spPr>
            <a:ln w="28575" cap="rnd">
              <a:solidFill>
                <a:schemeClr val="accent3">
                  <a:lumMod val="50000"/>
                </a:schemeClr>
              </a:solidFill>
              <a:round/>
            </a:ln>
            <a:effectLst/>
          </c:spPr>
          <c:marker>
            <c:symbol val="none"/>
          </c:marker>
          <c:val>
            <c:numRef>
              <c:f>'8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'8　感染症統計'!$P$12</c:f>
              <c:strCache>
                <c:ptCount val="1"/>
                <c:pt idx="0">
                  <c:v>2018年</c:v>
                </c:pt>
              </c:strCache>
            </c:strRef>
          </c:tx>
          <c:spPr>
            <a:ln w="28575" cap="rnd">
              <a:solidFill>
                <a:schemeClr val="accent4">
                  <a:lumMod val="75000"/>
                </a:schemeClr>
              </a:solidFill>
              <a:round/>
            </a:ln>
            <a:effectLst/>
          </c:spPr>
          <c:marker>
            <c:symbol val="none"/>
          </c:marker>
          <c:val>
            <c:numRef>
              <c:f>'8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'8　感染症統計'!$P$13</c:f>
              <c:strCache>
                <c:ptCount val="1"/>
                <c:pt idx="0">
                  <c:v>2017年</c:v>
                </c:pt>
              </c:strCache>
            </c:strRef>
          </c:tx>
          <c:spPr>
            <a:ln w="28575" cap="rnd">
              <a:solidFill>
                <a:schemeClr val="accent5"/>
              </a:solidFill>
              <a:round/>
            </a:ln>
            <a:effectLst/>
          </c:spPr>
          <c:marker>
            <c:symbol val="none"/>
          </c:marker>
          <c:val>
            <c:numRef>
              <c:f>'8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'8　感染症統計'!$P$14</c:f>
              <c:strCache>
                <c:ptCount val="1"/>
                <c:pt idx="0">
                  <c:v>2016年</c:v>
                </c:pt>
              </c:strCache>
            </c:strRef>
          </c:tx>
          <c:spPr>
            <a:ln w="28575" cap="rnd">
              <a:solidFill>
                <a:srgbClr val="3399FF"/>
              </a:solidFill>
              <a:round/>
            </a:ln>
            <a:effectLst/>
          </c:spPr>
          <c:marker>
            <c:symbol val="none"/>
          </c:marker>
          <c:val>
            <c:numRef>
              <c:f>'8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hyperlink" Target="http://www.google.co.jp/imgres?imgurl=http://www.health.ne.jp/images/LVL3/5000498/nail.gif&amp;imgrefurl=http://www.health.ne.jp/library/5000/w5000498.html&amp;h=168&amp;w=250&amp;tbnid=hJAO584Z2_GenM:&amp;zoom=1&amp;docid=59VqJ7hMyZ79IM&amp;ei=N56zVL6CEZTU8gX9kYGACA&amp;tbm=isch&amp;ved=0CCEQMygEMAQ&amp;iact=rc&amp;uact=3&amp;dur=647&amp;page=1&amp;start=0&amp;ndsp=12" TargetMode="External"/><Relationship Id="rId2" Type="http://schemas.openxmlformats.org/officeDocument/2006/relationships/image" Target="../media/image8.emf"/><Relationship Id="rId1" Type="http://schemas.openxmlformats.org/officeDocument/2006/relationships/image" Target="../media/image7.jpe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5.xml.rels><?xml version="1.0" encoding="UTF-8" standalone="yes"?>
<Relationships xmlns="http://schemas.openxmlformats.org/package/2006/relationships"><Relationship Id="rId3" Type="http://schemas.openxmlformats.org/officeDocument/2006/relationships/image" Target="../media/image15.svg"/><Relationship Id="rId7" Type="http://schemas.openxmlformats.org/officeDocument/2006/relationships/image" Target="../media/image19.jpe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svg"/><Relationship Id="rId4" Type="http://schemas.openxmlformats.org/officeDocument/2006/relationships/image" Target="../media/image16.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0.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xdr:colOff>
      <xdr:row>0</xdr:row>
      <xdr:rowOff>30480</xdr:rowOff>
    </xdr:from>
    <xdr:to>
      <xdr:col>17</xdr:col>
      <xdr:colOff>373660</xdr:colOff>
      <xdr:row>55</xdr:row>
      <xdr:rowOff>38100</xdr:rowOff>
    </xdr:to>
    <xdr:pic>
      <xdr:nvPicPr>
        <xdr:cNvPr id="4" name="図 3">
          <a:extLst>
            <a:ext uri="{FF2B5EF4-FFF2-40B4-BE49-F238E27FC236}">
              <a16:creationId xmlns:a16="http://schemas.microsoft.com/office/drawing/2014/main" id="{ADDC1097-35DA-9CEE-56A2-6BEF753C0BC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3340" y="30480"/>
          <a:ext cx="9517660" cy="9509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152400</xdr:colOff>
      <xdr:row>18</xdr:row>
      <xdr:rowOff>15240</xdr:rowOff>
    </xdr:to>
    <xdr:pic>
      <xdr:nvPicPr>
        <xdr:cNvPr id="16" name="図 15" descr="感染性胃腸炎患者報告数　直近5シーズン">
          <a:extLst>
            <a:ext uri="{FF2B5EF4-FFF2-40B4-BE49-F238E27FC236}">
              <a16:creationId xmlns:a16="http://schemas.microsoft.com/office/drawing/2014/main" id="{B2EF024E-281B-32C9-2947-5EEA34FCC2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45680" cy="282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6.20</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310892"/>
            <a:gd name="adj6" fmla="val -3038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854164</xdr:colOff>
      <xdr:row>14</xdr:row>
      <xdr:rowOff>1127</xdr:rowOff>
    </xdr:from>
    <xdr:to>
      <xdr:col>10</xdr:col>
      <xdr:colOff>72082</xdr:colOff>
      <xdr:row>15</xdr:row>
      <xdr:rowOff>132886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108404" y="272146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xdr:colOff>
      <xdr:row>1</xdr:row>
      <xdr:rowOff>213361</xdr:rowOff>
    </xdr:from>
    <xdr:to>
      <xdr:col>6</xdr:col>
      <xdr:colOff>754380</xdr:colOff>
      <xdr:row>16</xdr:row>
      <xdr:rowOff>22861</xdr:rowOff>
    </xdr:to>
    <xdr:pic>
      <xdr:nvPicPr>
        <xdr:cNvPr id="29" name="図 28">
          <a:extLst>
            <a:ext uri="{FF2B5EF4-FFF2-40B4-BE49-F238E27FC236}">
              <a16:creationId xmlns:a16="http://schemas.microsoft.com/office/drawing/2014/main" id="{C716356D-725E-DC33-9148-880CDE780EF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65120" y="541021"/>
          <a:ext cx="1645920" cy="2537460"/>
        </a:xfrm>
        <a:prstGeom prst="rect">
          <a:avLst/>
        </a:prstGeom>
      </xdr:spPr>
    </xdr:pic>
    <xdr:clientData/>
  </xdr:twoCellAnchor>
  <xdr:twoCellAnchor editAs="oneCell">
    <xdr:from>
      <xdr:col>0</xdr:col>
      <xdr:colOff>0</xdr:colOff>
      <xdr:row>2</xdr:row>
      <xdr:rowOff>0</xdr:rowOff>
    </xdr:from>
    <xdr:to>
      <xdr:col>3</xdr:col>
      <xdr:colOff>106680</xdr:colOff>
      <xdr:row>16</xdr:row>
      <xdr:rowOff>21942</xdr:rowOff>
    </xdr:to>
    <xdr:pic>
      <xdr:nvPicPr>
        <xdr:cNvPr id="30" name="図 29">
          <a:extLst>
            <a:ext uri="{FF2B5EF4-FFF2-40B4-BE49-F238E27FC236}">
              <a16:creationId xmlns:a16="http://schemas.microsoft.com/office/drawing/2014/main" id="{8382E77E-C3C0-58E3-F087-F2E86FA3AEDE}"/>
            </a:ext>
          </a:extLst>
        </xdr:cNvPr>
        <xdr:cNvPicPr>
          <a:picLocks noChangeAspect="1"/>
        </xdr:cNvPicPr>
      </xdr:nvPicPr>
      <xdr:blipFill>
        <a:blip xmlns:r="http://schemas.openxmlformats.org/officeDocument/2006/relationships" r:embed="rId4"/>
        <a:stretch>
          <a:fillRect/>
        </a:stretch>
      </xdr:blipFill>
      <xdr:spPr>
        <a:xfrm>
          <a:off x="0" y="548640"/>
          <a:ext cx="1592580" cy="25289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5</xdr:row>
      <xdr:rowOff>150495</xdr:rowOff>
    </xdr:from>
    <xdr:to>
      <xdr:col>5</xdr:col>
      <xdr:colOff>0</xdr:colOff>
      <xdr:row>13</xdr:row>
      <xdr:rowOff>497305</xdr:rowOff>
    </xdr:to>
    <xdr:grpSp>
      <xdr:nvGrpSpPr>
        <xdr:cNvPr id="2" name="Group 21">
          <a:extLst>
            <a:ext uri="{FF2B5EF4-FFF2-40B4-BE49-F238E27FC236}">
              <a16:creationId xmlns:a16="http://schemas.microsoft.com/office/drawing/2014/main" id="{851F7ED9-1A91-4C6A-940A-541A6856D62A}"/>
            </a:ext>
          </a:extLst>
        </xdr:cNvPr>
        <xdr:cNvGrpSpPr>
          <a:grpSpLocks/>
        </xdr:cNvGrpSpPr>
      </xdr:nvGrpSpPr>
      <xdr:grpSpPr bwMode="auto">
        <a:xfrm>
          <a:off x="365459" y="1586263"/>
          <a:ext cx="2441909" cy="2592705"/>
          <a:chOff x="521" y="754"/>
          <a:chExt cx="1710" cy="1566"/>
        </a:xfrm>
      </xdr:grpSpPr>
      <xdr:pic>
        <xdr:nvPicPr>
          <xdr:cNvPr id="3" name="図 1">
            <a:extLst>
              <a:ext uri="{FF2B5EF4-FFF2-40B4-BE49-F238E27FC236}">
                <a16:creationId xmlns:a16="http://schemas.microsoft.com/office/drawing/2014/main" id="{8DBDE3F4-E065-D935-1692-B0767554D122}"/>
              </a:ext>
            </a:extLst>
          </xdr:cNvPr>
          <xdr:cNvPicPr>
            <a:picLocks noChangeAspect="1"/>
          </xdr:cNvPicPr>
        </xdr:nvPicPr>
        <xdr:blipFill>
          <a:blip xmlns:r="http://schemas.openxmlformats.org/officeDocument/2006/relationships" r:embed="rId1" cstate="print"/>
          <a:srcRect/>
          <a:stretch>
            <a:fillRect/>
          </a:stretch>
        </xdr:blipFill>
        <xdr:spPr bwMode="auto">
          <a:xfrm>
            <a:off x="521" y="754"/>
            <a:ext cx="1710" cy="1566"/>
          </a:xfrm>
          <a:prstGeom prst="rect">
            <a:avLst/>
          </a:prstGeom>
          <a:noFill/>
          <a:ln w="9525">
            <a:noFill/>
            <a:miter lim="800000"/>
            <a:headEnd/>
            <a:tailEnd/>
          </a:ln>
        </xdr:spPr>
      </xdr:pic>
      <xdr:pic>
        <xdr:nvPicPr>
          <xdr:cNvPr id="4" name="Picture 23" descr="図1">
            <a:extLst>
              <a:ext uri="{FF2B5EF4-FFF2-40B4-BE49-F238E27FC236}">
                <a16:creationId xmlns:a16="http://schemas.microsoft.com/office/drawing/2014/main" id="{A2A4A79A-4AC8-E0C1-418F-B6BD5CA48CAF}"/>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884" y="774"/>
            <a:ext cx="952" cy="270"/>
          </a:xfrm>
          <a:prstGeom prst="rect">
            <a:avLst/>
          </a:prstGeom>
          <a:noFill/>
          <a:ln w="9525">
            <a:noFill/>
            <a:miter lim="800000"/>
            <a:headEnd/>
            <a:tailEnd/>
          </a:ln>
        </xdr:spPr>
      </xdr:pic>
      <xdr:pic>
        <xdr:nvPicPr>
          <xdr:cNvPr id="5" name="Picture 24" descr="図2">
            <a:extLst>
              <a:ext uri="{FF2B5EF4-FFF2-40B4-BE49-F238E27FC236}">
                <a16:creationId xmlns:a16="http://schemas.microsoft.com/office/drawing/2014/main" id="{4D4B46EB-44CD-AA72-664F-301349B9CEB3}"/>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975" y="1434"/>
            <a:ext cx="408" cy="223"/>
          </a:xfrm>
          <a:prstGeom prst="rect">
            <a:avLst/>
          </a:prstGeom>
          <a:noFill/>
          <a:ln w="9525">
            <a:noFill/>
            <a:miter lim="800000"/>
            <a:headEnd/>
            <a:tailEnd/>
          </a:ln>
        </xdr:spPr>
      </xdr:pic>
      <xdr:pic>
        <xdr:nvPicPr>
          <xdr:cNvPr id="6" name="Picture 25" descr="図3">
            <a:extLst>
              <a:ext uri="{FF2B5EF4-FFF2-40B4-BE49-F238E27FC236}">
                <a16:creationId xmlns:a16="http://schemas.microsoft.com/office/drawing/2014/main" id="{A612BE2F-3C87-BD8B-3E53-B399E30A3383}"/>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1655" y="1661"/>
            <a:ext cx="363" cy="301"/>
          </a:xfrm>
          <a:prstGeom prst="rect">
            <a:avLst/>
          </a:prstGeom>
          <a:noFill/>
          <a:ln w="9525">
            <a:noFill/>
            <a:miter lim="800000"/>
            <a:headEnd/>
            <a:tailEnd/>
          </a:ln>
        </xdr:spPr>
      </xdr:pic>
      <xdr:pic>
        <xdr:nvPicPr>
          <xdr:cNvPr id="7" name="Picture 26" descr="図5">
            <a:extLst>
              <a:ext uri="{FF2B5EF4-FFF2-40B4-BE49-F238E27FC236}">
                <a16:creationId xmlns:a16="http://schemas.microsoft.com/office/drawing/2014/main" id="{B875B7D0-FEF2-FAB6-A0EA-30FAFA51FCAC}"/>
              </a:ext>
            </a:extLst>
          </xdr:cNvPr>
          <xdr:cNvPicPr>
            <a:picLocks noChangeAspect="1" noChangeArrowheads="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657" y="1842"/>
            <a:ext cx="454" cy="318"/>
          </a:xfrm>
          <a:prstGeom prst="rect">
            <a:avLst/>
          </a:prstGeom>
          <a:noFill/>
          <a:ln w="9525">
            <a:noFill/>
            <a:miter lim="800000"/>
            <a:headEnd/>
            <a:tailEnd/>
          </a:ln>
        </xdr:spPr>
      </xdr:pic>
      <xdr:pic>
        <xdr:nvPicPr>
          <xdr:cNvPr id="8" name="Picture 27" descr="図4">
            <a:extLst>
              <a:ext uri="{FF2B5EF4-FFF2-40B4-BE49-F238E27FC236}">
                <a16:creationId xmlns:a16="http://schemas.microsoft.com/office/drawing/2014/main" id="{6FC76536-CD97-FBB2-6D3F-246FBAC199BA}"/>
              </a:ext>
            </a:extLst>
          </xdr:cNvPr>
          <xdr:cNvPicPr>
            <a:picLocks noChangeAspect="1" noChangeArrowheads="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a:fillRect/>
          </a:stretch>
        </xdr:blipFill>
        <xdr:spPr bwMode="auto">
          <a:xfrm>
            <a:off x="1861" y="1818"/>
            <a:ext cx="359" cy="254"/>
          </a:xfrm>
          <a:prstGeom prst="rect">
            <a:avLst/>
          </a:prstGeom>
          <a:noFill/>
          <a:ln w="9525">
            <a:noFill/>
            <a:miter lim="800000"/>
            <a:headEnd/>
            <a:tailEnd/>
          </a:ln>
        </xdr:spPr>
      </xdr:pic>
    </xdr:grpSp>
    <xdr:clientData/>
  </xdr:twoCellAnchor>
  <xdr:twoCellAnchor>
    <xdr:from>
      <xdr:col>5</xdr:col>
      <xdr:colOff>342900</xdr:colOff>
      <xdr:row>9</xdr:row>
      <xdr:rowOff>132347</xdr:rowOff>
    </xdr:from>
    <xdr:to>
      <xdr:col>6</xdr:col>
      <xdr:colOff>571500</xdr:colOff>
      <xdr:row>12</xdr:row>
      <xdr:rowOff>213059</xdr:rowOff>
    </xdr:to>
    <xdr:sp macro="" textlink="">
      <xdr:nvSpPr>
        <xdr:cNvPr id="9" name="右矢印 1">
          <a:extLst>
            <a:ext uri="{FF2B5EF4-FFF2-40B4-BE49-F238E27FC236}">
              <a16:creationId xmlns:a16="http://schemas.microsoft.com/office/drawing/2014/main" id="{4180C3E0-D0A8-4BDC-9C58-5DA9600ACDD1}"/>
            </a:ext>
          </a:extLst>
        </xdr:cNvPr>
        <xdr:cNvSpPr>
          <a:spLocks noChangeArrowheads="1"/>
        </xdr:cNvSpPr>
      </xdr:nvSpPr>
      <xdr:spPr bwMode="auto">
        <a:xfrm>
          <a:off x="3147060" y="2692667"/>
          <a:ext cx="845820" cy="926532"/>
        </a:xfrm>
        <a:prstGeom prst="rightArrow">
          <a:avLst>
            <a:gd name="adj1" fmla="val 50000"/>
            <a:gd name="adj2" fmla="val 50002"/>
          </a:avLst>
        </a:prstGeom>
        <a:solidFill>
          <a:srgbClr val="C0C0C0"/>
        </a:solidFill>
        <a:ln w="9525">
          <a:miter lim="800000"/>
          <a:headEnd/>
          <a:tailEnd/>
        </a:ln>
        <a:scene3d>
          <a:camera prst="legacyObliqueTopLeft"/>
          <a:lightRig rig="legacyFlat3" dir="t"/>
        </a:scene3d>
        <a:sp3d extrusionH="430200" prstMaterial="legacyMatte">
          <a:bevelT w="13500" h="13500" prst="angle"/>
          <a:bevelB w="13500" h="13500" prst="angle"/>
          <a:extrusionClr>
            <a:srgbClr val="C0C0C0"/>
          </a:extrusionClr>
        </a:sp3d>
      </xdr:spPr>
    </xdr:sp>
    <xdr:clientData/>
  </xdr:twoCellAnchor>
  <xdr:twoCellAnchor>
    <xdr:from>
      <xdr:col>1</xdr:col>
      <xdr:colOff>9525</xdr:colOff>
      <xdr:row>5</xdr:row>
      <xdr:rowOff>152400</xdr:rowOff>
    </xdr:from>
    <xdr:to>
      <xdr:col>5</xdr:col>
      <xdr:colOff>1504</xdr:colOff>
      <xdr:row>13</xdr:row>
      <xdr:rowOff>489285</xdr:rowOff>
    </xdr:to>
    <xdr:sp macro="" textlink="">
      <xdr:nvSpPr>
        <xdr:cNvPr id="10" name="正方形/長方形 2">
          <a:extLst>
            <a:ext uri="{FF2B5EF4-FFF2-40B4-BE49-F238E27FC236}">
              <a16:creationId xmlns:a16="http://schemas.microsoft.com/office/drawing/2014/main" id="{149EBFE0-91A3-41A7-8143-30301ED0654B}"/>
            </a:ext>
          </a:extLst>
        </xdr:cNvPr>
        <xdr:cNvSpPr>
          <a:spLocks noChangeArrowheads="1"/>
        </xdr:cNvSpPr>
      </xdr:nvSpPr>
      <xdr:spPr bwMode="auto">
        <a:xfrm>
          <a:off x="344805" y="1584960"/>
          <a:ext cx="2460859" cy="2592405"/>
        </a:xfrm>
        <a:prstGeom prst="rect">
          <a:avLst/>
        </a:prstGeom>
        <a:noFill/>
        <a:ln w="63500" algn="ctr">
          <a:solidFill>
            <a:srgbClr val="FFFFFF"/>
          </a:solidFill>
          <a:round/>
          <a:headEnd/>
          <a:tailEnd/>
        </a:ln>
      </xdr:spPr>
    </xdr:sp>
    <xdr:clientData/>
  </xdr:twoCellAnchor>
  <xdr:twoCellAnchor editAs="oneCell">
    <xdr:from>
      <xdr:col>14</xdr:col>
      <xdr:colOff>0</xdr:colOff>
      <xdr:row>5</xdr:row>
      <xdr:rowOff>0</xdr:rowOff>
    </xdr:from>
    <xdr:to>
      <xdr:col>14</xdr:col>
      <xdr:colOff>304800</xdr:colOff>
      <xdr:row>6</xdr:row>
      <xdr:rowOff>15240</xdr:rowOff>
    </xdr:to>
    <xdr:sp macro="" textlink="">
      <xdr:nvSpPr>
        <xdr:cNvPr id="11" name="AutoShape 1025" descr="data:image/jpeg;base64,/9j/4AAQSkZJRgABAQAAAQABAAD/2wCEAAkGBxQSEhUUExMVEhIWGBUXGBcXFhMYFBcYFxYcGhcXGBwYHCggHRolHBkVIjEhJSksLi4uGB8/ODMsOCgvLi0BCgoKDg0OGxAQGywkICQsLC8tMCwsNyw0LCw0LC8sLiwsLCwsLCwsNCwsLCwsLy0sLCwsLSwsLCwsLCwsLCwsLP/AABEIAIYAyAMBEQACEQEDEQH/xAAbAAACAgMBAAAAAAAAAAAAAAAABAMFAQIGB//EAEkQAAIBAgMCBg0LAwMDBQAAAAECAwARBBIhBTEGE0FRYXEHFyI1UlORoaKywdHSFBUWMjNCcnOBkrEjYpM0Y7MkQ/CDwsPT4//EABoBAAIDAQEAAAAAAAAAAAAAAAADAQIEBQb/xAA6EQACAQICBQkHBAICAwAAAAAAAQIDEQQxEhMhUpEFFDJBUXFysdEVYYGSocHSIjOy8ELhBvEjQ6L/2gAMAwEAAhEDEQA/AOW7H3AcOFxOKVXjZbxxHUMDpne3JzDy2trxeUuUnRerp59b7DpYLBKotOeR6Eux8OAB8nhsAAP6ce4Cw5K89LE1pO7m+J11QppWUVwD5ow/iIf8UfuqOcVd58WTqae6uAfNGH8RD/ij91HOKu8+LDU091cA+aMP4iH/ABR+6jnFXefFhqae6uBvDsSBmCjDw3JAH9OPef0q0KtaclGMnd7M2RKnSinJxWz3FrHwHjO+PCrrb6iHXm0XfXTjgMU3+qrbq6Te3sMLxVBZQv8AARbg1CZTHHBDIQbXESDdv3jS1Y3Gu6zpU5uT9zfr1GlOkqesnFIbk4EqBcYfDsbXsEjJ/TTWtMsDjVG6lf3KQiOJwzdtG3wFcJwbwzrcphU1tZo0B6/q1noKdWOk62j3tjquhB2VO/ckMYvghBHfMuFuBfLxa3PV3NPrYarRT0qyva9rsVTrU6lrU9nbZCp4OQ8UJeIgylstuKS/XurM9eqCrabs3a12PWq1ur0Ve18hcbHgOnyeH/HH7qzqvWezSfFjXSpr/FcCXE8HoY3KNh4cwtujj5d3JTazxFKpq5Sd+9i6aozhppK3cSx8GYuNETYeFWJA+yjNr8u6mRhideqEpNN+9+pRyo6p1IxTXcNQ8DoTmzRwR5cxs0Kg5QbZvq7q0wwteSblV0bXzvkuvuFSr0la0L37LZ9hoOCMPH8TxUF7XzcUlrWvzVTm+I5xqNY72ve7y4k62jqdbofCwvguDkEgciGEZFLfZJrbk3UjD66upNVGtFXze36ja2rpuKcFtdiTCcEklUMmHgIP9kV9Oi1MoUMZWjpwk7eIpVq4enLRkvoMYngTGpOWDDso1vkiF9Oan1cFi4N6M7pdelb6XF08Th5JXjZ93+ip+aMP4iH/ABR+6uZzirvPizbqae6uAfNGH8RD/ij91HOKu8+LDU091cA+aMP4iH/FH7qOcVd58WGpp7q4GJNi4dgVOHhIOh/pp7BerQxVeLupviRLD0pKzijzLsh8C/k+bEwACAkZ0vbiixsMt96EndydVel5N5Q5xeM+kvqcXGYTU/qjl5HqGx3Jw8BOp4qLzRqK8ziZOVabfaztUElTil2DdIGhQAUAFAD2xYi08YHIwJ6hrWzAU3PEwS7b8DPi5qNGTfYWy4oBBJ935UTfoN9fJXTVeKpqr1a1v4bdvAwuk3Nw69WZiwhEmKjUhZGsVvp3LElreWrQw8lVxFOGyUrW7m23YiVVOFKctsVn3rI2ijLYhCmkMC5S/wB02Hdf+dFWhBzxUXT6FNWv1ZbSJSUaElLpTd7eQnhcLxiYlxGSG1j0/uP1endWShQdaFeoo3T6Oz3vI0VKurlSi5ZZ8FmM8IYnYkCC4yqeMsbiw1FaOVIVJNqNK+xfq6xOBlBJNz63sFVhZ8GoQFiJSSBqRofeKyqlOpyfFU1d6bvb4/6HOcYYtubt+kWx2CEKR5ieOJzFdLBRu/Xd56RicNHDU4OXTe1rsX9+46jWdacrdHK/vHuEeB1aYuLMVCjlbTU1s5VwqvKu5bHay7TPgK+xUksr39xtHtEGTDuHAYqUk6ALWuTz61aOMjKtQmpbWrS/2Vlh2qdWNtl7xJ58M4WZs5mLrkUDW2ZiSotzACnVKFRRqz0nPSVlbbm3sXcLhVg5QjbRs7vhmQYrFrFjCzXyhcptv1Wk1sRChyg5SytZ8BlOlKrhFGOd7/U2ViBPMV4tGTi41IsSDoNKtGTjGriJR0YuOjFZXIaTdOkndp3YnsBMmecjuUUgX3Mx5KycmR1WniJLZFP4vsH416ejRWbfBG8yq2HdzAsRBQKQCCb8uvJV6kYTwk6kqSi7q2z1Kxco14wU3LO5S1yDoBQAUAFAFNwzcjAYm2l4mH6G1buTpNYmFu0zYxJ0ZXOg4KbEeXBwOGUAxRixvfRBzCtUeTJ4hyqRkl+qXmzO8dCilBp5LyLb6MSeGnpe6rexKu+vqV9qU91h9GJPDT0vdR7Eq76+oe1Ke6w+jEnhp6Xuo9iVd9fUPalPdYfRiTw09L3UexKu+vqHtSnus3i4OyrqsqqSCNM247xuq8OR68HeNRLiVlylRlslFvgY+jkuXLxi5b3t3Vr8+6o9jV9HQ01bs2k+0qWlpaLv8DMvB2VtWlViBbXNuHJuqZ8j15u85p8SI8pUY9GLXABwemy5eNXLvtdreS1HsevoaGsVuzbYPaNHS0tF3+BtHsGdRZZso5g0gHmq0eSsTFWjVsvc2iJcoUJO7hf4IydiYg757j8UlS+TMW9jrfVkLHYdf+v6IxBsGZPqTBb77Fx7KinyTiafQqJd1yZ8oUJ9KDfAjfg3KTcyKSeU5if4pb5FrSd3NN/EsuU6SVlF/QG4Nym15FNt18+nVpUvkWs85rZ3guU6Syi/oY+jEnhp6XuqvsSrvr6k+1Ke6yaPYc6gATABb2sW0vv5KdHkvFRSUatrZZi3j6Ertwz7iKTg3KxJMikneTmufNS5cjVptuU02+8vHlOlFWUX9CSfYUz2zyq1tBfNp5qvU5KxNW2nUTtlmVhyhQhfRg1c1PB+YqFMq5Qbgd1a/kqr5IxDgoOorLq2krlGipaWg7/A3m2HO4CtMGUbgc1h5qvPkvFVIqM6qaWWZWOPoRblGDTfcQ/RiTw09L3Un2JV319RntSnusPoxJ4ael7qPYlXfX1D2pT3WH0Yk8NPS91HsSrvr6h7Up7rD6MSeGnpe6j2JV319Q9qU91nMdknZDQ7OxDMykFCNL9fL1VanyfPDV6cpSTvK2zuZE8ZGvTnFJrYdd2Pu9+H/LX1RXWwH7T8Uv5M52L6a7o+R0VbTMFAHE8LuEMxmGDwl+NOjsN4v90c2mpNdzk/BUlT5ziOj1L7+iOTjMVUdTUUc+sUTsblxmlxJMh39xm162a5pz5dUXaFPZ32+wpckOW2c9vd/sXjxuK2VKqTMZsM243JFhvK31DDwaY6WH5RpuVNaM1/dvqUVStgpqM3eL/v9R6PG4YAg3BAII3EHca80007M7qaaujaoJCgAoAKAEts7QGHheYqzhATlUXJ9w6eSqTloxbNGEw7xFaNJNK7zYvwc29FjYhJEddA6H6yNzH2HlqKdRVFdDcfgKuDq6up8H1NCG3+GEWFnigytLI5AYJqyA7jbezE/dHJf9aVK8YSUczVguR6uJoyrXUYpbL9b+y950lPOQFABQAUAFAEOMxAjRnIZgqlrKLsbDcAN5qG7K4ylTdSagmld227F8So4K8J4sdGWTuJF+vGTdl5j0qeelUq0aiujdylyZVwM9Ge1PJ9voyLhVwtiwORWUyyuRZFOoW+rH2DlPlqKteNPvL8m8k1cbpST0Yrrfb2evYdBG9wDYi4BsRYi/IRyGnnLkrNo2oIOI7MfeubqP8ABrDjOnS8a8masN0anh+6LXsfd78P+WvqipwH7T8Uv5MjF9Nd0fI6KtpmCgDz/gYAdpYwt9cGXLffbjbafpavQ8pXWBpJZbPI4uBtzupfPb5noFeeO0ct2SFU4Js1rh0y8978n6Xrq8jOXOlbsdzncqJc3d+1FlwRJ+RYe+/ix7bVm5Qtzqdu00YP9iHcW9YzSFABQAUAYNAHkvC62zcYHwMmWSRW4yIC6rzacx1NuS1c2t/4p3pv4HuuS78pYTQxkbpNWl2/3K/WXvYw2dCyNijJx+KYnOT9aK/Jrrc+Fy8lOwsItad7vyOZ/wAixNaM1hlHRprK3+X/AF2cTvq2HmAoAKACgAoAKAPLuH8CYLExYnCycXiXPdRKLhh4RA5DuIO/k3Vz8QlTmpQe3sPZ8iVJ43DSw+JjpU1lJ9Xu+Hb1dYx2NcJFiZJMXNJx2LDfVb/tjkex39FtBVsLFTbnJ3Yv/kFWrhqccLSjo07Zrr93r2npNbjyAUAcR2Y+9c3Uf4NYcZ06XjXkzVhujU8P3Ra9j7vfh/y19UVOA/afil/JkYvpruj5HRVtMwUAcJws2NNBiPluEBJ3uoBJBtYmw3qRvrv4DFUq1Hmtf4P+9fYcfGYepTq6+j8TaDskxZf6kMivyhSpW/QSQaifINS/6ZK3vJjyvTt+qLuVkhxG2JVGUw4VDv1sL7zc6M9vJfy6lqOTKb26U3/fgvMzvW4+a2Wgv78WekQxBFCqLKoAA5gNBXmJScm5PNnejFRVkSVBIUAFABQAltnjuJk+T5eOynJm3X9/NVJ6Wi9HM0YTU66Ovvo322Of4GcEvk955zxuLk1YnXJfeBzk8ppNChofqlmdXlblbnFqNH9NOOXv/vUhLG8E5sPi0xGzyqK5tLG32YB3m3KvQNQd1VlQlGelT+JopcrUcRhXQxqbaX6Ws/8Avz6zuq1nmgoAKACgAoAhxefI3F5eMscua+XNyXtyVDvbYXpaGmtZfRvttnb3HI8EOCbrIcXjTxmKY3ANiI+nTTN1aCs1Gg09OeZ3uVOVoSgsLhNlNfX/AF5kfCTglKs64vZ5Ec1+7TQI1zq3NbnHLya1FWg1LTp5l8BytSlQeFxqvC2x9a93o/sdtHewzWzWF7XtfltfkvWs85K13bI2oIOI7MfeubqP8GsOM6dLxryZqw3RqeH7otex93vw/wCWvqipwH7T8Uv5MjF9Nd0fI6KtpmFcbiimUKuZ2vYE5VAUXJJ5Bu8tBKVyvfatjriMKv8AaoeVvRdf4oL6PuZG2JiOpMTHn+RzHz3piqzSspPiyjoxf+PkbDagGgxOGUDcrxyR+dpPZVHt6y6hbqHcNjyWVWCENcK8b51JAvY6Ag2uRv3VBVxH6CoUAFAGksgUFmIVRvJIAHWTQAmNolvs4nceEe4U9WexI6QKq5pF9DtDj5/FxDrkf2R1XWE6CD5TMN8SEf2ya+koo1iI0UbJtJLhXDRMdwcWBPMrfVJ6L3q6kmQ4sdqSoUAFAGKAK+Xa6WJQGRVvdxYRC2/u2IU/oTVXJIsoMXw2055LkQrGn3TI7Zj05AtwOsipL6tdpridqzRm7Qo0fK6SN3PSVKXA6bm1D2Bq12ja7WUAGRWjU6hzZorc+dSQB0m1QpJldB9Q+rAi4NweUbqsUOJ7MfeubqP8GsOM6dLxryZqw3RqeH7otex93vw/5a+qKnAftPxS/kyMX013R8i/kkCgsxsoBJPMALk1tMxzkmEEksEkq3dxKxVtQoyqVS27QHXpqkXdmiOy6RboLCw0HMNB5qYBm9AATQBWY3Z0TSwkoty7A2GW/wDTY8nKCNDvFLnsRN9ha7MkJVlY5mRilzvI3qT05SKmLuhEltHKsVCgChxsha8mhtIsUQYEopzhWkK6Xa97fhG65pbd3YdFE+WfkmQ/ih+FxU6tFrIxfEeMh/xSf/ZUatBZB/1HjIR1Qv7ZKNWgsiLFtKq3Z0kW6hkMQCsrMAfvHXWhwSQWQ7gO4keK5ygK6XN7Akqyi/ICB+8VMHdCpLrLCrlAoArcUvGymM6xoAWHI7t9VT/aALkcuZealzlbYMirK4sf6z3/AOzGbKOR3Xex/tU6Ac9zyCiEesYlYcpoGaAEkPydtNIHNiOSJydCOZGOhHIbHlNKnHrQNXGI0EUqhe5jkzKV+6HAzKVHJcBwbb9KiD6hctqOb7MfeubqP8Gs2M6dLxryY7DdGp4fui17H3e/D/lr6oqcB+0/FL+TIxfTXdHyLTbQvCy+GVT9HYKfMTWx5CIZi+P+3h6p/wCEpdPMbHJk9OJCgAoAXxH2kP42/wCJ6XUyDqZPhDaeUcjJE/63dG8ypUU8hU8iwphQ1kcKCTuAJPUNaAKIoRhoAd+bDk9bOrN5yaRHpD1mWFaCQoAKAFNq/ZN1p661WWRKGsRpPE3PxqfuAYedKVTzFPIsKcLCgCnDf08Q40JMxB5e4XKPVpE8xq6iTBqBGgAsAiAAbh3Ip5dktSAUAazRhlZWF1IIIO4gjUVACoc/JoXJuRxDEnfvUEn9CaRHpFXm0UfZj72TdR/g0jGdOl415MZhujU8P3Ra9j7vfh/y19UVOA/afil/JkYvpruj5FrtMXCD/dj8xv7K1yyERzFcb9tB1TfwlUpjY9Y+mGJ36U6xVzRucJ01NiNYaPhiOmosSpoQxI/qQ/jb/iel1Mi/UTbsQnTFKP2vGR/JqtMXLIsaaLEttNbDzH/ak9Q0Fo5oX2stkUc0kI8kgpEOkNiORwE9ArRYhySJPknTU2K6w1bCnk1qLE6aK3a62ia/OnrrVZZF07jOPHdRHmlXzhh7aTDMp1FhTxQCgCliP/SuedZz5S5rPLMd18BvAxFkS3gr6orSTKSQ18k6amxTWGDhDz0WJ0yCRCN4qCyaZXP/AKC/Nhw37UB9lZlmH+RTdmTvZN1H+DSsZ06XjXky+G6NTw/dFr2Pu9+H/LX1RRgP2n4pfyZGL6a7o+Rb4/7n5i+2tc8hEcxfFqwkikClwmcFRbNZwNRci9rbuml05JPaM6rE42wn3o5k64ZSPKoIp2nEpoMBtzD+NA6GDKfIwBqdJEaEuwx89RH6olf8MMx8+W1GnHtJ0GQSSGaSMiN0VCzFnAUm6lQoF78t7nmpVSaa2FoqyN5P9RD+Gf8A+P3VFMiWRY00WIbe/wBNN+Bv4qHkWh0kY2pEWXuRmZXRwL2zZHBtc8ptSIuzGI3G1wPrRTr/AOk7epetGsiU0GZG3IOWTL+NXT1wKnSXaRoSD57hP1S7/gjlbzqpFGnHtDQYtjsQZ1CLFIt2W7OuQKAwJOpud261UlONi0VY32kdEP8Aux+vSoZkllTxQCgCo2fHmwyruzIwvzZri/nrO8x3WS4XaRRFV4ZQVAByoXW4Frgpe4/SnqpEq43ZN89w8rMn445U9ZRVtOPaV0GHz3ByOX/Akj+opo0l2hoSI5tqZgQsMzHkuhQX63taodSJKi08xfEw5MI6E3KwMpPISIyKzdYy+0oOzJ3sm6j/AAaXjOnS8a8mXw3RqeH7otex93vw/wCWvqijAftPxS/kyMX013R8i22ibCP8xPPpWueQiOZJWcYZoAMxoIAmgDFBIs/+oi6EnPnjHtptMrLIsaaLEdui+Gm/Lc+RSfZUMtHpInJrMXMUEmc1BAE0AYoJFseL8WOeWPzG/sq8MyOosaeKAUAVmyRaFRzZl/a5HsrPLMcN1UDN6CAzUAYoJFNrm2Hm/Kk9Q1KBZnN9mTvZN1H+DS8Z06XjXkxmG6NTw/dFr2Pu9+H/AC19UUYD9p+KX8mRi+mu6PkWm2Ps7+C8beSRb+atkshEcyc1mLmKCQoAKACgBePXE/hh/wCST/8AOm0yssiwposjxEWdWU7mUr5RagEJ7NkzQxMd5jQnrKi9ZmOeYxUAFABQAUALYsXeEf7l/wBsbH3UynmQ8mWNOFBQBW7OFg45pJPO2b20ieY0aqhIUAFABQAptYXhceFZf3MF9tWjmCOb7MneybqP8Gk4zp0vGvJjMN0anh+6LXsfd78P+WvqipwH7T8Uv5MjF9Nd0fItdsx5sPKBv4t7dYUkecCtoiOaJFcMAw3EAjqIvWUuZoJCgAoAKAIMGLzTHmESeQM3/vp1PIpPJD9MKAKAKzZQtEF8Euv7XIHmtWeWY4bqoBQAUAFAC0ms8I5lmb1FHrGm0yssixposKAK7DC0kw/vVv3IPappNTMaskM0skKACgAoAV2gLhBzyR+Zs3sq8MyDmuzH3rm6j/BpGM6dLxryY3DdGp4fui17H3e/D/lr6oqcB+0/FL+TIxfTXdHyOgZhuJH6kVsujNYVwkHFRIrMO4RVLbh3IAvrSnDruM0rvYifi+mp1ZGkGTpFRq/eGkaK6nc6k9Yo0F2k3fYbPYWuwFzYX0ueYdNDhbNgpXNMPDkLksO7bNzWGUKB5qYlZWKt3GAasVM0AK4fC5c2uhdmHRm1t5b0uULsvpG0zKguzKo5yQB56o4JZslNvJGkOIjc2SRGI1NmBsOfSoioyyaJd1mjfOtwudcx3C4ubdFToK9rkXediTi6tqyNIiXDHjc99MmQDra5PmXyVaMbEOV0M1cqFACkcIMjuGBBVFIGtmQte/6MPJVJLSyZe9lZkl11OZbA2Oo0PMemqaHvJv7gQqdzKT0EGjQv1hf3GVAO5geoijV+8NIjedBvkQakasBqN4848tVaS60TtfUaywhjGcwsrZ/xAKRp+4GmRjbbcq2cn2YWB2XMRqLH+DWXF9Oj415Mfh8qnh+6LDsdYpHwMARswEcZB1FwVFzrrowYfpU4T9Ep0nmm38HtvxugxH6lGosmrfFG3CfCHEMY48PnlC245xZEU3ICnlYm/VVcVT1r0Yxu+15InDz1a0pS2diMY9g+GhUpMkd8jwhGaVymgTNyC4N25eSpqNSpRVnbJq21+64Q2VG7q/b1d5Ns/AcThWWWOR+Ma5iRmcoDuUHNewAFyDVqVPQpNTTd+pbbe4rOenUvFrZ19otwWwoTMr4eZXcyAs4YpxZa6qbsRusN1UwsNG6cXd3z7C+IlfapK2ziabH2HFNM04i4uFGHErkEdyALudA1r7garRw8Kk3UtZLLZb49pNWtOMNC9317b/AV2jg5HxMWYTRo0pspdmJtfM4K6IBcADfrS6lOcqsb3Sv2/X3F4TjGm7Wbt/V7y227hE7lRh3xExXKhJbKAvK7Xtpe/TWmvCOxKOk7bP8AbEUZPa9Ky/uRabHwPEQpHfMVGp5zvP6Xp9Gnq4KPYKqz05uQ7TRYUAUfCvWNVyu5YsAFUMN28gqei3XWXFbYpWbuaMP0rnN7KgdY8QTAyO0bxoFDEE5gtgR021J131hpRkoTvGzaaX9/vaaqkk5R/VdXuWezcBxOIDCPQTPGSF5Hhjyt+HMra/3U+lS1dW9uu3/yvuhU56cLX6r/AFZ1tdExBQAUAU+Jw7zYgqc6QxxstwSM7ycosfugeU1mlGU6lnsSXFv0HxkoQus2/L1EYocSMNlUrCycbxjZe7cr9V05O65zrSlGsqVlsavf3+9d4xunrLvblb3d/cM4DDwpgk42PMmRXdSpcsx1JI3k3plOMI0FpLZm+spOUnWei9vULcGtjLCpxLoRKQSEVQMi6nKFW12tbfrS8Nh1Ba2S2+SL16zm9BPZ5iuz8JxeIjnGFMMJvGoX7QFrWkkUch1HRS6dPRqqooWWXv73/dhectKDhpXef+kKY7BskkiPHIwztNnbu1yWYAAC+pbKP0HNS5wak00873z2f9l4TTimmuyw/iInhTDOULWw7RZQrM+d1BAAA03WJPNTpKUFCVv8bfFik1JyV+u/wKLsmMsOxzDIwVlhAO892bKq6c5J8lV0LzpUuuP6n7tllxu+BZStGpU3ti8zxngBw5l2dJqWeA3ugIureEl9NeUbj1gVsr4ZVGpJ2ksmvL3oz0q2gnFq6fUevxdmCLKpMMhJVTuQbwD4fTWaVXE0/wBLUX8Wvsxyp0Jq6clwfobduGHxEno/FVec4jcj8z/EnUUd58F6h24YfESeh8VHOcRuR+Z/iGoo7z4L1Dtww+Ik9D4qOc4jcj8z/ENRR3nwXqHbhh8RJ6PxUc5xG5H5n+IaijvPgvUO3DD4iT0fio5ziNyPzP8AENRR3nwXqHbhh8RJ6PxUc5xG5H5n+IaijvPgvUO3DD4iT0Pio5ziNyPzP8Q1FHefBeoduGHxEnofFRznEbkfmf4hqKO8+C9Q7cMPiJPQ+KjnOI3I/M/xDUUd58F6h24YfESej8VHOcRuR+Z/iGoo7z4L1Dtww+Ik9H4qOc4jcj8z/ENRR3nwXqHbhh8RJ6PxUc5xG5H5n+IaijvPgvUO3DD4iT0Pio5ziNyPzP8AENRR3nwXqHbhh8RJ6HxUc5xG5H5n+IaijvPgvUO3DD4iT0Pio5ziNyPzP8Q1FHefBeoduGHxEnofFRznEbkfmf4hqKO8+C9Q7cMPiJPQ+KjnOI3I/M/xDUUd58F6h24YfESej8VHOcRuR+Z/iGoo7z4L1Dtww+Ik9H4qOc4jcj8z/ENRR3nwXqHbhh8RJ6PxUc5xG5H5n+IaijvPgvUO3DD4iT0fio5ziNyPzP8AENRR3nwXqRYvsxRCNmWGQFRfchv6enkNWjUxNTYtGPF/ZFXChDa7v6HjHDfhdLtCYsxZYQTkQm9v7mtoXPm3CtdDDxpJ7bt5t5sTVquo+xLJdh//2Q==">
          <a:hlinkClick xmlns:r="http://schemas.openxmlformats.org/officeDocument/2006/relationships" r:id="rId7"/>
          <a:extLst>
            <a:ext uri="{FF2B5EF4-FFF2-40B4-BE49-F238E27FC236}">
              <a16:creationId xmlns:a16="http://schemas.microsoft.com/office/drawing/2014/main" id="{C43C92F6-3AC6-49EF-8BAB-97D62B5DE4F1}"/>
            </a:ext>
          </a:extLst>
        </xdr:cNvPr>
        <xdr:cNvSpPr>
          <a:spLocks noChangeAspect="1" noChangeArrowheads="1"/>
        </xdr:cNvSpPr>
      </xdr:nvSpPr>
      <xdr:spPr bwMode="auto">
        <a:xfrm>
          <a:off x="9723120" y="1432560"/>
          <a:ext cx="304800" cy="297180"/>
        </a:xfrm>
        <a:prstGeom prst="rect">
          <a:avLst/>
        </a:prstGeom>
        <a:noFill/>
        <a:ln w="9525">
          <a:noFill/>
          <a:miter lim="800000"/>
          <a:headEnd/>
          <a:tailEnd/>
        </a:ln>
      </xdr:spPr>
    </xdr:sp>
    <xdr:clientData/>
  </xdr:twoCellAnchor>
  <xdr:twoCellAnchor>
    <xdr:from>
      <xdr:col>3</xdr:col>
      <xdr:colOff>95250</xdr:colOff>
      <xdr:row>7</xdr:row>
      <xdr:rowOff>28575</xdr:rowOff>
    </xdr:from>
    <xdr:to>
      <xdr:col>4</xdr:col>
      <xdr:colOff>609600</xdr:colOff>
      <xdr:row>8</xdr:row>
      <xdr:rowOff>190500</xdr:rowOff>
    </xdr:to>
    <xdr:grpSp>
      <xdr:nvGrpSpPr>
        <xdr:cNvPr id="12" name="Group 5">
          <a:extLst>
            <a:ext uri="{FF2B5EF4-FFF2-40B4-BE49-F238E27FC236}">
              <a16:creationId xmlns:a16="http://schemas.microsoft.com/office/drawing/2014/main" id="{872A6264-E47E-44CA-92E5-B61597112F9E}"/>
            </a:ext>
          </a:extLst>
        </xdr:cNvPr>
        <xdr:cNvGrpSpPr>
          <a:grpSpLocks/>
        </xdr:cNvGrpSpPr>
      </xdr:nvGrpSpPr>
      <xdr:grpSpPr bwMode="auto">
        <a:xfrm rot="-1059008">
          <a:off x="1667376" y="2025817"/>
          <a:ext cx="1131971" cy="442662"/>
          <a:chOff x="2426" y="2341"/>
          <a:chExt cx="935" cy="417"/>
        </a:xfrm>
      </xdr:grpSpPr>
      <xdr:grpSp>
        <xdr:nvGrpSpPr>
          <xdr:cNvPr id="13" name="Group 6">
            <a:extLst>
              <a:ext uri="{FF2B5EF4-FFF2-40B4-BE49-F238E27FC236}">
                <a16:creationId xmlns:a16="http://schemas.microsoft.com/office/drawing/2014/main" id="{37CDA768-4FB0-818A-935C-68A85615B60E}"/>
              </a:ext>
            </a:extLst>
          </xdr:cNvPr>
          <xdr:cNvGrpSpPr>
            <a:grpSpLocks/>
          </xdr:cNvGrpSpPr>
        </xdr:nvGrpSpPr>
        <xdr:grpSpPr bwMode="auto">
          <a:xfrm>
            <a:off x="2653" y="2478"/>
            <a:ext cx="572" cy="144"/>
            <a:chOff x="2653" y="2478"/>
            <a:chExt cx="572" cy="144"/>
          </a:xfrm>
        </xdr:grpSpPr>
        <xdr:sp macro="" textlink="">
          <xdr:nvSpPr>
            <xdr:cNvPr id="26" name="Oval 7">
              <a:extLst>
                <a:ext uri="{FF2B5EF4-FFF2-40B4-BE49-F238E27FC236}">
                  <a16:creationId xmlns:a16="http://schemas.microsoft.com/office/drawing/2014/main" id="{E8DA64B5-108F-63CC-B123-3A99CED5B170}"/>
                </a:ext>
              </a:extLst>
            </xdr:cNvPr>
            <xdr:cNvSpPr>
              <a:spLocks noChangeArrowheads="1"/>
            </xdr:cNvSpPr>
          </xdr:nvSpPr>
          <xdr:spPr bwMode="auto">
            <a:xfrm>
              <a:off x="2653" y="2478"/>
              <a:ext cx="272" cy="136"/>
            </a:xfrm>
            <a:prstGeom prst="ellipse">
              <a:avLst/>
            </a:prstGeom>
            <a:solidFill>
              <a:srgbClr val="000000"/>
            </a:solidFill>
            <a:ln w="9525">
              <a:solidFill>
                <a:srgbClr val="808080"/>
              </a:solidFill>
              <a:round/>
              <a:headEnd/>
              <a:tailEnd/>
            </a:ln>
          </xdr:spPr>
        </xdr:sp>
        <xdr:sp macro="" textlink="">
          <xdr:nvSpPr>
            <xdr:cNvPr id="27" name="Freeform 8">
              <a:extLst>
                <a:ext uri="{FF2B5EF4-FFF2-40B4-BE49-F238E27FC236}">
                  <a16:creationId xmlns:a16="http://schemas.microsoft.com/office/drawing/2014/main" id="{7B3EDFC9-3967-6B68-9615-0FAFA230851A}"/>
                </a:ext>
              </a:extLst>
            </xdr:cNvPr>
            <xdr:cNvSpPr>
              <a:spLocks/>
            </xdr:cNvSpPr>
          </xdr:nvSpPr>
          <xdr:spPr bwMode="auto">
            <a:xfrm>
              <a:off x="2912" y="2520"/>
              <a:ext cx="313" cy="102"/>
            </a:xfrm>
            <a:custGeom>
              <a:avLst/>
              <a:gdLst>
                <a:gd name="T0" fmla="*/ 0 w 313"/>
                <a:gd name="T1" fmla="*/ 40 h 102"/>
                <a:gd name="T2" fmla="*/ 72 w 313"/>
                <a:gd name="T3" fmla="*/ 0 h 102"/>
                <a:gd name="T4" fmla="*/ 160 w 313"/>
                <a:gd name="T5" fmla="*/ 48 h 102"/>
                <a:gd name="T6" fmla="*/ 280 w 313"/>
                <a:gd name="T7" fmla="*/ 72 h 102"/>
                <a:gd name="T8" fmla="*/ 288 w 313"/>
                <a:gd name="T9" fmla="*/ 24 h 102"/>
                <a:gd name="T10" fmla="*/ 0 60000 65536"/>
                <a:gd name="T11" fmla="*/ 0 60000 65536"/>
                <a:gd name="T12" fmla="*/ 0 60000 65536"/>
                <a:gd name="T13" fmla="*/ 0 60000 65536"/>
                <a:gd name="T14" fmla="*/ 0 60000 65536"/>
                <a:gd name="T15" fmla="*/ 0 w 313"/>
                <a:gd name="T16" fmla="*/ 0 h 102"/>
                <a:gd name="T17" fmla="*/ 313 w 313"/>
                <a:gd name="T18" fmla="*/ 102 h 102"/>
              </a:gdLst>
              <a:ahLst/>
              <a:cxnLst>
                <a:cxn ang="T10">
                  <a:pos x="T0" y="T1"/>
                </a:cxn>
                <a:cxn ang="T11">
                  <a:pos x="T2" y="T3"/>
                </a:cxn>
                <a:cxn ang="T12">
                  <a:pos x="T4" y="T5"/>
                </a:cxn>
                <a:cxn ang="T13">
                  <a:pos x="T6" y="T7"/>
                </a:cxn>
                <a:cxn ang="T14">
                  <a:pos x="T8" y="T9"/>
                </a:cxn>
              </a:cxnLst>
              <a:rect l="T15" t="T16" r="T17" b="T18"/>
              <a:pathLst>
                <a:path w="313" h="102">
                  <a:moveTo>
                    <a:pt x="0" y="40"/>
                  </a:moveTo>
                  <a:cubicBezTo>
                    <a:pt x="30" y="30"/>
                    <a:pt x="42" y="10"/>
                    <a:pt x="72" y="0"/>
                  </a:cubicBezTo>
                  <a:cubicBezTo>
                    <a:pt x="142" y="12"/>
                    <a:pt x="110" y="15"/>
                    <a:pt x="160" y="48"/>
                  </a:cubicBezTo>
                  <a:cubicBezTo>
                    <a:pt x="178" y="102"/>
                    <a:pt x="226" y="77"/>
                    <a:pt x="280" y="72"/>
                  </a:cubicBezTo>
                  <a:cubicBezTo>
                    <a:pt x="297" y="21"/>
                    <a:pt x="313" y="24"/>
                    <a:pt x="288" y="24"/>
                  </a:cubicBezTo>
                </a:path>
              </a:pathLst>
            </a:custGeom>
            <a:solidFill>
              <a:srgbClr val="000000"/>
            </a:solidFill>
            <a:ln w="38100" cap="flat" cmpd="sng">
              <a:solidFill>
                <a:srgbClr val="808080"/>
              </a:solidFill>
              <a:prstDash val="solid"/>
              <a:round/>
              <a:headEnd type="none" w="med" len="med"/>
              <a:tailEnd type="none" w="med" len="med"/>
            </a:ln>
          </xdr:spPr>
        </xdr:sp>
      </xdr:grpSp>
      <xdr:grpSp>
        <xdr:nvGrpSpPr>
          <xdr:cNvPr id="14" name="Group 9">
            <a:extLst>
              <a:ext uri="{FF2B5EF4-FFF2-40B4-BE49-F238E27FC236}">
                <a16:creationId xmlns:a16="http://schemas.microsoft.com/office/drawing/2014/main" id="{1200DA9D-69EC-F57D-CE03-F3FB2FEAA60A}"/>
              </a:ext>
            </a:extLst>
          </xdr:cNvPr>
          <xdr:cNvGrpSpPr>
            <a:grpSpLocks/>
          </xdr:cNvGrpSpPr>
        </xdr:nvGrpSpPr>
        <xdr:grpSpPr bwMode="auto">
          <a:xfrm>
            <a:off x="2789" y="2614"/>
            <a:ext cx="572" cy="144"/>
            <a:chOff x="2653" y="2478"/>
            <a:chExt cx="572" cy="144"/>
          </a:xfrm>
        </xdr:grpSpPr>
        <xdr:sp macro="" textlink="">
          <xdr:nvSpPr>
            <xdr:cNvPr id="24" name="Oval 10">
              <a:extLst>
                <a:ext uri="{FF2B5EF4-FFF2-40B4-BE49-F238E27FC236}">
                  <a16:creationId xmlns:a16="http://schemas.microsoft.com/office/drawing/2014/main" id="{4F836E80-58F6-8AC9-EAB9-984CDD2986BD}"/>
                </a:ext>
              </a:extLst>
            </xdr:cNvPr>
            <xdr:cNvSpPr>
              <a:spLocks noChangeArrowheads="1"/>
            </xdr:cNvSpPr>
          </xdr:nvSpPr>
          <xdr:spPr bwMode="auto">
            <a:xfrm>
              <a:off x="2653" y="2478"/>
              <a:ext cx="272" cy="136"/>
            </a:xfrm>
            <a:prstGeom prst="ellipse">
              <a:avLst/>
            </a:prstGeom>
            <a:solidFill>
              <a:srgbClr val="000000"/>
            </a:solidFill>
            <a:ln w="9525">
              <a:solidFill>
                <a:srgbClr val="808080"/>
              </a:solidFill>
              <a:round/>
              <a:headEnd/>
              <a:tailEnd/>
            </a:ln>
          </xdr:spPr>
        </xdr:sp>
        <xdr:sp macro="" textlink="">
          <xdr:nvSpPr>
            <xdr:cNvPr id="25" name="Freeform 11">
              <a:extLst>
                <a:ext uri="{FF2B5EF4-FFF2-40B4-BE49-F238E27FC236}">
                  <a16:creationId xmlns:a16="http://schemas.microsoft.com/office/drawing/2014/main" id="{64C60ECF-13C5-1C4E-2FC9-E07C74F99F47}"/>
                </a:ext>
              </a:extLst>
            </xdr:cNvPr>
            <xdr:cNvSpPr>
              <a:spLocks/>
            </xdr:cNvSpPr>
          </xdr:nvSpPr>
          <xdr:spPr bwMode="auto">
            <a:xfrm>
              <a:off x="2912" y="2520"/>
              <a:ext cx="313" cy="102"/>
            </a:xfrm>
            <a:custGeom>
              <a:avLst/>
              <a:gdLst>
                <a:gd name="T0" fmla="*/ 0 w 313"/>
                <a:gd name="T1" fmla="*/ 40 h 102"/>
                <a:gd name="T2" fmla="*/ 72 w 313"/>
                <a:gd name="T3" fmla="*/ 0 h 102"/>
                <a:gd name="T4" fmla="*/ 160 w 313"/>
                <a:gd name="T5" fmla="*/ 48 h 102"/>
                <a:gd name="T6" fmla="*/ 280 w 313"/>
                <a:gd name="T7" fmla="*/ 72 h 102"/>
                <a:gd name="T8" fmla="*/ 288 w 313"/>
                <a:gd name="T9" fmla="*/ 24 h 102"/>
                <a:gd name="T10" fmla="*/ 0 60000 65536"/>
                <a:gd name="T11" fmla="*/ 0 60000 65536"/>
                <a:gd name="T12" fmla="*/ 0 60000 65536"/>
                <a:gd name="T13" fmla="*/ 0 60000 65536"/>
                <a:gd name="T14" fmla="*/ 0 60000 65536"/>
                <a:gd name="T15" fmla="*/ 0 w 313"/>
                <a:gd name="T16" fmla="*/ 0 h 102"/>
                <a:gd name="T17" fmla="*/ 313 w 313"/>
                <a:gd name="T18" fmla="*/ 102 h 102"/>
              </a:gdLst>
              <a:ahLst/>
              <a:cxnLst>
                <a:cxn ang="T10">
                  <a:pos x="T0" y="T1"/>
                </a:cxn>
                <a:cxn ang="T11">
                  <a:pos x="T2" y="T3"/>
                </a:cxn>
                <a:cxn ang="T12">
                  <a:pos x="T4" y="T5"/>
                </a:cxn>
                <a:cxn ang="T13">
                  <a:pos x="T6" y="T7"/>
                </a:cxn>
                <a:cxn ang="T14">
                  <a:pos x="T8" y="T9"/>
                </a:cxn>
              </a:cxnLst>
              <a:rect l="T15" t="T16" r="T17" b="T18"/>
              <a:pathLst>
                <a:path w="313" h="102">
                  <a:moveTo>
                    <a:pt x="0" y="40"/>
                  </a:moveTo>
                  <a:cubicBezTo>
                    <a:pt x="30" y="30"/>
                    <a:pt x="42" y="10"/>
                    <a:pt x="72" y="0"/>
                  </a:cubicBezTo>
                  <a:cubicBezTo>
                    <a:pt x="142" y="12"/>
                    <a:pt x="110" y="15"/>
                    <a:pt x="160" y="48"/>
                  </a:cubicBezTo>
                  <a:cubicBezTo>
                    <a:pt x="178" y="102"/>
                    <a:pt x="226" y="77"/>
                    <a:pt x="280" y="72"/>
                  </a:cubicBezTo>
                  <a:cubicBezTo>
                    <a:pt x="297" y="21"/>
                    <a:pt x="313" y="24"/>
                    <a:pt x="288" y="24"/>
                  </a:cubicBezTo>
                </a:path>
              </a:pathLst>
            </a:custGeom>
            <a:solidFill>
              <a:srgbClr val="000000"/>
            </a:solidFill>
            <a:ln w="38100" cap="flat" cmpd="sng">
              <a:solidFill>
                <a:srgbClr val="808080"/>
              </a:solidFill>
              <a:prstDash val="solid"/>
              <a:round/>
              <a:headEnd type="none" w="med" len="med"/>
              <a:tailEnd type="none" w="med" len="med"/>
            </a:ln>
          </xdr:spPr>
        </xdr:sp>
      </xdr:grpSp>
      <xdr:grpSp>
        <xdr:nvGrpSpPr>
          <xdr:cNvPr id="15" name="Group 12">
            <a:extLst>
              <a:ext uri="{FF2B5EF4-FFF2-40B4-BE49-F238E27FC236}">
                <a16:creationId xmlns:a16="http://schemas.microsoft.com/office/drawing/2014/main" id="{17C5EFCF-E911-3727-ADA8-94DB8687F7DA}"/>
              </a:ext>
            </a:extLst>
          </xdr:cNvPr>
          <xdr:cNvGrpSpPr>
            <a:grpSpLocks/>
          </xdr:cNvGrpSpPr>
        </xdr:nvGrpSpPr>
        <xdr:grpSpPr bwMode="auto">
          <a:xfrm>
            <a:off x="2744" y="2341"/>
            <a:ext cx="572" cy="144"/>
            <a:chOff x="2653" y="2478"/>
            <a:chExt cx="572" cy="144"/>
          </a:xfrm>
        </xdr:grpSpPr>
        <xdr:sp macro="" textlink="">
          <xdr:nvSpPr>
            <xdr:cNvPr id="22" name="Oval 13">
              <a:extLst>
                <a:ext uri="{FF2B5EF4-FFF2-40B4-BE49-F238E27FC236}">
                  <a16:creationId xmlns:a16="http://schemas.microsoft.com/office/drawing/2014/main" id="{CEAEE22B-1277-0CFD-EE3B-8D1E1A0DBD15}"/>
                </a:ext>
              </a:extLst>
            </xdr:cNvPr>
            <xdr:cNvSpPr>
              <a:spLocks noChangeArrowheads="1"/>
            </xdr:cNvSpPr>
          </xdr:nvSpPr>
          <xdr:spPr bwMode="auto">
            <a:xfrm>
              <a:off x="2653" y="2478"/>
              <a:ext cx="272" cy="136"/>
            </a:xfrm>
            <a:prstGeom prst="ellipse">
              <a:avLst/>
            </a:prstGeom>
            <a:solidFill>
              <a:srgbClr val="000000"/>
            </a:solidFill>
            <a:ln w="9525">
              <a:solidFill>
                <a:srgbClr val="808080"/>
              </a:solidFill>
              <a:round/>
              <a:headEnd/>
              <a:tailEnd/>
            </a:ln>
          </xdr:spPr>
        </xdr:sp>
        <xdr:sp macro="" textlink="">
          <xdr:nvSpPr>
            <xdr:cNvPr id="23" name="Freeform 14">
              <a:extLst>
                <a:ext uri="{FF2B5EF4-FFF2-40B4-BE49-F238E27FC236}">
                  <a16:creationId xmlns:a16="http://schemas.microsoft.com/office/drawing/2014/main" id="{9A269537-A81B-1A92-311D-BE46D6581419}"/>
                </a:ext>
              </a:extLst>
            </xdr:cNvPr>
            <xdr:cNvSpPr>
              <a:spLocks/>
            </xdr:cNvSpPr>
          </xdr:nvSpPr>
          <xdr:spPr bwMode="auto">
            <a:xfrm>
              <a:off x="2912" y="2520"/>
              <a:ext cx="313" cy="102"/>
            </a:xfrm>
            <a:custGeom>
              <a:avLst/>
              <a:gdLst>
                <a:gd name="T0" fmla="*/ 0 w 313"/>
                <a:gd name="T1" fmla="*/ 40 h 102"/>
                <a:gd name="T2" fmla="*/ 72 w 313"/>
                <a:gd name="T3" fmla="*/ 0 h 102"/>
                <a:gd name="T4" fmla="*/ 160 w 313"/>
                <a:gd name="T5" fmla="*/ 48 h 102"/>
                <a:gd name="T6" fmla="*/ 280 w 313"/>
                <a:gd name="T7" fmla="*/ 72 h 102"/>
                <a:gd name="T8" fmla="*/ 288 w 313"/>
                <a:gd name="T9" fmla="*/ 24 h 102"/>
                <a:gd name="T10" fmla="*/ 0 60000 65536"/>
                <a:gd name="T11" fmla="*/ 0 60000 65536"/>
                <a:gd name="T12" fmla="*/ 0 60000 65536"/>
                <a:gd name="T13" fmla="*/ 0 60000 65536"/>
                <a:gd name="T14" fmla="*/ 0 60000 65536"/>
                <a:gd name="T15" fmla="*/ 0 w 313"/>
                <a:gd name="T16" fmla="*/ 0 h 102"/>
                <a:gd name="T17" fmla="*/ 313 w 313"/>
                <a:gd name="T18" fmla="*/ 102 h 102"/>
              </a:gdLst>
              <a:ahLst/>
              <a:cxnLst>
                <a:cxn ang="T10">
                  <a:pos x="T0" y="T1"/>
                </a:cxn>
                <a:cxn ang="T11">
                  <a:pos x="T2" y="T3"/>
                </a:cxn>
                <a:cxn ang="T12">
                  <a:pos x="T4" y="T5"/>
                </a:cxn>
                <a:cxn ang="T13">
                  <a:pos x="T6" y="T7"/>
                </a:cxn>
                <a:cxn ang="T14">
                  <a:pos x="T8" y="T9"/>
                </a:cxn>
              </a:cxnLst>
              <a:rect l="T15" t="T16" r="T17" b="T18"/>
              <a:pathLst>
                <a:path w="313" h="102">
                  <a:moveTo>
                    <a:pt x="0" y="40"/>
                  </a:moveTo>
                  <a:cubicBezTo>
                    <a:pt x="30" y="30"/>
                    <a:pt x="42" y="10"/>
                    <a:pt x="72" y="0"/>
                  </a:cubicBezTo>
                  <a:cubicBezTo>
                    <a:pt x="142" y="12"/>
                    <a:pt x="110" y="15"/>
                    <a:pt x="160" y="48"/>
                  </a:cubicBezTo>
                  <a:cubicBezTo>
                    <a:pt x="178" y="102"/>
                    <a:pt x="226" y="77"/>
                    <a:pt x="280" y="72"/>
                  </a:cubicBezTo>
                  <a:cubicBezTo>
                    <a:pt x="297" y="21"/>
                    <a:pt x="313" y="24"/>
                    <a:pt x="288" y="24"/>
                  </a:cubicBezTo>
                </a:path>
              </a:pathLst>
            </a:custGeom>
            <a:solidFill>
              <a:srgbClr val="000000"/>
            </a:solidFill>
            <a:ln w="38100" cap="flat" cmpd="sng">
              <a:solidFill>
                <a:srgbClr val="808080"/>
              </a:solidFill>
              <a:prstDash val="solid"/>
              <a:round/>
              <a:headEnd type="none" w="med" len="med"/>
              <a:tailEnd type="none" w="med" len="med"/>
            </a:ln>
          </xdr:spPr>
        </xdr:sp>
      </xdr:grpSp>
      <xdr:grpSp>
        <xdr:nvGrpSpPr>
          <xdr:cNvPr id="16" name="Group 15">
            <a:extLst>
              <a:ext uri="{FF2B5EF4-FFF2-40B4-BE49-F238E27FC236}">
                <a16:creationId xmlns:a16="http://schemas.microsoft.com/office/drawing/2014/main" id="{14F88A96-1811-FEB1-B7C9-FA25D4CDDC76}"/>
              </a:ext>
            </a:extLst>
          </xdr:cNvPr>
          <xdr:cNvGrpSpPr>
            <a:grpSpLocks/>
          </xdr:cNvGrpSpPr>
        </xdr:nvGrpSpPr>
        <xdr:grpSpPr bwMode="auto">
          <a:xfrm>
            <a:off x="2426" y="2341"/>
            <a:ext cx="572" cy="144"/>
            <a:chOff x="2653" y="2478"/>
            <a:chExt cx="572" cy="144"/>
          </a:xfrm>
        </xdr:grpSpPr>
        <xdr:sp macro="" textlink="">
          <xdr:nvSpPr>
            <xdr:cNvPr id="20" name="Oval 16">
              <a:extLst>
                <a:ext uri="{FF2B5EF4-FFF2-40B4-BE49-F238E27FC236}">
                  <a16:creationId xmlns:a16="http://schemas.microsoft.com/office/drawing/2014/main" id="{001CD908-845B-24C6-4708-922C6ADDEE95}"/>
                </a:ext>
              </a:extLst>
            </xdr:cNvPr>
            <xdr:cNvSpPr>
              <a:spLocks noChangeArrowheads="1"/>
            </xdr:cNvSpPr>
          </xdr:nvSpPr>
          <xdr:spPr bwMode="auto">
            <a:xfrm>
              <a:off x="2653" y="2478"/>
              <a:ext cx="272" cy="136"/>
            </a:xfrm>
            <a:prstGeom prst="ellipse">
              <a:avLst/>
            </a:prstGeom>
            <a:solidFill>
              <a:srgbClr val="000000"/>
            </a:solidFill>
            <a:ln w="9525">
              <a:solidFill>
                <a:srgbClr val="808080"/>
              </a:solidFill>
              <a:round/>
              <a:headEnd/>
              <a:tailEnd/>
            </a:ln>
          </xdr:spPr>
        </xdr:sp>
        <xdr:sp macro="" textlink="">
          <xdr:nvSpPr>
            <xdr:cNvPr id="21" name="Freeform 17">
              <a:extLst>
                <a:ext uri="{FF2B5EF4-FFF2-40B4-BE49-F238E27FC236}">
                  <a16:creationId xmlns:a16="http://schemas.microsoft.com/office/drawing/2014/main" id="{D5392C3C-5E7D-0F80-91FA-0C644817B197}"/>
                </a:ext>
              </a:extLst>
            </xdr:cNvPr>
            <xdr:cNvSpPr>
              <a:spLocks/>
            </xdr:cNvSpPr>
          </xdr:nvSpPr>
          <xdr:spPr bwMode="auto">
            <a:xfrm>
              <a:off x="2912" y="2520"/>
              <a:ext cx="313" cy="102"/>
            </a:xfrm>
            <a:custGeom>
              <a:avLst/>
              <a:gdLst>
                <a:gd name="T0" fmla="*/ 0 w 313"/>
                <a:gd name="T1" fmla="*/ 40 h 102"/>
                <a:gd name="T2" fmla="*/ 72 w 313"/>
                <a:gd name="T3" fmla="*/ 0 h 102"/>
                <a:gd name="T4" fmla="*/ 160 w 313"/>
                <a:gd name="T5" fmla="*/ 48 h 102"/>
                <a:gd name="T6" fmla="*/ 280 w 313"/>
                <a:gd name="T7" fmla="*/ 72 h 102"/>
                <a:gd name="T8" fmla="*/ 288 w 313"/>
                <a:gd name="T9" fmla="*/ 24 h 102"/>
                <a:gd name="T10" fmla="*/ 0 60000 65536"/>
                <a:gd name="T11" fmla="*/ 0 60000 65536"/>
                <a:gd name="T12" fmla="*/ 0 60000 65536"/>
                <a:gd name="T13" fmla="*/ 0 60000 65536"/>
                <a:gd name="T14" fmla="*/ 0 60000 65536"/>
                <a:gd name="T15" fmla="*/ 0 w 313"/>
                <a:gd name="T16" fmla="*/ 0 h 102"/>
                <a:gd name="T17" fmla="*/ 313 w 313"/>
                <a:gd name="T18" fmla="*/ 102 h 102"/>
              </a:gdLst>
              <a:ahLst/>
              <a:cxnLst>
                <a:cxn ang="T10">
                  <a:pos x="T0" y="T1"/>
                </a:cxn>
                <a:cxn ang="T11">
                  <a:pos x="T2" y="T3"/>
                </a:cxn>
                <a:cxn ang="T12">
                  <a:pos x="T4" y="T5"/>
                </a:cxn>
                <a:cxn ang="T13">
                  <a:pos x="T6" y="T7"/>
                </a:cxn>
                <a:cxn ang="T14">
                  <a:pos x="T8" y="T9"/>
                </a:cxn>
              </a:cxnLst>
              <a:rect l="T15" t="T16" r="T17" b="T18"/>
              <a:pathLst>
                <a:path w="313" h="102">
                  <a:moveTo>
                    <a:pt x="0" y="40"/>
                  </a:moveTo>
                  <a:cubicBezTo>
                    <a:pt x="30" y="30"/>
                    <a:pt x="42" y="10"/>
                    <a:pt x="72" y="0"/>
                  </a:cubicBezTo>
                  <a:cubicBezTo>
                    <a:pt x="142" y="12"/>
                    <a:pt x="110" y="15"/>
                    <a:pt x="160" y="48"/>
                  </a:cubicBezTo>
                  <a:cubicBezTo>
                    <a:pt x="178" y="102"/>
                    <a:pt x="226" y="77"/>
                    <a:pt x="280" y="72"/>
                  </a:cubicBezTo>
                  <a:cubicBezTo>
                    <a:pt x="297" y="21"/>
                    <a:pt x="313" y="24"/>
                    <a:pt x="288" y="24"/>
                  </a:cubicBezTo>
                </a:path>
              </a:pathLst>
            </a:custGeom>
            <a:solidFill>
              <a:srgbClr val="000000"/>
            </a:solidFill>
            <a:ln w="38100" cap="flat" cmpd="sng">
              <a:solidFill>
                <a:srgbClr val="808080"/>
              </a:solidFill>
              <a:prstDash val="solid"/>
              <a:round/>
              <a:headEnd type="none" w="med" len="med"/>
              <a:tailEnd type="none" w="med" len="med"/>
            </a:ln>
          </xdr:spPr>
        </xdr:sp>
      </xdr:grpSp>
      <xdr:grpSp>
        <xdr:nvGrpSpPr>
          <xdr:cNvPr id="17" name="Group 18">
            <a:extLst>
              <a:ext uri="{FF2B5EF4-FFF2-40B4-BE49-F238E27FC236}">
                <a16:creationId xmlns:a16="http://schemas.microsoft.com/office/drawing/2014/main" id="{38A7B848-C579-807E-7AFE-00889F973C69}"/>
              </a:ext>
            </a:extLst>
          </xdr:cNvPr>
          <xdr:cNvGrpSpPr>
            <a:grpSpLocks/>
          </xdr:cNvGrpSpPr>
        </xdr:nvGrpSpPr>
        <xdr:grpSpPr bwMode="auto">
          <a:xfrm>
            <a:off x="2426" y="2614"/>
            <a:ext cx="572" cy="144"/>
            <a:chOff x="2653" y="2478"/>
            <a:chExt cx="572" cy="144"/>
          </a:xfrm>
        </xdr:grpSpPr>
        <xdr:sp macro="" textlink="">
          <xdr:nvSpPr>
            <xdr:cNvPr id="18" name="Oval 19">
              <a:extLst>
                <a:ext uri="{FF2B5EF4-FFF2-40B4-BE49-F238E27FC236}">
                  <a16:creationId xmlns:a16="http://schemas.microsoft.com/office/drawing/2014/main" id="{EE6894B2-5DA6-F1C7-E7F3-8D60B314BD33}"/>
                </a:ext>
              </a:extLst>
            </xdr:cNvPr>
            <xdr:cNvSpPr>
              <a:spLocks noChangeArrowheads="1"/>
            </xdr:cNvSpPr>
          </xdr:nvSpPr>
          <xdr:spPr bwMode="auto">
            <a:xfrm>
              <a:off x="2653" y="2478"/>
              <a:ext cx="272" cy="136"/>
            </a:xfrm>
            <a:prstGeom prst="ellipse">
              <a:avLst/>
            </a:prstGeom>
            <a:solidFill>
              <a:srgbClr val="000000"/>
            </a:solidFill>
            <a:ln w="9525">
              <a:solidFill>
                <a:srgbClr val="808080"/>
              </a:solidFill>
              <a:round/>
              <a:headEnd/>
              <a:tailEnd/>
            </a:ln>
          </xdr:spPr>
        </xdr:sp>
        <xdr:sp macro="" textlink="">
          <xdr:nvSpPr>
            <xdr:cNvPr id="19" name="Freeform 20">
              <a:extLst>
                <a:ext uri="{FF2B5EF4-FFF2-40B4-BE49-F238E27FC236}">
                  <a16:creationId xmlns:a16="http://schemas.microsoft.com/office/drawing/2014/main" id="{2356BA7B-89D8-49BD-0CE0-E9FDAF9EA8B4}"/>
                </a:ext>
              </a:extLst>
            </xdr:cNvPr>
            <xdr:cNvSpPr>
              <a:spLocks/>
            </xdr:cNvSpPr>
          </xdr:nvSpPr>
          <xdr:spPr bwMode="auto">
            <a:xfrm>
              <a:off x="2912" y="2520"/>
              <a:ext cx="313" cy="102"/>
            </a:xfrm>
            <a:custGeom>
              <a:avLst/>
              <a:gdLst>
                <a:gd name="T0" fmla="*/ 0 w 313"/>
                <a:gd name="T1" fmla="*/ 40 h 102"/>
                <a:gd name="T2" fmla="*/ 72 w 313"/>
                <a:gd name="T3" fmla="*/ 0 h 102"/>
                <a:gd name="T4" fmla="*/ 160 w 313"/>
                <a:gd name="T5" fmla="*/ 48 h 102"/>
                <a:gd name="T6" fmla="*/ 280 w 313"/>
                <a:gd name="T7" fmla="*/ 72 h 102"/>
                <a:gd name="T8" fmla="*/ 288 w 313"/>
                <a:gd name="T9" fmla="*/ 24 h 102"/>
                <a:gd name="T10" fmla="*/ 0 60000 65536"/>
                <a:gd name="T11" fmla="*/ 0 60000 65536"/>
                <a:gd name="T12" fmla="*/ 0 60000 65536"/>
                <a:gd name="T13" fmla="*/ 0 60000 65536"/>
                <a:gd name="T14" fmla="*/ 0 60000 65536"/>
                <a:gd name="T15" fmla="*/ 0 w 313"/>
                <a:gd name="T16" fmla="*/ 0 h 102"/>
                <a:gd name="T17" fmla="*/ 313 w 313"/>
                <a:gd name="T18" fmla="*/ 102 h 102"/>
              </a:gdLst>
              <a:ahLst/>
              <a:cxnLst>
                <a:cxn ang="T10">
                  <a:pos x="T0" y="T1"/>
                </a:cxn>
                <a:cxn ang="T11">
                  <a:pos x="T2" y="T3"/>
                </a:cxn>
                <a:cxn ang="T12">
                  <a:pos x="T4" y="T5"/>
                </a:cxn>
                <a:cxn ang="T13">
                  <a:pos x="T6" y="T7"/>
                </a:cxn>
                <a:cxn ang="T14">
                  <a:pos x="T8" y="T9"/>
                </a:cxn>
              </a:cxnLst>
              <a:rect l="T15" t="T16" r="T17" b="T18"/>
              <a:pathLst>
                <a:path w="313" h="102">
                  <a:moveTo>
                    <a:pt x="0" y="40"/>
                  </a:moveTo>
                  <a:cubicBezTo>
                    <a:pt x="30" y="30"/>
                    <a:pt x="42" y="10"/>
                    <a:pt x="72" y="0"/>
                  </a:cubicBezTo>
                  <a:cubicBezTo>
                    <a:pt x="142" y="12"/>
                    <a:pt x="110" y="15"/>
                    <a:pt x="160" y="48"/>
                  </a:cubicBezTo>
                  <a:cubicBezTo>
                    <a:pt x="178" y="102"/>
                    <a:pt x="226" y="77"/>
                    <a:pt x="280" y="72"/>
                  </a:cubicBezTo>
                  <a:cubicBezTo>
                    <a:pt x="297" y="21"/>
                    <a:pt x="313" y="24"/>
                    <a:pt x="288" y="24"/>
                  </a:cubicBezTo>
                </a:path>
              </a:pathLst>
            </a:custGeom>
            <a:solidFill>
              <a:srgbClr val="000000"/>
            </a:solidFill>
            <a:ln w="38100" cap="flat" cmpd="sng">
              <a:solidFill>
                <a:srgbClr val="808080"/>
              </a:solidFill>
              <a:prstDash val="solid"/>
              <a:round/>
              <a:headEnd type="none" w="med" len="med"/>
              <a:tailEnd type="none" w="med" len="med"/>
            </a:ln>
          </xdr:spPr>
        </xdr:sp>
      </xdr:grp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20320</xdr:colOff>
      <xdr:row>33</xdr:row>
      <xdr:rowOff>203200</xdr:rowOff>
    </xdr:from>
    <xdr:to>
      <xdr:col>10</xdr:col>
      <xdr:colOff>731520</xdr:colOff>
      <xdr:row>41</xdr:row>
      <xdr:rowOff>179004</xdr:rowOff>
    </xdr:to>
    <xdr:pic>
      <xdr:nvPicPr>
        <xdr:cNvPr id="9" name="図 8">
          <a:extLst>
            <a:ext uri="{FF2B5EF4-FFF2-40B4-BE49-F238E27FC236}">
              <a16:creationId xmlns:a16="http://schemas.microsoft.com/office/drawing/2014/main" id="{C6FC0021-F486-E35A-0ED4-CAA9A940D6F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94080" y="15179040"/>
          <a:ext cx="11155680" cy="2170364"/>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1.02% :</a:t>
          </a:r>
          <a:r>
            <a:rPr kumimoji="1" lang="ja-JP" altLang="en-US" sz="1400" b="1">
              <a:solidFill>
                <a:srgbClr val="FFFF00"/>
              </a:solidFill>
            </a:rPr>
            <a:t>　増減なし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0">
              <a:solidFill>
                <a:srgbClr val="FFFF00"/>
              </a:solidFill>
            </a:rPr>
            <a:t>BBX</a:t>
          </a:r>
          <a:r>
            <a:rPr kumimoji="1" lang="en-US" altLang="ja-JP" sz="1400" b="1">
              <a:solidFill>
                <a:srgbClr val="FFFF00"/>
              </a:solidFill>
            </a:rPr>
            <a:t>1</a:t>
          </a:r>
          <a:r>
            <a:rPr kumimoji="1" lang="ja-JP" altLang="en-US" sz="1400" b="1">
              <a:solidFill>
                <a:srgbClr val="FFFF00"/>
              </a:solidFill>
            </a:rPr>
            <a:t>・</a:t>
          </a:r>
          <a:r>
            <a:rPr kumimoji="1" lang="en-US" altLang="ja-JP" sz="1400" b="1">
              <a:solidFill>
                <a:srgbClr val="FFFF00"/>
              </a:solidFill>
            </a:rPr>
            <a:t>5</a:t>
          </a:r>
        </a:p>
        <a:p>
          <a:pPr algn="l"/>
          <a:endParaRPr kumimoji="1" lang="en-US" altLang="ja-JP" sz="1400" b="1">
            <a:solidFill>
              <a:srgbClr val="FFFF00"/>
            </a:solidFill>
          </a:endParaRP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波リバウンドもピークインしている　今週は毎日</a:t>
          </a:r>
          <a:r>
            <a:rPr kumimoji="1" lang="en-US" altLang="ja-JP" sz="2000" b="1">
              <a:solidFill>
                <a:srgbClr val="FFFF00"/>
              </a:solidFill>
            </a:rPr>
            <a:t>14</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3312160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3068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地域人口当たりの感染率</a:t>
          </a:r>
        </a:p>
        <a:p>
          <a:r>
            <a:rPr lang="ja-JP" altLang="en-US" sz="2000" b="0" i="0">
              <a:solidFill>
                <a:schemeClr val="dk1"/>
              </a:solidFill>
              <a:effectLst/>
              <a:latin typeface="+mn-lt"/>
              <a:ea typeface="+mn-ea"/>
              <a:cs typeface="+mn-cs"/>
            </a:rPr>
            <a:t>　　　・　ヨーロッパ　</a:t>
          </a:r>
          <a:r>
            <a:rPr lang="en-US" altLang="ja-JP" sz="2000" b="0" i="0">
              <a:solidFill>
                <a:schemeClr val="dk1"/>
              </a:solidFill>
              <a:effectLst/>
              <a:latin typeface="+mn-lt"/>
              <a:ea typeface="+mn-ea"/>
              <a:cs typeface="+mn-cs"/>
            </a:rPr>
            <a:t>2.5/7</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=36%</a:t>
          </a:r>
        </a:p>
        <a:p>
          <a:r>
            <a:rPr lang="en-US" altLang="ja-JP" sz="2000" b="0" i="0" baseline="0">
              <a:solidFill>
                <a:schemeClr val="dk1"/>
              </a:solidFill>
              <a:effectLst/>
              <a:latin typeface="+mn-lt"/>
              <a:ea typeface="+mn-ea"/>
              <a:cs typeface="+mn-cs"/>
            </a:rPr>
            <a:t>        </a:t>
          </a:r>
          <a:r>
            <a:rPr lang="ja-JP" altLang="en-US" sz="2000" b="0" i="0" baseline="0">
              <a:solidFill>
                <a:schemeClr val="dk1"/>
              </a:solidFill>
              <a:effectLst/>
              <a:latin typeface="+mn-lt"/>
              <a:ea typeface="+mn-ea"/>
              <a:cs typeface="+mn-cs"/>
            </a:rPr>
            <a:t> ・　北米　　　　 </a:t>
          </a:r>
          <a:r>
            <a:rPr lang="en-US" altLang="ja-JP" sz="2000" b="0" i="0" baseline="0">
              <a:solidFill>
                <a:schemeClr val="dk1"/>
              </a:solidFill>
              <a:effectLst/>
              <a:latin typeface="+mn-lt"/>
              <a:ea typeface="+mn-ea"/>
              <a:cs typeface="+mn-cs"/>
            </a:rPr>
            <a:t>1.0/6</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=17%</a:t>
          </a:r>
          <a:r>
            <a:rPr lang="ja-JP" altLang="en-US" sz="2000" b="0" i="0" baseline="0">
              <a:solidFill>
                <a:schemeClr val="dk1"/>
              </a:solidFill>
              <a:effectLst/>
              <a:latin typeface="+mn-lt"/>
              <a:ea typeface="+mn-ea"/>
              <a:cs typeface="+mn-cs"/>
            </a:rPr>
            <a:t>　</a:t>
          </a:r>
        </a:p>
        <a:p>
          <a:r>
            <a:rPr lang="ja-JP" altLang="en-US" sz="2000" b="0" i="0" baseline="0">
              <a:solidFill>
                <a:schemeClr val="dk1"/>
              </a:solidFill>
              <a:effectLst/>
              <a:latin typeface="+mn-lt"/>
              <a:ea typeface="+mn-ea"/>
              <a:cs typeface="+mn-cs"/>
            </a:rPr>
            <a:t>　　　・　アジア　　　 </a:t>
          </a:r>
          <a:r>
            <a:rPr lang="en-US" altLang="ja-JP" sz="2000" b="0" i="0" baseline="0">
              <a:solidFill>
                <a:schemeClr val="dk1"/>
              </a:solidFill>
              <a:effectLst/>
              <a:latin typeface="+mn-lt"/>
              <a:ea typeface="+mn-ea"/>
              <a:cs typeface="+mn-cs"/>
            </a:rPr>
            <a:t>1.6/45</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 4%</a:t>
          </a:r>
          <a:endParaRPr lang="ja-JP" altLang="en-US" sz="2000" b="0" i="0" baseline="0">
            <a:solidFill>
              <a:schemeClr val="dk1"/>
            </a:solidFill>
            <a:effectLst/>
            <a:latin typeface="+mn-lt"/>
            <a:ea typeface="+mn-ea"/>
            <a:cs typeface="+mn-cs"/>
          </a:endParaRPr>
        </a:p>
        <a:p>
          <a:r>
            <a:rPr lang="ja-JP" altLang="en-US" sz="2000" b="0" i="0" baseline="0">
              <a:solidFill>
                <a:schemeClr val="dk1"/>
              </a:solidFill>
              <a:effectLst/>
              <a:latin typeface="+mn-lt"/>
              <a:ea typeface="+mn-ea"/>
              <a:cs typeface="+mn-cs"/>
            </a:rPr>
            <a:t>　　　・　中南米</a:t>
          </a:r>
          <a:r>
            <a:rPr lang="ja-JP" altLang="en-US" sz="2000" b="0" i="0">
              <a:solidFill>
                <a:schemeClr val="dk1"/>
              </a:solidFill>
              <a:effectLst/>
              <a:latin typeface="+mn-lt"/>
              <a:ea typeface="+mn-ea"/>
              <a:cs typeface="+mn-cs"/>
            </a:rPr>
            <a:t>　　　</a:t>
          </a:r>
          <a:r>
            <a:rPr lang="en-US" altLang="ja-JP" sz="2000" b="0" i="0">
              <a:solidFill>
                <a:schemeClr val="dk1"/>
              </a:solidFill>
              <a:effectLst/>
              <a:latin typeface="+mn-lt"/>
              <a:ea typeface="+mn-ea"/>
              <a:cs typeface="+mn-cs"/>
            </a:rPr>
            <a:t>0.8/4</a:t>
          </a:r>
          <a:r>
            <a:rPr lang="ja-JP" altLang="en-US" sz="2000" b="0" i="0">
              <a:solidFill>
                <a:schemeClr val="dk1"/>
              </a:solidFill>
              <a:effectLst/>
              <a:latin typeface="+mn-lt"/>
              <a:ea typeface="+mn-ea"/>
              <a:cs typeface="+mn-cs"/>
            </a:rPr>
            <a:t>億人</a:t>
          </a:r>
          <a:r>
            <a:rPr lang="en-US" altLang="ja-JP" sz="2000" b="0" i="0" baseline="0">
              <a:solidFill>
                <a:schemeClr val="dk1"/>
              </a:solidFill>
              <a:effectLst/>
              <a:latin typeface="+mn-lt"/>
              <a:ea typeface="+mn-ea"/>
              <a:cs typeface="+mn-cs"/>
            </a:rPr>
            <a:t>   =20%</a:t>
          </a:r>
          <a:endParaRPr lang="ja-JP" altLang="en-US"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　アフリカ他　</a:t>
          </a:r>
          <a:r>
            <a:rPr lang="en-US" altLang="ja-JP" sz="2000" b="0" i="0">
              <a:solidFill>
                <a:schemeClr val="dk1"/>
              </a:solidFill>
              <a:effectLst/>
              <a:latin typeface="+mn-lt"/>
              <a:ea typeface="+mn-ea"/>
              <a:cs typeface="+mn-cs"/>
            </a:rPr>
            <a:t>0.7/16</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 5%</a:t>
          </a:r>
          <a:r>
            <a:rPr lang="ja-JP" altLang="en-US" sz="2000" b="0" i="0">
              <a:solidFill>
                <a:schemeClr val="dk1"/>
              </a:solidFill>
              <a:effectLst/>
              <a:latin typeface="+mn-lt"/>
              <a:ea typeface="+mn-ea"/>
              <a:cs typeface="+mn-cs"/>
            </a:rPr>
            <a:t>　　</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一連の新型コロナウイルスの感染状況から　感染源はアジア・アフリカに風土的に存在したウイルスで、歴史的に抗原接触が希薄であったヨーロッパ・南北アメリカ大陸で急速に感染拡大したと推察された。</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　　　　　　</a:t>
          </a:r>
          <a:endParaRPr lang="en-US" altLang="ja-JP" sz="2000" b="1" i="0">
            <a:solidFill>
              <a:schemeClr val="dk1"/>
            </a:solidFill>
            <a:effectLst/>
            <a:latin typeface="+mn-lt"/>
            <a:ea typeface="+mn-ea"/>
            <a:cs typeface="+mn-cs"/>
          </a:endParaRPr>
        </a:p>
      </xdr:txBody>
    </xdr:sp>
    <xdr:clientData/>
  </xdr:twoCellAnchor>
  <xdr:twoCellAnchor>
    <xdr:from>
      <xdr:col>3</xdr:col>
      <xdr:colOff>621844</xdr:colOff>
      <xdr:row>38</xdr:row>
      <xdr:rowOff>20319</xdr:rowOff>
    </xdr:from>
    <xdr:to>
      <xdr:col>4</xdr:col>
      <xdr:colOff>660403</xdr:colOff>
      <xdr:row>39</xdr:row>
      <xdr:rowOff>40639</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501924" y="15535679"/>
          <a:ext cx="29464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579120</xdr:colOff>
      <xdr:row>38</xdr:row>
      <xdr:rowOff>71120</xdr:rowOff>
    </xdr:from>
    <xdr:to>
      <xdr:col>6</xdr:col>
      <xdr:colOff>833120</xdr:colOff>
      <xdr:row>39</xdr:row>
      <xdr:rowOff>40640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132320" y="15819120"/>
          <a:ext cx="24384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701048</xdr:colOff>
      <xdr:row>38</xdr:row>
      <xdr:rowOff>10160</xdr:rowOff>
    </xdr:from>
    <xdr:to>
      <xdr:col>5</xdr:col>
      <xdr:colOff>558804</xdr:colOff>
      <xdr:row>39</xdr:row>
      <xdr:rowOff>71120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5923286" y="15758162"/>
          <a:ext cx="335280" cy="1188716"/>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599440</xdr:colOff>
      <xdr:row>39</xdr:row>
      <xdr:rowOff>6716</xdr:rowOff>
    </xdr:from>
    <xdr:to>
      <xdr:col>10</xdr:col>
      <xdr:colOff>10160</xdr:colOff>
      <xdr:row>41</xdr:row>
      <xdr:rowOff>10140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3820160" y="1645575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345440</xdr:colOff>
      <xdr:row>34</xdr:row>
      <xdr:rowOff>213360</xdr:rowOff>
    </xdr:from>
    <xdr:to>
      <xdr:col>8</xdr:col>
      <xdr:colOff>508000</xdr:colOff>
      <xdr:row>39</xdr:row>
      <xdr:rowOff>71120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514080" y="15107920"/>
          <a:ext cx="1229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723120" y="14538960"/>
          <a:ext cx="255016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BBX1-5</a:t>
          </a:r>
          <a:endParaRPr kumimoji="1" lang="ja-JP" altLang="en-US" sz="1800">
            <a:solidFill>
              <a:srgbClr val="FFFF00"/>
            </a:solidFill>
          </a:endParaRPr>
        </a:p>
      </xdr:txBody>
    </xdr:sp>
    <xdr:clientData/>
  </xdr:twoCellAnchor>
  <xdr:twoCellAnchor>
    <xdr:from>
      <xdr:col>8</xdr:col>
      <xdr:colOff>589280</xdr:colOff>
      <xdr:row>37</xdr:row>
      <xdr:rowOff>243840</xdr:rowOff>
    </xdr:from>
    <xdr:to>
      <xdr:col>9</xdr:col>
      <xdr:colOff>477520</xdr:colOff>
      <xdr:row>39</xdr:row>
      <xdr:rowOff>111760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393680" y="15930880"/>
          <a:ext cx="416560" cy="11887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968852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0</xdr:colOff>
      <xdr:row>38</xdr:row>
      <xdr:rowOff>71120</xdr:rowOff>
    </xdr:from>
    <xdr:to>
      <xdr:col>10</xdr:col>
      <xdr:colOff>528320</xdr:colOff>
      <xdr:row>38</xdr:row>
      <xdr:rowOff>152400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623040" y="16245840"/>
          <a:ext cx="528320" cy="8128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12</xdr:col>
      <xdr:colOff>132080</xdr:colOff>
      <xdr:row>19</xdr:row>
      <xdr:rowOff>121920</xdr:rowOff>
    </xdr:from>
    <xdr:to>
      <xdr:col>12</xdr:col>
      <xdr:colOff>477520</xdr:colOff>
      <xdr:row>24</xdr:row>
      <xdr:rowOff>10160</xdr:rowOff>
    </xdr:to>
    <xdr:sp macro="" textlink="">
      <xdr:nvSpPr>
        <xdr:cNvPr id="4" name="右中かっこ 3">
          <a:extLst>
            <a:ext uri="{FF2B5EF4-FFF2-40B4-BE49-F238E27FC236}">
              <a16:creationId xmlns:a16="http://schemas.microsoft.com/office/drawing/2014/main" id="{054FB224-B5BB-D6CC-744A-DEAFBE34BEFD}"/>
            </a:ext>
          </a:extLst>
        </xdr:cNvPr>
        <xdr:cNvSpPr/>
      </xdr:nvSpPr>
      <xdr:spPr>
        <a:xfrm>
          <a:off x="13401040" y="11734800"/>
          <a:ext cx="345440" cy="955040"/>
        </a:xfrm>
        <a:prstGeom prst="rightBrace">
          <a:avLst>
            <a:gd name="adj1" fmla="val 0"/>
            <a:gd name="adj2" fmla="val 50000"/>
          </a:avLst>
        </a:prstGeom>
        <a:ln w="28575">
          <a:solidFill>
            <a:srgbClr val="FFFF00"/>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1</xdr:col>
      <xdr:colOff>233680</xdr:colOff>
      <xdr:row>2</xdr:row>
      <xdr:rowOff>248644</xdr:rowOff>
    </xdr:from>
    <xdr:to>
      <xdr:col>5</xdr:col>
      <xdr:colOff>474980</xdr:colOff>
      <xdr:row>2</xdr:row>
      <xdr:rowOff>3362960</xdr:rowOff>
    </xdr:to>
    <xdr:pic>
      <xdr:nvPicPr>
        <xdr:cNvPr id="15" name="図 14">
          <a:extLst>
            <a:ext uri="{FF2B5EF4-FFF2-40B4-BE49-F238E27FC236}">
              <a16:creationId xmlns:a16="http://schemas.microsoft.com/office/drawing/2014/main" id="{CE9E5FBA-FE9E-4475-4C1F-F2D52B587EA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07440" y="1041124"/>
          <a:ext cx="5494020" cy="31143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5</xdr:row>
      <xdr:rowOff>1362075</xdr:rowOff>
    </xdr:from>
    <xdr:to>
      <xdr:col>0</xdr:col>
      <xdr:colOff>5772109</xdr:colOff>
      <xdr:row>5</xdr:row>
      <xdr:rowOff>3714750</xdr:rowOff>
    </xdr:to>
    <xdr:pic>
      <xdr:nvPicPr>
        <xdr:cNvPr id="2" name="図 1">
          <a:extLst>
            <a:ext uri="{FF2B5EF4-FFF2-40B4-BE49-F238E27FC236}">
              <a16:creationId xmlns:a16="http://schemas.microsoft.com/office/drawing/2014/main" id="{9FE7C63B-DA36-7646-2BEE-B80F949CBD1E}"/>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bright="-7000"/>
                  </a14:imgEffect>
                </a14:imgLayer>
              </a14:imgProps>
            </a:ext>
          </a:extLst>
        </a:blip>
        <a:stretch>
          <a:fillRect/>
        </a:stretch>
      </xdr:blipFill>
      <xdr:spPr>
        <a:xfrm>
          <a:off x="152400" y="5686425"/>
          <a:ext cx="5619709" cy="235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90815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25</xdr:row>
      <xdr:rowOff>53340</xdr:rowOff>
    </xdr:from>
    <xdr:to>
      <xdr:col>13</xdr:col>
      <xdr:colOff>502920</xdr:colOff>
      <xdr:row>52</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16</xdr:col>
      <xdr:colOff>434340</xdr:colOff>
      <xdr:row>23</xdr:row>
      <xdr:rowOff>24319</xdr:rowOff>
    </xdr:from>
    <xdr:to>
      <xdr:col>18</xdr:col>
      <xdr:colOff>18887</xdr:colOff>
      <xdr:row>46</xdr:row>
      <xdr:rowOff>15240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7940040" y="3925759"/>
          <a:ext cx="514187" cy="382378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198120</xdr:colOff>
      <xdr:row>23</xdr:row>
      <xdr:rowOff>20267</xdr:rowOff>
    </xdr:from>
    <xdr:to>
      <xdr:col>4</xdr:col>
      <xdr:colOff>6079</xdr:colOff>
      <xdr:row>46</xdr:row>
      <xdr:rowOff>7620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1165860" y="3921707"/>
          <a:ext cx="737599" cy="382021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jstage.jst.go.jp/article/shokueishi/63/4/63_136/_article/-char/ja/" TargetMode="External"/><Relationship Id="rId1" Type="http://schemas.openxmlformats.org/officeDocument/2006/relationships/hyperlink" Target="https://www.foods-ch.com/anzen/kt_4564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news.yahoo.co.jp/articles/971d5833c65098e210787e86d13bf3f7a0ca0baf" TargetMode="External"/><Relationship Id="rId7" Type="http://schemas.openxmlformats.org/officeDocument/2006/relationships/printerSettings" Target="../printerSettings/printerSettings6.bin"/><Relationship Id="rId2" Type="http://schemas.openxmlformats.org/officeDocument/2006/relationships/hyperlink" Target="https://www.fukushihoken.metro.tokyo.lg.jp/shokuhin/hokinsya/r5_hokinsokuhou.html" TargetMode="External"/><Relationship Id="rId1" Type="http://schemas.openxmlformats.org/officeDocument/2006/relationships/hyperlink" Target="https://news.goo.ne.jp/article/kanagawa/region/kanagawa-20230226202728.html" TargetMode="External"/><Relationship Id="rId6" Type="http://schemas.openxmlformats.org/officeDocument/2006/relationships/hyperlink" Target="https://news.goo.ne.jp/article/tokaitv/nation/tokaitv-20230226-1656-25551.html" TargetMode="External"/><Relationship Id="rId5" Type="http://schemas.openxmlformats.org/officeDocument/2006/relationships/hyperlink" Target="https://news.yahoo.co.jp/articles/96b36b35846e1de47c4fa57be9089d092338af1a" TargetMode="External"/><Relationship Id="rId4" Type="http://schemas.openxmlformats.org/officeDocument/2006/relationships/hyperlink" Target="https://news.yahoo.co.jp/articles/f67c759d307e715aa9dae67cc978014985300404"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viet-jo.com/news/economy/230301165456.html" TargetMode="External"/><Relationship Id="rId3" Type="http://schemas.openxmlformats.org/officeDocument/2006/relationships/hyperlink" Target="https://www.thaich.net/news/20230226fa.htm" TargetMode="External"/><Relationship Id="rId7" Type="http://schemas.openxmlformats.org/officeDocument/2006/relationships/hyperlink" Target="https://news.yahoo.co.jp/articles/daa57cc315977e8280ef1ccdbd653f2902305269" TargetMode="External"/><Relationship Id="rId2" Type="http://schemas.openxmlformats.org/officeDocument/2006/relationships/hyperlink" Target="https://www.nikkei.com/article/DGXZQOGN2644T0W3A220C2000000/" TargetMode="External"/><Relationship Id="rId1" Type="http://schemas.openxmlformats.org/officeDocument/2006/relationships/hyperlink" Target="https://www.jetro.go.jp/biznews/2023/02/09dcb4ac4657f671.html" TargetMode="External"/><Relationship Id="rId6" Type="http://schemas.openxmlformats.org/officeDocument/2006/relationships/hyperlink" Target="https://eleminist.com/article/2550" TargetMode="External"/><Relationship Id="rId11" Type="http://schemas.openxmlformats.org/officeDocument/2006/relationships/printerSettings" Target="../printerSettings/printerSettings7.bin"/><Relationship Id="rId5" Type="http://schemas.openxmlformats.org/officeDocument/2006/relationships/hyperlink" Target="https://ashu-aseanstatistics.com/news/106076-49225712110" TargetMode="External"/><Relationship Id="rId10" Type="http://schemas.openxmlformats.org/officeDocument/2006/relationships/hyperlink" Target="https://www.afpbb.com/articles/-/3452891" TargetMode="External"/><Relationship Id="rId4" Type="http://schemas.openxmlformats.org/officeDocument/2006/relationships/hyperlink" Target="https://www.afpbb.com/articles/-/3453334" TargetMode="External"/><Relationship Id="rId9" Type="http://schemas.openxmlformats.org/officeDocument/2006/relationships/hyperlink" Target="https://newsdig.tbs.co.jp/articles/-/355470?display=1"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0"/>
  <sheetViews>
    <sheetView zoomScaleNormal="100" workbookViewId="0">
      <selection activeCell="C19" sqref="A9:H19"/>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202" t="s">
        <v>260</v>
      </c>
      <c r="B1" s="203"/>
      <c r="C1" s="203" t="s">
        <v>238</v>
      </c>
      <c r="D1" s="203"/>
      <c r="E1" s="203"/>
      <c r="F1" s="203"/>
      <c r="G1" s="203"/>
      <c r="H1" s="203"/>
      <c r="I1" s="114"/>
    </row>
    <row r="2" spans="1:17">
      <c r="A2" s="204" t="s">
        <v>120</v>
      </c>
      <c r="B2" s="205"/>
      <c r="C2" s="205"/>
      <c r="D2" s="205"/>
      <c r="E2" s="205"/>
      <c r="F2" s="205"/>
      <c r="G2" s="205"/>
      <c r="H2" s="205"/>
      <c r="I2" s="114"/>
    </row>
    <row r="3" spans="1:17" ht="15.75" customHeight="1">
      <c r="A3" s="559" t="s">
        <v>29</v>
      </c>
      <c r="B3" s="560"/>
      <c r="C3" s="560"/>
      <c r="D3" s="560"/>
      <c r="E3" s="560"/>
      <c r="F3" s="560"/>
      <c r="G3" s="560"/>
      <c r="H3" s="561"/>
      <c r="I3" s="114"/>
    </row>
    <row r="4" spans="1:17">
      <c r="A4" s="204" t="s">
        <v>191</v>
      </c>
      <c r="B4" s="205"/>
      <c r="C4" s="205"/>
      <c r="D4" s="205"/>
      <c r="E4" s="205"/>
      <c r="F4" s="205"/>
      <c r="G4" s="205"/>
      <c r="H4" s="205"/>
      <c r="I4" s="114"/>
    </row>
    <row r="5" spans="1:17">
      <c r="A5" s="204" t="s">
        <v>121</v>
      </c>
      <c r="B5" s="205"/>
      <c r="C5" s="205"/>
      <c r="D5" s="205"/>
      <c r="E5" s="205"/>
      <c r="F5" s="205"/>
      <c r="G5" s="205"/>
      <c r="H5" s="205"/>
      <c r="I5" s="114"/>
    </row>
    <row r="6" spans="1:17">
      <c r="A6" s="206" t="s">
        <v>120</v>
      </c>
      <c r="B6" s="207"/>
      <c r="C6" s="207"/>
      <c r="D6" s="207"/>
      <c r="E6" s="207"/>
      <c r="F6" s="207"/>
      <c r="G6" s="207"/>
      <c r="H6" s="207"/>
      <c r="I6" s="114"/>
    </row>
    <row r="7" spans="1:17">
      <c r="A7" s="206" t="s">
        <v>122</v>
      </c>
      <c r="B7" s="207"/>
      <c r="C7" s="207"/>
      <c r="D7" s="207"/>
      <c r="E7" s="207"/>
      <c r="F7" s="207"/>
      <c r="G7" s="207"/>
      <c r="H7" s="207"/>
      <c r="I7" s="114"/>
    </row>
    <row r="8" spans="1:17">
      <c r="A8" s="208" t="s">
        <v>123</v>
      </c>
      <c r="B8" s="209"/>
      <c r="C8" s="209"/>
      <c r="D8" s="209"/>
      <c r="E8" s="209"/>
      <c r="F8" s="209"/>
      <c r="G8" s="209"/>
      <c r="H8" s="209"/>
      <c r="I8" s="114"/>
    </row>
    <row r="9" spans="1:17" ht="15" customHeight="1">
      <c r="A9" s="248" t="s">
        <v>124</v>
      </c>
      <c r="B9" s="249" t="str">
        <f>+'8　食中毒記事等 '!A2</f>
        <v>横浜・港南区のスーパーで販売の馬刺しから大腸菌　市が販売禁止と回収指示　食べた女性に下痢や血便</v>
      </c>
      <c r="C9" s="250"/>
      <c r="D9" s="250"/>
      <c r="E9" s="250"/>
      <c r="F9" s="250"/>
      <c r="G9" s="250"/>
      <c r="H9" s="250"/>
      <c r="I9" s="114"/>
    </row>
    <row r="10" spans="1:17" ht="15" customHeight="1">
      <c r="A10" s="248" t="s">
        <v>125</v>
      </c>
      <c r="B10" s="249" t="s">
        <v>265</v>
      </c>
      <c r="C10" s="249" t="s">
        <v>246</v>
      </c>
      <c r="D10" s="251">
        <f>+'8　ノロウイルス関連情報 '!G73</f>
        <v>6.2</v>
      </c>
      <c r="E10" s="249" t="s">
        <v>247</v>
      </c>
      <c r="F10" s="252">
        <f>+'8　ノロウイルス関連情報 '!I73</f>
        <v>-1.1299999999999999</v>
      </c>
      <c r="G10" s="250" t="s">
        <v>29</v>
      </c>
      <c r="H10" s="250"/>
      <c r="I10" s="114"/>
      <c r="L10" t="s">
        <v>265</v>
      </c>
      <c r="M10" t="s">
        <v>276</v>
      </c>
      <c r="N10">
        <v>7.26</v>
      </c>
      <c r="O10" t="s">
        <v>277</v>
      </c>
      <c r="P10">
        <v>-0.65000000000000036</v>
      </c>
      <c r="Q10" t="s">
        <v>278</v>
      </c>
    </row>
    <row r="11" spans="1:17" s="129" customFormat="1" ht="15" customHeight="1">
      <c r="A11" s="253" t="s">
        <v>126</v>
      </c>
      <c r="B11" s="565" t="str">
        <f>+'8　 残留農薬　等 '!A2</f>
        <v>生鮮バナナ(カリビアンクイーン) 一部残留農薬基準超過</v>
      </c>
      <c r="C11" s="565"/>
      <c r="D11" s="565"/>
      <c r="E11" s="565"/>
      <c r="F11" s="565"/>
      <c r="G11" s="565"/>
      <c r="H11" s="254"/>
      <c r="I11" s="128"/>
      <c r="J11" s="129" t="s">
        <v>127</v>
      </c>
      <c r="L11" s="129" t="s">
        <v>275</v>
      </c>
    </row>
    <row r="12" spans="1:17" ht="15" customHeight="1">
      <c r="A12" s="248" t="s">
        <v>128</v>
      </c>
      <c r="B12" s="249" t="str">
        <f>+'8　食品表示'!A2</f>
        <v xml:space="preserve">【公明新聞】酒類の輸出拡大、団体と意見交換 - 岩崎たかし（イワサキタカシ） - 選挙ドットコム </v>
      </c>
      <c r="C12" s="250"/>
      <c r="D12" s="250"/>
      <c r="E12" s="250"/>
      <c r="F12" s="250"/>
      <c r="G12" s="250"/>
      <c r="H12" s="250"/>
      <c r="I12" s="114"/>
      <c r="L12" t="s">
        <v>280</v>
      </c>
    </row>
    <row r="13" spans="1:17" ht="15" customHeight="1">
      <c r="A13" s="248" t="s">
        <v>129</v>
      </c>
      <c r="B13" s="255" t="str">
        <f>+'8　海外情報'!A2</f>
        <v>財政省、タバコや酒類の特別消費税増税の必要性を主張 企業は延期求める 　VIETJOベトナムニュース</v>
      </c>
      <c r="C13" s="250"/>
      <c r="D13" s="250"/>
      <c r="E13" s="250"/>
      <c r="F13" s="250"/>
      <c r="G13" s="250"/>
      <c r="H13" s="250"/>
      <c r="I13" s="114"/>
      <c r="L13" t="s">
        <v>281</v>
      </c>
    </row>
    <row r="14" spans="1:17" ht="15" customHeight="1">
      <c r="A14" s="255" t="s">
        <v>130</v>
      </c>
      <c r="B14" s="256" t="str">
        <f>+'8　海外情報'!A8</f>
        <v xml:space="preserve">インドの名目GDPが旧宗主国イギリスを抜き世界5位に　中国から生産拠点を移す企業が追い風か　4位ドイツ・3位日本 ｜ TBS </v>
      </c>
      <c r="C14" s="562"/>
      <c r="D14" s="562"/>
      <c r="E14" s="562"/>
      <c r="F14" s="562"/>
      <c r="G14" s="562"/>
      <c r="H14" s="563"/>
      <c r="I14" s="114"/>
      <c r="L14" t="s">
        <v>282</v>
      </c>
    </row>
    <row r="15" spans="1:17" ht="15" customHeight="1">
      <c r="A15" s="248" t="s">
        <v>131</v>
      </c>
      <c r="B15" s="249" t="str">
        <f>+'8　感染症統計'!A21</f>
        <v>※2023年 第8週（2/20～2/26） 現在</v>
      </c>
      <c r="C15" s="250"/>
      <c r="D15" s="249" t="s">
        <v>21</v>
      </c>
      <c r="E15" s="250"/>
      <c r="F15" s="250"/>
      <c r="G15" s="250"/>
      <c r="H15" s="250"/>
      <c r="I15" s="114"/>
      <c r="N15" t="s">
        <v>279</v>
      </c>
    </row>
    <row r="16" spans="1:17" ht="15" customHeight="1">
      <c r="A16" s="248" t="s">
        <v>132</v>
      </c>
      <c r="B16" s="564" t="str">
        <f>+'7　感染症情報'!B2</f>
        <v>2023年第7週（2月13日〜 2月19日）</v>
      </c>
      <c r="C16" s="564"/>
      <c r="D16" s="564"/>
      <c r="E16" s="564"/>
      <c r="F16" s="564"/>
      <c r="G16" s="564"/>
      <c r="H16" s="250"/>
      <c r="I16" s="114"/>
    </row>
    <row r="17" spans="1:16" ht="15" customHeight="1">
      <c r="A17" s="248" t="s">
        <v>227</v>
      </c>
      <c r="B17" s="385" t="str">
        <f>+'8  衛生訓話'!A2</f>
        <v>　今週のお題 (作業靴、下駄箱はルールを守って清潔に！)</v>
      </c>
      <c r="C17" s="250"/>
      <c r="D17" s="250"/>
      <c r="E17" s="250"/>
      <c r="F17" s="257"/>
      <c r="G17" s="250"/>
      <c r="H17" s="250"/>
      <c r="I17" s="114"/>
    </row>
    <row r="18" spans="1:16" ht="15" customHeight="1">
      <c r="A18" s="248" t="s">
        <v>136</v>
      </c>
      <c r="B18" s="250" t="str">
        <f>+'8　新型コロナウイルス情報'!C4</f>
        <v>今週の新型コロナ 新規感染者数　世界で99万人(対前週の増減 : 2万人減少)</v>
      </c>
      <c r="C18" s="250"/>
      <c r="D18" s="250"/>
      <c r="E18" s="250"/>
      <c r="F18" s="250" t="s">
        <v>21</v>
      </c>
      <c r="G18" s="250"/>
      <c r="H18" s="250"/>
      <c r="I18" s="114"/>
      <c r="P18" t="s">
        <v>279</v>
      </c>
    </row>
    <row r="19" spans="1:16" ht="15" customHeight="1">
      <c r="A19" s="248" t="s">
        <v>194</v>
      </c>
      <c r="B19" s="470" t="s">
        <v>301</v>
      </c>
      <c r="C19" s="250"/>
      <c r="D19" s="250"/>
      <c r="E19" s="250"/>
      <c r="F19" s="250"/>
      <c r="G19" s="250"/>
      <c r="H19" s="250"/>
      <c r="I19" s="114"/>
      <c r="L19" t="s">
        <v>283</v>
      </c>
    </row>
    <row r="20" spans="1:16">
      <c r="A20" s="208" t="s">
        <v>123</v>
      </c>
      <c r="B20" s="209"/>
      <c r="C20" s="209"/>
      <c r="D20" s="209"/>
      <c r="E20" s="209"/>
      <c r="F20" s="209"/>
      <c r="G20" s="209"/>
      <c r="H20" s="209"/>
      <c r="I20" s="114"/>
    </row>
    <row r="21" spans="1:16">
      <c r="A21" s="206" t="s">
        <v>21</v>
      </c>
      <c r="B21" s="207"/>
      <c r="C21" s="207"/>
      <c r="D21" s="207"/>
      <c r="E21" s="207"/>
      <c r="F21" s="207"/>
      <c r="G21" s="207"/>
      <c r="H21" s="207"/>
      <c r="I21" s="114"/>
    </row>
    <row r="22" spans="1:16">
      <c r="A22" s="115" t="s">
        <v>133</v>
      </c>
      <c r="I22" s="114"/>
    </row>
    <row r="23" spans="1:16">
      <c r="A23" s="114"/>
      <c r="I23" s="114"/>
    </row>
    <row r="24" spans="1:16">
      <c r="A24" s="114"/>
      <c r="I24" s="114"/>
    </row>
    <row r="25" spans="1:16">
      <c r="A25" s="114"/>
      <c r="I25" s="114"/>
    </row>
    <row r="26" spans="1:16">
      <c r="A26" s="114"/>
      <c r="I26" s="114"/>
    </row>
    <row r="27" spans="1:16">
      <c r="A27" s="114"/>
      <c r="I27" s="114"/>
    </row>
    <row r="28" spans="1:16">
      <c r="A28" s="114"/>
      <c r="I28" s="114"/>
    </row>
    <row r="29" spans="1:16">
      <c r="A29" s="114"/>
      <c r="I29" s="114"/>
    </row>
    <row r="30" spans="1:16">
      <c r="A30" s="114"/>
      <c r="I30" s="114"/>
    </row>
    <row r="31" spans="1:16">
      <c r="A31" s="114"/>
      <c r="I31" s="114"/>
    </row>
    <row r="32" spans="1:16">
      <c r="A32" s="114"/>
      <c r="I32" s="114"/>
    </row>
    <row r="33" spans="1:9" ht="13.8" thickBot="1">
      <c r="A33" s="116"/>
      <c r="B33" s="117"/>
      <c r="C33" s="117"/>
      <c r="D33" s="117"/>
      <c r="E33" s="117"/>
      <c r="F33" s="117"/>
      <c r="G33" s="117"/>
      <c r="H33" s="117"/>
      <c r="I33" s="114"/>
    </row>
    <row r="34" spans="1:9" ht="13.8" thickTop="1"/>
    <row r="37" spans="1:9" ht="24.6">
      <c r="A37" s="142" t="s">
        <v>157</v>
      </c>
    </row>
    <row r="38" spans="1:9" ht="40.5" customHeight="1">
      <c r="A38" s="566" t="s">
        <v>158</v>
      </c>
      <c r="B38" s="566"/>
      <c r="C38" s="566"/>
      <c r="D38" s="566"/>
      <c r="E38" s="566"/>
      <c r="F38" s="566"/>
      <c r="G38" s="566"/>
    </row>
    <row r="39" spans="1:9" ht="30.75" customHeight="1">
      <c r="A39" s="570" t="s">
        <v>159</v>
      </c>
      <c r="B39" s="570"/>
      <c r="C39" s="570"/>
      <c r="D39" s="570"/>
      <c r="E39" s="570"/>
      <c r="F39" s="570"/>
      <c r="G39" s="570"/>
    </row>
    <row r="40" spans="1:9" ht="15">
      <c r="A40" s="143"/>
    </row>
    <row r="41" spans="1:9" ht="69.75" customHeight="1">
      <c r="A41" s="568" t="s">
        <v>167</v>
      </c>
      <c r="B41" s="568"/>
      <c r="C41" s="568"/>
      <c r="D41" s="568"/>
      <c r="E41" s="568"/>
      <c r="F41" s="568"/>
      <c r="G41" s="568"/>
    </row>
    <row r="42" spans="1:9" ht="35.25" customHeight="1">
      <c r="A42" s="570" t="s">
        <v>160</v>
      </c>
      <c r="B42" s="570"/>
      <c r="C42" s="570"/>
      <c r="D42" s="570"/>
      <c r="E42" s="570"/>
      <c r="F42" s="570"/>
      <c r="G42" s="570"/>
    </row>
    <row r="43" spans="1:9" ht="59.25" customHeight="1">
      <c r="A43" s="568" t="s">
        <v>161</v>
      </c>
      <c r="B43" s="568"/>
      <c r="C43" s="568"/>
      <c r="D43" s="568"/>
      <c r="E43" s="568"/>
      <c r="F43" s="568"/>
      <c r="G43" s="568"/>
    </row>
    <row r="44" spans="1:9" ht="15">
      <c r="A44" s="144"/>
    </row>
    <row r="45" spans="1:9" ht="27.75" customHeight="1">
      <c r="A45" s="569" t="s">
        <v>162</v>
      </c>
      <c r="B45" s="569"/>
      <c r="C45" s="569"/>
      <c r="D45" s="569"/>
      <c r="E45" s="569"/>
      <c r="F45" s="569"/>
      <c r="G45" s="569"/>
    </row>
    <row r="46" spans="1:9" ht="53.25" customHeight="1">
      <c r="A46" s="567" t="s">
        <v>168</v>
      </c>
      <c r="B46" s="568"/>
      <c r="C46" s="568"/>
      <c r="D46" s="568"/>
      <c r="E46" s="568"/>
      <c r="F46" s="568"/>
      <c r="G46" s="568"/>
    </row>
    <row r="47" spans="1:9" ht="15">
      <c r="A47" s="144"/>
    </row>
    <row r="48" spans="1:9" ht="32.25" customHeight="1">
      <c r="A48" s="569" t="s">
        <v>163</v>
      </c>
      <c r="B48" s="569"/>
      <c r="C48" s="569"/>
      <c r="D48" s="569"/>
      <c r="E48" s="569"/>
      <c r="F48" s="569"/>
      <c r="G48" s="569"/>
    </row>
    <row r="49" spans="1:7" ht="15">
      <c r="A49" s="143"/>
    </row>
    <row r="50" spans="1:7" ht="87" customHeight="1">
      <c r="A50" s="567" t="s">
        <v>169</v>
      </c>
      <c r="B50" s="568"/>
      <c r="C50" s="568"/>
      <c r="D50" s="568"/>
      <c r="E50" s="568"/>
      <c r="F50" s="568"/>
      <c r="G50" s="568"/>
    </row>
    <row r="51" spans="1:7" ht="15">
      <c r="A51" s="144"/>
    </row>
    <row r="52" spans="1:7" ht="32.25" customHeight="1">
      <c r="A52" s="569" t="s">
        <v>164</v>
      </c>
      <c r="B52" s="569"/>
      <c r="C52" s="569"/>
      <c r="D52" s="569"/>
      <c r="E52" s="569"/>
      <c r="F52" s="569"/>
      <c r="G52" s="569"/>
    </row>
    <row r="53" spans="1:7" ht="29.25" customHeight="1">
      <c r="A53" s="568" t="s">
        <v>165</v>
      </c>
      <c r="B53" s="568"/>
      <c r="C53" s="568"/>
      <c r="D53" s="568"/>
      <c r="E53" s="568"/>
      <c r="F53" s="568"/>
      <c r="G53" s="568"/>
    </row>
    <row r="54" spans="1:7" ht="15">
      <c r="A54" s="144"/>
    </row>
    <row r="55" spans="1:7" s="129" customFormat="1" ht="110.25" customHeight="1">
      <c r="A55" s="571" t="s">
        <v>170</v>
      </c>
      <c r="B55" s="572"/>
      <c r="C55" s="572"/>
      <c r="D55" s="572"/>
      <c r="E55" s="572"/>
      <c r="F55" s="572"/>
      <c r="G55" s="572"/>
    </row>
    <row r="56" spans="1:7" ht="34.5" customHeight="1">
      <c r="A56" s="570" t="s">
        <v>166</v>
      </c>
      <c r="B56" s="570"/>
      <c r="C56" s="570"/>
      <c r="D56" s="570"/>
      <c r="E56" s="570"/>
      <c r="F56" s="570"/>
      <c r="G56" s="570"/>
    </row>
    <row r="57" spans="1:7" ht="114" customHeight="1">
      <c r="A57" s="567" t="s">
        <v>171</v>
      </c>
      <c r="B57" s="568"/>
      <c r="C57" s="568"/>
      <c r="D57" s="568"/>
      <c r="E57" s="568"/>
      <c r="F57" s="568"/>
      <c r="G57" s="568"/>
    </row>
    <row r="58" spans="1:7" ht="109.5" customHeight="1">
      <c r="A58" s="568"/>
      <c r="B58" s="568"/>
      <c r="C58" s="568"/>
      <c r="D58" s="568"/>
      <c r="E58" s="568"/>
      <c r="F58" s="568"/>
      <c r="G58" s="568"/>
    </row>
    <row r="59" spans="1:7" ht="15">
      <c r="A59" s="144"/>
    </row>
    <row r="60" spans="1:7" s="141" customFormat="1" ht="57.75" customHeight="1">
      <c r="A60" s="568"/>
      <c r="B60" s="568"/>
      <c r="C60" s="568"/>
      <c r="D60" s="568"/>
      <c r="E60" s="568"/>
      <c r="F60" s="568"/>
      <c r="G60" s="568"/>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9"/>
  <sheetViews>
    <sheetView view="pageBreakPreview" zoomScaleNormal="100" zoomScaleSheetLayoutView="100" workbookViewId="0">
      <selection activeCell="F18" sqref="F18"/>
    </sheetView>
  </sheetViews>
  <sheetFormatPr defaultColWidth="9" defaultRowHeight="13.2"/>
  <cols>
    <col min="1" max="1" width="21.33203125" style="42" customWidth="1"/>
    <col min="2" max="2" width="19.77734375" style="42" customWidth="1"/>
    <col min="3" max="3" width="80.21875" style="354"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68" t="s">
        <v>306</v>
      </c>
      <c r="B1" s="369" t="s">
        <v>221</v>
      </c>
      <c r="C1" s="537" t="s">
        <v>274</v>
      </c>
      <c r="D1" s="370" t="s">
        <v>25</v>
      </c>
      <c r="E1" s="371" t="s">
        <v>26</v>
      </c>
    </row>
    <row r="2" spans="1:5" s="119" customFormat="1" ht="22.95" customHeight="1">
      <c r="A2" s="460" t="s">
        <v>361</v>
      </c>
      <c r="B2" s="461" t="s">
        <v>362</v>
      </c>
      <c r="C2" s="816" t="s">
        <v>430</v>
      </c>
      <c r="D2" s="462">
        <v>44988</v>
      </c>
      <c r="E2" s="463">
        <v>44988</v>
      </c>
    </row>
    <row r="3" spans="1:5" s="119" customFormat="1" ht="22.95" customHeight="1">
      <c r="A3" s="460" t="s">
        <v>363</v>
      </c>
      <c r="B3" s="461" t="s">
        <v>364</v>
      </c>
      <c r="C3" s="816" t="s">
        <v>431</v>
      </c>
      <c r="D3" s="462">
        <v>44988</v>
      </c>
      <c r="E3" s="463">
        <v>44988</v>
      </c>
    </row>
    <row r="4" spans="1:5" s="119" customFormat="1" ht="22.95" customHeight="1">
      <c r="A4" s="460" t="s">
        <v>361</v>
      </c>
      <c r="B4" s="461" t="s">
        <v>365</v>
      </c>
      <c r="C4" s="461" t="s">
        <v>432</v>
      </c>
      <c r="D4" s="462">
        <v>44987</v>
      </c>
      <c r="E4" s="463">
        <v>44988</v>
      </c>
    </row>
    <row r="5" spans="1:5" s="119" customFormat="1" ht="22.95" customHeight="1">
      <c r="A5" s="460" t="s">
        <v>363</v>
      </c>
      <c r="B5" s="461" t="s">
        <v>366</v>
      </c>
      <c r="C5" s="813" t="s">
        <v>433</v>
      </c>
      <c r="D5" s="462">
        <v>44987</v>
      </c>
      <c r="E5" s="463">
        <v>44988</v>
      </c>
    </row>
    <row r="6" spans="1:5" s="119" customFormat="1" ht="22.95" customHeight="1">
      <c r="A6" s="460" t="s">
        <v>361</v>
      </c>
      <c r="B6" s="461" t="s">
        <v>367</v>
      </c>
      <c r="C6" s="813" t="s">
        <v>434</v>
      </c>
      <c r="D6" s="462">
        <v>44987</v>
      </c>
      <c r="E6" s="463">
        <v>44988</v>
      </c>
    </row>
    <row r="7" spans="1:5" s="119" customFormat="1" ht="22.95" customHeight="1">
      <c r="A7" s="460" t="s">
        <v>361</v>
      </c>
      <c r="B7" s="461" t="s">
        <v>368</v>
      </c>
      <c r="C7" s="813" t="s">
        <v>435</v>
      </c>
      <c r="D7" s="462">
        <v>44987</v>
      </c>
      <c r="E7" s="463">
        <v>44988</v>
      </c>
    </row>
    <row r="8" spans="1:5" s="119" customFormat="1" ht="22.95" customHeight="1">
      <c r="A8" s="491" t="s">
        <v>369</v>
      </c>
      <c r="B8" s="461" t="s">
        <v>370</v>
      </c>
      <c r="C8" s="813" t="s">
        <v>436</v>
      </c>
      <c r="D8" s="462">
        <v>44987</v>
      </c>
      <c r="E8" s="492">
        <v>44988</v>
      </c>
    </row>
    <row r="9" spans="1:5" s="119" customFormat="1" ht="22.95" customHeight="1">
      <c r="A9" s="491" t="s">
        <v>361</v>
      </c>
      <c r="B9" s="461" t="s">
        <v>371</v>
      </c>
      <c r="C9" s="814" t="s">
        <v>437</v>
      </c>
      <c r="D9" s="462">
        <v>44987</v>
      </c>
      <c r="E9" s="492">
        <v>44987</v>
      </c>
    </row>
    <row r="10" spans="1:5" s="119" customFormat="1" ht="22.95" customHeight="1">
      <c r="A10" s="491" t="s">
        <v>361</v>
      </c>
      <c r="B10" s="461" t="s">
        <v>372</v>
      </c>
      <c r="C10" s="816" t="s">
        <v>438</v>
      </c>
      <c r="D10" s="462">
        <v>44986</v>
      </c>
      <c r="E10" s="492">
        <v>44987</v>
      </c>
    </row>
    <row r="11" spans="1:5" s="119" customFormat="1" ht="22.95" customHeight="1">
      <c r="A11" s="491" t="s">
        <v>361</v>
      </c>
      <c r="B11" s="461" t="s">
        <v>373</v>
      </c>
      <c r="C11" s="461" t="s">
        <v>439</v>
      </c>
      <c r="D11" s="462">
        <v>44986</v>
      </c>
      <c r="E11" s="492">
        <v>44987</v>
      </c>
    </row>
    <row r="12" spans="1:5" s="119" customFormat="1" ht="22.95" customHeight="1">
      <c r="A12" s="491" t="s">
        <v>363</v>
      </c>
      <c r="B12" s="461" t="s">
        <v>374</v>
      </c>
      <c r="C12" s="814" t="s">
        <v>440</v>
      </c>
      <c r="D12" s="462">
        <v>44986</v>
      </c>
      <c r="E12" s="492">
        <v>44987</v>
      </c>
    </row>
    <row r="13" spans="1:5" s="119" customFormat="1" ht="22.95" customHeight="1">
      <c r="A13" s="491" t="s">
        <v>361</v>
      </c>
      <c r="B13" s="461" t="s">
        <v>375</v>
      </c>
      <c r="C13" s="461" t="s">
        <v>441</v>
      </c>
      <c r="D13" s="462">
        <v>44986</v>
      </c>
      <c r="E13" s="492">
        <v>44987</v>
      </c>
    </row>
    <row r="14" spans="1:5" s="119" customFormat="1" ht="22.95" customHeight="1">
      <c r="A14" s="491" t="s">
        <v>361</v>
      </c>
      <c r="B14" s="461" t="s">
        <v>376</v>
      </c>
      <c r="C14" s="813" t="s">
        <v>442</v>
      </c>
      <c r="D14" s="462">
        <v>44986</v>
      </c>
      <c r="E14" s="492">
        <v>44987</v>
      </c>
    </row>
    <row r="15" spans="1:5" s="119" customFormat="1" ht="22.95" customHeight="1">
      <c r="A15" s="491" t="s">
        <v>363</v>
      </c>
      <c r="B15" s="461" t="s">
        <v>377</v>
      </c>
      <c r="C15" s="813" t="s">
        <v>443</v>
      </c>
      <c r="D15" s="462">
        <v>44986</v>
      </c>
      <c r="E15" s="492">
        <v>44987</v>
      </c>
    </row>
    <row r="16" spans="1:5" s="119" customFormat="1" ht="22.95" customHeight="1">
      <c r="A16" s="491" t="s">
        <v>361</v>
      </c>
      <c r="B16" s="461" t="s">
        <v>374</v>
      </c>
      <c r="C16" s="814" t="s">
        <v>378</v>
      </c>
      <c r="D16" s="462">
        <v>44986</v>
      </c>
      <c r="E16" s="492">
        <v>44986</v>
      </c>
    </row>
    <row r="17" spans="1:5" s="119" customFormat="1" ht="22.95" customHeight="1">
      <c r="A17" s="491" t="s">
        <v>379</v>
      </c>
      <c r="B17" s="461" t="s">
        <v>380</v>
      </c>
      <c r="C17" s="813" t="s">
        <v>381</v>
      </c>
      <c r="D17" s="462">
        <v>44985</v>
      </c>
      <c r="E17" s="492">
        <v>44986</v>
      </c>
    </row>
    <row r="18" spans="1:5" s="119" customFormat="1" ht="22.95" customHeight="1">
      <c r="A18" s="491" t="s">
        <v>363</v>
      </c>
      <c r="B18" s="461" t="s">
        <v>382</v>
      </c>
      <c r="C18" s="815" t="s">
        <v>383</v>
      </c>
      <c r="D18" s="462">
        <v>44985</v>
      </c>
      <c r="E18" s="492">
        <v>44986</v>
      </c>
    </row>
    <row r="19" spans="1:5" s="119" customFormat="1" ht="22.95" customHeight="1">
      <c r="A19" s="491" t="s">
        <v>361</v>
      </c>
      <c r="B19" s="461" t="s">
        <v>384</v>
      </c>
      <c r="C19" s="814" t="s">
        <v>385</v>
      </c>
      <c r="D19" s="462">
        <v>44985</v>
      </c>
      <c r="E19" s="492">
        <v>44986</v>
      </c>
    </row>
    <row r="20" spans="1:5" s="119" customFormat="1" ht="22.95" customHeight="1">
      <c r="A20" s="491" t="s">
        <v>361</v>
      </c>
      <c r="B20" s="461" t="s">
        <v>365</v>
      </c>
      <c r="C20" s="461" t="s">
        <v>386</v>
      </c>
      <c r="D20" s="462">
        <v>44985</v>
      </c>
      <c r="E20" s="492">
        <v>44986</v>
      </c>
    </row>
    <row r="21" spans="1:5" s="119" customFormat="1" ht="22.95" customHeight="1">
      <c r="A21" s="491" t="s">
        <v>361</v>
      </c>
      <c r="B21" s="461" t="s">
        <v>374</v>
      </c>
      <c r="C21" s="814" t="s">
        <v>387</v>
      </c>
      <c r="D21" s="462">
        <v>44985</v>
      </c>
      <c r="E21" s="492">
        <v>44986</v>
      </c>
    </row>
    <row r="22" spans="1:5" s="119" customFormat="1" ht="22.95" customHeight="1">
      <c r="A22" s="491" t="s">
        <v>361</v>
      </c>
      <c r="B22" s="461" t="s">
        <v>388</v>
      </c>
      <c r="C22" s="815" t="s">
        <v>389</v>
      </c>
      <c r="D22" s="462">
        <v>44985</v>
      </c>
      <c r="E22" s="492">
        <v>44986</v>
      </c>
    </row>
    <row r="23" spans="1:5" s="119" customFormat="1" ht="22.95" customHeight="1">
      <c r="A23" s="491" t="s">
        <v>361</v>
      </c>
      <c r="B23" s="461" t="s">
        <v>390</v>
      </c>
      <c r="C23" s="814" t="s">
        <v>391</v>
      </c>
      <c r="D23" s="462">
        <v>44985</v>
      </c>
      <c r="E23" s="492">
        <v>44986</v>
      </c>
    </row>
    <row r="24" spans="1:5" s="119" customFormat="1" ht="22.95" customHeight="1">
      <c r="A24" s="491" t="s">
        <v>361</v>
      </c>
      <c r="B24" s="461" t="s">
        <v>392</v>
      </c>
      <c r="C24" s="813" t="s">
        <v>393</v>
      </c>
      <c r="D24" s="462">
        <v>44985</v>
      </c>
      <c r="E24" s="492">
        <v>44986</v>
      </c>
    </row>
    <row r="25" spans="1:5" s="119" customFormat="1" ht="22.95" customHeight="1">
      <c r="A25" s="491" t="s">
        <v>361</v>
      </c>
      <c r="B25" s="461" t="s">
        <v>394</v>
      </c>
      <c r="C25" s="813" t="s">
        <v>395</v>
      </c>
      <c r="D25" s="462">
        <v>44985</v>
      </c>
      <c r="E25" s="492">
        <v>44986</v>
      </c>
    </row>
    <row r="26" spans="1:5" s="119" customFormat="1" ht="22.95" customHeight="1">
      <c r="A26" s="491" t="s">
        <v>369</v>
      </c>
      <c r="B26" s="461" t="s">
        <v>396</v>
      </c>
      <c r="C26" s="814" t="s">
        <v>397</v>
      </c>
      <c r="D26" s="462">
        <v>44985</v>
      </c>
      <c r="E26" s="492">
        <v>44986</v>
      </c>
    </row>
    <row r="27" spans="1:5" s="119" customFormat="1" ht="22.95" customHeight="1">
      <c r="A27" s="491" t="s">
        <v>379</v>
      </c>
      <c r="B27" s="461" t="s">
        <v>398</v>
      </c>
      <c r="C27" s="813" t="s">
        <v>399</v>
      </c>
      <c r="D27" s="462">
        <v>44985</v>
      </c>
      <c r="E27" s="492">
        <v>44986</v>
      </c>
    </row>
    <row r="28" spans="1:5" s="119" customFormat="1" ht="22.95" customHeight="1">
      <c r="A28" s="491" t="s">
        <v>361</v>
      </c>
      <c r="B28" s="461" t="s">
        <v>400</v>
      </c>
      <c r="C28" s="814" t="s">
        <v>401</v>
      </c>
      <c r="D28" s="462">
        <v>44985</v>
      </c>
      <c r="E28" s="492">
        <v>44985</v>
      </c>
    </row>
    <row r="29" spans="1:5" s="119" customFormat="1" ht="22.95" customHeight="1">
      <c r="A29" s="491" t="s">
        <v>363</v>
      </c>
      <c r="B29" s="461" t="s">
        <v>402</v>
      </c>
      <c r="C29" s="814" t="s">
        <v>403</v>
      </c>
      <c r="D29" s="462">
        <v>44984</v>
      </c>
      <c r="E29" s="492">
        <v>44985</v>
      </c>
    </row>
    <row r="30" spans="1:5" s="119" customFormat="1" ht="22.95" customHeight="1">
      <c r="A30" s="491" t="s">
        <v>369</v>
      </c>
      <c r="B30" s="461" t="s">
        <v>402</v>
      </c>
      <c r="C30" s="814" t="s">
        <v>404</v>
      </c>
      <c r="D30" s="462">
        <v>44984</v>
      </c>
      <c r="E30" s="492">
        <v>44985</v>
      </c>
    </row>
    <row r="31" spans="1:5" s="119" customFormat="1" ht="22.95" customHeight="1">
      <c r="A31" s="491" t="s">
        <v>369</v>
      </c>
      <c r="B31" s="461" t="s">
        <v>405</v>
      </c>
      <c r="C31" s="816" t="s">
        <v>406</v>
      </c>
      <c r="D31" s="462">
        <v>44984</v>
      </c>
      <c r="E31" s="492">
        <v>44985</v>
      </c>
    </row>
    <row r="32" spans="1:5" s="119" customFormat="1" ht="22.95" customHeight="1">
      <c r="A32" s="491" t="s">
        <v>361</v>
      </c>
      <c r="B32" s="461" t="s">
        <v>407</v>
      </c>
      <c r="C32" s="814" t="s">
        <v>408</v>
      </c>
      <c r="D32" s="462">
        <v>44984</v>
      </c>
      <c r="E32" s="492">
        <v>44985</v>
      </c>
    </row>
    <row r="33" spans="1:11" s="119" customFormat="1" ht="22.95" customHeight="1">
      <c r="A33" s="491" t="s">
        <v>361</v>
      </c>
      <c r="B33" s="461" t="s">
        <v>409</v>
      </c>
      <c r="C33" s="814" t="s">
        <v>410</v>
      </c>
      <c r="D33" s="462">
        <v>44984</v>
      </c>
      <c r="E33" s="492">
        <v>44984</v>
      </c>
    </row>
    <row r="34" spans="1:11" s="119" customFormat="1" ht="22.95" customHeight="1">
      <c r="A34" s="491" t="s">
        <v>363</v>
      </c>
      <c r="B34" s="461" t="s">
        <v>411</v>
      </c>
      <c r="C34" s="818" t="s">
        <v>412</v>
      </c>
      <c r="D34" s="462">
        <v>44984</v>
      </c>
      <c r="E34" s="492">
        <v>44984</v>
      </c>
    </row>
    <row r="35" spans="1:11" s="119" customFormat="1" ht="22.95" customHeight="1">
      <c r="A35" s="491" t="s">
        <v>361</v>
      </c>
      <c r="B35" s="461" t="s">
        <v>413</v>
      </c>
      <c r="C35" s="817" t="s">
        <v>414</v>
      </c>
      <c r="D35" s="462">
        <v>44984</v>
      </c>
      <c r="E35" s="492">
        <v>44984</v>
      </c>
    </row>
    <row r="36" spans="1:11" s="119" customFormat="1" ht="22.95" customHeight="1">
      <c r="A36" s="491" t="s">
        <v>369</v>
      </c>
      <c r="B36" s="461" t="s">
        <v>415</v>
      </c>
      <c r="C36" s="816" t="s">
        <v>416</v>
      </c>
      <c r="D36" s="462">
        <v>44984</v>
      </c>
      <c r="E36" s="492">
        <v>44984</v>
      </c>
    </row>
    <row r="37" spans="1:11" s="119" customFormat="1" ht="22.95" customHeight="1">
      <c r="A37" s="491" t="s">
        <v>369</v>
      </c>
      <c r="B37" s="461" t="s">
        <v>417</v>
      </c>
      <c r="C37" s="461" t="s">
        <v>418</v>
      </c>
      <c r="D37" s="462">
        <v>44984</v>
      </c>
      <c r="E37" s="492">
        <v>44984</v>
      </c>
    </row>
    <row r="38" spans="1:11" s="119" customFormat="1" ht="22.95" customHeight="1">
      <c r="A38" s="491" t="s">
        <v>369</v>
      </c>
      <c r="B38" s="461" t="s">
        <v>417</v>
      </c>
      <c r="C38" s="461" t="s">
        <v>419</v>
      </c>
      <c r="D38" s="462">
        <v>44984</v>
      </c>
      <c r="E38" s="492">
        <v>44984</v>
      </c>
    </row>
    <row r="39" spans="1:11" s="119" customFormat="1" ht="22.95" customHeight="1">
      <c r="A39" s="491" t="s">
        <v>361</v>
      </c>
      <c r="B39" s="461" t="s">
        <v>420</v>
      </c>
      <c r="C39" s="814" t="s">
        <v>421</v>
      </c>
      <c r="D39" s="462">
        <v>44984</v>
      </c>
      <c r="E39" s="492">
        <v>44984</v>
      </c>
    </row>
    <row r="40" spans="1:11" s="119" customFormat="1" ht="22.95" customHeight="1">
      <c r="A40" s="491" t="s">
        <v>363</v>
      </c>
      <c r="B40" s="461" t="s">
        <v>422</v>
      </c>
      <c r="C40" s="813" t="s">
        <v>423</v>
      </c>
      <c r="D40" s="462">
        <v>44981</v>
      </c>
      <c r="E40" s="492">
        <v>44984</v>
      </c>
    </row>
    <row r="41" spans="1:11" s="119" customFormat="1" ht="22.95" customHeight="1">
      <c r="A41" s="491" t="s">
        <v>361</v>
      </c>
      <c r="B41" s="461" t="s">
        <v>424</v>
      </c>
      <c r="C41" s="814" t="s">
        <v>425</v>
      </c>
      <c r="D41" s="462">
        <v>44981</v>
      </c>
      <c r="E41" s="492">
        <v>44984</v>
      </c>
    </row>
    <row r="42" spans="1:11" s="119" customFormat="1" ht="22.95" customHeight="1">
      <c r="A42" s="491" t="s">
        <v>361</v>
      </c>
      <c r="B42" s="461" t="s">
        <v>426</v>
      </c>
      <c r="C42" s="813" t="s">
        <v>427</v>
      </c>
      <c r="D42" s="462">
        <v>44981</v>
      </c>
      <c r="E42" s="492">
        <v>44984</v>
      </c>
    </row>
    <row r="43" spans="1:11" s="119" customFormat="1" ht="22.95" customHeight="1">
      <c r="A43" s="491" t="s">
        <v>361</v>
      </c>
      <c r="B43" s="461" t="s">
        <v>428</v>
      </c>
      <c r="C43" s="814" t="s">
        <v>429</v>
      </c>
      <c r="D43" s="462">
        <v>44981</v>
      </c>
      <c r="E43" s="492">
        <v>44984</v>
      </c>
    </row>
    <row r="44" spans="1:11" ht="18.75" customHeight="1">
      <c r="A44" s="1"/>
      <c r="B44" s="1"/>
      <c r="C44" s="119"/>
      <c r="D44" s="162"/>
      <c r="E44" s="162"/>
    </row>
    <row r="45" spans="1:11" ht="16.2" customHeight="1">
      <c r="A45" s="39"/>
      <c r="B45" s="40"/>
      <c r="C45" s="352" t="s">
        <v>262</v>
      </c>
      <c r="D45" s="41"/>
      <c r="E45" s="41"/>
    </row>
    <row r="46" spans="1:11" ht="16.2" customHeight="1">
      <c r="A46" s="1"/>
      <c r="B46" s="1"/>
      <c r="C46" s="119"/>
      <c r="D46" s="1"/>
      <c r="E46" s="1"/>
    </row>
    <row r="47" spans="1:11" ht="20.25" customHeight="1">
      <c r="A47" s="443"/>
      <c r="B47" s="444"/>
      <c r="C47" s="352"/>
      <c r="D47" s="445"/>
      <c r="E47" s="445"/>
      <c r="J47" s="162"/>
      <c r="K47" s="162"/>
    </row>
    <row r="48" spans="1:11">
      <c r="A48" s="353" t="s">
        <v>172</v>
      </c>
      <c r="B48" s="353"/>
      <c r="C48" s="353"/>
      <c r="D48" s="446"/>
      <c r="E48" s="446"/>
    </row>
    <row r="49" spans="1:5">
      <c r="A49" s="756" t="s">
        <v>27</v>
      </c>
      <c r="B49" s="756"/>
      <c r="C49" s="756"/>
      <c r="D49" s="447"/>
      <c r="E49" s="447"/>
    </row>
  </sheetData>
  <mergeCells count="1">
    <mergeCell ref="A49:C49"/>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19"/>
  <sheetViews>
    <sheetView zoomScale="91" zoomScaleNormal="91" zoomScaleSheetLayoutView="100" workbookViewId="0">
      <selection activeCell="C21" sqref="C21:C22"/>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77" t="s">
        <v>307</v>
      </c>
      <c r="B1" s="778"/>
      <c r="C1" s="778"/>
      <c r="D1" s="778"/>
      <c r="E1" s="778"/>
      <c r="F1" s="778"/>
      <c r="G1" s="778"/>
      <c r="H1" s="778"/>
      <c r="I1" s="778"/>
      <c r="J1" s="778"/>
      <c r="K1" s="778"/>
      <c r="L1" s="778"/>
      <c r="M1" s="778"/>
      <c r="N1" s="779"/>
    </row>
    <row r="2" spans="1:16" ht="47.4" customHeight="1">
      <c r="A2" s="780" t="s">
        <v>444</v>
      </c>
      <c r="B2" s="781"/>
      <c r="C2" s="781"/>
      <c r="D2" s="781"/>
      <c r="E2" s="781"/>
      <c r="F2" s="781"/>
      <c r="G2" s="781"/>
      <c r="H2" s="781"/>
      <c r="I2" s="781"/>
      <c r="J2" s="781"/>
      <c r="K2" s="781"/>
      <c r="L2" s="781"/>
      <c r="M2" s="781"/>
      <c r="N2" s="782"/>
    </row>
    <row r="3" spans="1:16" ht="79.8" customHeight="1" thickBot="1">
      <c r="A3" s="783" t="s">
        <v>445</v>
      </c>
      <c r="B3" s="784"/>
      <c r="C3" s="784"/>
      <c r="D3" s="784"/>
      <c r="E3" s="784"/>
      <c r="F3" s="784"/>
      <c r="G3" s="784"/>
      <c r="H3" s="784"/>
      <c r="I3" s="784"/>
      <c r="J3" s="784"/>
      <c r="K3" s="784"/>
      <c r="L3" s="784"/>
      <c r="M3" s="784"/>
      <c r="N3" s="785"/>
      <c r="P3" s="423" t="s">
        <v>245</v>
      </c>
    </row>
    <row r="4" spans="1:16" ht="54.6" customHeight="1">
      <c r="A4" s="789" t="s">
        <v>446</v>
      </c>
      <c r="B4" s="790"/>
      <c r="C4" s="790"/>
      <c r="D4" s="790"/>
      <c r="E4" s="790"/>
      <c r="F4" s="790"/>
      <c r="G4" s="790"/>
      <c r="H4" s="790"/>
      <c r="I4" s="790"/>
      <c r="J4" s="790"/>
      <c r="K4" s="790"/>
      <c r="L4" s="790"/>
      <c r="M4" s="790"/>
      <c r="N4" s="791"/>
    </row>
    <row r="5" spans="1:16" ht="108.6" customHeight="1" thickBot="1">
      <c r="A5" s="786" t="s">
        <v>447</v>
      </c>
      <c r="B5" s="787"/>
      <c r="C5" s="787"/>
      <c r="D5" s="787"/>
      <c r="E5" s="787"/>
      <c r="F5" s="787"/>
      <c r="G5" s="787"/>
      <c r="H5" s="787"/>
      <c r="I5" s="787"/>
      <c r="J5" s="787"/>
      <c r="K5" s="787"/>
      <c r="L5" s="787"/>
      <c r="M5" s="787"/>
      <c r="N5" s="788"/>
    </row>
    <row r="6" spans="1:16" ht="54.6" customHeight="1" thickBot="1">
      <c r="A6" s="757" t="s">
        <v>448</v>
      </c>
      <c r="B6" s="758"/>
      <c r="C6" s="758"/>
      <c r="D6" s="758"/>
      <c r="E6" s="758"/>
      <c r="F6" s="758"/>
      <c r="G6" s="758"/>
      <c r="H6" s="758"/>
      <c r="I6" s="758"/>
      <c r="J6" s="758"/>
      <c r="K6" s="758"/>
      <c r="L6" s="758"/>
      <c r="M6" s="758"/>
      <c r="N6" s="759"/>
    </row>
    <row r="7" spans="1:16" ht="278.39999999999998" customHeight="1" thickBot="1">
      <c r="A7" s="760" t="s">
        <v>449</v>
      </c>
      <c r="B7" s="761"/>
      <c r="C7" s="761"/>
      <c r="D7" s="761"/>
      <c r="E7" s="761"/>
      <c r="F7" s="761"/>
      <c r="G7" s="761"/>
      <c r="H7" s="761"/>
      <c r="I7" s="761"/>
      <c r="J7" s="761"/>
      <c r="K7" s="761"/>
      <c r="L7" s="761"/>
      <c r="M7" s="761"/>
      <c r="N7" s="762"/>
      <c r="O7" s="44"/>
    </row>
    <row r="8" spans="1:16" ht="50.4" customHeight="1" thickBot="1">
      <c r="A8" s="765" t="s">
        <v>450</v>
      </c>
      <c r="B8" s="766"/>
      <c r="C8" s="766"/>
      <c r="D8" s="766"/>
      <c r="E8" s="766"/>
      <c r="F8" s="766"/>
      <c r="G8" s="766"/>
      <c r="H8" s="766"/>
      <c r="I8" s="766"/>
      <c r="J8" s="766"/>
      <c r="K8" s="766"/>
      <c r="L8" s="766"/>
      <c r="M8" s="766"/>
      <c r="N8" s="767"/>
      <c r="O8" s="47"/>
    </row>
    <row r="9" spans="1:16" ht="96" customHeight="1" thickBot="1">
      <c r="A9" s="768" t="s">
        <v>451</v>
      </c>
      <c r="B9" s="769"/>
      <c r="C9" s="769"/>
      <c r="D9" s="769"/>
      <c r="E9" s="769"/>
      <c r="F9" s="769"/>
      <c r="G9" s="769"/>
      <c r="H9" s="769"/>
      <c r="I9" s="769"/>
      <c r="J9" s="769"/>
      <c r="K9" s="769"/>
      <c r="L9" s="769"/>
      <c r="M9" s="769"/>
      <c r="N9" s="770"/>
      <c r="O9" s="47"/>
    </row>
    <row r="10" spans="1:16" s="119" customFormat="1" ht="50.4" customHeight="1">
      <c r="A10" s="771" t="s">
        <v>452</v>
      </c>
      <c r="B10" s="772"/>
      <c r="C10" s="772"/>
      <c r="D10" s="772"/>
      <c r="E10" s="772"/>
      <c r="F10" s="772"/>
      <c r="G10" s="772"/>
      <c r="H10" s="772"/>
      <c r="I10" s="772"/>
      <c r="J10" s="772"/>
      <c r="K10" s="772"/>
      <c r="L10" s="772"/>
      <c r="M10" s="772"/>
      <c r="N10" s="773"/>
      <c r="O10" s="375"/>
    </row>
    <row r="11" spans="1:16" s="119" customFormat="1" ht="279" customHeight="1" thickBot="1">
      <c r="A11" s="774" t="s">
        <v>453</v>
      </c>
      <c r="B11" s="775"/>
      <c r="C11" s="775"/>
      <c r="D11" s="775"/>
      <c r="E11" s="775"/>
      <c r="F11" s="775"/>
      <c r="G11" s="775"/>
      <c r="H11" s="775"/>
      <c r="I11" s="775"/>
      <c r="J11" s="775"/>
      <c r="K11" s="775"/>
      <c r="L11" s="775"/>
      <c r="M11" s="775"/>
      <c r="N11" s="776"/>
      <c r="O11" s="375"/>
    </row>
    <row r="12" spans="1:16" ht="22.8" customHeight="1">
      <c r="A12" s="764" t="s">
        <v>29</v>
      </c>
      <c r="B12" s="764"/>
      <c r="C12" s="764"/>
      <c r="D12" s="764"/>
      <c r="E12" s="764"/>
      <c r="F12" s="764"/>
      <c r="G12" s="764"/>
      <c r="H12" s="764"/>
      <c r="I12" s="764"/>
      <c r="J12" s="764"/>
      <c r="K12" s="764"/>
      <c r="L12" s="764"/>
      <c r="M12" s="764"/>
      <c r="N12" s="764"/>
    </row>
    <row r="13" spans="1:16" ht="40.200000000000003" customHeight="1">
      <c r="A13" s="724" t="s">
        <v>27</v>
      </c>
      <c r="B13" s="763"/>
      <c r="C13" s="763"/>
      <c r="D13" s="763"/>
      <c r="E13" s="763"/>
      <c r="F13" s="763"/>
      <c r="G13" s="763"/>
      <c r="H13" s="763"/>
      <c r="I13" s="763"/>
      <c r="J13" s="763"/>
      <c r="K13" s="763"/>
      <c r="L13" s="763"/>
      <c r="M13" s="763"/>
      <c r="N13" s="763"/>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c r="N42" s="1" t="s">
        <v>237</v>
      </c>
    </row>
    <row r="43" spans="14:14" ht="18.600000000000001" customHeight="1"/>
    <row r="44" spans="14:14" ht="18.600000000000001" customHeight="1"/>
    <row r="45" spans="14:14" ht="18.600000000000001" customHeight="1"/>
    <row r="46" spans="14:14" ht="18.600000000000001" customHeight="1"/>
    <row r="47" spans="14:14" ht="18.600000000000001" customHeight="1"/>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sheetData>
  <mergeCells count="13">
    <mergeCell ref="A1:N1"/>
    <mergeCell ref="A2:N2"/>
    <mergeCell ref="A3:N3"/>
    <mergeCell ref="A5:N5"/>
    <mergeCell ref="A4:N4"/>
    <mergeCell ref="A6:N6"/>
    <mergeCell ref="A7:N7"/>
    <mergeCell ref="A13:N13"/>
    <mergeCell ref="A12:N12"/>
    <mergeCell ref="A8:N8"/>
    <mergeCell ref="A9:N9"/>
    <mergeCell ref="A10:N10"/>
    <mergeCell ref="A11:N11"/>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7"/>
  <sheetViews>
    <sheetView view="pageBreakPreview" zoomScale="95" zoomScaleNormal="75" zoomScaleSheetLayoutView="95" workbookViewId="0">
      <selection activeCell="A8" sqref="A8:XFD10"/>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2" customFormat="1" ht="46.2" customHeight="1" thickBot="1">
      <c r="A1" s="176" t="s">
        <v>308</v>
      </c>
      <c r="B1" s="45" t="s">
        <v>0</v>
      </c>
      <c r="C1" s="46" t="s">
        <v>2</v>
      </c>
    </row>
    <row r="2" spans="1:3" ht="40.799999999999997" customHeight="1">
      <c r="A2" s="433" t="s">
        <v>454</v>
      </c>
      <c r="B2" s="2"/>
      <c r="C2" s="792"/>
    </row>
    <row r="3" spans="1:3" ht="222.6" customHeight="1">
      <c r="A3" s="402" t="s">
        <v>455</v>
      </c>
      <c r="B3" s="48"/>
      <c r="C3" s="793"/>
    </row>
    <row r="4" spans="1:3" ht="31.8" customHeight="1" thickBot="1">
      <c r="A4" s="153" t="s">
        <v>456</v>
      </c>
      <c r="B4" s="1"/>
      <c r="C4" s="1"/>
    </row>
    <row r="5" spans="1:3" ht="41.4" customHeight="1" thickBot="1">
      <c r="A5" s="534" t="s">
        <v>457</v>
      </c>
      <c r="B5" s="2"/>
      <c r="C5" s="792"/>
    </row>
    <row r="6" spans="1:3" ht="132.6" customHeight="1">
      <c r="A6" s="819" t="s">
        <v>458</v>
      </c>
      <c r="B6" s="48"/>
      <c r="C6" s="793"/>
    </row>
    <row r="7" spans="1:3" ht="42.6" customHeight="1">
      <c r="A7" s="406" t="s">
        <v>459</v>
      </c>
      <c r="B7" s="1"/>
      <c r="C7" s="1"/>
    </row>
    <row r="8" spans="1:3" ht="43.2" hidden="1" customHeight="1">
      <c r="A8" s="372"/>
      <c r="B8" s="219"/>
      <c r="C8" s="792"/>
    </row>
    <row r="9" spans="1:3" ht="331.2" hidden="1" customHeight="1" thickBot="1">
      <c r="A9" s="554"/>
      <c r="B9" s="220"/>
      <c r="C9" s="793"/>
    </row>
    <row r="10" spans="1:3" ht="39" hidden="1" customHeight="1" thickBot="1">
      <c r="A10" s="221"/>
      <c r="B10" s="1"/>
      <c r="C10" s="1"/>
    </row>
    <row r="11" spans="1:3" ht="42.6" hidden="1" customHeight="1">
      <c r="A11" s="403"/>
      <c r="B11" s="236"/>
      <c r="C11" s="236"/>
    </row>
    <row r="12" spans="1:3" ht="333" hidden="1" customHeight="1" thickBot="1">
      <c r="A12" s="404"/>
      <c r="B12" s="241"/>
      <c r="C12" s="241"/>
    </row>
    <row r="13" spans="1:3" ht="42.6" customHeight="1" thickBot="1">
      <c r="A13" s="153"/>
      <c r="B13" s="1"/>
      <c r="C13" s="1"/>
    </row>
    <row r="14" spans="1:3" ht="27.6" customHeight="1">
      <c r="A14" s="230"/>
      <c r="B14" s="1"/>
      <c r="C14" s="1"/>
    </row>
    <row r="15" spans="1:3" ht="39" customHeight="1">
      <c r="A15" s="1" t="s">
        <v>218</v>
      </c>
      <c r="B15" s="1"/>
      <c r="C15" s="1"/>
    </row>
    <row r="16" spans="1:3" ht="32.25" customHeight="1">
      <c r="A16" s="1" t="s">
        <v>219</v>
      </c>
      <c r="B16" s="1"/>
      <c r="C16" s="1"/>
    </row>
    <row r="17" ht="36.75" customHeight="1"/>
    <row r="18" ht="33" customHeight="1"/>
    <row r="19" ht="36.75" customHeight="1"/>
    <row r="20" ht="36.75" customHeight="1"/>
    <row r="21" ht="25.5" customHeight="1"/>
    <row r="22" ht="32.25" customHeight="1"/>
    <row r="23" ht="30.75" customHeight="1"/>
    <row r="24" ht="42.75" customHeight="1"/>
    <row r="25" ht="43.5" customHeight="1"/>
    <row r="26" ht="27.75" customHeight="1"/>
    <row r="27" ht="30.75" customHeight="1"/>
    <row r="28" ht="29.25" customHeight="1"/>
    <row r="29" ht="27" customHeight="1"/>
    <row r="30" ht="27" customHeight="1"/>
    <row r="31" ht="27" customHeight="1"/>
    <row r="32" ht="27" customHeight="1"/>
    <row r="33" ht="27" customHeight="1"/>
    <row r="34" ht="27" customHeight="1"/>
    <row r="35" ht="27" customHeight="1"/>
    <row r="36" ht="27" customHeight="1"/>
    <row r="37" ht="27" customHeight="1"/>
  </sheetData>
  <mergeCells count="3">
    <mergeCell ref="C2:C3"/>
    <mergeCell ref="C5:C6"/>
    <mergeCell ref="C8:C9"/>
  </mergeCells>
  <phoneticPr fontId="16"/>
  <hyperlinks>
    <hyperlink ref="A4" r:id="rId1" xr:uid="{88F83DCB-C9FD-4B9C-8E44-BDE7B0F96307}"/>
    <hyperlink ref="A7" r:id="rId2" xr:uid="{78F5C88F-8A84-408D-8B9C-43471B6575C6}"/>
  </hyperlinks>
  <pageMargins left="0" right="0" top="0.19685039370078741" bottom="0.39370078740157483" header="0" footer="0.19685039370078741"/>
  <pageSetup paperSize="8" scale="55"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sheetPr codeName="Sheet2"/>
  <dimension ref="A1:U58"/>
  <sheetViews>
    <sheetView view="pageBreakPreview" zoomScaleNormal="100" zoomScaleSheetLayoutView="100" workbookViewId="0">
      <selection activeCell="V28" sqref="V28"/>
    </sheetView>
  </sheetViews>
  <sheetFormatPr defaultRowHeight="13.2"/>
  <cols>
    <col min="9" max="9" width="8.88671875" customWidth="1"/>
    <col min="10" max="10" width="8.88671875" hidden="1" customWidth="1"/>
    <col min="11" max="11" width="0.77734375" customWidth="1"/>
  </cols>
  <sheetData>
    <row r="1" spans="1:19">
      <c r="A1" s="486"/>
      <c r="B1" s="486"/>
      <c r="C1" s="486"/>
      <c r="D1" s="486"/>
      <c r="E1" s="486"/>
      <c r="F1" s="486"/>
      <c r="G1" s="486"/>
      <c r="H1" s="486"/>
      <c r="I1" s="486"/>
      <c r="J1" s="486"/>
      <c r="K1" s="486"/>
      <c r="L1" s="486"/>
      <c r="M1" s="486"/>
      <c r="N1" s="486"/>
      <c r="O1" s="486"/>
      <c r="P1" s="486"/>
      <c r="Q1" s="486"/>
      <c r="R1" s="486"/>
      <c r="S1" s="422"/>
    </row>
    <row r="2" spans="1:19" ht="24.6">
      <c r="A2" s="486"/>
      <c r="B2" s="487"/>
      <c r="C2" s="488"/>
      <c r="D2" s="488"/>
      <c r="E2" s="488"/>
      <c r="F2" s="488"/>
      <c r="G2" s="488"/>
      <c r="H2" s="488"/>
      <c r="I2" s="488"/>
      <c r="J2" s="488"/>
      <c r="K2" s="488"/>
      <c r="L2" s="488"/>
      <c r="M2" s="488"/>
      <c r="N2" s="488"/>
      <c r="O2" s="488"/>
      <c r="P2" s="488"/>
      <c r="Q2" s="488"/>
      <c r="R2" s="488"/>
    </row>
    <row r="3" spans="1:19">
      <c r="A3" s="486"/>
      <c r="B3" s="486"/>
      <c r="C3" s="486"/>
      <c r="D3" s="486"/>
      <c r="E3" s="486"/>
      <c r="F3" s="486"/>
      <c r="G3" s="486"/>
      <c r="H3" s="486"/>
      <c r="I3" s="486"/>
      <c r="J3" s="486"/>
      <c r="K3" s="486"/>
      <c r="L3" s="486"/>
      <c r="M3" s="486"/>
      <c r="N3" s="486"/>
      <c r="O3" s="486"/>
      <c r="P3" s="486"/>
      <c r="Q3" s="486"/>
      <c r="R3" s="486"/>
    </row>
    <row r="4" spans="1:19" ht="13.2" customHeight="1">
      <c r="A4" s="486"/>
      <c r="B4" s="486"/>
      <c r="C4" s="486"/>
      <c r="D4" s="486"/>
      <c r="E4" s="486"/>
      <c r="F4" s="486"/>
      <c r="G4" s="486"/>
      <c r="H4" s="486"/>
      <c r="I4" s="574"/>
      <c r="J4" s="574"/>
      <c r="K4" s="574"/>
      <c r="L4" s="574"/>
      <c r="M4" s="574"/>
      <c r="N4" s="574"/>
      <c r="O4" s="574"/>
      <c r="P4" s="574"/>
      <c r="Q4" s="574"/>
      <c r="R4" s="574"/>
    </row>
    <row r="5" spans="1:19" ht="13.2" customHeight="1">
      <c r="A5" s="486"/>
      <c r="B5" s="486"/>
      <c r="C5" s="486"/>
      <c r="D5" s="486"/>
      <c r="E5" s="486"/>
      <c r="F5" s="486"/>
      <c r="G5" s="486"/>
      <c r="H5" s="486"/>
      <c r="I5" s="574"/>
      <c r="J5" s="574"/>
      <c r="K5" s="574"/>
      <c r="L5" s="574"/>
      <c r="M5" s="574"/>
      <c r="N5" s="574"/>
      <c r="O5" s="574"/>
      <c r="P5" s="574"/>
      <c r="Q5" s="574"/>
      <c r="R5" s="574"/>
    </row>
    <row r="6" spans="1:19" ht="13.2" customHeight="1">
      <c r="A6" s="486"/>
      <c r="B6" s="486"/>
      <c r="C6" s="486"/>
      <c r="D6" s="486"/>
      <c r="E6" s="486"/>
      <c r="F6" s="486"/>
      <c r="G6" s="486"/>
      <c r="H6" s="486"/>
      <c r="I6" s="574"/>
      <c r="J6" s="574"/>
      <c r="K6" s="574"/>
      <c r="L6" s="574"/>
      <c r="M6" s="574"/>
      <c r="N6" s="574"/>
      <c r="O6" s="574"/>
      <c r="P6" s="574"/>
      <c r="Q6" s="574"/>
      <c r="R6" s="574"/>
    </row>
    <row r="7" spans="1:19" ht="13.2" customHeight="1">
      <c r="A7" s="486"/>
      <c r="B7" s="486"/>
      <c r="C7" s="486"/>
      <c r="D7" s="486"/>
      <c r="E7" s="486"/>
      <c r="F7" s="486"/>
      <c r="G7" s="486"/>
      <c r="H7" s="486"/>
      <c r="I7" s="574"/>
      <c r="J7" s="574"/>
      <c r="K7" s="574"/>
      <c r="L7" s="574"/>
      <c r="M7" s="574"/>
      <c r="N7" s="574"/>
      <c r="O7" s="574"/>
      <c r="P7" s="574"/>
      <c r="Q7" s="574"/>
      <c r="R7" s="574"/>
    </row>
    <row r="8" spans="1:19" ht="13.2" customHeight="1">
      <c r="A8" s="486"/>
      <c r="B8" s="486"/>
      <c r="C8" s="486"/>
      <c r="D8" s="486"/>
      <c r="E8" s="486"/>
      <c r="F8" s="486"/>
      <c r="G8" s="486"/>
      <c r="H8" s="486"/>
      <c r="I8" s="574"/>
      <c r="J8" s="574"/>
      <c r="K8" s="574"/>
      <c r="L8" s="574"/>
      <c r="M8" s="574"/>
      <c r="N8" s="574"/>
      <c r="O8" s="574"/>
      <c r="P8" s="574"/>
      <c r="Q8" s="574"/>
      <c r="R8" s="574"/>
    </row>
    <row r="9" spans="1:19" ht="13.2" customHeight="1">
      <c r="A9" s="486"/>
      <c r="B9" s="486"/>
      <c r="C9" s="486"/>
      <c r="D9" s="486"/>
      <c r="E9" s="486"/>
      <c r="F9" s="486"/>
      <c r="G9" s="486"/>
      <c r="H9" s="486"/>
      <c r="I9" s="574"/>
      <c r="J9" s="574"/>
      <c r="K9" s="574"/>
      <c r="L9" s="574"/>
      <c r="M9" s="574"/>
      <c r="N9" s="574"/>
      <c r="O9" s="574"/>
      <c r="P9" s="574"/>
      <c r="Q9" s="574"/>
      <c r="R9" s="574"/>
    </row>
    <row r="10" spans="1:19">
      <c r="A10" s="486"/>
      <c r="B10" s="486"/>
      <c r="C10" s="486"/>
      <c r="D10" s="486"/>
      <c r="E10" s="486"/>
      <c r="F10" s="486"/>
      <c r="G10" s="486"/>
      <c r="H10" s="486"/>
      <c r="I10" s="486"/>
      <c r="J10" s="486"/>
      <c r="K10" s="486"/>
      <c r="L10" s="486"/>
      <c r="M10" s="486"/>
      <c r="N10" s="486"/>
      <c r="O10" s="486"/>
      <c r="P10" s="486"/>
      <c r="Q10" s="486"/>
      <c r="R10" s="486"/>
    </row>
    <row r="11" spans="1:19" ht="21" customHeight="1">
      <c r="A11" s="486"/>
      <c r="B11" s="486"/>
      <c r="C11" s="486"/>
      <c r="D11" s="486"/>
      <c r="E11" s="486"/>
      <c r="F11" s="486"/>
      <c r="G11" s="486"/>
      <c r="H11" s="486"/>
      <c r="I11" s="486"/>
      <c r="J11" s="486"/>
      <c r="K11" s="486"/>
      <c r="L11" s="486"/>
      <c r="M11" s="486"/>
      <c r="N11" s="486"/>
      <c r="O11" s="486"/>
      <c r="P11" s="486"/>
      <c r="Q11" s="486"/>
      <c r="R11" s="486"/>
    </row>
    <row r="12" spans="1:19" ht="13.2" customHeight="1">
      <c r="A12" s="486"/>
      <c r="B12" s="486"/>
      <c r="C12" s="486"/>
      <c r="D12" s="486"/>
      <c r="E12" s="486"/>
      <c r="F12" s="486"/>
      <c r="G12" s="486"/>
      <c r="H12" s="486"/>
      <c r="I12" s="486"/>
      <c r="J12" s="486"/>
      <c r="K12" s="486"/>
      <c r="L12" s="486"/>
      <c r="M12" s="486"/>
      <c r="N12" s="486"/>
      <c r="O12" s="486"/>
      <c r="P12" s="486"/>
      <c r="Q12" s="486"/>
      <c r="R12" s="486"/>
    </row>
    <row r="13" spans="1:19" ht="13.2" customHeight="1">
      <c r="A13" s="486"/>
      <c r="B13" s="486"/>
      <c r="C13" s="486"/>
      <c r="D13" s="486"/>
      <c r="E13" s="486"/>
      <c r="F13" s="486"/>
      <c r="G13" s="486"/>
      <c r="H13" s="486"/>
      <c r="I13" s="486"/>
      <c r="J13" s="486"/>
      <c r="K13" s="486"/>
      <c r="L13" s="486"/>
      <c r="M13" s="486"/>
      <c r="N13" s="486"/>
      <c r="O13" s="486"/>
      <c r="P13" s="486"/>
      <c r="Q13" s="486"/>
      <c r="R13" s="486"/>
    </row>
    <row r="14" spans="1:19">
      <c r="A14" s="486"/>
      <c r="B14" s="486"/>
      <c r="C14" s="486"/>
      <c r="D14" s="486"/>
      <c r="E14" s="486"/>
      <c r="F14" s="486"/>
      <c r="G14" s="486"/>
      <c r="H14" s="486"/>
      <c r="I14" s="486"/>
      <c r="J14" s="486"/>
      <c r="K14" s="486"/>
      <c r="L14" s="486"/>
      <c r="M14" s="486"/>
      <c r="N14" s="486"/>
      <c r="O14" s="486"/>
      <c r="P14" s="486"/>
      <c r="Q14" s="486"/>
      <c r="R14" s="486"/>
    </row>
    <row r="15" spans="1:19">
      <c r="A15" s="486"/>
      <c r="B15" s="486"/>
      <c r="C15" s="486"/>
      <c r="D15" s="486"/>
      <c r="E15" s="486"/>
      <c r="F15" s="486"/>
      <c r="G15" s="486"/>
      <c r="H15" s="486"/>
      <c r="I15" s="486"/>
      <c r="J15" s="486"/>
      <c r="K15" s="486"/>
      <c r="L15" s="486"/>
      <c r="M15" s="486"/>
      <c r="N15" s="486"/>
      <c r="O15" s="486"/>
      <c r="P15" s="486"/>
      <c r="Q15" s="486"/>
      <c r="R15" s="486"/>
    </row>
    <row r="16" spans="1:19">
      <c r="A16" s="486"/>
      <c r="B16" s="486"/>
      <c r="C16" s="486"/>
      <c r="D16" s="486"/>
      <c r="E16" s="486"/>
      <c r="F16" s="486"/>
      <c r="G16" s="486"/>
      <c r="H16" s="486"/>
      <c r="I16" s="486"/>
      <c r="J16" s="486"/>
      <c r="K16" s="486"/>
      <c r="L16" s="486"/>
      <c r="M16" s="486"/>
      <c r="N16" s="486"/>
      <c r="O16" s="486"/>
      <c r="P16" s="486"/>
      <c r="Q16" s="486"/>
      <c r="R16" s="486"/>
    </row>
    <row r="17" spans="1:21">
      <c r="A17" s="486"/>
      <c r="B17" s="573"/>
      <c r="C17" s="573"/>
      <c r="D17" s="573"/>
      <c r="E17" s="573"/>
      <c r="F17" s="573"/>
      <c r="G17" s="573"/>
      <c r="H17" s="573"/>
      <c r="I17" s="486"/>
      <c r="J17" s="486"/>
      <c r="K17" s="486"/>
      <c r="L17" s="486"/>
      <c r="M17" s="486"/>
      <c r="N17" s="486"/>
      <c r="O17" s="486"/>
      <c r="P17" s="486"/>
      <c r="Q17" s="486"/>
      <c r="R17" s="486"/>
      <c r="U17" s="423"/>
    </row>
    <row r="18" spans="1:21">
      <c r="A18" s="486"/>
      <c r="B18" s="573"/>
      <c r="C18" s="573"/>
      <c r="D18" s="573"/>
      <c r="E18" s="573"/>
      <c r="F18" s="573"/>
      <c r="G18" s="573"/>
      <c r="H18" s="573"/>
      <c r="I18" s="486"/>
      <c r="J18" s="486"/>
      <c r="K18" s="486"/>
      <c r="L18" s="486"/>
      <c r="M18" s="486"/>
      <c r="N18" s="486"/>
      <c r="O18" s="486"/>
      <c r="P18" s="486"/>
      <c r="Q18" s="486"/>
      <c r="R18" s="486"/>
    </row>
    <row r="19" spans="1:21">
      <c r="A19" s="486"/>
      <c r="B19" s="573"/>
      <c r="C19" s="573"/>
      <c r="D19" s="573"/>
      <c r="E19" s="573"/>
      <c r="F19" s="573"/>
      <c r="G19" s="573"/>
      <c r="H19" s="573"/>
      <c r="I19" s="486"/>
      <c r="J19" s="486"/>
      <c r="K19" s="486"/>
      <c r="L19" s="486"/>
      <c r="M19" s="486"/>
      <c r="N19" s="486"/>
      <c r="O19" s="486"/>
      <c r="P19" s="486"/>
      <c r="Q19" s="486"/>
      <c r="R19" s="486"/>
    </row>
    <row r="20" spans="1:21">
      <c r="A20" s="486"/>
      <c r="B20" s="573"/>
      <c r="C20" s="573"/>
      <c r="D20" s="573"/>
      <c r="E20" s="573"/>
      <c r="F20" s="573"/>
      <c r="G20" s="573"/>
      <c r="H20" s="573"/>
      <c r="I20" s="486"/>
      <c r="J20" s="486"/>
      <c r="K20" s="486"/>
      <c r="L20" s="486"/>
      <c r="M20" s="486"/>
      <c r="N20" s="486"/>
      <c r="O20" s="486"/>
      <c r="P20" s="486"/>
      <c r="Q20" s="486"/>
      <c r="R20" s="486"/>
    </row>
    <row r="21" spans="1:21">
      <c r="A21" s="486"/>
      <c r="B21" s="573"/>
      <c r="C21" s="573"/>
      <c r="D21" s="573"/>
      <c r="E21" s="573"/>
      <c r="F21" s="573"/>
      <c r="G21" s="573"/>
      <c r="H21" s="573"/>
      <c r="I21" s="486"/>
      <c r="J21" s="486"/>
      <c r="K21" s="486"/>
      <c r="L21" s="486"/>
      <c r="M21" s="486"/>
      <c r="N21" s="486"/>
      <c r="O21" s="486"/>
      <c r="P21" s="486"/>
      <c r="Q21" s="486"/>
      <c r="R21" s="486"/>
    </row>
    <row r="22" spans="1:21">
      <c r="A22" s="486"/>
      <c r="B22" s="573"/>
      <c r="C22" s="573"/>
      <c r="D22" s="573"/>
      <c r="E22" s="573"/>
      <c r="F22" s="573"/>
      <c r="G22" s="573"/>
      <c r="H22" s="573"/>
      <c r="I22" s="486"/>
      <c r="J22" s="486"/>
      <c r="K22" s="486"/>
      <c r="L22" s="486"/>
      <c r="M22" s="486"/>
      <c r="N22" s="486"/>
      <c r="O22" s="486"/>
      <c r="P22" s="486"/>
      <c r="Q22" s="486"/>
      <c r="R22" s="486"/>
    </row>
    <row r="23" spans="1:21">
      <c r="A23" s="486"/>
      <c r="B23" s="573"/>
      <c r="C23" s="573"/>
      <c r="D23" s="573"/>
      <c r="E23" s="573"/>
      <c r="F23" s="573"/>
      <c r="G23" s="573"/>
      <c r="H23" s="573"/>
      <c r="I23" s="486"/>
      <c r="J23" s="486"/>
      <c r="K23" s="486"/>
      <c r="L23" s="486"/>
      <c r="M23" s="486"/>
      <c r="N23" s="486"/>
      <c r="O23" s="486"/>
      <c r="P23" s="486"/>
      <c r="Q23" s="486"/>
      <c r="R23" s="486"/>
    </row>
    <row r="24" spans="1:21">
      <c r="A24" s="486"/>
      <c r="B24" s="573"/>
      <c r="C24" s="573"/>
      <c r="D24" s="573"/>
      <c r="E24" s="573"/>
      <c r="F24" s="573"/>
      <c r="G24" s="573"/>
      <c r="H24" s="573"/>
      <c r="I24" s="486"/>
      <c r="J24" s="486"/>
      <c r="K24" s="486"/>
      <c r="L24" s="486"/>
      <c r="M24" s="486"/>
      <c r="N24" s="486"/>
      <c r="O24" s="486"/>
      <c r="P24" s="486"/>
      <c r="Q24" s="486"/>
      <c r="R24" s="486"/>
    </row>
    <row r="25" spans="1:21">
      <c r="A25" s="486"/>
      <c r="B25" s="573"/>
      <c r="C25" s="573"/>
      <c r="D25" s="573"/>
      <c r="E25" s="573"/>
      <c r="F25" s="573"/>
      <c r="G25" s="573"/>
      <c r="H25" s="573"/>
      <c r="I25" s="486"/>
      <c r="J25" s="486"/>
      <c r="K25" s="486"/>
      <c r="L25" s="486"/>
      <c r="M25" s="486"/>
      <c r="N25" s="486"/>
      <c r="O25" s="486"/>
      <c r="P25" s="486"/>
      <c r="Q25" s="486"/>
      <c r="R25" s="486"/>
    </row>
    <row r="26" spans="1:21">
      <c r="A26" s="486"/>
      <c r="B26" s="573"/>
      <c r="C26" s="573"/>
      <c r="D26" s="573"/>
      <c r="E26" s="573"/>
      <c r="F26" s="573"/>
      <c r="G26" s="573"/>
      <c r="H26" s="573"/>
      <c r="I26" s="486"/>
      <c r="J26" s="486"/>
      <c r="K26" s="486"/>
      <c r="L26" s="486"/>
      <c r="M26" s="486"/>
      <c r="N26" s="486"/>
      <c r="O26" s="486"/>
      <c r="P26" s="486"/>
      <c r="Q26" s="486"/>
      <c r="R26" s="486"/>
    </row>
    <row r="27" spans="1:21">
      <c r="A27" s="486"/>
      <c r="B27" s="573"/>
      <c r="C27" s="573"/>
      <c r="D27" s="573"/>
      <c r="E27" s="573"/>
      <c r="F27" s="573"/>
      <c r="G27" s="573"/>
      <c r="H27" s="573"/>
      <c r="I27" s="486"/>
      <c r="J27" s="486"/>
      <c r="K27" s="486"/>
      <c r="L27" s="486"/>
      <c r="M27" s="486"/>
      <c r="N27" s="486"/>
      <c r="O27" s="486"/>
      <c r="P27" s="486"/>
      <c r="Q27" s="486"/>
      <c r="R27" s="486"/>
    </row>
    <row r="28" spans="1:21">
      <c r="A28" s="486"/>
      <c r="B28" s="486"/>
      <c r="C28" s="486"/>
      <c r="D28" s="486"/>
      <c r="E28" s="486"/>
      <c r="F28" s="486"/>
      <c r="G28" s="486"/>
      <c r="H28" s="486"/>
      <c r="I28" s="486"/>
      <c r="J28" s="486"/>
      <c r="K28" s="486"/>
      <c r="L28" s="486"/>
      <c r="M28" s="486"/>
      <c r="N28" s="486"/>
      <c r="O28" s="486"/>
      <c r="P28" s="486"/>
      <c r="Q28" s="486"/>
      <c r="R28" s="486"/>
    </row>
    <row r="29" spans="1:21" ht="16.2">
      <c r="A29" s="486"/>
      <c r="B29" s="489"/>
      <c r="C29" s="490"/>
      <c r="D29" s="489"/>
      <c r="E29" s="489"/>
      <c r="F29" s="489"/>
      <c r="G29" s="489"/>
      <c r="H29" s="489"/>
      <c r="I29" s="489"/>
      <c r="J29" s="486"/>
      <c r="K29" s="486"/>
      <c r="L29" s="486"/>
      <c r="M29" s="486"/>
      <c r="N29" s="486"/>
      <c r="O29" s="486"/>
      <c r="P29" s="486"/>
      <c r="Q29" s="486"/>
      <c r="R29" s="486"/>
    </row>
    <row r="30" spans="1:21">
      <c r="A30" s="486"/>
      <c r="B30" s="486"/>
      <c r="C30" s="486"/>
      <c r="D30" s="486"/>
      <c r="E30" s="486"/>
      <c r="F30" s="486"/>
      <c r="G30" s="486"/>
      <c r="H30" s="486"/>
      <c r="I30" s="486"/>
      <c r="J30" s="486"/>
      <c r="K30" s="486"/>
      <c r="L30" s="486"/>
      <c r="M30" s="486"/>
      <c r="N30" s="486"/>
      <c r="O30" s="486"/>
      <c r="P30" s="486"/>
      <c r="Q30" s="486"/>
      <c r="R30" s="486"/>
    </row>
    <row r="31" spans="1:21">
      <c r="A31" s="575"/>
      <c r="B31" s="576"/>
      <c r="C31" s="576"/>
      <c r="D31" s="576"/>
      <c r="E31" s="576"/>
      <c r="F31" s="576"/>
      <c r="G31" s="576"/>
      <c r="H31" s="576"/>
      <c r="I31" s="576"/>
      <c r="J31" s="576"/>
      <c r="K31" s="576"/>
      <c r="L31" s="576"/>
      <c r="M31" s="576"/>
      <c r="N31" s="576"/>
      <c r="O31" s="576"/>
      <c r="P31" s="576"/>
      <c r="Q31" s="576"/>
      <c r="R31" s="576"/>
    </row>
    <row r="32" spans="1:21">
      <c r="A32" s="576"/>
      <c r="B32" s="576"/>
      <c r="C32" s="576"/>
      <c r="D32" s="576"/>
      <c r="E32" s="576"/>
      <c r="F32" s="576"/>
      <c r="G32" s="576"/>
      <c r="H32" s="576"/>
      <c r="I32" s="576"/>
      <c r="J32" s="576"/>
      <c r="K32" s="576"/>
      <c r="L32" s="576"/>
      <c r="M32" s="576"/>
      <c r="N32" s="576"/>
      <c r="O32" s="576"/>
      <c r="P32" s="576"/>
      <c r="Q32" s="576"/>
      <c r="R32" s="576"/>
    </row>
    <row r="33" spans="1:18">
      <c r="A33" s="576"/>
      <c r="B33" s="576"/>
      <c r="C33" s="576"/>
      <c r="D33" s="576"/>
      <c r="E33" s="576"/>
      <c r="F33" s="576"/>
      <c r="G33" s="576"/>
      <c r="H33" s="576"/>
      <c r="I33" s="576"/>
      <c r="J33" s="576"/>
      <c r="K33" s="576"/>
      <c r="L33" s="576"/>
      <c r="M33" s="576"/>
      <c r="N33" s="576"/>
      <c r="O33" s="576"/>
      <c r="P33" s="576"/>
      <c r="Q33" s="576"/>
      <c r="R33" s="576"/>
    </row>
    <row r="34" spans="1:18">
      <c r="A34" s="576"/>
      <c r="B34" s="576"/>
      <c r="C34" s="576"/>
      <c r="D34" s="576"/>
      <c r="E34" s="576"/>
      <c r="F34" s="576"/>
      <c r="G34" s="576"/>
      <c r="H34" s="576"/>
      <c r="I34" s="576"/>
      <c r="J34" s="576"/>
      <c r="K34" s="576"/>
      <c r="L34" s="576"/>
      <c r="M34" s="576"/>
      <c r="N34" s="576"/>
      <c r="O34" s="576"/>
      <c r="P34" s="576"/>
      <c r="Q34" s="576"/>
      <c r="R34" s="576"/>
    </row>
    <row r="35" spans="1:18">
      <c r="A35" s="576"/>
      <c r="B35" s="576"/>
      <c r="C35" s="576"/>
      <c r="D35" s="576"/>
      <c r="E35" s="576"/>
      <c r="F35" s="576"/>
      <c r="G35" s="576"/>
      <c r="H35" s="576"/>
      <c r="I35" s="576"/>
      <c r="J35" s="576"/>
      <c r="K35" s="576"/>
      <c r="L35" s="576"/>
      <c r="M35" s="576"/>
      <c r="N35" s="576"/>
      <c r="O35" s="576"/>
      <c r="P35" s="576"/>
      <c r="Q35" s="576"/>
      <c r="R35" s="576"/>
    </row>
    <row r="36" spans="1:18">
      <c r="A36" s="576"/>
      <c r="B36" s="576"/>
      <c r="C36" s="576"/>
      <c r="D36" s="576"/>
      <c r="E36" s="576"/>
      <c r="F36" s="576"/>
      <c r="G36" s="576"/>
      <c r="H36" s="576"/>
      <c r="I36" s="576"/>
      <c r="J36" s="576"/>
      <c r="K36" s="576"/>
      <c r="L36" s="576"/>
      <c r="M36" s="576"/>
      <c r="N36" s="576"/>
      <c r="O36" s="576"/>
      <c r="P36" s="576"/>
      <c r="Q36" s="576"/>
      <c r="R36" s="576"/>
    </row>
    <row r="37" spans="1:18">
      <c r="A37" s="576"/>
      <c r="B37" s="576"/>
      <c r="C37" s="576"/>
      <c r="D37" s="576"/>
      <c r="E37" s="576"/>
      <c r="F37" s="576"/>
      <c r="G37" s="576"/>
      <c r="H37" s="576"/>
      <c r="I37" s="576"/>
      <c r="J37" s="576"/>
      <c r="K37" s="576"/>
      <c r="L37" s="576"/>
      <c r="M37" s="576"/>
      <c r="N37" s="576"/>
      <c r="O37" s="576"/>
      <c r="P37" s="576"/>
      <c r="Q37" s="576"/>
      <c r="R37" s="576"/>
    </row>
    <row r="38" spans="1:18">
      <c r="A38" s="576"/>
      <c r="B38" s="576"/>
      <c r="C38" s="576"/>
      <c r="D38" s="576"/>
      <c r="E38" s="576"/>
      <c r="F38" s="576"/>
      <c r="G38" s="576"/>
      <c r="H38" s="576"/>
      <c r="I38" s="576"/>
      <c r="J38" s="576"/>
      <c r="K38" s="576"/>
      <c r="L38" s="576"/>
      <c r="M38" s="576"/>
      <c r="N38" s="576"/>
      <c r="O38" s="576"/>
      <c r="P38" s="576"/>
      <c r="Q38" s="576"/>
      <c r="R38" s="576"/>
    </row>
    <row r="39" spans="1:18">
      <c r="A39" s="576"/>
      <c r="B39" s="576"/>
      <c r="C39" s="576"/>
      <c r="D39" s="576"/>
      <c r="E39" s="576"/>
      <c r="F39" s="576"/>
      <c r="G39" s="576"/>
      <c r="H39" s="576"/>
      <c r="I39" s="576"/>
      <c r="J39" s="576"/>
      <c r="K39" s="576"/>
      <c r="L39" s="576"/>
      <c r="M39" s="576"/>
      <c r="N39" s="576"/>
      <c r="O39" s="576"/>
      <c r="P39" s="576"/>
      <c r="Q39" s="576"/>
      <c r="R39" s="576"/>
    </row>
    <row r="40" spans="1:18">
      <c r="A40" s="576"/>
      <c r="B40" s="576"/>
      <c r="C40" s="576"/>
      <c r="D40" s="576"/>
      <c r="E40" s="576"/>
      <c r="F40" s="576"/>
      <c r="G40" s="576"/>
      <c r="H40" s="576"/>
      <c r="I40" s="576"/>
      <c r="J40" s="576"/>
      <c r="K40" s="576"/>
      <c r="L40" s="576"/>
      <c r="M40" s="576"/>
      <c r="N40" s="576"/>
      <c r="O40" s="576"/>
      <c r="P40" s="576"/>
      <c r="Q40" s="576"/>
      <c r="R40" s="576"/>
    </row>
    <row r="41" spans="1:18">
      <c r="A41" s="539"/>
      <c r="B41" s="539"/>
      <c r="C41" s="539"/>
      <c r="D41" s="539"/>
      <c r="E41" s="539"/>
      <c r="F41" s="539"/>
      <c r="G41" s="539"/>
      <c r="H41" s="539"/>
      <c r="I41" s="539"/>
      <c r="J41" s="539"/>
      <c r="K41" s="539"/>
      <c r="L41" s="539"/>
      <c r="M41" s="539"/>
      <c r="N41" s="539"/>
      <c r="O41" s="539"/>
      <c r="P41" s="539"/>
      <c r="Q41" s="539"/>
      <c r="R41" s="539"/>
    </row>
    <row r="42" spans="1:18">
      <c r="A42" s="539"/>
      <c r="B42" s="539"/>
      <c r="C42" s="539"/>
      <c r="D42" s="539"/>
      <c r="E42" s="539"/>
      <c r="F42" s="539"/>
      <c r="G42" s="539"/>
      <c r="H42" s="539"/>
      <c r="I42" s="539"/>
      <c r="J42" s="539"/>
      <c r="K42" s="539"/>
      <c r="L42" s="539"/>
      <c r="M42" s="539"/>
      <c r="N42" s="539"/>
      <c r="O42" s="539"/>
      <c r="P42" s="539"/>
      <c r="Q42" s="539"/>
      <c r="R42" s="539"/>
    </row>
    <row r="43" spans="1:18">
      <c r="A43" s="539"/>
      <c r="B43" s="539"/>
      <c r="C43" s="539"/>
      <c r="D43" s="539"/>
      <c r="E43" s="539"/>
      <c r="F43" s="539"/>
      <c r="G43" s="539"/>
      <c r="H43" s="539"/>
      <c r="I43" s="539"/>
      <c r="J43" s="539"/>
      <c r="K43" s="539"/>
      <c r="L43" s="539"/>
      <c r="M43" s="539"/>
      <c r="N43" s="539"/>
      <c r="O43" s="539"/>
      <c r="P43" s="539"/>
      <c r="Q43" s="539"/>
      <c r="R43" s="539"/>
    </row>
    <row r="44" spans="1:18">
      <c r="A44" s="539"/>
      <c r="B44" s="539"/>
      <c r="C44" s="539"/>
      <c r="D44" s="539"/>
      <c r="E44" s="539"/>
      <c r="F44" s="539"/>
      <c r="G44" s="539"/>
      <c r="H44" s="539"/>
      <c r="I44" s="539"/>
      <c r="J44" s="539"/>
      <c r="K44" s="539"/>
      <c r="L44" s="539"/>
      <c r="M44" s="539"/>
      <c r="N44" s="539"/>
      <c r="O44" s="539"/>
      <c r="P44" s="539"/>
      <c r="Q44" s="539"/>
      <c r="R44" s="539"/>
    </row>
    <row r="45" spans="1:18">
      <c r="A45" s="539"/>
      <c r="B45" s="539"/>
      <c r="C45" s="539"/>
      <c r="D45" s="539"/>
      <c r="E45" s="539"/>
      <c r="F45" s="539"/>
      <c r="G45" s="539"/>
      <c r="H45" s="539"/>
      <c r="I45" s="539"/>
      <c r="J45" s="539"/>
      <c r="K45" s="539"/>
      <c r="L45" s="539"/>
      <c r="M45" s="539"/>
      <c r="N45" s="539"/>
      <c r="O45" s="539"/>
      <c r="P45" s="539"/>
      <c r="Q45" s="539"/>
      <c r="R45" s="539"/>
    </row>
    <row r="46" spans="1:18">
      <c r="A46" s="539"/>
      <c r="B46" s="539"/>
      <c r="C46" s="539"/>
      <c r="D46" s="539"/>
      <c r="E46" s="539"/>
      <c r="F46" s="539"/>
      <c r="G46" s="539"/>
      <c r="H46" s="539"/>
      <c r="I46" s="539"/>
      <c r="J46" s="539"/>
      <c r="K46" s="539"/>
      <c r="L46" s="539"/>
      <c r="M46" s="539"/>
      <c r="N46" s="539"/>
      <c r="O46" s="539"/>
      <c r="P46" s="539"/>
      <c r="Q46" s="539"/>
      <c r="R46" s="539"/>
    </row>
    <row r="47" spans="1:18">
      <c r="A47" s="539"/>
      <c r="B47" s="539"/>
      <c r="C47" s="539"/>
      <c r="D47" s="539"/>
      <c r="E47" s="539"/>
      <c r="F47" s="539"/>
      <c r="G47" s="539"/>
      <c r="H47" s="539"/>
      <c r="I47" s="539"/>
      <c r="J47" s="539"/>
      <c r="K47" s="539"/>
      <c r="L47" s="539"/>
      <c r="M47" s="539"/>
      <c r="N47" s="539"/>
      <c r="O47" s="539"/>
      <c r="P47" s="539"/>
      <c r="Q47" s="539"/>
      <c r="R47" s="539"/>
    </row>
    <row r="48" spans="1:18">
      <c r="A48" s="539"/>
      <c r="B48" s="539"/>
      <c r="C48" s="539"/>
      <c r="D48" s="539"/>
      <c r="E48" s="539"/>
      <c r="F48" s="539"/>
      <c r="G48" s="539"/>
      <c r="H48" s="539"/>
      <c r="I48" s="539"/>
      <c r="J48" s="539"/>
      <c r="K48" s="539"/>
      <c r="L48" s="539"/>
      <c r="M48" s="539"/>
      <c r="N48" s="539"/>
      <c r="O48" s="539"/>
      <c r="P48" s="539"/>
      <c r="Q48" s="539"/>
      <c r="R48" s="539"/>
    </row>
    <row r="49" spans="1:18">
      <c r="A49" s="539"/>
      <c r="B49" s="539"/>
      <c r="C49" s="539"/>
      <c r="D49" s="539"/>
      <c r="E49" s="539"/>
      <c r="F49" s="539"/>
      <c r="G49" s="539"/>
      <c r="H49" s="539"/>
      <c r="I49" s="539"/>
      <c r="J49" s="539"/>
      <c r="K49" s="539"/>
      <c r="L49" s="539"/>
      <c r="M49" s="539"/>
      <c r="N49" s="539"/>
      <c r="O49" s="539"/>
      <c r="P49" s="539"/>
      <c r="Q49" s="539"/>
      <c r="R49" s="539"/>
    </row>
    <row r="50" spans="1:18">
      <c r="A50" s="539"/>
      <c r="B50" s="539"/>
      <c r="C50" s="539"/>
      <c r="D50" s="539"/>
      <c r="E50" s="539"/>
      <c r="F50" s="539"/>
      <c r="G50" s="539"/>
      <c r="H50" s="539"/>
      <c r="I50" s="539"/>
      <c r="J50" s="539"/>
      <c r="K50" s="539"/>
      <c r="L50" s="539"/>
      <c r="M50" s="539"/>
      <c r="N50" s="539"/>
      <c r="O50" s="539"/>
      <c r="P50" s="539"/>
      <c r="Q50" s="539"/>
      <c r="R50" s="539"/>
    </row>
    <row r="51" spans="1:18">
      <c r="A51" s="539"/>
      <c r="B51" s="539"/>
      <c r="C51" s="539"/>
      <c r="D51" s="539"/>
      <c r="E51" s="539"/>
      <c r="F51" s="539"/>
      <c r="G51" s="539"/>
      <c r="H51" s="539"/>
      <c r="I51" s="539"/>
      <c r="J51" s="539"/>
      <c r="K51" s="539"/>
      <c r="L51" s="539"/>
      <c r="M51" s="539"/>
      <c r="N51" s="539"/>
      <c r="O51" s="539"/>
      <c r="P51" s="539"/>
      <c r="Q51" s="539"/>
      <c r="R51" s="539"/>
    </row>
    <row r="52" spans="1:18">
      <c r="A52" s="539"/>
      <c r="B52" s="539"/>
      <c r="C52" s="539"/>
      <c r="D52" s="539"/>
      <c r="E52" s="539"/>
      <c r="F52" s="539"/>
      <c r="G52" s="539"/>
      <c r="H52" s="539"/>
      <c r="I52" s="539"/>
      <c r="J52" s="539"/>
      <c r="K52" s="539"/>
      <c r="L52" s="539"/>
      <c r="M52" s="539"/>
      <c r="N52" s="539"/>
      <c r="O52" s="539"/>
      <c r="P52" s="539"/>
      <c r="Q52" s="539"/>
      <c r="R52" s="539"/>
    </row>
    <row r="53" spans="1:18">
      <c r="A53" s="539"/>
      <c r="B53" s="539"/>
      <c r="C53" s="539"/>
      <c r="D53" s="539"/>
      <c r="E53" s="539"/>
      <c r="F53" s="539"/>
      <c r="G53" s="539"/>
      <c r="H53" s="539"/>
      <c r="I53" s="539"/>
      <c r="J53" s="539"/>
      <c r="K53" s="539"/>
      <c r="L53" s="539"/>
      <c r="M53" s="539"/>
      <c r="N53" s="539"/>
      <c r="O53" s="539"/>
      <c r="P53" s="539"/>
      <c r="Q53" s="539"/>
      <c r="R53" s="539"/>
    </row>
    <row r="54" spans="1:18">
      <c r="A54" s="539"/>
      <c r="B54" s="539"/>
      <c r="C54" s="539"/>
      <c r="D54" s="539"/>
      <c r="E54" s="539"/>
      <c r="F54" s="539"/>
      <c r="G54" s="539"/>
      <c r="H54" s="539"/>
      <c r="I54" s="539"/>
      <c r="J54" s="539"/>
      <c r="K54" s="539"/>
      <c r="L54" s="539"/>
      <c r="M54" s="539"/>
      <c r="N54" s="539"/>
      <c r="O54" s="539"/>
      <c r="P54" s="539"/>
      <c r="Q54" s="539"/>
      <c r="R54" s="539"/>
    </row>
    <row r="55" spans="1:18">
      <c r="A55" s="539"/>
      <c r="B55" s="539"/>
      <c r="C55" s="539"/>
      <c r="D55" s="539"/>
      <c r="E55" s="539"/>
      <c r="F55" s="539"/>
      <c r="G55" s="539"/>
      <c r="H55" s="539"/>
      <c r="I55" s="539"/>
      <c r="J55" s="539"/>
      <c r="K55" s="539"/>
      <c r="L55" s="539"/>
      <c r="M55" s="539"/>
      <c r="N55" s="539"/>
      <c r="O55" s="539"/>
      <c r="P55" s="539"/>
      <c r="Q55" s="539"/>
      <c r="R55" s="539"/>
    </row>
    <row r="56" spans="1:18">
      <c r="A56" s="539"/>
      <c r="B56" s="539"/>
      <c r="C56" s="539"/>
      <c r="D56" s="539"/>
      <c r="E56" s="539"/>
      <c r="F56" s="539"/>
      <c r="G56" s="539"/>
      <c r="H56" s="539"/>
      <c r="I56" s="539"/>
      <c r="J56" s="539"/>
      <c r="K56" s="539"/>
      <c r="L56" s="539"/>
      <c r="M56" s="539"/>
      <c r="N56" s="539"/>
      <c r="O56" s="539"/>
      <c r="P56" s="539"/>
      <c r="Q56" s="539"/>
      <c r="R56" s="539"/>
    </row>
    <row r="57" spans="1:18">
      <c r="A57" s="539"/>
      <c r="B57" s="539"/>
      <c r="C57" s="539"/>
      <c r="D57" s="539"/>
      <c r="E57" s="539"/>
      <c r="F57" s="539"/>
      <c r="G57" s="539"/>
      <c r="H57" s="539"/>
      <c r="I57" s="539"/>
      <c r="J57" s="539"/>
      <c r="K57" s="539"/>
      <c r="L57" s="539"/>
      <c r="M57" s="539"/>
      <c r="N57" s="539"/>
      <c r="O57" s="539"/>
      <c r="P57" s="539"/>
      <c r="Q57" s="539"/>
      <c r="R57" s="539"/>
    </row>
    <row r="58" spans="1:18">
      <c r="A58" s="539"/>
      <c r="B58" s="539"/>
      <c r="C58" s="539"/>
      <c r="D58" s="539"/>
      <c r="E58" s="539"/>
      <c r="F58" s="539"/>
      <c r="G58" s="539"/>
      <c r="H58" s="539"/>
      <c r="I58" s="539"/>
      <c r="J58" s="539"/>
      <c r="K58" s="539"/>
      <c r="L58" s="539"/>
      <c r="M58" s="539"/>
      <c r="N58" s="539"/>
      <c r="O58" s="539"/>
      <c r="P58" s="539"/>
      <c r="Q58" s="539"/>
      <c r="R58" s="539"/>
    </row>
  </sheetData>
  <sheetProtection formatCells="0" formatColumns="0" formatRows="0" insertColumns="0" insertRows="0" insertHyperlinks="0" deleteColumns="0" deleteRows="0" sort="0" autoFilter="0" pivotTables="0"/>
  <mergeCells count="3">
    <mergeCell ref="B17:H27"/>
    <mergeCell ref="I4:R9"/>
    <mergeCell ref="A31:R40"/>
  </mergeCells>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H49" sqref="H49:L49"/>
    </sheetView>
  </sheetViews>
  <sheetFormatPr defaultColWidth="9" defaultRowHeight="13.2"/>
  <cols>
    <col min="1" max="1" width="12.77734375" style="57" customWidth="1"/>
    <col min="2" max="2" width="5.109375" style="57" customWidth="1"/>
    <col min="3" max="3" width="3.77734375" style="57" customWidth="1"/>
    <col min="4" max="4" width="6.88671875" style="57" customWidth="1"/>
    <col min="5" max="5" width="13.109375" style="57" customWidth="1"/>
    <col min="6" max="6" width="13.109375" style="100" customWidth="1"/>
    <col min="7" max="7" width="11.33203125" style="57" customWidth="1"/>
    <col min="8" max="8" width="26.6640625" style="74" customWidth="1"/>
    <col min="9" max="9" width="13" style="65" customWidth="1"/>
    <col min="10" max="10" width="16.109375" style="65" customWidth="1"/>
    <col min="11" max="11" width="13.44140625" style="100" customWidth="1"/>
    <col min="12" max="12" width="22.44140625" style="100" customWidth="1"/>
    <col min="13" max="13" width="13.44140625" style="72" customWidth="1"/>
    <col min="14" max="14" width="22.44140625" style="57" customWidth="1"/>
    <col min="15" max="15" width="9" style="58"/>
    <col min="16" max="16384" width="9" style="57"/>
  </cols>
  <sheetData>
    <row r="1" spans="1:16" ht="26.25" customHeight="1" thickTop="1">
      <c r="A1" s="49" t="s">
        <v>271</v>
      </c>
      <c r="B1" s="50"/>
      <c r="C1" s="50"/>
      <c r="D1" s="51"/>
      <c r="E1" s="51"/>
      <c r="F1" s="52"/>
      <c r="G1" s="53"/>
      <c r="H1" s="54"/>
      <c r="I1" s="261" t="s">
        <v>38</v>
      </c>
      <c r="J1" s="74"/>
      <c r="K1" s="55"/>
      <c r="L1" s="262"/>
      <c r="M1" s="56"/>
    </row>
    <row r="2" spans="1:16" ht="17.399999999999999">
      <c r="A2" s="59"/>
      <c r="B2" s="263"/>
      <c r="C2" s="263"/>
      <c r="D2" s="263"/>
      <c r="E2" s="263"/>
      <c r="F2" s="263"/>
      <c r="G2" s="60"/>
      <c r="H2" s="61"/>
      <c r="I2" s="264" t="s">
        <v>39</v>
      </c>
      <c r="J2" s="62"/>
      <c r="K2" s="265" t="s">
        <v>21</v>
      </c>
      <c r="L2" s="63"/>
      <c r="M2" s="56"/>
      <c r="N2" s="222"/>
      <c r="P2" s="157"/>
    </row>
    <row r="3" spans="1:16" ht="17.399999999999999">
      <c r="A3" s="266" t="s">
        <v>29</v>
      </c>
      <c r="B3" s="267"/>
      <c r="D3" s="268"/>
      <c r="E3" s="268"/>
      <c r="F3" s="268"/>
      <c r="G3" s="64"/>
      <c r="H3"/>
      <c r="J3" s="269"/>
      <c r="L3" s="55"/>
      <c r="M3" s="66"/>
    </row>
    <row r="4" spans="1:16" ht="17.399999999999999">
      <c r="A4" s="67"/>
      <c r="B4" s="267"/>
      <c r="C4" s="100"/>
      <c r="D4" s="268"/>
      <c r="E4" s="268"/>
      <c r="F4" s="270"/>
      <c r="G4" s="68"/>
      <c r="H4" s="69"/>
      <c r="I4" s="69"/>
      <c r="J4" s="74"/>
      <c r="L4" s="55"/>
      <c r="M4" s="66"/>
      <c r="N4" s="339"/>
    </row>
    <row r="5" spans="1:16">
      <c r="A5" s="271"/>
      <c r="D5" s="268"/>
      <c r="E5" s="70"/>
      <c r="F5" s="272"/>
      <c r="G5" s="71"/>
      <c r="H5"/>
      <c r="I5" s="273"/>
      <c r="J5" s="74"/>
      <c r="M5" s="66"/>
    </row>
    <row r="6" spans="1:16" ht="17.399999999999999">
      <c r="A6" s="271"/>
      <c r="D6" s="268"/>
      <c r="E6" s="272"/>
      <c r="F6" s="272"/>
      <c r="G6" s="71"/>
      <c r="H6" s="61"/>
      <c r="I6" s="274"/>
      <c r="J6" s="74"/>
      <c r="M6" s="66"/>
    </row>
    <row r="7" spans="1:16">
      <c r="A7" s="271"/>
      <c r="D7" s="268"/>
      <c r="E7" s="272"/>
      <c r="F7" s="272"/>
      <c r="G7" s="71"/>
      <c r="H7" s="275"/>
      <c r="I7" s="273"/>
      <c r="J7" s="74"/>
      <c r="M7" s="66"/>
    </row>
    <row r="8" spans="1:16">
      <c r="A8" s="271"/>
      <c r="D8" s="268"/>
      <c r="E8" s="272"/>
      <c r="F8" s="272"/>
      <c r="G8" s="71"/>
      <c r="H8" s="62"/>
      <c r="I8" s="42"/>
      <c r="J8" s="42"/>
      <c r="K8" s="42"/>
    </row>
    <row r="9" spans="1:16">
      <c r="A9" s="271"/>
      <c r="D9" s="268"/>
      <c r="E9" s="272"/>
      <c r="F9" s="272"/>
      <c r="G9" s="71"/>
      <c r="H9" s="42"/>
      <c r="I9" s="42"/>
      <c r="J9" s="42"/>
      <c r="K9" s="42"/>
      <c r="N9" s="73"/>
    </row>
    <row r="10" spans="1:16">
      <c r="A10" s="271"/>
      <c r="D10" s="268"/>
      <c r="E10" s="272"/>
      <c r="F10" s="272"/>
      <c r="G10" s="71"/>
      <c r="H10" s="42"/>
      <c r="I10" s="42"/>
      <c r="J10" s="42"/>
      <c r="K10" s="42"/>
      <c r="N10" s="73" t="s">
        <v>40</v>
      </c>
    </row>
    <row r="11" spans="1:16">
      <c r="A11" s="271"/>
      <c r="D11" s="268"/>
      <c r="E11" s="272"/>
      <c r="F11" s="272"/>
      <c r="G11" s="71"/>
      <c r="H11" s="42"/>
      <c r="I11" s="42"/>
      <c r="J11" s="42"/>
      <c r="K11" s="42"/>
    </row>
    <row r="12" spans="1:16">
      <c r="A12" s="271"/>
      <c r="D12" s="268"/>
      <c r="E12" s="272"/>
      <c r="F12" s="272"/>
      <c r="G12" s="71"/>
      <c r="H12" s="42"/>
      <c r="I12" s="42"/>
      <c r="J12" s="42"/>
      <c r="K12" s="42"/>
      <c r="N12" s="73" t="s">
        <v>41</v>
      </c>
      <c r="O12" s="384"/>
    </row>
    <row r="13" spans="1:16">
      <c r="A13" s="271"/>
      <c r="D13" s="268"/>
      <c r="E13" s="272"/>
      <c r="F13" s="272"/>
      <c r="G13" s="71"/>
      <c r="H13" s="42"/>
      <c r="I13" s="42"/>
      <c r="J13" s="42"/>
      <c r="K13" s="42"/>
    </row>
    <row r="14" spans="1:16">
      <c r="A14" s="271"/>
      <c r="D14" s="268"/>
      <c r="E14" s="272"/>
      <c r="F14" s="272"/>
      <c r="G14" s="71"/>
      <c r="H14" s="42"/>
      <c r="I14" s="42"/>
      <c r="J14" s="42"/>
      <c r="K14" s="42"/>
      <c r="N14" s="485" t="s">
        <v>42</v>
      </c>
    </row>
    <row r="15" spans="1:16">
      <c r="A15" s="271"/>
      <c r="D15" s="268"/>
      <c r="E15" s="268" t="s">
        <v>21</v>
      </c>
      <c r="F15" s="270"/>
      <c r="G15" s="64"/>
      <c r="H15" s="275"/>
      <c r="I15" s="273"/>
      <c r="J15" s="62"/>
    </row>
    <row r="16" spans="1:16">
      <c r="A16" s="271"/>
      <c r="D16" s="268"/>
      <c r="E16" s="268"/>
      <c r="F16" s="270"/>
      <c r="G16" s="64"/>
      <c r="I16" s="273"/>
      <c r="J16" s="74"/>
      <c r="N16" s="341" t="s">
        <v>263</v>
      </c>
    </row>
    <row r="17" spans="1:19" ht="20.25" customHeight="1" thickBot="1">
      <c r="A17" s="634" t="s">
        <v>314</v>
      </c>
      <c r="B17" s="635"/>
      <c r="C17" s="635"/>
      <c r="D17" s="277"/>
      <c r="E17" s="278"/>
      <c r="F17" s="635" t="s">
        <v>302</v>
      </c>
      <c r="G17" s="636"/>
      <c r="H17" s="275"/>
      <c r="I17" s="273"/>
      <c r="J17" s="62"/>
      <c r="L17" s="63"/>
      <c r="M17" s="66"/>
      <c r="N17" s="276" t="s">
        <v>134</v>
      </c>
    </row>
    <row r="18" spans="1:19" ht="39" customHeight="1" thickTop="1">
      <c r="A18" s="637" t="s">
        <v>43</v>
      </c>
      <c r="B18" s="638"/>
      <c r="C18" s="639"/>
      <c r="D18" s="279" t="s">
        <v>44</v>
      </c>
      <c r="E18" s="280"/>
      <c r="F18" s="640" t="s">
        <v>45</v>
      </c>
      <c r="G18" s="641"/>
      <c r="I18" s="273"/>
      <c r="J18" s="74"/>
      <c r="M18" s="66"/>
      <c r="Q18" s="57" t="s">
        <v>29</v>
      </c>
      <c r="S18" s="57" t="s">
        <v>21</v>
      </c>
    </row>
    <row r="19" spans="1:19" ht="30" customHeight="1">
      <c r="A19" s="642" t="s">
        <v>270</v>
      </c>
      <c r="B19" s="642"/>
      <c r="C19" s="642"/>
      <c r="D19" s="642"/>
      <c r="E19" s="642"/>
      <c r="F19" s="642"/>
      <c r="G19" s="642"/>
      <c r="H19" s="281"/>
      <c r="I19" s="75" t="s">
        <v>46</v>
      </c>
      <c r="J19" s="75"/>
      <c r="K19" s="75"/>
      <c r="L19" s="63"/>
      <c r="M19" s="66"/>
    </row>
    <row r="20" spans="1:19" ht="17.399999999999999">
      <c r="E20" s="282" t="s">
        <v>47</v>
      </c>
      <c r="F20" s="283" t="s">
        <v>48</v>
      </c>
      <c r="H20" s="387" t="s">
        <v>212</v>
      </c>
      <c r="I20" s="273"/>
      <c r="J20" s="74" t="s">
        <v>21</v>
      </c>
      <c r="K20" s="284" t="s">
        <v>21</v>
      </c>
      <c r="M20" s="66"/>
    </row>
    <row r="21" spans="1:19" ht="16.8" thickBot="1">
      <c r="A21" s="285"/>
      <c r="B21" s="643">
        <v>44983</v>
      </c>
      <c r="C21" s="644"/>
      <c r="D21" s="286" t="s">
        <v>49</v>
      </c>
      <c r="E21" s="645" t="s">
        <v>50</v>
      </c>
      <c r="F21" s="646"/>
      <c r="G21" s="65" t="s">
        <v>51</v>
      </c>
      <c r="H21" s="647" t="s">
        <v>303</v>
      </c>
      <c r="I21" s="648"/>
      <c r="J21" s="648"/>
      <c r="K21" s="648"/>
      <c r="L21" s="648"/>
      <c r="M21" s="76" t="s">
        <v>212</v>
      </c>
      <c r="N21" s="77"/>
    </row>
    <row r="22" spans="1:19" ht="36" customHeight="1" thickTop="1" thickBot="1">
      <c r="A22" s="287" t="s">
        <v>52</v>
      </c>
      <c r="B22" s="649" t="s">
        <v>53</v>
      </c>
      <c r="C22" s="650"/>
      <c r="D22" s="651"/>
      <c r="E22" s="78" t="s">
        <v>284</v>
      </c>
      <c r="F22" s="78" t="s">
        <v>312</v>
      </c>
      <c r="G22" s="288" t="s">
        <v>54</v>
      </c>
      <c r="H22" s="652" t="s">
        <v>55</v>
      </c>
      <c r="I22" s="653"/>
      <c r="J22" s="653"/>
      <c r="K22" s="653"/>
      <c r="L22" s="654"/>
      <c r="M22" s="289" t="s">
        <v>56</v>
      </c>
      <c r="N22" s="290" t="s">
        <v>57</v>
      </c>
      <c r="R22" s="57" t="s">
        <v>29</v>
      </c>
    </row>
    <row r="23" spans="1:19" ht="71.400000000000006" customHeight="1" thickBot="1">
      <c r="A23" s="291" t="s">
        <v>58</v>
      </c>
      <c r="B23" s="577" t="str">
        <f t="shared" ref="B23" si="0">IF(G23&gt;5,"☆☆☆☆",IF(AND(G23&gt;=2.39,G23&lt;5),"☆☆☆",IF(AND(G23&gt;=1.39,G23&lt;2.4),"☆☆",IF(AND(G23&gt;0,G23&lt;1.4),"☆",IF(AND(G23&gt;=-1.39,G23&lt;0),"★",IF(AND(G23&gt;=-2.39,G23&lt;-1.4),"★★",IF(AND(G23&gt;=-3.39,G23&lt;-2.4),"★★★")))))))</f>
        <v>★</v>
      </c>
      <c r="C23" s="578"/>
      <c r="D23" s="579"/>
      <c r="E23" s="159">
        <v>3.18</v>
      </c>
      <c r="F23" s="159">
        <v>3.01</v>
      </c>
      <c r="G23" s="398">
        <f>F23-E23</f>
        <v>-0.17000000000000037</v>
      </c>
      <c r="H23" s="629" t="s">
        <v>323</v>
      </c>
      <c r="I23" s="629"/>
      <c r="J23" s="629"/>
      <c r="K23" s="629"/>
      <c r="L23" s="630"/>
      <c r="M23" s="546" t="s">
        <v>324</v>
      </c>
      <c r="N23" s="547">
        <v>44986</v>
      </c>
      <c r="O23" s="355" t="s">
        <v>226</v>
      </c>
    </row>
    <row r="24" spans="1:19" ht="66" customHeight="1" thickBot="1">
      <c r="A24" s="292" t="s">
        <v>59</v>
      </c>
      <c r="B24" s="577" t="str">
        <f t="shared" ref="B24" si="1">IF(G24&gt;5,"☆☆☆☆",IF(AND(G24&gt;=2.39,G24&lt;5),"☆☆☆",IF(AND(G24&gt;=1.39,G24&lt;2.4),"☆☆",IF(AND(G24&gt;0,G24&lt;1.4),"☆",IF(AND(G24&gt;=-1.39,G24&lt;0),"★",IF(AND(G24&gt;=-2.39,G24&lt;-1.4),"★★",IF(AND(G24&gt;=-3.39,G24&lt;-2.4),"★★★")))))))</f>
        <v>★★</v>
      </c>
      <c r="C24" s="578"/>
      <c r="D24" s="579"/>
      <c r="E24" s="432">
        <v>9.43</v>
      </c>
      <c r="F24" s="432">
        <v>7.4</v>
      </c>
      <c r="G24" s="398">
        <f t="shared" ref="G24:G70" si="2">F24-E24</f>
        <v>-2.0299999999999994</v>
      </c>
      <c r="H24" s="655"/>
      <c r="I24" s="656"/>
      <c r="J24" s="656"/>
      <c r="K24" s="656"/>
      <c r="L24" s="657"/>
      <c r="M24" s="213"/>
      <c r="N24" s="214"/>
      <c r="O24" s="355" t="s">
        <v>59</v>
      </c>
      <c r="Q24" s="57" t="s">
        <v>29</v>
      </c>
    </row>
    <row r="25" spans="1:19" ht="81" customHeight="1" thickBot="1">
      <c r="A25" s="361" t="s">
        <v>60</v>
      </c>
      <c r="B25" s="577" t="str">
        <f t="shared" ref="B25:B69" si="3">IF(G25&gt;5,"☆☆☆☆",IF(AND(G25&gt;=2.39,G25&lt;5),"☆☆☆",IF(AND(G25&gt;=1.39,G25&lt;2.4),"☆☆",IF(AND(G25&gt;0,G25&lt;1.4),"☆",IF(AND(G25&gt;=-1.39,G25&lt;0),"★",IF(AND(G25&gt;=-2.39,G25&lt;-1.4),"★★",IF(AND(G25&gt;=-3.39,G25&lt;-2.4),"★★★")))))))</f>
        <v>★★</v>
      </c>
      <c r="C25" s="578"/>
      <c r="D25" s="579"/>
      <c r="E25" s="432">
        <v>7.45</v>
      </c>
      <c r="F25" s="159">
        <v>5.63</v>
      </c>
      <c r="G25" s="398">
        <f t="shared" si="2"/>
        <v>-1.8200000000000003</v>
      </c>
      <c r="H25" s="580"/>
      <c r="I25" s="581"/>
      <c r="J25" s="581"/>
      <c r="K25" s="581"/>
      <c r="L25" s="582"/>
      <c r="M25" s="540"/>
      <c r="N25" s="214"/>
      <c r="O25" s="355" t="s">
        <v>60</v>
      </c>
    </row>
    <row r="26" spans="1:19" ht="83.25" customHeight="1" thickBot="1">
      <c r="A26" s="361" t="s">
        <v>61</v>
      </c>
      <c r="B26" s="577" t="str">
        <f t="shared" si="3"/>
        <v>★</v>
      </c>
      <c r="C26" s="578"/>
      <c r="D26" s="579"/>
      <c r="E26" s="432">
        <v>8.4700000000000006</v>
      </c>
      <c r="F26" s="432">
        <v>7.1</v>
      </c>
      <c r="G26" s="398">
        <f t="shared" si="2"/>
        <v>-1.370000000000001</v>
      </c>
      <c r="H26" s="580"/>
      <c r="I26" s="581"/>
      <c r="J26" s="581"/>
      <c r="K26" s="581"/>
      <c r="L26" s="582"/>
      <c r="M26" s="213"/>
      <c r="N26" s="214"/>
      <c r="O26" s="355" t="s">
        <v>61</v>
      </c>
    </row>
    <row r="27" spans="1:19" ht="78.599999999999994" customHeight="1" thickBot="1">
      <c r="A27" s="361" t="s">
        <v>62</v>
      </c>
      <c r="B27" s="577" t="str">
        <f t="shared" si="3"/>
        <v>★</v>
      </c>
      <c r="C27" s="578"/>
      <c r="D27" s="579"/>
      <c r="E27" s="432">
        <v>6.12</v>
      </c>
      <c r="F27" s="159">
        <v>4.76</v>
      </c>
      <c r="G27" s="398">
        <f t="shared" si="2"/>
        <v>-1.3600000000000003</v>
      </c>
      <c r="H27" s="580" t="s">
        <v>295</v>
      </c>
      <c r="I27" s="581"/>
      <c r="J27" s="581"/>
      <c r="K27" s="581"/>
      <c r="L27" s="582"/>
      <c r="M27" s="213" t="s">
        <v>296</v>
      </c>
      <c r="N27" s="214">
        <v>44976</v>
      </c>
      <c r="O27" s="355" t="s">
        <v>62</v>
      </c>
    </row>
    <row r="28" spans="1:19" ht="87" customHeight="1" thickBot="1">
      <c r="A28" s="361" t="s">
        <v>63</v>
      </c>
      <c r="B28" s="577" t="str">
        <f t="shared" si="3"/>
        <v>★★★</v>
      </c>
      <c r="C28" s="578"/>
      <c r="D28" s="579"/>
      <c r="E28" s="432">
        <v>11.55</v>
      </c>
      <c r="F28" s="432">
        <v>9</v>
      </c>
      <c r="G28" s="398">
        <f t="shared" si="2"/>
        <v>-2.5500000000000007</v>
      </c>
      <c r="H28" s="580" t="s">
        <v>289</v>
      </c>
      <c r="I28" s="581"/>
      <c r="J28" s="581"/>
      <c r="K28" s="581"/>
      <c r="L28" s="582"/>
      <c r="M28" s="213" t="s">
        <v>290</v>
      </c>
      <c r="N28" s="214">
        <v>44980</v>
      </c>
      <c r="O28" s="355" t="s">
        <v>63</v>
      </c>
    </row>
    <row r="29" spans="1:19" ht="71.25" customHeight="1" thickBot="1">
      <c r="A29" s="361" t="s">
        <v>64</v>
      </c>
      <c r="B29" s="577" t="str">
        <f t="shared" si="3"/>
        <v>★</v>
      </c>
      <c r="C29" s="578"/>
      <c r="D29" s="579"/>
      <c r="E29" s="432">
        <v>7.84</v>
      </c>
      <c r="F29" s="432">
        <v>6.9</v>
      </c>
      <c r="G29" s="398">
        <f t="shared" si="2"/>
        <v>-0.9399999999999995</v>
      </c>
      <c r="H29" s="580"/>
      <c r="I29" s="581"/>
      <c r="J29" s="581"/>
      <c r="K29" s="581"/>
      <c r="L29" s="582"/>
      <c r="M29" s="213"/>
      <c r="N29" s="214"/>
      <c r="O29" s="355" t="s">
        <v>64</v>
      </c>
    </row>
    <row r="30" spans="1:19" ht="73.5" customHeight="1" thickBot="1">
      <c r="A30" s="361" t="s">
        <v>65</v>
      </c>
      <c r="B30" s="577" t="str">
        <f t="shared" si="3"/>
        <v>★</v>
      </c>
      <c r="C30" s="578"/>
      <c r="D30" s="579"/>
      <c r="E30" s="159">
        <v>5.37</v>
      </c>
      <c r="F30" s="159">
        <v>4.3899999999999997</v>
      </c>
      <c r="G30" s="398">
        <f t="shared" si="2"/>
        <v>-0.98000000000000043</v>
      </c>
      <c r="H30" s="580"/>
      <c r="I30" s="581"/>
      <c r="J30" s="581"/>
      <c r="K30" s="581"/>
      <c r="L30" s="582"/>
      <c r="M30" s="213"/>
      <c r="N30" s="214"/>
      <c r="O30" s="355" t="s">
        <v>65</v>
      </c>
    </row>
    <row r="31" spans="1:19" ht="75.75" customHeight="1" thickBot="1">
      <c r="A31" s="361" t="s">
        <v>66</v>
      </c>
      <c r="B31" s="577" t="str">
        <f t="shared" si="3"/>
        <v>★</v>
      </c>
      <c r="C31" s="578"/>
      <c r="D31" s="579"/>
      <c r="E31" s="432">
        <v>7.15</v>
      </c>
      <c r="F31" s="432">
        <v>6.06</v>
      </c>
      <c r="G31" s="398">
        <f t="shared" si="2"/>
        <v>-1.0900000000000007</v>
      </c>
      <c r="H31" s="628" t="s">
        <v>317</v>
      </c>
      <c r="I31" s="629"/>
      <c r="J31" s="629"/>
      <c r="K31" s="629"/>
      <c r="L31" s="630"/>
      <c r="M31" s="544" t="s">
        <v>318</v>
      </c>
      <c r="N31" s="545">
        <v>44987</v>
      </c>
      <c r="O31" s="355" t="s">
        <v>66</v>
      </c>
    </row>
    <row r="32" spans="1:19" ht="90" customHeight="1" thickBot="1">
      <c r="A32" s="362" t="s">
        <v>67</v>
      </c>
      <c r="B32" s="577" t="str">
        <f t="shared" si="3"/>
        <v>★★</v>
      </c>
      <c r="C32" s="578"/>
      <c r="D32" s="579"/>
      <c r="E32" s="432">
        <v>8.15</v>
      </c>
      <c r="F32" s="432">
        <v>6.55</v>
      </c>
      <c r="G32" s="398">
        <f t="shared" si="2"/>
        <v>-1.6000000000000005</v>
      </c>
      <c r="H32" s="580"/>
      <c r="I32" s="581"/>
      <c r="J32" s="581"/>
      <c r="K32" s="581"/>
      <c r="L32" s="582"/>
      <c r="M32" s="213"/>
      <c r="N32" s="214"/>
      <c r="O32" s="355" t="s">
        <v>67</v>
      </c>
    </row>
    <row r="33" spans="1:16" ht="94.95" customHeight="1" thickBot="1">
      <c r="A33" s="363" t="s">
        <v>68</v>
      </c>
      <c r="B33" s="577" t="str">
        <f t="shared" si="3"/>
        <v>★</v>
      </c>
      <c r="C33" s="578"/>
      <c r="D33" s="579"/>
      <c r="E33" s="432">
        <v>7.25</v>
      </c>
      <c r="F33" s="432">
        <v>6.07</v>
      </c>
      <c r="G33" s="398">
        <f t="shared" si="2"/>
        <v>-1.1799999999999997</v>
      </c>
      <c r="H33" s="580"/>
      <c r="I33" s="581"/>
      <c r="J33" s="581"/>
      <c r="K33" s="581"/>
      <c r="L33" s="582"/>
      <c r="M33" s="213"/>
      <c r="N33" s="214"/>
      <c r="O33" s="355" t="s">
        <v>68</v>
      </c>
    </row>
    <row r="34" spans="1:16" ht="81" customHeight="1" thickBot="1">
      <c r="A34" s="292" t="s">
        <v>69</v>
      </c>
      <c r="B34" s="577" t="str">
        <f t="shared" si="3"/>
        <v>★</v>
      </c>
      <c r="C34" s="578"/>
      <c r="D34" s="579"/>
      <c r="E34" s="432">
        <v>6.86</v>
      </c>
      <c r="F34" s="159">
        <v>5.52</v>
      </c>
      <c r="G34" s="398">
        <f t="shared" si="2"/>
        <v>-1.3400000000000007</v>
      </c>
      <c r="H34" s="580"/>
      <c r="I34" s="581"/>
      <c r="J34" s="581"/>
      <c r="K34" s="581"/>
      <c r="L34" s="582"/>
      <c r="M34" s="464"/>
      <c r="N34" s="465"/>
      <c r="O34" s="355" t="s">
        <v>69</v>
      </c>
    </row>
    <row r="35" spans="1:16" ht="94.5" customHeight="1" thickBot="1">
      <c r="A35" s="362" t="s">
        <v>70</v>
      </c>
      <c r="B35" s="577" t="s">
        <v>208</v>
      </c>
      <c r="C35" s="578"/>
      <c r="D35" s="579"/>
      <c r="E35" s="432">
        <v>7.06</v>
      </c>
      <c r="F35" s="159">
        <v>5.66</v>
      </c>
      <c r="G35" s="398">
        <f t="shared" si="2"/>
        <v>-1.3999999999999995</v>
      </c>
      <c r="H35" s="802" t="s">
        <v>293</v>
      </c>
      <c r="I35" s="803"/>
      <c r="J35" s="803"/>
      <c r="K35" s="803"/>
      <c r="L35" s="804"/>
      <c r="M35" s="805" t="s">
        <v>294</v>
      </c>
      <c r="N35" s="806">
        <v>44979</v>
      </c>
      <c r="O35" s="355" t="s">
        <v>70</v>
      </c>
    </row>
    <row r="36" spans="1:16" ht="92.4" customHeight="1" thickBot="1">
      <c r="A36" s="364" t="s">
        <v>71</v>
      </c>
      <c r="B36" s="577" t="str">
        <f t="shared" si="3"/>
        <v>★</v>
      </c>
      <c r="C36" s="578"/>
      <c r="D36" s="579"/>
      <c r="E36" s="432">
        <v>6.32</v>
      </c>
      <c r="F36" s="159">
        <v>4.97</v>
      </c>
      <c r="G36" s="398">
        <f t="shared" si="2"/>
        <v>-1.3500000000000005</v>
      </c>
      <c r="H36" s="580"/>
      <c r="I36" s="581"/>
      <c r="J36" s="581"/>
      <c r="K36" s="581"/>
      <c r="L36" s="582"/>
      <c r="M36" s="466"/>
      <c r="N36" s="467"/>
      <c r="O36" s="355" t="s">
        <v>71</v>
      </c>
    </row>
    <row r="37" spans="1:16" ht="87.75" customHeight="1" thickBot="1">
      <c r="A37" s="361" t="s">
        <v>72</v>
      </c>
      <c r="B37" s="577" t="str">
        <f t="shared" si="3"/>
        <v>★</v>
      </c>
      <c r="C37" s="578"/>
      <c r="D37" s="579"/>
      <c r="E37" s="432">
        <v>6.77</v>
      </c>
      <c r="F37" s="432">
        <v>6.2</v>
      </c>
      <c r="G37" s="398">
        <f t="shared" si="2"/>
        <v>-0.5699999999999994</v>
      </c>
      <c r="H37" s="580"/>
      <c r="I37" s="581"/>
      <c r="J37" s="581"/>
      <c r="K37" s="581"/>
      <c r="L37" s="582"/>
      <c r="M37" s="213"/>
      <c r="N37" s="214"/>
      <c r="O37" s="355" t="s">
        <v>72</v>
      </c>
    </row>
    <row r="38" spans="1:16" ht="75.75" customHeight="1" thickBot="1">
      <c r="A38" s="361" t="s">
        <v>73</v>
      </c>
      <c r="B38" s="577" t="str">
        <f t="shared" si="3"/>
        <v>☆</v>
      </c>
      <c r="C38" s="578"/>
      <c r="D38" s="579"/>
      <c r="E38" s="530">
        <v>12.28</v>
      </c>
      <c r="F38" s="530">
        <v>12.59</v>
      </c>
      <c r="G38" s="398">
        <f t="shared" si="2"/>
        <v>0.3100000000000005</v>
      </c>
      <c r="H38" s="580"/>
      <c r="I38" s="581"/>
      <c r="J38" s="581"/>
      <c r="K38" s="581"/>
      <c r="L38" s="582"/>
      <c r="M38" s="213"/>
      <c r="N38" s="214"/>
      <c r="O38" s="355" t="s">
        <v>73</v>
      </c>
    </row>
    <row r="39" spans="1:16" ht="70.2" customHeight="1" thickBot="1">
      <c r="A39" s="361" t="s">
        <v>74</v>
      </c>
      <c r="B39" s="577" t="str">
        <f t="shared" si="3"/>
        <v>★★</v>
      </c>
      <c r="C39" s="578"/>
      <c r="D39" s="579"/>
      <c r="E39" s="432">
        <v>11.28</v>
      </c>
      <c r="F39" s="432">
        <v>9.2799999999999994</v>
      </c>
      <c r="G39" s="398">
        <f t="shared" si="2"/>
        <v>-2</v>
      </c>
      <c r="H39" s="580"/>
      <c r="I39" s="581"/>
      <c r="J39" s="581"/>
      <c r="K39" s="581"/>
      <c r="L39" s="582"/>
      <c r="M39" s="466"/>
      <c r="N39" s="467"/>
      <c r="O39" s="355" t="s">
        <v>74</v>
      </c>
    </row>
    <row r="40" spans="1:16" ht="78.75" customHeight="1" thickBot="1">
      <c r="A40" s="361" t="s">
        <v>75</v>
      </c>
      <c r="B40" s="577" t="str">
        <f t="shared" si="3"/>
        <v>★</v>
      </c>
      <c r="C40" s="578"/>
      <c r="D40" s="579"/>
      <c r="E40" s="159">
        <v>5.17</v>
      </c>
      <c r="F40" s="159">
        <v>4.26</v>
      </c>
      <c r="G40" s="398">
        <f t="shared" si="2"/>
        <v>-0.91000000000000014</v>
      </c>
      <c r="H40" s="580"/>
      <c r="I40" s="581"/>
      <c r="J40" s="581"/>
      <c r="K40" s="581"/>
      <c r="L40" s="582"/>
      <c r="M40" s="213"/>
      <c r="N40" s="214"/>
      <c r="O40" s="355" t="s">
        <v>75</v>
      </c>
    </row>
    <row r="41" spans="1:16" ht="66" customHeight="1" thickBot="1">
      <c r="A41" s="361" t="s">
        <v>76</v>
      </c>
      <c r="B41" s="577" t="str">
        <f t="shared" si="3"/>
        <v>★★</v>
      </c>
      <c r="C41" s="578"/>
      <c r="D41" s="579"/>
      <c r="E41" s="432">
        <v>11.38</v>
      </c>
      <c r="F41" s="432">
        <v>9.7100000000000009</v>
      </c>
      <c r="G41" s="398">
        <f t="shared" si="2"/>
        <v>-1.67</v>
      </c>
      <c r="H41" s="580"/>
      <c r="I41" s="581"/>
      <c r="J41" s="581"/>
      <c r="K41" s="581"/>
      <c r="L41" s="582"/>
      <c r="M41" s="213"/>
      <c r="N41" s="214"/>
      <c r="O41" s="355" t="s">
        <v>76</v>
      </c>
    </row>
    <row r="42" spans="1:16" ht="77.25" customHeight="1" thickBot="1">
      <c r="A42" s="361" t="s">
        <v>77</v>
      </c>
      <c r="B42" s="577" t="str">
        <f t="shared" si="3"/>
        <v>★</v>
      </c>
      <c r="C42" s="578"/>
      <c r="D42" s="579"/>
      <c r="E42" s="432">
        <v>9.02</v>
      </c>
      <c r="F42" s="432">
        <v>8.57</v>
      </c>
      <c r="G42" s="398">
        <f t="shared" si="2"/>
        <v>-0.44999999999999929</v>
      </c>
      <c r="H42" s="580"/>
      <c r="I42" s="581"/>
      <c r="J42" s="581"/>
      <c r="K42" s="581"/>
      <c r="L42" s="582"/>
      <c r="M42" s="466"/>
      <c r="N42" s="214"/>
      <c r="O42" s="355" t="s">
        <v>77</v>
      </c>
      <c r="P42" s="57" t="s">
        <v>212</v>
      </c>
    </row>
    <row r="43" spans="1:16" ht="69.75" customHeight="1" thickBot="1">
      <c r="A43" s="361" t="s">
        <v>78</v>
      </c>
      <c r="B43" s="577" t="str">
        <f t="shared" si="3"/>
        <v>★</v>
      </c>
      <c r="C43" s="578"/>
      <c r="D43" s="579"/>
      <c r="E43" s="159">
        <v>4.2300000000000004</v>
      </c>
      <c r="F43" s="159">
        <v>4.1100000000000003</v>
      </c>
      <c r="G43" s="398">
        <f t="shared" si="2"/>
        <v>-0.12000000000000011</v>
      </c>
      <c r="H43" s="628" t="s">
        <v>300</v>
      </c>
      <c r="I43" s="629"/>
      <c r="J43" s="629"/>
      <c r="K43" s="629"/>
      <c r="L43" s="630"/>
      <c r="M43" s="544" t="s">
        <v>325</v>
      </c>
      <c r="N43" s="545">
        <v>44984</v>
      </c>
      <c r="O43" s="355" t="s">
        <v>78</v>
      </c>
    </row>
    <row r="44" spans="1:16" ht="77.25" customHeight="1" thickBot="1">
      <c r="A44" s="365" t="s">
        <v>79</v>
      </c>
      <c r="B44" s="577" t="str">
        <f t="shared" si="3"/>
        <v>★★</v>
      </c>
      <c r="C44" s="578"/>
      <c r="D44" s="579"/>
      <c r="E44" s="432">
        <v>9.01</v>
      </c>
      <c r="F44" s="432">
        <v>7.3</v>
      </c>
      <c r="G44" s="398">
        <f t="shared" si="2"/>
        <v>-1.71</v>
      </c>
      <c r="H44" s="807" t="s">
        <v>319</v>
      </c>
      <c r="I44" s="808"/>
      <c r="J44" s="808"/>
      <c r="K44" s="808"/>
      <c r="L44" s="808"/>
      <c r="M44" s="544" t="s">
        <v>320</v>
      </c>
      <c r="N44" s="809">
        <v>44987</v>
      </c>
      <c r="O44" s="355" t="s">
        <v>79</v>
      </c>
    </row>
    <row r="45" spans="1:16" ht="81.75" customHeight="1" thickBot="1">
      <c r="A45" s="361" t="s">
        <v>80</v>
      </c>
      <c r="B45" s="577" t="str">
        <f t="shared" si="3"/>
        <v>★</v>
      </c>
      <c r="C45" s="578"/>
      <c r="D45" s="579"/>
      <c r="E45" s="432">
        <v>7.02</v>
      </c>
      <c r="F45" s="432">
        <v>6.03</v>
      </c>
      <c r="G45" s="398">
        <f t="shared" si="2"/>
        <v>-0.98999999999999932</v>
      </c>
      <c r="H45" s="631"/>
      <c r="I45" s="632"/>
      <c r="J45" s="632"/>
      <c r="K45" s="632"/>
      <c r="L45" s="633"/>
      <c r="M45" s="213"/>
      <c r="N45" s="541"/>
      <c r="O45" s="355" t="s">
        <v>80</v>
      </c>
    </row>
    <row r="46" spans="1:16" ht="72.75" customHeight="1" thickBot="1">
      <c r="A46" s="361" t="s">
        <v>81</v>
      </c>
      <c r="B46" s="577" t="str">
        <f t="shared" si="3"/>
        <v>★</v>
      </c>
      <c r="C46" s="578"/>
      <c r="D46" s="579"/>
      <c r="E46" s="159">
        <v>5.53</v>
      </c>
      <c r="F46" s="159">
        <v>5.07</v>
      </c>
      <c r="G46" s="398">
        <f t="shared" si="2"/>
        <v>-0.45999999999999996</v>
      </c>
      <c r="H46" s="580"/>
      <c r="I46" s="581"/>
      <c r="J46" s="581"/>
      <c r="K46" s="581"/>
      <c r="L46" s="582"/>
      <c r="M46" s="213"/>
      <c r="N46" s="214"/>
      <c r="O46" s="355" t="s">
        <v>81</v>
      </c>
    </row>
    <row r="47" spans="1:16" ht="91.2" customHeight="1" thickBot="1">
      <c r="A47" s="361" t="s">
        <v>82</v>
      </c>
      <c r="B47" s="577" t="str">
        <f t="shared" si="3"/>
        <v>★</v>
      </c>
      <c r="C47" s="578"/>
      <c r="D47" s="579"/>
      <c r="E47" s="432">
        <v>6.31</v>
      </c>
      <c r="F47" s="159">
        <v>5.42</v>
      </c>
      <c r="G47" s="398">
        <f t="shared" si="2"/>
        <v>-0.88999999999999968</v>
      </c>
      <c r="H47" s="628" t="s">
        <v>343</v>
      </c>
      <c r="I47" s="629"/>
      <c r="J47" s="629"/>
      <c r="K47" s="629"/>
      <c r="L47" s="630"/>
      <c r="M47" s="811" t="s">
        <v>344</v>
      </c>
      <c r="N47" s="545">
        <v>44989</v>
      </c>
      <c r="O47" s="355" t="s">
        <v>82</v>
      </c>
    </row>
    <row r="48" spans="1:16" ht="78.75" customHeight="1" thickBot="1">
      <c r="A48" s="361" t="s">
        <v>83</v>
      </c>
      <c r="B48" s="577" t="str">
        <f t="shared" si="3"/>
        <v>★</v>
      </c>
      <c r="C48" s="578"/>
      <c r="D48" s="579"/>
      <c r="E48" s="159">
        <v>4.62</v>
      </c>
      <c r="F48" s="159">
        <v>4.3600000000000003</v>
      </c>
      <c r="G48" s="398">
        <f t="shared" si="2"/>
        <v>-0.25999999999999979</v>
      </c>
      <c r="H48" s="583" t="s">
        <v>292</v>
      </c>
      <c r="I48" s="584"/>
      <c r="J48" s="584"/>
      <c r="K48" s="584"/>
      <c r="L48" s="585"/>
      <c r="M48" s="213" t="s">
        <v>291</v>
      </c>
      <c r="N48" s="214">
        <v>44980</v>
      </c>
      <c r="O48" s="355" t="s">
        <v>83</v>
      </c>
    </row>
    <row r="49" spans="1:15" ht="74.25" customHeight="1" thickBot="1">
      <c r="A49" s="361" t="s">
        <v>84</v>
      </c>
      <c r="B49" s="577" t="str">
        <f t="shared" si="3"/>
        <v>★</v>
      </c>
      <c r="C49" s="578"/>
      <c r="D49" s="579"/>
      <c r="E49" s="432">
        <v>6.81</v>
      </c>
      <c r="F49" s="159">
        <v>5.72</v>
      </c>
      <c r="G49" s="398">
        <f t="shared" si="2"/>
        <v>-1.0899999999999999</v>
      </c>
      <c r="H49" s="580"/>
      <c r="I49" s="581"/>
      <c r="J49" s="581"/>
      <c r="K49" s="581"/>
      <c r="L49" s="582"/>
      <c r="M49" s="542"/>
      <c r="N49" s="214"/>
      <c r="O49" s="355" t="s">
        <v>84</v>
      </c>
    </row>
    <row r="50" spans="1:15" ht="73.2" customHeight="1" thickBot="1">
      <c r="A50" s="361" t="s">
        <v>85</v>
      </c>
      <c r="B50" s="577" t="str">
        <f t="shared" si="3"/>
        <v>★</v>
      </c>
      <c r="C50" s="578"/>
      <c r="D50" s="579"/>
      <c r="E50" s="432">
        <v>9.32</v>
      </c>
      <c r="F50" s="432">
        <v>8.1</v>
      </c>
      <c r="G50" s="398">
        <f t="shared" si="2"/>
        <v>-1.2200000000000006</v>
      </c>
      <c r="H50" s="583"/>
      <c r="I50" s="584"/>
      <c r="J50" s="584"/>
      <c r="K50" s="584"/>
      <c r="L50" s="585"/>
      <c r="M50" s="213"/>
      <c r="N50" s="214"/>
      <c r="O50" s="355" t="s">
        <v>85</v>
      </c>
    </row>
    <row r="51" spans="1:15" ht="73.5" customHeight="1" thickBot="1">
      <c r="A51" s="361" t="s">
        <v>86</v>
      </c>
      <c r="B51" s="577" t="str">
        <f t="shared" si="3"/>
        <v>★</v>
      </c>
      <c r="C51" s="578"/>
      <c r="D51" s="579"/>
      <c r="E51" s="432">
        <v>7.09</v>
      </c>
      <c r="F51" s="432">
        <v>6.91</v>
      </c>
      <c r="G51" s="398">
        <f t="shared" si="2"/>
        <v>-0.17999999999999972</v>
      </c>
      <c r="H51" s="580"/>
      <c r="I51" s="581"/>
      <c r="J51" s="581"/>
      <c r="K51" s="581"/>
      <c r="L51" s="582"/>
      <c r="M51" s="468"/>
      <c r="N51" s="469"/>
      <c r="O51" s="355" t="s">
        <v>86</v>
      </c>
    </row>
    <row r="52" spans="1:15" ht="75" customHeight="1" thickBot="1">
      <c r="A52" s="361" t="s">
        <v>87</v>
      </c>
      <c r="B52" s="577" t="str">
        <f t="shared" si="3"/>
        <v>★</v>
      </c>
      <c r="C52" s="578"/>
      <c r="D52" s="579"/>
      <c r="E52" s="159">
        <v>5.17</v>
      </c>
      <c r="F52" s="159">
        <v>4.3</v>
      </c>
      <c r="G52" s="398">
        <f t="shared" si="2"/>
        <v>-0.87000000000000011</v>
      </c>
      <c r="H52" s="580"/>
      <c r="I52" s="581"/>
      <c r="J52" s="581"/>
      <c r="K52" s="581"/>
      <c r="L52" s="582"/>
      <c r="M52" s="213"/>
      <c r="N52" s="214"/>
      <c r="O52" s="355" t="s">
        <v>87</v>
      </c>
    </row>
    <row r="53" spans="1:15" ht="77.25" customHeight="1" thickBot="1">
      <c r="A53" s="361" t="s">
        <v>88</v>
      </c>
      <c r="B53" s="577" t="str">
        <f t="shared" si="3"/>
        <v>★</v>
      </c>
      <c r="C53" s="578"/>
      <c r="D53" s="579"/>
      <c r="E53" s="432">
        <v>8</v>
      </c>
      <c r="F53" s="432">
        <v>6.68</v>
      </c>
      <c r="G53" s="398">
        <f t="shared" si="2"/>
        <v>-1.3200000000000003</v>
      </c>
      <c r="H53" s="628" t="s">
        <v>315</v>
      </c>
      <c r="I53" s="629"/>
      <c r="J53" s="629"/>
      <c r="K53" s="629"/>
      <c r="L53" s="630"/>
      <c r="M53" s="544" t="s">
        <v>316</v>
      </c>
      <c r="N53" s="545">
        <v>44989</v>
      </c>
      <c r="O53" s="355" t="s">
        <v>88</v>
      </c>
    </row>
    <row r="54" spans="1:15" ht="63.75" customHeight="1" thickBot="1">
      <c r="A54" s="361" t="s">
        <v>89</v>
      </c>
      <c r="B54" s="577" t="str">
        <f t="shared" si="3"/>
        <v>★</v>
      </c>
      <c r="C54" s="578"/>
      <c r="D54" s="579"/>
      <c r="E54" s="432">
        <v>9.6999999999999993</v>
      </c>
      <c r="F54" s="432">
        <v>9</v>
      </c>
      <c r="G54" s="398">
        <f t="shared" si="2"/>
        <v>-0.69999999999999929</v>
      </c>
      <c r="H54" s="580"/>
      <c r="I54" s="581"/>
      <c r="J54" s="581"/>
      <c r="K54" s="581"/>
      <c r="L54" s="582"/>
      <c r="M54" s="213"/>
      <c r="N54" s="214"/>
      <c r="O54" s="355" t="s">
        <v>89</v>
      </c>
    </row>
    <row r="55" spans="1:15" ht="93.6" customHeight="1" thickBot="1">
      <c r="A55" s="361" t="s">
        <v>90</v>
      </c>
      <c r="B55" s="577" t="str">
        <f t="shared" si="3"/>
        <v>★★</v>
      </c>
      <c r="C55" s="578"/>
      <c r="D55" s="579"/>
      <c r="E55" s="432">
        <v>7.11</v>
      </c>
      <c r="F55" s="159">
        <v>4.8099999999999996</v>
      </c>
      <c r="G55" s="398">
        <f t="shared" si="2"/>
        <v>-2.3000000000000007</v>
      </c>
      <c r="H55" s="580"/>
      <c r="I55" s="581"/>
      <c r="J55" s="581"/>
      <c r="K55" s="581"/>
      <c r="L55" s="582"/>
      <c r="M55" s="213"/>
      <c r="N55" s="214"/>
      <c r="O55" s="355" t="s">
        <v>90</v>
      </c>
    </row>
    <row r="56" spans="1:15" ht="80.25" customHeight="1" thickBot="1">
      <c r="A56" s="361" t="s">
        <v>91</v>
      </c>
      <c r="B56" s="577" t="str">
        <f t="shared" si="3"/>
        <v>★★</v>
      </c>
      <c r="C56" s="578"/>
      <c r="D56" s="579"/>
      <c r="E56" s="432">
        <v>8.2799999999999994</v>
      </c>
      <c r="F56" s="432">
        <v>6.31</v>
      </c>
      <c r="G56" s="398">
        <f t="shared" si="2"/>
        <v>-1.9699999999999998</v>
      </c>
      <c r="H56" s="628" t="s">
        <v>341</v>
      </c>
      <c r="I56" s="629"/>
      <c r="J56" s="629"/>
      <c r="K56" s="629"/>
      <c r="L56" s="630"/>
      <c r="M56" s="544" t="s">
        <v>342</v>
      </c>
      <c r="N56" s="545">
        <v>44983</v>
      </c>
      <c r="O56" s="355" t="s">
        <v>91</v>
      </c>
    </row>
    <row r="57" spans="1:15" ht="63.75" customHeight="1" thickBot="1">
      <c r="A57" s="361" t="s">
        <v>92</v>
      </c>
      <c r="B57" s="577" t="str">
        <f t="shared" si="3"/>
        <v>☆</v>
      </c>
      <c r="C57" s="578"/>
      <c r="D57" s="579"/>
      <c r="E57" s="432">
        <v>10.09</v>
      </c>
      <c r="F57" s="432">
        <v>10.33</v>
      </c>
      <c r="G57" s="398">
        <f t="shared" si="2"/>
        <v>0.24000000000000021</v>
      </c>
      <c r="H57" s="583"/>
      <c r="I57" s="584"/>
      <c r="J57" s="584"/>
      <c r="K57" s="584"/>
      <c r="L57" s="585"/>
      <c r="M57" s="213"/>
      <c r="N57" s="214"/>
      <c r="O57" s="355" t="s">
        <v>92</v>
      </c>
    </row>
    <row r="58" spans="1:15" ht="69.75" customHeight="1" thickBot="1">
      <c r="A58" s="361" t="s">
        <v>93</v>
      </c>
      <c r="B58" s="577" t="str">
        <f t="shared" si="3"/>
        <v>★</v>
      </c>
      <c r="C58" s="578"/>
      <c r="D58" s="579"/>
      <c r="E58" s="432">
        <v>7.22</v>
      </c>
      <c r="F58" s="432">
        <v>6.48</v>
      </c>
      <c r="G58" s="398">
        <f t="shared" si="2"/>
        <v>-0.73999999999999932</v>
      </c>
      <c r="H58" s="580"/>
      <c r="I58" s="581"/>
      <c r="J58" s="581"/>
      <c r="K58" s="581"/>
      <c r="L58" s="582"/>
      <c r="M58" s="213"/>
      <c r="N58" s="214"/>
      <c r="O58" s="355" t="s">
        <v>93</v>
      </c>
    </row>
    <row r="59" spans="1:15" ht="76.2" customHeight="1" thickBot="1">
      <c r="A59" s="361" t="s">
        <v>94</v>
      </c>
      <c r="B59" s="577" t="str">
        <f t="shared" si="3"/>
        <v>★★</v>
      </c>
      <c r="C59" s="578"/>
      <c r="D59" s="579"/>
      <c r="E59" s="432">
        <v>10.14</v>
      </c>
      <c r="F59" s="432">
        <v>7.75</v>
      </c>
      <c r="G59" s="398">
        <f t="shared" si="2"/>
        <v>-2.3900000000000006</v>
      </c>
      <c r="H59" s="580"/>
      <c r="I59" s="581"/>
      <c r="J59" s="581"/>
      <c r="K59" s="581"/>
      <c r="L59" s="582"/>
      <c r="M59" s="468"/>
      <c r="N59" s="469"/>
      <c r="O59" s="355" t="s">
        <v>94</v>
      </c>
    </row>
    <row r="60" spans="1:15" ht="91.95" customHeight="1" thickBot="1">
      <c r="A60" s="361" t="s">
        <v>95</v>
      </c>
      <c r="B60" s="577" t="s">
        <v>313</v>
      </c>
      <c r="C60" s="578"/>
      <c r="D60" s="579"/>
      <c r="E60" s="530">
        <v>17.54</v>
      </c>
      <c r="F60" s="530">
        <v>13.86</v>
      </c>
      <c r="G60" s="398">
        <f t="shared" si="2"/>
        <v>-3.6799999999999997</v>
      </c>
      <c r="H60" s="580" t="s">
        <v>287</v>
      </c>
      <c r="I60" s="581"/>
      <c r="J60" s="581"/>
      <c r="K60" s="581"/>
      <c r="L60" s="582"/>
      <c r="M60" s="213" t="s">
        <v>288</v>
      </c>
      <c r="N60" s="214">
        <v>44981</v>
      </c>
      <c r="O60" s="355" t="s">
        <v>95</v>
      </c>
    </row>
    <row r="61" spans="1:15" ht="81" customHeight="1" thickBot="1">
      <c r="A61" s="361" t="s">
        <v>96</v>
      </c>
      <c r="B61" s="577" t="str">
        <f t="shared" si="3"/>
        <v>★</v>
      </c>
      <c r="C61" s="578"/>
      <c r="D61" s="579"/>
      <c r="E61" s="432">
        <v>6.74</v>
      </c>
      <c r="F61" s="159">
        <v>5.85</v>
      </c>
      <c r="G61" s="398">
        <f t="shared" si="2"/>
        <v>-0.89000000000000057</v>
      </c>
      <c r="H61" s="580"/>
      <c r="I61" s="581"/>
      <c r="J61" s="581"/>
      <c r="K61" s="581"/>
      <c r="L61" s="582"/>
      <c r="M61" s="213"/>
      <c r="N61" s="214"/>
      <c r="O61" s="355" t="s">
        <v>96</v>
      </c>
    </row>
    <row r="62" spans="1:15" ht="75.599999999999994" customHeight="1" thickBot="1">
      <c r="A62" s="361" t="s">
        <v>97</v>
      </c>
      <c r="B62" s="577" t="str">
        <f t="shared" si="3"/>
        <v>★★</v>
      </c>
      <c r="C62" s="578"/>
      <c r="D62" s="579"/>
      <c r="E62" s="432">
        <v>7.26</v>
      </c>
      <c r="F62" s="159">
        <v>5.65</v>
      </c>
      <c r="G62" s="398">
        <f t="shared" si="2"/>
        <v>-1.6099999999999994</v>
      </c>
      <c r="H62" s="580"/>
      <c r="I62" s="581"/>
      <c r="J62" s="581"/>
      <c r="K62" s="581"/>
      <c r="L62" s="582"/>
      <c r="M62" s="543"/>
      <c r="N62" s="214"/>
      <c r="O62" s="355" t="s">
        <v>97</v>
      </c>
    </row>
    <row r="63" spans="1:15" ht="87" customHeight="1" thickBot="1">
      <c r="A63" s="361" t="s">
        <v>98</v>
      </c>
      <c r="B63" s="577" t="str">
        <f t="shared" si="3"/>
        <v>★</v>
      </c>
      <c r="C63" s="578"/>
      <c r="D63" s="579"/>
      <c r="E63" s="159">
        <v>4.09</v>
      </c>
      <c r="F63" s="159">
        <v>3.65</v>
      </c>
      <c r="G63" s="398">
        <f t="shared" si="2"/>
        <v>-0.43999999999999995</v>
      </c>
      <c r="H63" s="580"/>
      <c r="I63" s="581"/>
      <c r="J63" s="581"/>
      <c r="K63" s="581"/>
      <c r="L63" s="582"/>
      <c r="M63" s="520"/>
      <c r="N63" s="214"/>
      <c r="O63" s="355" t="s">
        <v>98</v>
      </c>
    </row>
    <row r="64" spans="1:15" ht="73.2" customHeight="1" thickBot="1">
      <c r="A64" s="361" t="s">
        <v>99</v>
      </c>
      <c r="B64" s="577" t="str">
        <f t="shared" si="3"/>
        <v>★</v>
      </c>
      <c r="C64" s="578"/>
      <c r="D64" s="579"/>
      <c r="E64" s="159">
        <v>4.6399999999999997</v>
      </c>
      <c r="F64" s="159">
        <v>3.45</v>
      </c>
      <c r="G64" s="398">
        <f t="shared" si="2"/>
        <v>-1.1899999999999995</v>
      </c>
      <c r="H64" s="586" t="s">
        <v>322</v>
      </c>
      <c r="I64" s="587"/>
      <c r="J64" s="587"/>
      <c r="K64" s="587"/>
      <c r="L64" s="588"/>
      <c r="M64" s="544" t="s">
        <v>321</v>
      </c>
      <c r="N64" s="545">
        <v>44987</v>
      </c>
      <c r="O64" s="355" t="s">
        <v>99</v>
      </c>
    </row>
    <row r="65" spans="1:18" ht="80.25" customHeight="1" thickBot="1">
      <c r="A65" s="361" t="s">
        <v>100</v>
      </c>
      <c r="B65" s="577" t="str">
        <f t="shared" si="3"/>
        <v>★</v>
      </c>
      <c r="C65" s="578"/>
      <c r="D65" s="579"/>
      <c r="E65" s="432">
        <v>6.6</v>
      </c>
      <c r="F65" s="159">
        <v>5.66</v>
      </c>
      <c r="G65" s="398">
        <f t="shared" si="2"/>
        <v>-0.9399999999999995</v>
      </c>
      <c r="H65" s="583"/>
      <c r="I65" s="584"/>
      <c r="J65" s="584"/>
      <c r="K65" s="584"/>
      <c r="L65" s="585"/>
      <c r="M65" s="521"/>
      <c r="N65" s="214"/>
      <c r="O65" s="355" t="s">
        <v>100</v>
      </c>
    </row>
    <row r="66" spans="1:18" ht="88.5" customHeight="1" thickBot="1">
      <c r="A66" s="361" t="s">
        <v>101</v>
      </c>
      <c r="B66" s="577" t="str">
        <f t="shared" si="3"/>
        <v>☆</v>
      </c>
      <c r="C66" s="578"/>
      <c r="D66" s="579"/>
      <c r="E66" s="432">
        <v>11.97</v>
      </c>
      <c r="F66" s="530">
        <v>12.42</v>
      </c>
      <c r="G66" s="398">
        <f t="shared" si="2"/>
        <v>0.44999999999999929</v>
      </c>
      <c r="H66" s="583"/>
      <c r="I66" s="584"/>
      <c r="J66" s="584"/>
      <c r="K66" s="584"/>
      <c r="L66" s="585"/>
      <c r="M66" s="213"/>
      <c r="N66" s="214"/>
      <c r="O66" s="355" t="s">
        <v>101</v>
      </c>
    </row>
    <row r="67" spans="1:18" ht="78.75" customHeight="1" thickBot="1">
      <c r="A67" s="361" t="s">
        <v>102</v>
      </c>
      <c r="B67" s="577" t="str">
        <f t="shared" si="3"/>
        <v>★★</v>
      </c>
      <c r="C67" s="578"/>
      <c r="D67" s="579"/>
      <c r="E67" s="530">
        <v>14.47</v>
      </c>
      <c r="F67" s="530">
        <v>12.14</v>
      </c>
      <c r="G67" s="398">
        <f t="shared" si="2"/>
        <v>-2.33</v>
      </c>
      <c r="H67" s="580"/>
      <c r="I67" s="581"/>
      <c r="J67" s="581"/>
      <c r="K67" s="581"/>
      <c r="L67" s="582"/>
      <c r="M67" s="213"/>
      <c r="N67" s="214"/>
      <c r="O67" s="355" t="s">
        <v>102</v>
      </c>
    </row>
    <row r="68" spans="1:18" ht="63" customHeight="1" thickBot="1">
      <c r="A68" s="364" t="s">
        <v>103</v>
      </c>
      <c r="B68" s="577" t="str">
        <f t="shared" si="3"/>
        <v>★</v>
      </c>
      <c r="C68" s="578"/>
      <c r="D68" s="579"/>
      <c r="E68" s="432">
        <v>8.67</v>
      </c>
      <c r="F68" s="432">
        <v>8.5399999999999991</v>
      </c>
      <c r="G68" s="398">
        <f t="shared" si="2"/>
        <v>-0.13000000000000078</v>
      </c>
      <c r="H68" s="580"/>
      <c r="I68" s="581"/>
      <c r="J68" s="581"/>
      <c r="K68" s="581"/>
      <c r="L68" s="582"/>
      <c r="M68" s="468"/>
      <c r="N68" s="214"/>
      <c r="O68" s="355" t="s">
        <v>103</v>
      </c>
    </row>
    <row r="69" spans="1:18" ht="72.75" customHeight="1" thickBot="1">
      <c r="A69" s="362" t="s">
        <v>104</v>
      </c>
      <c r="B69" s="577" t="str">
        <f t="shared" si="3"/>
        <v>☆</v>
      </c>
      <c r="C69" s="578"/>
      <c r="D69" s="579"/>
      <c r="E69" s="440">
        <v>1.5</v>
      </c>
      <c r="F69" s="440">
        <v>1.56</v>
      </c>
      <c r="G69" s="398">
        <f t="shared" si="2"/>
        <v>6.0000000000000053E-2</v>
      </c>
      <c r="H69" s="583"/>
      <c r="I69" s="584"/>
      <c r="J69" s="584"/>
      <c r="K69" s="584"/>
      <c r="L69" s="585"/>
      <c r="M69" s="213"/>
      <c r="N69" s="214"/>
      <c r="O69" s="355" t="s">
        <v>104</v>
      </c>
    </row>
    <row r="70" spans="1:18" ht="58.5" customHeight="1" thickBot="1">
      <c r="A70" s="293" t="s">
        <v>105</v>
      </c>
      <c r="B70" s="577" t="str">
        <f t="shared" ref="B70" si="4">IF(G70&gt;5,"☆☆☆☆",IF(AND(G70&gt;=2.39,G70&lt;5),"☆☆☆",IF(AND(G70&gt;=1.39,G70&lt;2.4),"☆☆",IF(AND(G70&gt;0,G70&lt;1.4),"☆",IF(AND(G70&gt;=-1.39,G70&lt;0),"★",IF(AND(G70&gt;=-2.39,G70&lt;-1.4),"★★",IF(AND(G70&gt;=-3.39,G70&lt;-2.4),"★★★")))))))</f>
        <v>★</v>
      </c>
      <c r="C70" s="578"/>
      <c r="D70" s="579"/>
      <c r="E70" s="432">
        <v>7.33</v>
      </c>
      <c r="F70" s="432">
        <v>6.2</v>
      </c>
      <c r="G70" s="398">
        <f t="shared" si="2"/>
        <v>-1.1299999999999999</v>
      </c>
      <c r="H70" s="580"/>
      <c r="I70" s="581"/>
      <c r="J70" s="581"/>
      <c r="K70" s="581"/>
      <c r="L70" s="582"/>
      <c r="M70" s="294"/>
      <c r="N70" s="214"/>
      <c r="O70" s="355"/>
    </row>
    <row r="71" spans="1:18" ht="42.75" customHeight="1" thickBot="1">
      <c r="A71" s="295"/>
      <c r="B71" s="295"/>
      <c r="C71" s="295"/>
      <c r="D71" s="295"/>
      <c r="E71" s="619"/>
      <c r="F71" s="619"/>
      <c r="G71" s="619"/>
      <c r="H71" s="619"/>
      <c r="I71" s="619"/>
      <c r="J71" s="619"/>
      <c r="K71" s="619"/>
      <c r="L71" s="619"/>
      <c r="M71" s="58" t="e">
        <f>COUNTIF(#REF!,"&gt;=10")</f>
        <v>#REF!</v>
      </c>
      <c r="N71" s="58" t="e">
        <f>COUNTIF(#REF!,"&gt;=10")</f>
        <v>#REF!</v>
      </c>
      <c r="O71" s="58" t="s">
        <v>29</v>
      </c>
    </row>
    <row r="72" spans="1:18" ht="36.75" customHeight="1" thickBot="1">
      <c r="A72" s="79" t="s">
        <v>21</v>
      </c>
      <c r="B72" s="80"/>
      <c r="C72" s="140"/>
      <c r="D72" s="140"/>
      <c r="E72" s="620" t="s">
        <v>20</v>
      </c>
      <c r="F72" s="620"/>
      <c r="G72" s="620"/>
      <c r="H72" s="621" t="s">
        <v>239</v>
      </c>
      <c r="I72" s="622"/>
      <c r="J72" s="80"/>
      <c r="K72" s="81"/>
      <c r="L72" s="81"/>
      <c r="M72" s="82"/>
      <c r="N72" s="83"/>
    </row>
    <row r="73" spans="1:18" ht="36.75" customHeight="1" thickBot="1">
      <c r="A73" s="84"/>
      <c r="B73" s="296"/>
      <c r="C73" s="625" t="s">
        <v>286</v>
      </c>
      <c r="D73" s="626"/>
      <c r="E73" s="626"/>
      <c r="F73" s="627"/>
      <c r="G73" s="85">
        <f>+F70</f>
        <v>6.2</v>
      </c>
      <c r="H73" s="86" t="s">
        <v>106</v>
      </c>
      <c r="I73" s="623">
        <f>+G70</f>
        <v>-1.1299999999999999</v>
      </c>
      <c r="J73" s="624"/>
      <c r="K73" s="297"/>
      <c r="L73" s="297"/>
      <c r="M73" s="298"/>
      <c r="N73" s="87"/>
    </row>
    <row r="74" spans="1:18" ht="36.75" customHeight="1" thickBot="1">
      <c r="A74" s="84"/>
      <c r="B74" s="296"/>
      <c r="C74" s="589" t="s">
        <v>107</v>
      </c>
      <c r="D74" s="590"/>
      <c r="E74" s="590"/>
      <c r="F74" s="591"/>
      <c r="G74" s="88" t="e">
        <f>+#REF!</f>
        <v>#REF!</v>
      </c>
      <c r="H74" s="89" t="s">
        <v>106</v>
      </c>
      <c r="I74" s="592">
        <f>+G35</f>
        <v>-1.3999999999999995</v>
      </c>
      <c r="J74" s="593"/>
      <c r="K74" s="297"/>
      <c r="L74" s="297"/>
      <c r="M74" s="298"/>
      <c r="N74" s="87"/>
      <c r="R74" s="336" t="s">
        <v>21</v>
      </c>
    </row>
    <row r="75" spans="1:18" ht="36.75" customHeight="1" thickBot="1">
      <c r="A75" s="84"/>
      <c r="B75" s="296"/>
      <c r="C75" s="594" t="s">
        <v>108</v>
      </c>
      <c r="D75" s="595"/>
      <c r="E75" s="595"/>
      <c r="F75" s="90" t="str">
        <f>VLOOKUP(G75,F:P,10,0)</f>
        <v>愛媛県</v>
      </c>
      <c r="G75" s="91">
        <f>MAX(F23:F70)</f>
        <v>13.86</v>
      </c>
      <c r="H75" s="596" t="s">
        <v>109</v>
      </c>
      <c r="I75" s="597"/>
      <c r="J75" s="597"/>
      <c r="K75" s="92" t="e">
        <f>+N71</f>
        <v>#REF!</v>
      </c>
      <c r="L75" s="93" t="s">
        <v>110</v>
      </c>
      <c r="M75" s="94" t="e">
        <f>N71-M71</f>
        <v>#REF!</v>
      </c>
      <c r="N75" s="87"/>
      <c r="R75" s="337"/>
    </row>
    <row r="76" spans="1:18" ht="36.75" customHeight="1" thickBot="1">
      <c r="A76" s="95"/>
      <c r="B76" s="96"/>
      <c r="C76" s="96"/>
      <c r="D76" s="96"/>
      <c r="E76" s="96"/>
      <c r="F76" s="96"/>
      <c r="G76" s="96"/>
      <c r="H76" s="96"/>
      <c r="I76" s="96"/>
      <c r="J76" s="96"/>
      <c r="K76" s="97"/>
      <c r="L76" s="97"/>
      <c r="M76" s="98"/>
      <c r="N76" s="99"/>
      <c r="R76" s="337"/>
    </row>
    <row r="77" spans="1:18" ht="30.75" customHeight="1">
      <c r="A77" s="124"/>
      <c r="B77" s="124"/>
      <c r="C77" s="124"/>
      <c r="D77" s="124"/>
      <c r="E77" s="124"/>
      <c r="F77" s="124"/>
      <c r="G77" s="124"/>
      <c r="H77" s="124"/>
      <c r="I77" s="124"/>
      <c r="J77" s="124"/>
      <c r="K77" s="299"/>
      <c r="L77" s="299"/>
      <c r="M77" s="300"/>
      <c r="N77" s="301"/>
      <c r="R77" s="338"/>
    </row>
    <row r="78" spans="1:18" ht="30.75" customHeight="1" thickBot="1">
      <c r="A78" s="302"/>
      <c r="B78" s="302"/>
      <c r="C78" s="302"/>
      <c r="D78" s="302"/>
      <c r="E78" s="302"/>
      <c r="F78" s="302"/>
      <c r="G78" s="302"/>
      <c r="H78" s="302"/>
      <c r="I78" s="302"/>
      <c r="J78" s="302"/>
      <c r="K78" s="303"/>
      <c r="L78" s="303"/>
      <c r="M78" s="304"/>
      <c r="N78" s="302"/>
    </row>
    <row r="79" spans="1:18" ht="24.75" customHeight="1" thickTop="1">
      <c r="A79" s="598">
        <v>3</v>
      </c>
      <c r="B79" s="601" t="s">
        <v>268</v>
      </c>
      <c r="C79" s="602"/>
      <c r="D79" s="602"/>
      <c r="E79" s="602"/>
      <c r="F79" s="603"/>
      <c r="G79" s="610" t="s">
        <v>269</v>
      </c>
      <c r="H79" s="611"/>
      <c r="I79" s="611"/>
      <c r="J79" s="611"/>
      <c r="K79" s="611"/>
      <c r="L79" s="611"/>
      <c r="M79" s="611"/>
      <c r="N79" s="612"/>
    </row>
    <row r="80" spans="1:18" ht="24.75" customHeight="1">
      <c r="A80" s="599"/>
      <c r="B80" s="604"/>
      <c r="C80" s="605"/>
      <c r="D80" s="605"/>
      <c r="E80" s="605"/>
      <c r="F80" s="606"/>
      <c r="G80" s="613"/>
      <c r="H80" s="614"/>
      <c r="I80" s="614"/>
      <c r="J80" s="614"/>
      <c r="K80" s="614"/>
      <c r="L80" s="614"/>
      <c r="M80" s="614"/>
      <c r="N80" s="615"/>
      <c r="O80" s="305" t="s">
        <v>29</v>
      </c>
      <c r="P80" s="305"/>
    </row>
    <row r="81" spans="1:16" ht="24.75" customHeight="1">
      <c r="A81" s="599"/>
      <c r="B81" s="604"/>
      <c r="C81" s="605"/>
      <c r="D81" s="605"/>
      <c r="E81" s="605"/>
      <c r="F81" s="606"/>
      <c r="G81" s="613"/>
      <c r="H81" s="614"/>
      <c r="I81" s="614"/>
      <c r="J81" s="614"/>
      <c r="K81" s="614"/>
      <c r="L81" s="614"/>
      <c r="M81" s="614"/>
      <c r="N81" s="615"/>
      <c r="O81" s="305" t="s">
        <v>21</v>
      </c>
      <c r="P81" s="305" t="s">
        <v>111</v>
      </c>
    </row>
    <row r="82" spans="1:16" ht="24.75" customHeight="1">
      <c r="A82" s="599"/>
      <c r="B82" s="604"/>
      <c r="C82" s="605"/>
      <c r="D82" s="605"/>
      <c r="E82" s="605"/>
      <c r="F82" s="606"/>
      <c r="G82" s="613"/>
      <c r="H82" s="614"/>
      <c r="I82" s="614"/>
      <c r="J82" s="614"/>
      <c r="K82" s="614"/>
      <c r="L82" s="614"/>
      <c r="M82" s="614"/>
      <c r="N82" s="615"/>
      <c r="O82" s="306"/>
      <c r="P82" s="305"/>
    </row>
    <row r="83" spans="1:16" ht="46.2" customHeight="1" thickBot="1">
      <c r="A83" s="600"/>
      <c r="B83" s="607"/>
      <c r="C83" s="608"/>
      <c r="D83" s="608"/>
      <c r="E83" s="608"/>
      <c r="F83" s="609"/>
      <c r="G83" s="616"/>
      <c r="H83" s="617"/>
      <c r="I83" s="617"/>
      <c r="J83" s="617"/>
      <c r="K83" s="617"/>
      <c r="L83" s="617"/>
      <c r="M83" s="617"/>
      <c r="N83" s="61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DEE7A-13CE-4CED-98F0-646CFF64BA4F}">
  <sheetPr>
    <pageSetUpPr fitToPage="1"/>
  </sheetPr>
  <dimension ref="A1:R24"/>
  <sheetViews>
    <sheetView view="pageBreakPreview" zoomScale="95" zoomScaleNormal="100" zoomScaleSheetLayoutView="95" workbookViewId="0">
      <selection activeCell="R12" sqref="R12"/>
    </sheetView>
  </sheetViews>
  <sheetFormatPr defaultColWidth="9" defaultRowHeight="13.2"/>
  <cols>
    <col min="1" max="1" width="4.88671875" style="548" customWidth="1"/>
    <col min="2" max="8" width="9" style="548"/>
    <col min="9" max="9" width="6" style="548" customWidth="1"/>
    <col min="10" max="10" width="9" style="548"/>
    <col min="11" max="11" width="5.88671875" style="548" customWidth="1"/>
    <col min="12" max="12" width="45.33203125" style="548" customWidth="1"/>
    <col min="13" max="13" width="4.21875" style="548" customWidth="1"/>
    <col min="14" max="14" width="3.44140625" style="548" customWidth="1"/>
    <col min="15" max="16384" width="9" style="548"/>
  </cols>
  <sheetData>
    <row r="1" spans="1:18" ht="23.4">
      <c r="A1" s="820" t="s">
        <v>264</v>
      </c>
      <c r="B1" s="820"/>
      <c r="C1" s="820"/>
      <c r="D1" s="820"/>
      <c r="E1" s="820"/>
      <c r="F1" s="820"/>
      <c r="G1" s="820"/>
      <c r="H1" s="820"/>
      <c r="I1" s="820"/>
      <c r="J1" s="744"/>
      <c r="K1" s="744"/>
      <c r="L1" s="744"/>
      <c r="M1" s="744"/>
      <c r="O1" s="550"/>
      <c r="Q1" s="550"/>
    </row>
    <row r="2" spans="1:18" s="1" customFormat="1" ht="26.25" customHeight="1">
      <c r="A2" s="658" t="s">
        <v>490</v>
      </c>
      <c r="B2" s="658"/>
      <c r="C2" s="658"/>
      <c r="D2" s="658"/>
      <c r="E2" s="658"/>
      <c r="F2" s="658"/>
      <c r="G2" s="658"/>
      <c r="H2" s="658"/>
      <c r="I2" s="658"/>
      <c r="J2" s="658"/>
      <c r="K2" s="658"/>
      <c r="L2" s="658"/>
      <c r="M2" s="658"/>
    </row>
    <row r="3" spans="1:18" s="1" customFormat="1" ht="26.25" customHeight="1">
      <c r="A3" s="821" t="s">
        <v>491</v>
      </c>
      <c r="B3" s="821"/>
      <c r="C3" s="821"/>
      <c r="D3" s="821"/>
      <c r="E3" s="821"/>
      <c r="F3" s="821"/>
      <c r="G3" s="821"/>
      <c r="H3" s="821"/>
      <c r="I3" s="821"/>
      <c r="J3" s="821"/>
      <c r="K3" s="821"/>
      <c r="L3" s="822"/>
      <c r="M3" s="822"/>
    </row>
    <row r="4" spans="1:18" s="1" customFormat="1" ht="26.25" customHeight="1">
      <c r="A4" s="823" t="s">
        <v>297</v>
      </c>
      <c r="B4" s="823"/>
      <c r="C4" s="823"/>
      <c r="D4" s="823"/>
      <c r="E4" s="823"/>
      <c r="F4" s="823"/>
      <c r="G4" s="823"/>
      <c r="H4" s="823"/>
      <c r="I4" s="823"/>
      <c r="J4" s="823"/>
      <c r="K4" s="823"/>
      <c r="L4" s="658"/>
      <c r="M4" s="658"/>
    </row>
    <row r="5" spans="1:18" s="1" customFormat="1" ht="12" customHeight="1">
      <c r="A5" s="824"/>
      <c r="B5" s="824"/>
      <c r="C5" s="824"/>
      <c r="D5" s="824"/>
      <c r="E5" s="824"/>
      <c r="F5" s="824"/>
      <c r="G5" s="824"/>
      <c r="H5" s="824"/>
      <c r="I5" s="824"/>
      <c r="J5" s="824"/>
      <c r="K5" s="824"/>
      <c r="L5" s="825"/>
      <c r="M5" s="825"/>
    </row>
    <row r="6" spans="1:18" ht="22.2" customHeight="1">
      <c r="A6" s="826"/>
      <c r="B6" s="827"/>
      <c r="C6" s="828"/>
      <c r="D6" s="828"/>
      <c r="E6" s="828"/>
      <c r="F6" s="826"/>
      <c r="G6" s="826" t="s">
        <v>21</v>
      </c>
      <c r="H6" s="829" t="s">
        <v>492</v>
      </c>
      <c r="I6" s="829"/>
      <c r="J6" s="829"/>
      <c r="K6" s="829"/>
      <c r="L6" s="829"/>
      <c r="M6" s="826"/>
      <c r="N6" s="558"/>
      <c r="O6" s="550"/>
      <c r="P6" s="550"/>
      <c r="R6" s="550"/>
    </row>
    <row r="7" spans="1:18" ht="22.2" customHeight="1">
      <c r="A7" s="826"/>
      <c r="B7" s="828"/>
      <c r="C7" s="828"/>
      <c r="D7" s="828"/>
      <c r="E7" s="828"/>
      <c r="F7" s="826"/>
      <c r="G7" s="826"/>
      <c r="H7" s="829"/>
      <c r="I7" s="829"/>
      <c r="J7" s="829"/>
      <c r="K7" s="829"/>
      <c r="L7" s="829"/>
      <c r="M7" s="826"/>
      <c r="N7" s="558"/>
      <c r="O7" s="550"/>
      <c r="P7" s="549" t="s">
        <v>21</v>
      </c>
    </row>
    <row r="8" spans="1:18" ht="22.2" customHeight="1">
      <c r="A8" s="826"/>
      <c r="B8" s="828"/>
      <c r="C8" s="828"/>
      <c r="D8" s="828"/>
      <c r="E8" s="828"/>
      <c r="F8" s="826"/>
      <c r="G8" s="826"/>
      <c r="H8" s="829"/>
      <c r="I8" s="829"/>
      <c r="J8" s="829"/>
      <c r="K8" s="829"/>
      <c r="L8" s="829"/>
      <c r="M8" s="826"/>
      <c r="O8" s="423"/>
      <c r="P8" s="1"/>
    </row>
    <row r="9" spans="1:18" ht="22.2" customHeight="1">
      <c r="A9" s="826"/>
      <c r="B9" s="828"/>
      <c r="C9" s="828"/>
      <c r="D9" s="828"/>
      <c r="E9" s="828"/>
      <c r="F9" s="826"/>
      <c r="G9" s="826"/>
      <c r="H9" s="829"/>
      <c r="I9" s="829"/>
      <c r="J9" s="829"/>
      <c r="K9" s="829"/>
      <c r="L9" s="829"/>
      <c r="M9" s="826"/>
      <c r="O9" s="550"/>
      <c r="P9" s="1"/>
    </row>
    <row r="10" spans="1:18" ht="22.2" customHeight="1">
      <c r="A10" s="826"/>
      <c r="B10" s="828"/>
      <c r="C10" s="828"/>
      <c r="D10" s="828"/>
      <c r="E10" s="828"/>
      <c r="F10" s="826"/>
      <c r="G10" s="826"/>
      <c r="H10" s="829"/>
      <c r="I10" s="829"/>
      <c r="J10" s="829"/>
      <c r="K10" s="829"/>
      <c r="L10" s="829"/>
      <c r="M10" s="826"/>
      <c r="O10" s="550"/>
      <c r="P10" s="1"/>
    </row>
    <row r="11" spans="1:18" ht="22.2" customHeight="1">
      <c r="A11" s="826"/>
      <c r="B11" s="828"/>
      <c r="C11" s="828"/>
      <c r="D11" s="828"/>
      <c r="E11" s="828"/>
      <c r="F11" s="830"/>
      <c r="G11" s="830"/>
      <c r="H11" s="829"/>
      <c r="I11" s="829"/>
      <c r="J11" s="829"/>
      <c r="K11" s="829"/>
      <c r="L11" s="829"/>
      <c r="M11" s="826"/>
      <c r="O11" s="550"/>
      <c r="P11" s="1"/>
    </row>
    <row r="12" spans="1:18" ht="22.2" customHeight="1">
      <c r="A12" s="826"/>
      <c r="B12" s="828"/>
      <c r="C12" s="828"/>
      <c r="D12" s="828"/>
      <c r="E12" s="828"/>
      <c r="F12" s="831"/>
      <c r="G12" s="831"/>
      <c r="H12" s="829"/>
      <c r="I12" s="829"/>
      <c r="J12" s="829"/>
      <c r="K12" s="829"/>
      <c r="L12" s="829"/>
      <c r="M12" s="826"/>
      <c r="O12" s="423"/>
      <c r="P12" s="832" t="s">
        <v>21</v>
      </c>
    </row>
    <row r="13" spans="1:18" ht="22.2" customHeight="1">
      <c r="A13" s="826"/>
      <c r="B13" s="833"/>
      <c r="C13" s="833"/>
      <c r="D13" s="833"/>
      <c r="E13" s="833"/>
      <c r="F13" s="831"/>
      <c r="G13" s="831"/>
      <c r="H13" s="829"/>
      <c r="I13" s="829"/>
      <c r="J13" s="829"/>
      <c r="K13" s="829"/>
      <c r="L13" s="829"/>
      <c r="M13" s="826"/>
      <c r="O13" s="550"/>
      <c r="P13" s="832"/>
    </row>
    <row r="14" spans="1:18" ht="51" customHeight="1">
      <c r="A14" s="826"/>
      <c r="B14" s="833"/>
      <c r="C14" s="833"/>
      <c r="D14" s="833"/>
      <c r="E14" s="833"/>
      <c r="F14" s="830"/>
      <c r="G14" s="830"/>
      <c r="H14" s="829"/>
      <c r="I14" s="829"/>
      <c r="J14" s="829"/>
      <c r="K14" s="829"/>
      <c r="L14" s="829"/>
      <c r="M14" s="826"/>
      <c r="P14" s="832" t="s">
        <v>29</v>
      </c>
    </row>
    <row r="15" spans="1:18" ht="15" customHeight="1">
      <c r="A15" s="834"/>
      <c r="B15" s="826"/>
      <c r="C15" s="826"/>
      <c r="D15" s="826"/>
      <c r="E15" s="826"/>
      <c r="F15" s="835"/>
      <c r="G15" s="835"/>
      <c r="H15" s="836"/>
      <c r="I15" s="836"/>
      <c r="J15" s="836"/>
      <c r="K15" s="836"/>
      <c r="L15" s="836"/>
      <c r="M15" s="835"/>
      <c r="P15" s="1"/>
    </row>
    <row r="16" spans="1:18" ht="36.75" customHeight="1">
      <c r="A16" s="837"/>
      <c r="B16" s="838" t="s">
        <v>493</v>
      </c>
      <c r="C16" s="839"/>
      <c r="D16" s="839"/>
      <c r="E16" s="839"/>
      <c r="F16" s="839"/>
      <c r="G16" s="839"/>
      <c r="H16" s="839"/>
      <c r="I16" s="839"/>
      <c r="J16" s="839"/>
      <c r="K16" s="839"/>
      <c r="L16" s="839"/>
      <c r="M16" s="840"/>
      <c r="P16" s="1"/>
    </row>
    <row r="17" spans="1:16" ht="45" customHeight="1">
      <c r="A17" s="837"/>
      <c r="B17" s="839"/>
      <c r="C17" s="839"/>
      <c r="D17" s="839"/>
      <c r="E17" s="839"/>
      <c r="F17" s="839"/>
      <c r="G17" s="839"/>
      <c r="H17" s="839"/>
      <c r="I17" s="839"/>
      <c r="J17" s="839"/>
      <c r="K17" s="839"/>
      <c r="L17" s="839"/>
      <c r="M17" s="840"/>
      <c r="P17" s="1"/>
    </row>
    <row r="18" spans="1:16" ht="13.8" customHeight="1">
      <c r="A18" s="837"/>
      <c r="B18" s="839"/>
      <c r="C18" s="839"/>
      <c r="D18" s="839"/>
      <c r="E18" s="839"/>
      <c r="F18" s="839"/>
      <c r="G18" s="839"/>
      <c r="H18" s="839"/>
      <c r="I18" s="839"/>
      <c r="J18" s="839"/>
      <c r="K18" s="839"/>
      <c r="L18" s="839"/>
      <c r="M18" s="840"/>
      <c r="P18" s="1"/>
    </row>
    <row r="19" spans="1:16" ht="13.5" hidden="1" customHeight="1">
      <c r="A19" s="837"/>
      <c r="B19" s="839"/>
      <c r="C19" s="839"/>
      <c r="D19" s="839"/>
      <c r="E19" s="839"/>
      <c r="F19" s="839"/>
      <c r="G19" s="839"/>
      <c r="H19" s="839"/>
      <c r="I19" s="839"/>
      <c r="J19" s="839"/>
      <c r="K19" s="839"/>
      <c r="L19" s="839"/>
      <c r="M19" s="840"/>
      <c r="P19" s="1"/>
    </row>
    <row r="20" spans="1:16" ht="27.75" hidden="1" customHeight="1">
      <c r="A20" s="837"/>
      <c r="B20" s="839"/>
      <c r="C20" s="839"/>
      <c r="D20" s="839"/>
      <c r="E20" s="839"/>
      <c r="F20" s="839"/>
      <c r="G20" s="839"/>
      <c r="H20" s="839"/>
      <c r="I20" s="839"/>
      <c r="J20" s="839"/>
      <c r="K20" s="839"/>
      <c r="L20" s="839"/>
      <c r="M20" s="840"/>
      <c r="P20" s="1"/>
    </row>
    <row r="21" spans="1:16" ht="18.75" hidden="1" customHeight="1">
      <c r="A21" s="837"/>
      <c r="B21" s="839"/>
      <c r="C21" s="839"/>
      <c r="D21" s="839"/>
      <c r="E21" s="839"/>
      <c r="F21" s="839"/>
      <c r="G21" s="839"/>
      <c r="H21" s="839"/>
      <c r="I21" s="839"/>
      <c r="J21" s="839"/>
      <c r="K21" s="839"/>
      <c r="L21" s="839"/>
      <c r="M21" s="840"/>
      <c r="P21" s="1"/>
    </row>
    <row r="22" spans="1:16" ht="17.25" hidden="1" customHeight="1">
      <c r="A22" s="837"/>
      <c r="B22" s="839"/>
      <c r="C22" s="839"/>
      <c r="D22" s="839"/>
      <c r="E22" s="839"/>
      <c r="F22" s="839"/>
      <c r="G22" s="839"/>
      <c r="H22" s="839"/>
      <c r="I22" s="839"/>
      <c r="J22" s="839"/>
      <c r="K22" s="839"/>
      <c r="L22" s="839"/>
      <c r="M22" s="840"/>
    </row>
    <row r="23" spans="1:16">
      <c r="A23" s="841"/>
      <c r="B23" s="841"/>
      <c r="C23" s="841"/>
      <c r="D23" s="841"/>
      <c r="E23" s="841"/>
      <c r="F23" s="841"/>
      <c r="G23" s="841"/>
      <c r="H23" s="841"/>
      <c r="I23" s="841"/>
      <c r="J23" s="841"/>
      <c r="K23" s="841"/>
      <c r="L23" s="841"/>
      <c r="M23" s="841"/>
    </row>
    <row r="24" spans="1:16">
      <c r="J24" s="842" t="s">
        <v>21</v>
      </c>
    </row>
  </sheetData>
  <mergeCells count="7">
    <mergeCell ref="B16:M22"/>
    <mergeCell ref="A1:M1"/>
    <mergeCell ref="A2:M2"/>
    <mergeCell ref="A3:M3"/>
    <mergeCell ref="A4:M4"/>
    <mergeCell ref="B6:E14"/>
    <mergeCell ref="H6:L14"/>
  </mergeCells>
  <phoneticPr fontId="106"/>
  <pageMargins left="0.74803149606299213" right="0.74803149606299213" top="0.98425196850393704" bottom="0.98425196850393704" header="0.51181102362204722" footer="0.51181102362204722"/>
  <pageSetup paperSize="9" scale="96"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sheetPr codeName="Sheet5"/>
  <dimension ref="A1:S77"/>
  <sheetViews>
    <sheetView topLeftCell="H7" zoomScale="75" zoomScaleNormal="75" workbookViewId="0">
      <selection activeCell="P30" sqref="P30"/>
    </sheetView>
  </sheetViews>
  <sheetFormatPr defaultColWidth="8.88671875" defaultRowHeight="14.4"/>
  <cols>
    <col min="1" max="1" width="12.77734375" style="120" customWidth="1"/>
    <col min="2" max="2" width="25" customWidth="1"/>
    <col min="3" max="3" width="9.109375" customWidth="1"/>
    <col min="4" max="4" width="23" customWidth="1"/>
    <col min="5" max="5" width="19.44140625" customWidth="1"/>
    <col min="6" max="6" width="7.777343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30.6640625" customWidth="1"/>
    <col min="15" max="15" width="7.88671875" customWidth="1"/>
    <col min="16" max="16" width="40.44140625" style="225" customWidth="1"/>
    <col min="17" max="17" width="40.44140625" customWidth="1"/>
  </cols>
  <sheetData>
    <row r="1" spans="2:19" ht="31.2" customHeight="1">
      <c r="B1" s="126"/>
      <c r="C1" s="340" t="s">
        <v>304</v>
      </c>
      <c r="D1" s="175"/>
      <c r="E1" s="175"/>
      <c r="F1" s="175"/>
      <c r="G1" s="175" t="s">
        <v>242</v>
      </c>
      <c r="H1" s="175"/>
      <c r="I1" s="175"/>
      <c r="J1" s="175"/>
      <c r="K1" s="175"/>
      <c r="L1" s="175"/>
      <c r="M1" s="175"/>
      <c r="N1" s="175"/>
      <c r="O1" s="120"/>
      <c r="P1" s="224"/>
    </row>
    <row r="2" spans="2:19" ht="31.2" customHeight="1">
      <c r="B2" s="843" t="s">
        <v>494</v>
      </c>
      <c r="C2" s="843"/>
      <c r="D2" s="843"/>
      <c r="E2" s="843"/>
      <c r="F2" s="843"/>
      <c r="G2" s="175"/>
      <c r="H2" s="175"/>
      <c r="I2" s="175"/>
      <c r="J2" s="175" t="s">
        <v>273</v>
      </c>
      <c r="K2" s="175"/>
      <c r="L2" s="175"/>
      <c r="M2" s="175"/>
      <c r="N2" s="175"/>
      <c r="O2" s="120"/>
      <c r="P2" s="224"/>
    </row>
    <row r="3" spans="2:19" ht="298.8" customHeight="1">
      <c r="B3" s="665"/>
      <c r="C3" s="665"/>
      <c r="D3" s="665"/>
      <c r="E3" s="665"/>
      <c r="F3" s="665"/>
      <c r="G3" s="665"/>
      <c r="H3" s="665"/>
      <c r="I3" s="665"/>
      <c r="J3" s="665"/>
      <c r="K3" s="665"/>
      <c r="L3" s="665"/>
      <c r="M3" s="665"/>
      <c r="N3" s="665"/>
      <c r="P3" s="224"/>
    </row>
    <row r="4" spans="2:19" ht="29.25" customHeight="1">
      <c r="B4" s="191"/>
      <c r="C4" s="192" t="s">
        <v>309</v>
      </c>
      <c r="D4" s="193"/>
      <c r="E4" s="193"/>
      <c r="F4" s="193"/>
      <c r="G4" s="194"/>
      <c r="H4" s="193"/>
      <c r="I4" s="193"/>
      <c r="J4" s="195"/>
      <c r="K4" s="195"/>
      <c r="L4" s="195"/>
      <c r="M4" s="195"/>
      <c r="N4" s="196"/>
      <c r="O4" s="120"/>
      <c r="P4" s="215"/>
    </row>
    <row r="5" spans="2:19" ht="267" customHeight="1">
      <c r="B5" s="669" t="s">
        <v>310</v>
      </c>
      <c r="C5" s="670"/>
      <c r="D5" s="670"/>
      <c r="E5" s="670"/>
      <c r="F5" s="670"/>
      <c r="G5" s="670"/>
      <c r="H5" s="670"/>
      <c r="I5" s="670"/>
      <c r="J5" s="670"/>
      <c r="K5" s="670"/>
      <c r="L5" s="670"/>
      <c r="M5" s="670"/>
      <c r="N5" s="670"/>
      <c r="O5" s="120"/>
      <c r="P5" s="377" t="s">
        <v>204</v>
      </c>
    </row>
    <row r="6" spans="2:19" ht="32.4" customHeight="1">
      <c r="B6" s="673" t="s">
        <v>234</v>
      </c>
      <c r="C6" s="674"/>
      <c r="D6" s="674"/>
      <c r="E6" s="674"/>
      <c r="F6" s="674"/>
      <c r="G6" s="674"/>
      <c r="H6" s="674"/>
      <c r="I6" s="674"/>
      <c r="J6" s="674"/>
      <c r="K6" s="674"/>
      <c r="L6" s="674"/>
      <c r="M6" s="674"/>
      <c r="N6" s="674"/>
      <c r="O6" s="120"/>
      <c r="P6" s="212"/>
    </row>
    <row r="7" spans="2:19" ht="11.4" customHeight="1">
      <c r="B7" s="671"/>
      <c r="C7" s="672"/>
      <c r="D7" s="672"/>
      <c r="E7" s="672"/>
      <c r="F7" s="672"/>
      <c r="G7" s="672"/>
      <c r="H7" s="672"/>
      <c r="I7" s="672"/>
      <c r="J7" s="672"/>
      <c r="K7" s="672"/>
      <c r="L7" s="672"/>
      <c r="M7" s="672"/>
      <c r="N7" s="672"/>
      <c r="O7" s="120"/>
      <c r="P7" s="212"/>
      <c r="R7" t="s">
        <v>220</v>
      </c>
    </row>
    <row r="8" spans="2:19" ht="21.6" customHeight="1">
      <c r="B8" s="199"/>
      <c r="C8" s="666" t="s">
        <v>311</v>
      </c>
      <c r="D8" s="666"/>
      <c r="E8" s="666"/>
      <c r="F8" s="666"/>
      <c r="G8" s="666"/>
      <c r="H8" s="666"/>
      <c r="I8" s="666"/>
      <c r="J8" s="666"/>
      <c r="K8" s="666"/>
      <c r="L8" s="666"/>
      <c r="M8" s="127" t="s">
        <v>204</v>
      </c>
      <c r="N8" s="127"/>
      <c r="O8" s="120"/>
      <c r="P8" s="234"/>
      <c r="Q8" s="393" t="s">
        <v>204</v>
      </c>
    </row>
    <row r="9" spans="2:19" ht="21.6" customHeight="1">
      <c r="B9" s="199"/>
      <c r="C9" s="667" t="s">
        <v>174</v>
      </c>
      <c r="D9" s="667"/>
      <c r="E9" s="667"/>
      <c r="F9" s="667"/>
      <c r="G9" s="667"/>
      <c r="H9" s="667"/>
      <c r="I9" s="667"/>
      <c r="J9" s="667"/>
      <c r="K9" s="667"/>
      <c r="L9" s="667"/>
      <c r="M9" s="127"/>
      <c r="N9" s="152"/>
      <c r="O9" s="120"/>
      <c r="P9" s="235"/>
    </row>
    <row r="10" spans="2:19" ht="21.6" customHeight="1">
      <c r="B10" s="127"/>
      <c r="C10" s="127"/>
      <c r="D10" s="152"/>
      <c r="E10" s="152"/>
      <c r="F10" s="152"/>
      <c r="G10" s="167"/>
      <c r="H10" s="152"/>
      <c r="I10" s="152"/>
      <c r="J10" s="152"/>
      <c r="K10" s="152"/>
      <c r="L10" s="152"/>
      <c r="M10" s="152"/>
      <c r="N10" s="152"/>
      <c r="O10" s="120"/>
      <c r="P10" s="238"/>
    </row>
    <row r="11" spans="2:19" ht="15" customHeight="1">
      <c r="B11" s="120"/>
      <c r="C11" s="120"/>
      <c r="D11" s="168"/>
      <c r="E11" s="168"/>
      <c r="F11" s="168"/>
      <c r="G11" s="169"/>
      <c r="H11" s="168"/>
      <c r="I11" s="168"/>
      <c r="J11" s="168"/>
      <c r="K11" s="168"/>
      <c r="L11" s="168"/>
      <c r="M11" s="168"/>
      <c r="N11" s="168"/>
      <c r="O11" s="120"/>
      <c r="P11" s="388">
        <f>+H13-G13</f>
        <v>988656</v>
      </c>
      <c r="Q11" s="382"/>
      <c r="R11" s="382"/>
      <c r="S11" s="382"/>
    </row>
    <row r="12" spans="2:19" ht="13.5" customHeight="1">
      <c r="B12" s="120"/>
      <c r="C12" s="120"/>
      <c r="D12" s="170" t="s">
        <v>175</v>
      </c>
      <c r="E12" s="170"/>
      <c r="F12" s="170"/>
      <c r="G12" s="171" t="s">
        <v>176</v>
      </c>
      <c r="H12" s="172" t="s">
        <v>177</v>
      </c>
      <c r="I12" s="173" t="s">
        <v>178</v>
      </c>
      <c r="J12" s="172" t="s">
        <v>179</v>
      </c>
      <c r="K12" s="172" t="s">
        <v>180</v>
      </c>
      <c r="L12" s="174" t="s">
        <v>193</v>
      </c>
      <c r="M12" s="168"/>
      <c r="N12" s="168"/>
      <c r="O12" s="120"/>
      <c r="P12" s="238"/>
      <c r="Q12" s="382"/>
      <c r="R12" s="382"/>
      <c r="S12" s="382"/>
    </row>
    <row r="13" spans="2:19" ht="18" customHeight="1" thickBot="1">
      <c r="B13" s="120"/>
      <c r="C13" s="120"/>
      <c r="D13" s="170"/>
      <c r="E13" s="170"/>
      <c r="F13" s="201" t="s">
        <v>181</v>
      </c>
      <c r="G13" s="408">
        <v>674963387</v>
      </c>
      <c r="H13" s="794">
        <v>675952043</v>
      </c>
      <c r="I13" s="198">
        <f t="shared" ref="I13:I23" si="0">+H13/$H$13</f>
        <v>1</v>
      </c>
      <c r="J13" s="405">
        <v>6877018</v>
      </c>
      <c r="K13" s="342">
        <f>+J13/G13</f>
        <v>1.0188727466487009E-2</v>
      </c>
      <c r="L13" s="198">
        <f>+H13/G13-1</f>
        <v>1.464755006037155E-3</v>
      </c>
      <c r="M13" s="668" t="s">
        <v>182</v>
      </c>
      <c r="N13" s="668"/>
      <c r="O13" s="389"/>
      <c r="P13" s="522"/>
      <c r="Q13" s="382"/>
      <c r="R13" s="382"/>
      <c r="S13" s="382"/>
    </row>
    <row r="14" spans="2:19" ht="17.25" customHeight="1">
      <c r="B14" s="120"/>
      <c r="C14" s="120"/>
      <c r="D14" s="170"/>
      <c r="E14" s="662" t="s">
        <v>212</v>
      </c>
      <c r="F14" s="457" t="s">
        <v>255</v>
      </c>
      <c r="G14" s="435">
        <v>103372978</v>
      </c>
      <c r="H14" s="435">
        <v>103645674</v>
      </c>
      <c r="I14" s="436">
        <f>+H14/$H$13</f>
        <v>0.15333288074698517</v>
      </c>
      <c r="J14" s="448">
        <v>1122164</v>
      </c>
      <c r="K14" s="795">
        <f>+J14/H14</f>
        <v>1.0826925588809428E-2</v>
      </c>
      <c r="L14" s="481">
        <f>+H14/G14-1</f>
        <v>2.6379814655237421E-3</v>
      </c>
      <c r="M14" s="663" t="s">
        <v>212</v>
      </c>
      <c r="N14" s="390">
        <f>+H13-G13</f>
        <v>988656</v>
      </c>
      <c r="O14" s="389"/>
      <c r="P14" s="471"/>
      <c r="Q14" s="382"/>
      <c r="R14" s="382"/>
      <c r="S14" s="382"/>
    </row>
    <row r="15" spans="2:19" ht="17.25" customHeight="1">
      <c r="B15" s="120"/>
      <c r="C15" s="120"/>
      <c r="D15" s="170"/>
      <c r="E15" s="662"/>
      <c r="F15" s="458" t="s">
        <v>231</v>
      </c>
      <c r="G15" s="240">
        <v>4600513</v>
      </c>
      <c r="H15" s="240">
        <v>4609458</v>
      </c>
      <c r="I15" s="198">
        <f t="shared" si="0"/>
        <v>6.8192086224673192E-3</v>
      </c>
      <c r="J15" s="239">
        <v>51555</v>
      </c>
      <c r="K15" s="342">
        <f>+J15/G15</f>
        <v>1.120635894301353E-2</v>
      </c>
      <c r="L15" s="472">
        <f>+H15/G15-1</f>
        <v>1.944348380278571E-3</v>
      </c>
      <c r="M15" s="663"/>
      <c r="N15" s="395" t="s">
        <v>204</v>
      </c>
      <c r="O15" s="389"/>
      <c r="P15" s="471"/>
      <c r="Q15" s="237"/>
      <c r="R15" s="382"/>
      <c r="S15" s="382"/>
    </row>
    <row r="16" spans="2:19" ht="17.25" customHeight="1">
      <c r="B16" s="120"/>
      <c r="C16" s="120"/>
      <c r="D16" s="170"/>
      <c r="E16" s="662"/>
      <c r="F16" s="482" t="s">
        <v>257</v>
      </c>
      <c r="G16" s="239">
        <v>7443151</v>
      </c>
      <c r="H16" s="239">
        <v>7459860</v>
      </c>
      <c r="I16" s="198">
        <f t="shared" si="0"/>
        <v>1.1036078782884897E-2</v>
      </c>
      <c r="J16" s="200">
        <v>333038</v>
      </c>
      <c r="K16" s="796">
        <f t="shared" ref="K16:K23" si="1">+J16/H16</f>
        <v>4.4644001361955857E-2</v>
      </c>
      <c r="L16" s="472">
        <f t="shared" ref="L16:L27" si="2">+H16/G16-1</f>
        <v>2.2448825772847236E-3</v>
      </c>
      <c r="M16" s="391"/>
      <c r="N16" s="391"/>
      <c r="O16" s="389"/>
      <c r="P16" s="471"/>
      <c r="Q16" s="238"/>
      <c r="R16" s="382"/>
      <c r="S16" s="382"/>
    </row>
    <row r="17" spans="2:19" ht="17.25" customHeight="1">
      <c r="B17" s="120"/>
      <c r="C17" s="120"/>
      <c r="D17" s="170"/>
      <c r="E17" s="170"/>
      <c r="F17" s="482" t="s">
        <v>261</v>
      </c>
      <c r="G17" s="239">
        <v>37020531</v>
      </c>
      <c r="H17" s="239">
        <v>37081209</v>
      </c>
      <c r="I17" s="198">
        <f t="shared" si="0"/>
        <v>5.4857751202920767E-2</v>
      </c>
      <c r="J17" s="200">
        <v>699276</v>
      </c>
      <c r="K17" s="797">
        <f t="shared" si="1"/>
        <v>1.8857961184598915E-2</v>
      </c>
      <c r="L17" s="472">
        <f t="shared" si="2"/>
        <v>1.6390364579048633E-3</v>
      </c>
      <c r="M17" s="391"/>
      <c r="N17" s="391"/>
      <c r="O17" s="389"/>
      <c r="P17" s="471"/>
      <c r="Q17" s="531"/>
      <c r="R17" s="382"/>
      <c r="S17" s="382"/>
    </row>
    <row r="18" spans="2:19" ht="17.25" customHeight="1">
      <c r="B18" s="120"/>
      <c r="C18" s="120"/>
      <c r="D18" s="170"/>
      <c r="E18" s="662" t="s">
        <v>258</v>
      </c>
      <c r="F18" s="458" t="s">
        <v>183</v>
      </c>
      <c r="G18" s="239">
        <v>10043308</v>
      </c>
      <c r="H18" s="239">
        <v>10044125</v>
      </c>
      <c r="I18" s="198">
        <f>+H18/H13</f>
        <v>1.4859227224792928E-2</v>
      </c>
      <c r="J18" s="200">
        <v>130463</v>
      </c>
      <c r="K18" s="342">
        <f t="shared" si="1"/>
        <v>1.2988986098838874E-2</v>
      </c>
      <c r="L18" s="472">
        <f t="shared" si="2"/>
        <v>8.1347699383504946E-5</v>
      </c>
      <c r="M18" s="391"/>
      <c r="N18" s="407"/>
      <c r="O18" s="389"/>
      <c r="P18" s="471"/>
      <c r="Q18" s="237"/>
      <c r="R18" s="382"/>
      <c r="S18" s="382"/>
    </row>
    <row r="19" spans="2:19" ht="17.25" customHeight="1">
      <c r="B19" s="120"/>
      <c r="C19" s="120"/>
      <c r="D19" s="170"/>
      <c r="E19" s="662"/>
      <c r="F19" s="453" t="s">
        <v>248</v>
      </c>
      <c r="G19" s="239">
        <v>5161209</v>
      </c>
      <c r="H19" s="239">
        <v>5177770</v>
      </c>
      <c r="I19" s="198">
        <f t="shared" si="0"/>
        <v>7.6599664926229093E-3</v>
      </c>
      <c r="J19" s="200">
        <v>64222</v>
      </c>
      <c r="K19" s="342">
        <f t="shared" si="1"/>
        <v>1.2403409189670457E-2</v>
      </c>
      <c r="L19" s="472">
        <f t="shared" si="2"/>
        <v>3.2087443077775113E-3</v>
      </c>
      <c r="M19" s="391"/>
      <c r="N19" s="391"/>
      <c r="O19" s="389"/>
      <c r="P19" s="471"/>
      <c r="Q19" s="238"/>
      <c r="R19" s="382"/>
      <c r="S19" s="382"/>
    </row>
    <row r="20" spans="2:19" ht="17.25" customHeight="1">
      <c r="B20" s="120"/>
      <c r="C20" s="120"/>
      <c r="D20" s="170"/>
      <c r="E20" s="662"/>
      <c r="F20" s="454" t="s">
        <v>249</v>
      </c>
      <c r="G20" s="239">
        <v>4061383</v>
      </c>
      <c r="H20" s="239">
        <v>4064889</v>
      </c>
      <c r="I20" s="198">
        <f t="shared" si="0"/>
        <v>6.0135760252447374E-3</v>
      </c>
      <c r="J20" s="200">
        <v>102595</v>
      </c>
      <c r="K20" s="798">
        <f t="shared" si="1"/>
        <v>2.5239311577757721E-2</v>
      </c>
      <c r="L20" s="472">
        <f t="shared" si="2"/>
        <v>8.6325273927623236E-4</v>
      </c>
      <c r="M20" s="391"/>
      <c r="N20" s="391"/>
      <c r="O20" s="389"/>
      <c r="P20" s="535"/>
      <c r="Q20" s="383"/>
      <c r="R20" s="382"/>
      <c r="S20" s="382"/>
    </row>
    <row r="21" spans="2:19" ht="17.25" customHeight="1">
      <c r="B21" s="120"/>
      <c r="C21" s="120"/>
      <c r="D21" s="170"/>
      <c r="E21" s="662"/>
      <c r="F21" s="453" t="s">
        <v>250</v>
      </c>
      <c r="G21" s="240">
        <v>17042722</v>
      </c>
      <c r="H21" s="240">
        <v>17042722</v>
      </c>
      <c r="I21" s="198">
        <f t="shared" si="0"/>
        <v>2.5212915881371187E-2</v>
      </c>
      <c r="J21" s="450">
        <v>101492</v>
      </c>
      <c r="K21" s="342">
        <f t="shared" si="1"/>
        <v>5.9551519997803164E-3</v>
      </c>
      <c r="L21" s="472">
        <f t="shared" si="2"/>
        <v>0</v>
      </c>
      <c r="M21" s="391"/>
      <c r="N21" s="391"/>
      <c r="O21" s="389"/>
      <c r="P21" s="471"/>
      <c r="Q21" s="237"/>
      <c r="R21" s="382"/>
      <c r="S21" s="382"/>
    </row>
    <row r="22" spans="2:19" ht="17.25" customHeight="1">
      <c r="B22" s="120"/>
      <c r="C22" s="120"/>
      <c r="D22" s="170"/>
      <c r="E22" s="662"/>
      <c r="F22" s="453" t="s">
        <v>251</v>
      </c>
      <c r="G22" s="437">
        <v>7567619</v>
      </c>
      <c r="H22" s="437">
        <v>7569483</v>
      </c>
      <c r="I22" s="198">
        <f t="shared" si="0"/>
        <v>1.1198254489187187E-2</v>
      </c>
      <c r="J22" s="200">
        <v>144867</v>
      </c>
      <c r="K22" s="797">
        <f>+J22/H22</f>
        <v>1.9138295178151531E-2</v>
      </c>
      <c r="L22" s="472">
        <f t="shared" si="2"/>
        <v>2.4631261166829788E-4</v>
      </c>
      <c r="M22" s="664" t="s">
        <v>285</v>
      </c>
      <c r="N22" s="659"/>
      <c r="O22" s="389"/>
      <c r="P22" s="471"/>
      <c r="Q22" s="238"/>
      <c r="R22" s="382"/>
      <c r="S22" s="382"/>
    </row>
    <row r="23" spans="2:19" ht="17.25" customHeight="1">
      <c r="B23" s="120"/>
      <c r="C23" s="120"/>
      <c r="D23" s="170"/>
      <c r="E23" s="662"/>
      <c r="F23" s="453" t="s">
        <v>252</v>
      </c>
      <c r="G23" s="437">
        <v>44687025</v>
      </c>
      <c r="H23" s="437">
        <v>44688722</v>
      </c>
      <c r="I23" s="198">
        <f t="shared" si="0"/>
        <v>6.6112267079870335E-2</v>
      </c>
      <c r="J23" s="438">
        <v>530775</v>
      </c>
      <c r="K23" s="342">
        <f t="shared" si="1"/>
        <v>1.1877157731205649E-2</v>
      </c>
      <c r="L23" s="472">
        <f t="shared" si="2"/>
        <v>3.7975228827535901E-5</v>
      </c>
      <c r="M23" s="391"/>
      <c r="N23" s="391"/>
      <c r="O23" s="389"/>
      <c r="P23" s="471"/>
      <c r="Q23" s="383"/>
      <c r="R23" s="382"/>
      <c r="S23" s="382"/>
    </row>
    <row r="24" spans="2:19" ht="17.25" customHeight="1">
      <c r="B24" s="120"/>
      <c r="C24" s="120"/>
      <c r="D24" s="170"/>
      <c r="E24" s="662"/>
      <c r="F24" s="455" t="s">
        <v>253</v>
      </c>
      <c r="G24" s="451">
        <v>1576795</v>
      </c>
      <c r="H24" s="451">
        <v>1577072</v>
      </c>
      <c r="I24" s="198">
        <f>+G24/$H$13</f>
        <v>2.3327024695448699E-3</v>
      </c>
      <c r="J24" s="452">
        <v>30643</v>
      </c>
      <c r="K24" s="797">
        <f>+J24/G24</f>
        <v>1.9433724739106858E-2</v>
      </c>
      <c r="L24" s="472">
        <f t="shared" si="2"/>
        <v>1.7567280464492185E-4</v>
      </c>
      <c r="M24" s="391"/>
      <c r="N24" s="160"/>
      <c r="O24" s="389"/>
      <c r="P24" s="471"/>
      <c r="Q24" s="237"/>
      <c r="R24" s="382"/>
      <c r="S24" s="382"/>
    </row>
    <row r="25" spans="2:19" ht="17.25" customHeight="1">
      <c r="B25" s="120"/>
      <c r="C25" s="120"/>
      <c r="D25" s="170"/>
      <c r="E25" s="662"/>
      <c r="F25" s="456" t="s">
        <v>256</v>
      </c>
      <c r="G25" s="343">
        <v>21932062</v>
      </c>
      <c r="H25" s="343">
        <v>22016406</v>
      </c>
      <c r="I25" s="198">
        <f t="shared" ref="I25:I29" si="3">+H25/$H$13</f>
        <v>3.2570958587960067E-2</v>
      </c>
      <c r="J25" s="200">
        <v>388278</v>
      </c>
      <c r="K25" s="797">
        <f>+J25/H25</f>
        <v>1.7635848466820606E-2</v>
      </c>
      <c r="L25" s="472">
        <f t="shared" si="2"/>
        <v>3.8456940346056623E-3</v>
      </c>
      <c r="M25" s="660" t="s">
        <v>204</v>
      </c>
      <c r="N25" s="660"/>
      <c r="O25" s="389"/>
      <c r="P25" s="471"/>
      <c r="Q25" s="238"/>
      <c r="R25" s="382"/>
      <c r="S25" s="382"/>
    </row>
    <row r="26" spans="2:19" ht="17.25" customHeight="1">
      <c r="B26" s="120"/>
      <c r="C26" s="120"/>
      <c r="D26" s="170"/>
      <c r="E26" s="662"/>
      <c r="F26" s="478" t="s">
        <v>254</v>
      </c>
      <c r="G26" s="343">
        <v>13763336</v>
      </c>
      <c r="H26" s="343">
        <v>13770429</v>
      </c>
      <c r="I26" s="198">
        <f t="shared" si="3"/>
        <v>2.0371902330355112E-2</v>
      </c>
      <c r="J26" s="200">
        <v>119479</v>
      </c>
      <c r="K26" s="342">
        <f t="shared" ref="K26:K29" si="4">+J26/H26</f>
        <v>8.6764907614715562E-3</v>
      </c>
      <c r="L26" s="472">
        <f t="shared" si="2"/>
        <v>5.1535470760866176E-4</v>
      </c>
      <c r="M26" s="391"/>
      <c r="N26" s="391"/>
      <c r="O26" s="389"/>
      <c r="P26" s="471"/>
      <c r="Q26" s="383"/>
      <c r="R26" s="382"/>
      <c r="S26" s="382"/>
    </row>
    <row r="27" spans="2:19" ht="17.25" customHeight="1">
      <c r="B27" s="120"/>
      <c r="C27" s="120"/>
      <c r="D27" s="170"/>
      <c r="E27" s="170"/>
      <c r="F27" s="483" t="s">
        <v>232</v>
      </c>
      <c r="G27" s="343">
        <v>39813898</v>
      </c>
      <c r="H27" s="343">
        <v>39839090</v>
      </c>
      <c r="I27" s="198">
        <f t="shared" si="3"/>
        <v>5.893774626848787E-2</v>
      </c>
      <c r="J27" s="200">
        <v>166071</v>
      </c>
      <c r="K27" s="342">
        <f t="shared" si="4"/>
        <v>4.1685440104179084E-3</v>
      </c>
      <c r="L27" s="472">
        <f t="shared" si="2"/>
        <v>6.3274387250400466E-4</v>
      </c>
      <c r="M27" s="391"/>
      <c r="N27" s="391"/>
      <c r="O27" s="389"/>
      <c r="P27" s="471"/>
      <c r="Q27" s="237"/>
      <c r="R27" s="382"/>
      <c r="S27" s="382"/>
    </row>
    <row r="28" spans="2:19" ht="22.2" customHeight="1" thickBot="1">
      <c r="B28" s="120"/>
      <c r="C28" s="120"/>
      <c r="D28" s="170"/>
      <c r="E28" s="170"/>
      <c r="F28" s="484" t="s">
        <v>192</v>
      </c>
      <c r="G28" s="449">
        <v>38111063</v>
      </c>
      <c r="H28" s="449">
        <v>38210850</v>
      </c>
      <c r="I28" s="439">
        <f t="shared" si="3"/>
        <v>5.6528936328697509E-2</v>
      </c>
      <c r="J28" s="479">
        <v>168397</v>
      </c>
      <c r="K28" s="799">
        <f t="shared" si="4"/>
        <v>4.4070466896182631E-3</v>
      </c>
      <c r="L28" s="480">
        <f>+H28/G28-1</f>
        <v>2.6183210896006948E-3</v>
      </c>
      <c r="M28" s="418"/>
      <c r="N28" s="391"/>
      <c r="O28" s="389"/>
      <c r="P28" s="471"/>
      <c r="Q28" s="238"/>
      <c r="R28" s="382"/>
      <c r="S28" s="382"/>
    </row>
    <row r="29" spans="2:19" ht="22.2" customHeight="1">
      <c r="B29" s="120"/>
      <c r="C29" s="120"/>
      <c r="D29" s="459"/>
      <c r="E29" s="661" t="s">
        <v>259</v>
      </c>
      <c r="F29" s="473" t="s">
        <v>202</v>
      </c>
      <c r="G29" s="474">
        <v>33194709</v>
      </c>
      <c r="H29" s="474">
        <v>33273639</v>
      </c>
      <c r="I29" s="475">
        <f t="shared" si="3"/>
        <v>4.9224851592023368E-2</v>
      </c>
      <c r="J29" s="476">
        <v>72729</v>
      </c>
      <c r="K29" s="800">
        <f t="shared" si="4"/>
        <v>2.1857843682201398E-3</v>
      </c>
      <c r="L29" s="477">
        <f>+H29/G29-1</f>
        <v>2.3777885807041432E-3</v>
      </c>
      <c r="M29" s="659" t="s">
        <v>272</v>
      </c>
      <c r="N29" s="659"/>
      <c r="O29" s="389"/>
      <c r="P29" s="471"/>
      <c r="Q29" s="383"/>
      <c r="R29" s="382"/>
      <c r="S29" s="382"/>
    </row>
    <row r="30" spans="2:19" ht="24.6" customHeight="1" thickBot="1">
      <c r="B30" s="125"/>
      <c r="C30" s="120"/>
      <c r="D30" s="223"/>
      <c r="E30" s="661"/>
      <c r="F30" s="523" t="s">
        <v>267</v>
      </c>
      <c r="G30" s="524">
        <v>4903524</v>
      </c>
      <c r="H30" s="524">
        <v>4903524</v>
      </c>
      <c r="I30" s="525">
        <f>+H30/$H$13</f>
        <v>7.2542483609299487E-3</v>
      </c>
      <c r="J30" s="526">
        <v>101053</v>
      </c>
      <c r="K30" s="801">
        <f>+J30/H30</f>
        <v>2.0608240114660396E-2</v>
      </c>
      <c r="L30" s="527">
        <f>+H30/G30-1</f>
        <v>0</v>
      </c>
      <c r="M30" s="659"/>
      <c r="N30" s="659"/>
      <c r="O30" s="389"/>
      <c r="P30" s="471"/>
      <c r="Q30" s="237"/>
      <c r="R30" s="382"/>
      <c r="S30" s="382"/>
    </row>
    <row r="31" spans="2:19" ht="17.399999999999999" customHeight="1">
      <c r="B31" s="120"/>
      <c r="C31" s="120"/>
      <c r="D31" s="120"/>
      <c r="E31" s="120"/>
      <c r="F31" s="120"/>
      <c r="G31" s="120"/>
      <c r="H31" s="120"/>
      <c r="I31" s="120"/>
      <c r="J31" s="120"/>
      <c r="K31" s="120"/>
      <c r="L31" s="120"/>
      <c r="M31" s="389"/>
      <c r="N31" s="389"/>
      <c r="O31" s="389"/>
      <c r="P31" s="471"/>
      <c r="Q31" s="238"/>
      <c r="R31" s="382"/>
      <c r="S31" s="382"/>
    </row>
    <row r="32" spans="2:19" ht="21.6" customHeight="1">
      <c r="B32" s="160"/>
      <c r="C32" s="160"/>
      <c r="D32" s="160"/>
      <c r="E32" s="160"/>
      <c r="F32" s="160"/>
      <c r="G32" s="160"/>
      <c r="H32" s="160"/>
      <c r="I32" s="160"/>
      <c r="J32" s="160"/>
      <c r="K32" s="160"/>
      <c r="L32" s="695"/>
      <c r="M32" s="695"/>
      <c r="N32" s="695"/>
      <c r="O32" s="389"/>
      <c r="P32" s="471"/>
      <c r="Q32" s="383"/>
      <c r="R32" s="382"/>
      <c r="S32" s="382"/>
    </row>
    <row r="33" spans="2:19" ht="21.6" customHeight="1">
      <c r="B33" s="160"/>
      <c r="C33" s="160"/>
      <c r="D33" s="160"/>
      <c r="E33" s="160"/>
      <c r="F33" s="160"/>
      <c r="G33" s="160"/>
      <c r="H33" s="160"/>
      <c r="I33" s="160"/>
      <c r="J33" s="160"/>
      <c r="K33" s="160"/>
      <c r="L33" s="695"/>
      <c r="M33" s="695"/>
      <c r="N33" s="695"/>
      <c r="O33" s="389" t="s">
        <v>204</v>
      </c>
      <c r="P33" s="471"/>
      <c r="Q33" s="237"/>
      <c r="R33" s="382"/>
      <c r="S33" s="382"/>
    </row>
    <row r="34" spans="2:19" ht="21.6" customHeight="1">
      <c r="B34" s="160"/>
      <c r="C34" s="160"/>
      <c r="D34" s="160"/>
      <c r="E34" s="160"/>
      <c r="F34" s="160"/>
      <c r="G34" s="160"/>
      <c r="H34" s="160"/>
      <c r="I34" s="160"/>
      <c r="J34" s="160"/>
      <c r="K34" s="160"/>
      <c r="L34" s="695"/>
      <c r="M34" s="695"/>
      <c r="N34" s="695"/>
      <c r="O34" s="392"/>
      <c r="P34" s="471"/>
      <c r="Q34" s="238"/>
      <c r="R34" s="382"/>
      <c r="S34" s="382"/>
    </row>
    <row r="35" spans="2:19" ht="21.6" customHeight="1">
      <c r="B35" s="160"/>
      <c r="C35" s="160"/>
      <c r="D35" s="160"/>
      <c r="E35" s="160"/>
      <c r="F35" s="160"/>
      <c r="G35" s="160"/>
      <c r="H35" s="160"/>
      <c r="I35" s="160"/>
      <c r="J35" s="160"/>
      <c r="K35" s="160"/>
      <c r="L35" s="695"/>
      <c r="M35" s="695"/>
      <c r="N35" s="695"/>
      <c r="O35" s="392"/>
      <c r="P35" s="471"/>
      <c r="Q35" s="383"/>
      <c r="R35" s="382"/>
      <c r="S35" s="382"/>
    </row>
    <row r="36" spans="2:19" ht="21.6" customHeight="1">
      <c r="B36" s="160"/>
      <c r="C36" s="160"/>
      <c r="D36" s="160"/>
      <c r="E36" s="160"/>
      <c r="F36" s="160"/>
      <c r="G36" s="160"/>
      <c r="H36" s="160"/>
      <c r="I36" s="160"/>
      <c r="J36" s="160"/>
      <c r="K36" s="160"/>
      <c r="L36" s="695"/>
      <c r="M36" s="695"/>
      <c r="N36" s="695"/>
      <c r="O36" s="392"/>
      <c r="P36" s="471"/>
      <c r="Q36" s="237"/>
      <c r="R36" s="382"/>
      <c r="S36" s="382"/>
    </row>
    <row r="37" spans="2:19" ht="21.6" customHeight="1">
      <c r="B37" s="376"/>
      <c r="C37" s="160"/>
      <c r="D37" s="160"/>
      <c r="E37" s="160"/>
      <c r="F37" s="160"/>
      <c r="G37" s="160"/>
      <c r="H37" s="160"/>
      <c r="I37" s="160"/>
      <c r="J37" s="160"/>
      <c r="K37" s="160"/>
      <c r="L37" s="695"/>
      <c r="M37" s="695"/>
      <c r="N37" s="695"/>
      <c r="O37" s="392"/>
      <c r="P37" s="471"/>
      <c r="Q37" s="238"/>
      <c r="R37" s="382"/>
      <c r="S37" s="382"/>
    </row>
    <row r="38" spans="2:19" ht="21.6" customHeight="1">
      <c r="B38" s="160"/>
      <c r="C38" s="160"/>
      <c r="D38" s="160"/>
      <c r="E38" s="160"/>
      <c r="F38" s="160"/>
      <c r="G38" s="160"/>
      <c r="H38" s="160"/>
      <c r="I38" s="160"/>
      <c r="J38" s="160"/>
      <c r="K38" s="160"/>
      <c r="L38" s="695"/>
      <c r="M38" s="695"/>
      <c r="N38" s="695"/>
      <c r="O38" s="392"/>
      <c r="P38" s="471"/>
      <c r="Q38" s="383"/>
      <c r="R38" s="382"/>
      <c r="S38" s="382"/>
    </row>
    <row r="39" spans="2:19" ht="21.6" customHeight="1">
      <c r="B39" s="160"/>
      <c r="C39" s="160"/>
      <c r="D39" s="160"/>
      <c r="E39" s="160"/>
      <c r="F39" s="160"/>
      <c r="G39" s="160"/>
      <c r="H39" s="160"/>
      <c r="I39" s="160"/>
      <c r="J39" s="160"/>
      <c r="K39" s="160"/>
      <c r="L39" s="695"/>
      <c r="M39" s="695"/>
      <c r="N39" s="695"/>
      <c r="O39" s="392"/>
      <c r="P39" s="409"/>
      <c r="Q39" s="237"/>
      <c r="R39" s="382"/>
      <c r="S39" s="382"/>
    </row>
    <row r="40" spans="2:19" ht="21.6" customHeight="1">
      <c r="B40" s="160"/>
      <c r="C40" s="160"/>
      <c r="D40" s="160"/>
      <c r="E40" s="160"/>
      <c r="F40" s="160"/>
      <c r="G40" s="160"/>
      <c r="H40" s="160"/>
      <c r="I40" s="160"/>
      <c r="J40" s="160"/>
      <c r="K40" s="160"/>
      <c r="L40" s="695"/>
      <c r="M40" s="695"/>
      <c r="N40" s="695"/>
      <c r="O40" s="392"/>
      <c r="P40" s="409"/>
      <c r="Q40" s="238"/>
      <c r="R40" s="382"/>
      <c r="S40" s="382"/>
    </row>
    <row r="41" spans="2:19" ht="21.6" customHeight="1">
      <c r="B41" s="160"/>
      <c r="C41" s="160"/>
      <c r="D41" s="160"/>
      <c r="E41" s="160"/>
      <c r="F41" s="160"/>
      <c r="G41" s="160"/>
      <c r="H41" s="160"/>
      <c r="I41" s="160"/>
      <c r="J41" s="160"/>
      <c r="K41" s="160"/>
      <c r="L41" s="695"/>
      <c r="M41" s="695"/>
      <c r="N41" s="695"/>
      <c r="O41" s="392"/>
      <c r="P41" s="409"/>
      <c r="Q41" s="383"/>
      <c r="R41" s="382"/>
      <c r="S41" s="382"/>
    </row>
    <row r="42" spans="2:19" ht="21.6" customHeight="1">
      <c r="B42" s="160"/>
      <c r="C42" s="160"/>
      <c r="D42" s="160"/>
      <c r="E42" s="160"/>
      <c r="F42" s="160"/>
      <c r="G42" s="160"/>
      <c r="H42" s="160"/>
      <c r="I42" s="160"/>
      <c r="J42" s="160"/>
      <c r="K42" s="160"/>
      <c r="L42" s="695"/>
      <c r="M42" s="695"/>
      <c r="N42" s="695"/>
      <c r="O42" s="392"/>
      <c r="P42" s="409"/>
      <c r="Q42" s="237"/>
      <c r="R42" s="382"/>
      <c r="S42" s="382"/>
    </row>
    <row r="43" spans="2:19" ht="21.6" customHeight="1">
      <c r="B43" s="120"/>
      <c r="C43" s="120"/>
      <c r="D43" s="120"/>
      <c r="E43" s="120"/>
      <c r="F43" s="120"/>
      <c r="G43" s="120"/>
      <c r="H43" s="120"/>
      <c r="I43" s="120"/>
      <c r="J43" s="120" t="s">
        <v>241</v>
      </c>
      <c r="K43" s="120"/>
      <c r="L43" s="695"/>
      <c r="M43" s="695"/>
      <c r="N43" s="695"/>
      <c r="O43" s="392"/>
      <c r="P43" s="409"/>
      <c r="Q43" s="238"/>
      <c r="R43" s="382"/>
      <c r="S43" s="382"/>
    </row>
    <row r="44" spans="2:19" ht="21.6" customHeight="1">
      <c r="B44" s="120"/>
      <c r="C44" s="120"/>
      <c r="D44" s="120"/>
      <c r="E44" s="120"/>
      <c r="F44" s="120"/>
      <c r="G44" s="120"/>
      <c r="H44" s="120"/>
      <c r="I44" s="120"/>
      <c r="J44" s="120"/>
      <c r="K44" s="120"/>
      <c r="L44" s="695"/>
      <c r="M44" s="695"/>
      <c r="N44" s="695"/>
      <c r="O44" s="392"/>
      <c r="P44" s="409"/>
      <c r="Q44" s="383"/>
      <c r="R44" s="382"/>
      <c r="S44" s="382"/>
    </row>
    <row r="45" spans="2:19" ht="32.4">
      <c r="B45" s="693" t="s">
        <v>184</v>
      </c>
      <c r="C45" s="693"/>
      <c r="D45" s="693"/>
      <c r="E45" s="693"/>
      <c r="F45" s="693"/>
      <c r="G45" s="693"/>
      <c r="H45" s="693"/>
      <c r="I45" s="131"/>
      <c r="J45" s="130"/>
      <c r="K45" s="120"/>
      <c r="L45" s="120"/>
      <c r="M45" s="120"/>
      <c r="N45" s="120"/>
      <c r="O45" s="120"/>
      <c r="P45" s="409"/>
      <c r="Q45" s="238"/>
    </row>
    <row r="46" spans="2:19" ht="18">
      <c r="B46" s="161" t="s">
        <v>137</v>
      </c>
      <c r="C46" s="120"/>
      <c r="D46" s="120"/>
      <c r="E46" s="120"/>
      <c r="F46" s="120"/>
      <c r="G46" s="120"/>
      <c r="H46" s="120"/>
      <c r="I46" s="120"/>
      <c r="J46" s="120"/>
      <c r="K46" s="120"/>
      <c r="L46" s="120"/>
      <c r="M46" s="120"/>
      <c r="N46" s="120"/>
      <c r="O46" s="120"/>
      <c r="P46" s="409"/>
      <c r="Q46" s="383"/>
    </row>
    <row r="47" spans="2:19" ht="18">
      <c r="B47" s="688" t="s">
        <v>138</v>
      </c>
      <c r="C47" s="688"/>
      <c r="D47" s="688"/>
      <c r="E47" s="688"/>
      <c r="F47" s="688"/>
      <c r="G47" s="688"/>
      <c r="H47" s="688"/>
      <c r="I47" s="688"/>
      <c r="J47" s="688"/>
      <c r="K47" s="688"/>
      <c r="L47" s="688"/>
      <c r="M47" s="688"/>
      <c r="N47" s="120"/>
      <c r="O47" s="120"/>
      <c r="P47" s="409"/>
    </row>
    <row r="48" spans="2:19" ht="18">
      <c r="B48" s="694" t="s">
        <v>139</v>
      </c>
      <c r="C48" s="694"/>
      <c r="D48" s="694"/>
      <c r="E48" s="694"/>
      <c r="F48" s="694"/>
      <c r="G48" s="694"/>
      <c r="H48" s="694"/>
      <c r="I48" s="694"/>
      <c r="J48" s="694"/>
      <c r="K48" s="694"/>
      <c r="L48" s="694"/>
      <c r="M48" s="694"/>
      <c r="N48" s="120"/>
      <c r="O48" s="120"/>
      <c r="P48" s="409"/>
    </row>
    <row r="49" spans="2:16" ht="22.5" customHeight="1">
      <c r="B49" s="690" t="s">
        <v>199</v>
      </c>
      <c r="C49" s="691"/>
      <c r="D49" s="691"/>
      <c r="E49" s="691"/>
      <c r="F49" s="691"/>
      <c r="G49" s="691"/>
      <c r="H49" s="691"/>
      <c r="I49" s="691"/>
      <c r="J49" s="691"/>
      <c r="K49" s="691"/>
      <c r="L49" s="691"/>
      <c r="M49" s="692"/>
      <c r="N49" s="689" t="s">
        <v>185</v>
      </c>
      <c r="O49" s="120"/>
      <c r="P49" s="409"/>
    </row>
    <row r="50" spans="2:16" ht="22.5" customHeight="1">
      <c r="B50" s="186" t="s">
        <v>205</v>
      </c>
      <c r="C50" s="184"/>
      <c r="D50" s="184"/>
      <c r="E50" s="184"/>
      <c r="F50" s="184"/>
      <c r="G50" s="184"/>
      <c r="H50" s="184"/>
      <c r="I50" s="184"/>
      <c r="J50" s="184"/>
      <c r="K50" s="184"/>
      <c r="L50" s="184"/>
      <c r="M50" s="185"/>
      <c r="N50" s="689"/>
      <c r="O50" s="120"/>
      <c r="P50" s="471"/>
    </row>
    <row r="51" spans="2:16" ht="18">
      <c r="B51" s="688" t="s">
        <v>195</v>
      </c>
      <c r="C51" s="688"/>
      <c r="D51" s="688"/>
      <c r="E51" s="688"/>
      <c r="F51" s="688"/>
      <c r="G51" s="688"/>
      <c r="H51" s="688"/>
      <c r="I51" s="688"/>
      <c r="J51" s="688"/>
      <c r="K51" s="688"/>
      <c r="L51" s="688"/>
      <c r="M51" s="688"/>
      <c r="N51" s="689"/>
      <c r="O51" s="120"/>
      <c r="P51" s="471"/>
    </row>
    <row r="52" spans="2:16" ht="18">
      <c r="B52" s="694" t="s">
        <v>196</v>
      </c>
      <c r="C52" s="694"/>
      <c r="D52" s="694"/>
      <c r="E52" s="694"/>
      <c r="F52" s="694"/>
      <c r="G52" s="694"/>
      <c r="H52" s="694"/>
      <c r="I52" s="694"/>
      <c r="J52" s="694"/>
      <c r="K52" s="694"/>
      <c r="L52" s="694"/>
      <c r="M52" s="694"/>
      <c r="N52" s="689"/>
      <c r="O52" s="120"/>
      <c r="P52" s="471"/>
    </row>
    <row r="53" spans="2:16" ht="18">
      <c r="B53" s="688" t="s">
        <v>197</v>
      </c>
      <c r="C53" s="688"/>
      <c r="D53" s="688"/>
      <c r="E53" s="688"/>
      <c r="F53" s="688"/>
      <c r="G53" s="688"/>
      <c r="H53" s="688"/>
      <c r="I53" s="688"/>
      <c r="J53" s="688"/>
      <c r="K53" s="688"/>
      <c r="L53" s="688"/>
      <c r="M53" s="688"/>
      <c r="N53" s="689"/>
      <c r="O53" s="120"/>
      <c r="P53" s="471"/>
    </row>
    <row r="54" spans="2:16" ht="18">
      <c r="B54" s="688" t="s">
        <v>198</v>
      </c>
      <c r="C54" s="688"/>
      <c r="D54" s="688"/>
      <c r="E54" s="688"/>
      <c r="F54" s="688"/>
      <c r="G54" s="688"/>
      <c r="H54" s="688"/>
      <c r="I54" s="688"/>
      <c r="J54" s="688"/>
      <c r="K54" s="688"/>
      <c r="L54" s="688"/>
      <c r="M54" s="688"/>
      <c r="N54" s="689"/>
      <c r="O54" s="120"/>
      <c r="P54" s="471"/>
    </row>
    <row r="55" spans="2:16" ht="18">
      <c r="B55" s="133"/>
      <c r="M55" s="120"/>
      <c r="N55" s="689"/>
      <c r="O55" s="120"/>
      <c r="P55" s="471"/>
    </row>
    <row r="56" spans="2:16" ht="17.25" customHeight="1">
      <c r="B56" s="681" t="s">
        <v>140</v>
      </c>
      <c r="C56" s="682"/>
      <c r="D56" s="682"/>
      <c r="E56" s="682"/>
      <c r="F56" s="682"/>
      <c r="G56" s="682"/>
      <c r="H56" s="682"/>
      <c r="I56" s="682"/>
      <c r="J56" s="682"/>
      <c r="K56" s="682"/>
      <c r="L56" s="682"/>
      <c r="M56" s="683"/>
      <c r="N56" s="689"/>
      <c r="O56" s="120"/>
      <c r="P56" s="471"/>
    </row>
    <row r="57" spans="2:16" ht="17.25" customHeight="1">
      <c r="B57" s="681" t="s">
        <v>141</v>
      </c>
      <c r="C57" s="682"/>
      <c r="D57" s="682"/>
      <c r="E57" s="682"/>
      <c r="F57" s="682"/>
      <c r="G57" s="682"/>
      <c r="H57" s="682"/>
      <c r="I57" s="682"/>
      <c r="J57" s="682"/>
      <c r="K57" s="682"/>
      <c r="L57" s="682"/>
      <c r="M57" s="683"/>
      <c r="N57" s="689"/>
      <c r="O57" s="120"/>
      <c r="P57" s="471"/>
    </row>
    <row r="58" spans="2:16" ht="17.25" customHeight="1">
      <c r="B58" s="681" t="s">
        <v>142</v>
      </c>
      <c r="C58" s="682"/>
      <c r="D58" s="682"/>
      <c r="E58" s="682"/>
      <c r="F58" s="682"/>
      <c r="G58" s="682"/>
      <c r="H58" s="682"/>
      <c r="I58" s="682"/>
      <c r="J58" s="682"/>
      <c r="K58" s="682"/>
      <c r="L58" s="682"/>
      <c r="M58" s="683"/>
      <c r="N58" s="689"/>
      <c r="O58" s="120"/>
      <c r="P58" s="471"/>
    </row>
    <row r="59" spans="2:16" ht="18">
      <c r="B59" s="681" t="s">
        <v>143</v>
      </c>
      <c r="C59" s="682"/>
      <c r="D59" s="682"/>
      <c r="E59" s="682"/>
      <c r="F59" s="682"/>
      <c r="G59" s="682"/>
      <c r="H59" s="682"/>
      <c r="I59" s="682"/>
      <c r="J59" s="682"/>
      <c r="K59" s="682"/>
      <c r="L59" s="682"/>
      <c r="M59" s="683"/>
      <c r="N59" s="689"/>
      <c r="O59" s="120"/>
      <c r="P59" s="471"/>
    </row>
    <row r="60" spans="2:16" ht="18">
      <c r="B60" s="681" t="s">
        <v>144</v>
      </c>
      <c r="C60" s="682"/>
      <c r="D60" s="682"/>
      <c r="E60" s="682"/>
      <c r="F60" s="682"/>
      <c r="G60" s="682"/>
      <c r="H60" s="682"/>
      <c r="I60" s="682"/>
      <c r="J60" s="682"/>
      <c r="K60" s="682"/>
      <c r="L60" s="682"/>
      <c r="M60" s="683"/>
      <c r="N60" s="689"/>
      <c r="O60" s="120"/>
      <c r="P60" s="471"/>
    </row>
    <row r="61" spans="2:16" ht="18">
      <c r="B61" s="675" t="s">
        <v>145</v>
      </c>
      <c r="C61" s="676"/>
      <c r="D61" s="676"/>
      <c r="E61" s="676"/>
      <c r="F61" s="676"/>
      <c r="G61" s="676"/>
      <c r="H61" s="676"/>
      <c r="I61" s="676"/>
      <c r="J61" s="676"/>
      <c r="K61" s="676"/>
      <c r="L61" s="676"/>
      <c r="M61" s="677"/>
      <c r="N61" s="120"/>
      <c r="O61" s="120"/>
      <c r="P61" s="471"/>
    </row>
    <row r="62" spans="2:16" ht="18">
      <c r="B62" s="678" t="s">
        <v>146</v>
      </c>
      <c r="C62" s="679"/>
      <c r="D62" s="679"/>
      <c r="E62" s="679"/>
      <c r="F62" s="679"/>
      <c r="G62" s="679"/>
      <c r="H62" s="679"/>
      <c r="I62" s="679"/>
      <c r="J62" s="679"/>
      <c r="K62" s="679"/>
      <c r="L62" s="679"/>
      <c r="M62" s="680"/>
      <c r="N62" s="120"/>
      <c r="O62" s="120"/>
      <c r="P62" s="471"/>
    </row>
    <row r="63" spans="2:16" ht="18">
      <c r="B63" s="681" t="s">
        <v>203</v>
      </c>
      <c r="C63" s="682"/>
      <c r="D63" s="682"/>
      <c r="E63" s="682"/>
      <c r="F63" s="682"/>
      <c r="G63" s="682"/>
      <c r="H63" s="682"/>
      <c r="I63" s="682"/>
      <c r="J63" s="682"/>
      <c r="K63" s="682"/>
      <c r="L63" s="682"/>
      <c r="M63" s="683"/>
      <c r="N63" s="120"/>
      <c r="O63" s="120"/>
      <c r="P63" s="471"/>
    </row>
    <row r="64" spans="2:16" ht="18">
      <c r="B64" s="133"/>
      <c r="M64" s="120"/>
      <c r="N64" s="120"/>
      <c r="O64" s="120"/>
      <c r="P64" s="471"/>
    </row>
    <row r="65" spans="1:16" ht="18.600000000000001" thickBot="1">
      <c r="B65" s="133"/>
      <c r="M65" s="120"/>
      <c r="N65" s="120"/>
      <c r="O65" s="120"/>
      <c r="P65" s="471"/>
    </row>
    <row r="66" spans="1:16" ht="20.25" customHeight="1">
      <c r="B66" s="684" t="s">
        <v>147</v>
      </c>
      <c r="C66" s="684" t="s">
        <v>148</v>
      </c>
      <c r="D66" s="684" t="s">
        <v>149</v>
      </c>
      <c r="E66" s="684" t="s">
        <v>150</v>
      </c>
      <c r="F66" s="134" t="s">
        <v>151</v>
      </c>
      <c r="G66" s="154" t="s">
        <v>211</v>
      </c>
      <c r="H66" s="686" t="s">
        <v>210</v>
      </c>
      <c r="I66" s="686" t="s">
        <v>153</v>
      </c>
      <c r="J66" s="686" t="s">
        <v>154</v>
      </c>
      <c r="K66" s="686" t="s">
        <v>186</v>
      </c>
      <c r="L66" s="684" t="s">
        <v>155</v>
      </c>
      <c r="M66" s="684" t="s">
        <v>206</v>
      </c>
      <c r="N66" s="120"/>
      <c r="O66" s="120"/>
      <c r="P66" s="471"/>
    </row>
    <row r="67" spans="1:16" ht="18.600000000000001" thickBot="1">
      <c r="B67" s="685"/>
      <c r="C67" s="685"/>
      <c r="D67" s="685"/>
      <c r="E67" s="685"/>
      <c r="F67" s="135" t="s">
        <v>152</v>
      </c>
      <c r="G67" s="155"/>
      <c r="H67" s="687"/>
      <c r="I67" s="687"/>
      <c r="J67" s="687"/>
      <c r="K67" s="687"/>
      <c r="L67" s="685"/>
      <c r="M67" s="685"/>
      <c r="N67" s="120"/>
      <c r="O67" s="120"/>
      <c r="P67" s="471"/>
    </row>
    <row r="68" spans="1:16" ht="18.600000000000001" thickBot="1">
      <c r="B68" s="136">
        <v>1</v>
      </c>
      <c r="C68" s="137" t="s">
        <v>156</v>
      </c>
      <c r="D68" s="138"/>
      <c r="E68" s="138"/>
      <c r="F68" s="138"/>
      <c r="G68" s="156"/>
      <c r="H68" s="138"/>
      <c r="I68" s="138"/>
      <c r="J68" s="138"/>
      <c r="K68" s="139" t="s">
        <v>156</v>
      </c>
      <c r="L68" s="138"/>
      <c r="M68" s="138"/>
      <c r="N68" s="120"/>
      <c r="O68" s="120"/>
      <c r="P68" s="471"/>
    </row>
    <row r="69" spans="1:16" ht="18.600000000000001" thickBot="1">
      <c r="A69" s="148" t="s">
        <v>29</v>
      </c>
      <c r="B69" s="149">
        <v>2</v>
      </c>
      <c r="C69" s="150" t="s">
        <v>156</v>
      </c>
      <c r="D69" s="151" t="s">
        <v>156</v>
      </c>
      <c r="E69" s="151" t="s">
        <v>156</v>
      </c>
      <c r="F69" s="151" t="s">
        <v>187</v>
      </c>
      <c r="G69" s="156"/>
      <c r="H69" s="138"/>
      <c r="I69" s="138"/>
      <c r="J69" s="151" t="s">
        <v>188</v>
      </c>
      <c r="K69" s="151" t="s">
        <v>156</v>
      </c>
      <c r="L69" s="138"/>
      <c r="M69" s="138"/>
      <c r="N69" s="120" t="s">
        <v>189</v>
      </c>
      <c r="O69" s="120"/>
      <c r="P69" s="471"/>
    </row>
    <row r="70" spans="1:16" ht="18.600000000000001" thickBot="1">
      <c r="A70" s="148" t="s">
        <v>21</v>
      </c>
      <c r="B70" s="149">
        <v>3</v>
      </c>
      <c r="C70" s="150" t="s">
        <v>156</v>
      </c>
      <c r="D70" s="151" t="s">
        <v>156</v>
      </c>
      <c r="E70" s="151" t="s">
        <v>156</v>
      </c>
      <c r="F70" s="151" t="s">
        <v>156</v>
      </c>
      <c r="G70" s="156"/>
      <c r="H70" s="138"/>
      <c r="I70" s="138"/>
      <c r="J70" s="151" t="s">
        <v>156</v>
      </c>
      <c r="K70" s="151" t="s">
        <v>156</v>
      </c>
      <c r="L70" s="151" t="s">
        <v>156</v>
      </c>
      <c r="M70" s="138"/>
      <c r="N70" s="120"/>
      <c r="O70" s="120"/>
    </row>
    <row r="71" spans="1:16" ht="18.600000000000001" thickBot="1">
      <c r="A71" s="148" t="s">
        <v>190</v>
      </c>
      <c r="B71" s="145">
        <v>4</v>
      </c>
      <c r="C71" s="146" t="s">
        <v>156</v>
      </c>
      <c r="D71" s="147" t="s">
        <v>156</v>
      </c>
      <c r="E71" s="147" t="s">
        <v>156</v>
      </c>
      <c r="F71" s="147" t="s">
        <v>156</v>
      </c>
      <c r="G71" s="147" t="s">
        <v>156</v>
      </c>
      <c r="H71" s="147" t="s">
        <v>156</v>
      </c>
      <c r="I71" s="138" t="s">
        <v>208</v>
      </c>
      <c r="J71" s="147" t="s">
        <v>156</v>
      </c>
      <c r="K71" s="147" t="s">
        <v>156</v>
      </c>
      <c r="L71" s="147" t="s">
        <v>156</v>
      </c>
      <c r="M71" s="147" t="s">
        <v>156</v>
      </c>
      <c r="N71" t="s">
        <v>207</v>
      </c>
      <c r="O71" s="120"/>
    </row>
    <row r="72" spans="1:16" ht="18.600000000000001" thickBot="1">
      <c r="A72" s="148"/>
      <c r="B72" s="149">
        <v>5</v>
      </c>
      <c r="C72" s="150" t="s">
        <v>156</v>
      </c>
      <c r="D72" s="151" t="s">
        <v>156</v>
      </c>
      <c r="E72" s="151" t="s">
        <v>156</v>
      </c>
      <c r="F72" s="151" t="s">
        <v>156</v>
      </c>
      <c r="G72" s="151" t="s">
        <v>156</v>
      </c>
      <c r="H72" s="151" t="s">
        <v>156</v>
      </c>
      <c r="I72" s="151" t="s">
        <v>156</v>
      </c>
      <c r="J72" s="151" t="s">
        <v>156</v>
      </c>
      <c r="K72" s="151" t="s">
        <v>156</v>
      </c>
      <c r="L72" s="151" t="s">
        <v>156</v>
      </c>
      <c r="M72" s="151" t="s">
        <v>156</v>
      </c>
      <c r="N72" s="120"/>
      <c r="O72" s="120"/>
    </row>
    <row r="73" spans="1:16" ht="18.600000000000001" thickBot="1">
      <c r="B73" s="136">
        <v>6</v>
      </c>
      <c r="C73" s="137" t="s">
        <v>156</v>
      </c>
      <c r="D73" s="139" t="s">
        <v>156</v>
      </c>
      <c r="E73" s="139" t="s">
        <v>156</v>
      </c>
      <c r="F73" s="139" t="s">
        <v>156</v>
      </c>
      <c r="G73" s="139" t="s">
        <v>156</v>
      </c>
      <c r="H73" s="139" t="s">
        <v>156</v>
      </c>
      <c r="I73" s="139" t="s">
        <v>156</v>
      </c>
      <c r="J73" s="139" t="s">
        <v>156</v>
      </c>
      <c r="K73" s="139" t="s">
        <v>156</v>
      </c>
      <c r="L73" s="139" t="s">
        <v>156</v>
      </c>
      <c r="M73" s="139" t="s">
        <v>156</v>
      </c>
      <c r="N73" s="120"/>
      <c r="O73" s="120"/>
    </row>
    <row r="74" spans="1:16" ht="18.600000000000001" thickBot="1">
      <c r="B74" s="136">
        <v>7</v>
      </c>
      <c r="C74" s="137" t="s">
        <v>156</v>
      </c>
      <c r="D74" s="139" t="s">
        <v>156</v>
      </c>
      <c r="E74" s="139" t="s">
        <v>156</v>
      </c>
      <c r="F74" s="139" t="s">
        <v>156</v>
      </c>
      <c r="G74" s="139" t="s">
        <v>156</v>
      </c>
      <c r="H74" s="139" t="s">
        <v>156</v>
      </c>
      <c r="I74" s="139" t="s">
        <v>156</v>
      </c>
      <c r="J74" s="139" t="s">
        <v>156</v>
      </c>
      <c r="K74" s="139" t="s">
        <v>156</v>
      </c>
      <c r="L74" s="139" t="s">
        <v>156</v>
      </c>
      <c r="M74" s="139" t="s">
        <v>156</v>
      </c>
      <c r="N74" s="120"/>
      <c r="O74" s="120"/>
    </row>
    <row r="75" spans="1:16">
      <c r="N75" s="120"/>
      <c r="O75" s="120"/>
    </row>
    <row r="76" spans="1:16">
      <c r="I76" t="s">
        <v>209</v>
      </c>
      <c r="N76" s="120"/>
      <c r="O76" s="120"/>
    </row>
    <row r="77" spans="1:16">
      <c r="N77" s="120"/>
      <c r="O77" s="120"/>
    </row>
  </sheetData>
  <mergeCells count="43">
    <mergeCell ref="B2:F2"/>
    <mergeCell ref="B45:H45"/>
    <mergeCell ref="B47:M47"/>
    <mergeCell ref="B48:M48"/>
    <mergeCell ref="B52:M52"/>
    <mergeCell ref="L32:N44"/>
    <mergeCell ref="B53:M53"/>
    <mergeCell ref="N49:N60"/>
    <mergeCell ref="B51:M51"/>
    <mergeCell ref="B58:M58"/>
    <mergeCell ref="B59:M59"/>
    <mergeCell ref="B60:M60"/>
    <mergeCell ref="B49:M49"/>
    <mergeCell ref="B54:M54"/>
    <mergeCell ref="B56:M56"/>
    <mergeCell ref="B57:M57"/>
    <mergeCell ref="B61:M61"/>
    <mergeCell ref="B62:M62"/>
    <mergeCell ref="B63:M63"/>
    <mergeCell ref="B66:B67"/>
    <mergeCell ref="C66:C67"/>
    <mergeCell ref="D66:D67"/>
    <mergeCell ref="E66:E67"/>
    <mergeCell ref="H66:H67"/>
    <mergeCell ref="I66:I67"/>
    <mergeCell ref="J66:J67"/>
    <mergeCell ref="K66:K67"/>
    <mergeCell ref="L66:L67"/>
    <mergeCell ref="M66:M67"/>
    <mergeCell ref="B3:N3"/>
    <mergeCell ref="C8:L8"/>
    <mergeCell ref="C9:L9"/>
    <mergeCell ref="M13:N13"/>
    <mergeCell ref="B5:N5"/>
    <mergeCell ref="B7:N7"/>
    <mergeCell ref="B6:N6"/>
    <mergeCell ref="M29:N30"/>
    <mergeCell ref="M25:N25"/>
    <mergeCell ref="E29:E30"/>
    <mergeCell ref="E18:E26"/>
    <mergeCell ref="E14:E16"/>
    <mergeCell ref="M14:M15"/>
    <mergeCell ref="M22:N22"/>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4"/>
  <sheetViews>
    <sheetView showGridLines="0" zoomScale="80" zoomScaleNormal="80" zoomScaleSheetLayoutView="79" workbookViewId="0">
      <selection activeCell="A6" sqref="A6"/>
    </sheetView>
  </sheetViews>
  <sheetFormatPr defaultColWidth="9" defaultRowHeight="19.2"/>
  <cols>
    <col min="1" max="1" width="201.109375" style="381" customWidth="1"/>
    <col min="2" max="2" width="11.21875" style="379" customWidth="1"/>
    <col min="3" max="3" width="27.44140625" style="379" customWidth="1"/>
    <col min="4" max="4" width="17.88671875" style="380" customWidth="1"/>
    <col min="5" max="16384" width="9" style="1"/>
  </cols>
  <sheetData>
    <row r="1" spans="1:4" s="42" customFormat="1" ht="44.25" customHeight="1" thickBot="1">
      <c r="A1" s="242" t="s">
        <v>305</v>
      </c>
      <c r="B1" s="243" t="s">
        <v>0</v>
      </c>
      <c r="C1" s="244" t="s">
        <v>1</v>
      </c>
      <c r="D1" s="378" t="s">
        <v>2</v>
      </c>
    </row>
    <row r="2" spans="1:4" s="42" customFormat="1" ht="44.25" customHeight="1" thickTop="1">
      <c r="A2" s="231" t="s">
        <v>326</v>
      </c>
      <c r="B2" s="413"/>
      <c r="C2" s="705" t="s">
        <v>330</v>
      </c>
      <c r="D2" s="414"/>
    </row>
    <row r="3" spans="1:4" s="42" customFormat="1" ht="169.2" customHeight="1">
      <c r="A3" s="419" t="s">
        <v>327</v>
      </c>
      <c r="B3" s="441" t="s">
        <v>329</v>
      </c>
      <c r="C3" s="706"/>
      <c r="D3" s="416">
        <v>44983</v>
      </c>
    </row>
    <row r="4" spans="1:4" s="42" customFormat="1" ht="36.6" customHeight="1" thickBot="1">
      <c r="A4" s="232" t="s">
        <v>328</v>
      </c>
      <c r="B4" s="410"/>
      <c r="C4" s="707"/>
      <c r="D4" s="417"/>
    </row>
    <row r="5" spans="1:4" s="42" customFormat="1" ht="47.4" customHeight="1" thickTop="1">
      <c r="A5" s="412" t="s">
        <v>331</v>
      </c>
      <c r="B5" s="413"/>
      <c r="C5" s="705" t="s">
        <v>335</v>
      </c>
      <c r="D5" s="421"/>
    </row>
    <row r="6" spans="1:4" s="42" customFormat="1" ht="296.39999999999998" customHeight="1">
      <c r="A6" s="415" t="s">
        <v>333</v>
      </c>
      <c r="B6" s="424" t="s">
        <v>332</v>
      </c>
      <c r="C6" s="706"/>
      <c r="D6" s="416">
        <v>44984</v>
      </c>
    </row>
    <row r="7" spans="1:4" s="42" customFormat="1" ht="37.200000000000003" customHeight="1" thickBot="1">
      <c r="A7" s="532" t="s">
        <v>334</v>
      </c>
      <c r="B7" s="410"/>
      <c r="C7" s="707"/>
      <c r="D7" s="417"/>
    </row>
    <row r="8" spans="1:4" s="42" customFormat="1" ht="44.25" customHeight="1" thickTop="1">
      <c r="A8" s="231" t="s">
        <v>336</v>
      </c>
      <c r="B8" s="413"/>
      <c r="C8" s="705" t="s">
        <v>338</v>
      </c>
      <c r="D8" s="421"/>
    </row>
    <row r="9" spans="1:4" s="42" customFormat="1" ht="373.8" customHeight="1" thickBot="1">
      <c r="A9" s="810" t="s">
        <v>337</v>
      </c>
      <c r="B9" s="424" t="s">
        <v>339</v>
      </c>
      <c r="C9" s="706"/>
      <c r="D9" s="416">
        <v>44983</v>
      </c>
    </row>
    <row r="10" spans="1:4" s="42" customFormat="1" ht="36.6" customHeight="1" thickTop="1" thickBot="1">
      <c r="A10" s="423" t="s">
        <v>340</v>
      </c>
      <c r="B10" s="410"/>
      <c r="C10" s="707"/>
      <c r="D10" s="417"/>
    </row>
    <row r="11" spans="1:4" s="42" customFormat="1" ht="44.25" customHeight="1" thickTop="1">
      <c r="A11" s="231" t="s">
        <v>345</v>
      </c>
      <c r="B11" s="413"/>
      <c r="C11" s="705" t="s">
        <v>349</v>
      </c>
      <c r="D11" s="414"/>
    </row>
    <row r="12" spans="1:4" s="42" customFormat="1" ht="163.80000000000001" customHeight="1">
      <c r="A12" s="419" t="s">
        <v>346</v>
      </c>
      <c r="B12" s="441" t="s">
        <v>348</v>
      </c>
      <c r="C12" s="706"/>
      <c r="D12" s="416">
        <v>44986</v>
      </c>
    </row>
    <row r="13" spans="1:4" s="42" customFormat="1" ht="36.6" customHeight="1" thickBot="1">
      <c r="A13" s="232" t="s">
        <v>347</v>
      </c>
      <c r="B13" s="410"/>
      <c r="C13" s="707"/>
      <c r="D13" s="417"/>
    </row>
    <row r="14" spans="1:4" s="42" customFormat="1" ht="46.2" customHeight="1" thickBot="1">
      <c r="A14" s="812" t="s">
        <v>350</v>
      </c>
      <c r="B14" s="227"/>
      <c r="C14" s="714" t="s">
        <v>354</v>
      </c>
      <c r="D14" s="702">
        <v>44986</v>
      </c>
    </row>
    <row r="15" spans="1:4" s="42" customFormat="1" ht="172.2" customHeight="1" thickBot="1">
      <c r="A15" s="425" t="s">
        <v>351</v>
      </c>
      <c r="B15" s="399" t="s">
        <v>353</v>
      </c>
      <c r="C15" s="715"/>
      <c r="D15" s="703"/>
    </row>
    <row r="16" spans="1:4" s="42" customFormat="1" ht="34.950000000000003" customHeight="1" thickBot="1">
      <c r="A16" s="552" t="s">
        <v>352</v>
      </c>
      <c r="B16" s="553"/>
      <c r="C16" s="716"/>
      <c r="D16" s="703"/>
    </row>
    <row r="17" spans="1:4" s="42" customFormat="1" ht="43.8" customHeight="1" thickTop="1">
      <c r="A17" s="426" t="s">
        <v>355</v>
      </c>
      <c r="B17" s="551"/>
      <c r="C17" s="705" t="s">
        <v>358</v>
      </c>
      <c r="D17" s="717">
        <v>44983</v>
      </c>
    </row>
    <row r="18" spans="1:4" s="42" customFormat="1" ht="175.2" customHeight="1">
      <c r="A18" s="419" t="s">
        <v>356</v>
      </c>
      <c r="B18" s="228" t="s">
        <v>359</v>
      </c>
      <c r="C18" s="706"/>
      <c r="D18" s="718"/>
    </row>
    <row r="19" spans="1:4" s="42" customFormat="1" ht="34.950000000000003" customHeight="1" thickBot="1">
      <c r="A19" s="232" t="s">
        <v>357</v>
      </c>
      <c r="B19" s="229"/>
      <c r="C19" s="707"/>
      <c r="D19" s="719"/>
    </row>
    <row r="20" spans="1:4" s="42" customFormat="1" ht="48.6" hidden="1" customHeight="1" thickTop="1">
      <c r="A20" s="386"/>
      <c r="B20" s="711"/>
      <c r="C20" s="714"/>
      <c r="D20" s="720"/>
    </row>
    <row r="21" spans="1:4" s="42" customFormat="1" ht="220.2" hidden="1" customHeight="1">
      <c r="A21" s="428"/>
      <c r="B21" s="712"/>
      <c r="C21" s="715"/>
      <c r="D21" s="721"/>
    </row>
    <row r="22" spans="1:4" s="42" customFormat="1" ht="43.2" hidden="1" customHeight="1" thickBot="1">
      <c r="A22" s="528"/>
      <c r="B22" s="713"/>
      <c r="C22" s="716"/>
      <c r="D22" s="722"/>
    </row>
    <row r="23" spans="1:4" s="42" customFormat="1" ht="51" hidden="1" customHeight="1" thickTop="1" thickBot="1">
      <c r="A23" s="529"/>
      <c r="B23" s="708"/>
      <c r="C23" s="708"/>
      <c r="D23" s="702"/>
    </row>
    <row r="24" spans="1:4" s="42" customFormat="1" ht="168" hidden="1" customHeight="1" thickBot="1">
      <c r="A24" s="411"/>
      <c r="B24" s="709"/>
      <c r="C24" s="709"/>
      <c r="D24" s="703"/>
    </row>
    <row r="25" spans="1:4" s="42" customFormat="1" ht="43.2" hidden="1" customHeight="1" thickBot="1">
      <c r="A25" s="400"/>
      <c r="B25" s="710"/>
      <c r="C25" s="710"/>
      <c r="D25" s="703"/>
    </row>
    <row r="26" spans="1:4" s="42" customFormat="1" ht="48.6" hidden="1" customHeight="1" thickTop="1" thickBot="1">
      <c r="A26" s="233"/>
      <c r="B26" s="696"/>
      <c r="C26" s="699"/>
      <c r="D26" s="702"/>
    </row>
    <row r="27" spans="1:4" s="42" customFormat="1" ht="97.2" hidden="1" customHeight="1" thickBot="1">
      <c r="A27" s="519"/>
      <c r="B27" s="697"/>
      <c r="C27" s="700"/>
      <c r="D27" s="703"/>
    </row>
    <row r="28" spans="1:4" s="42" customFormat="1" ht="40.950000000000003" hidden="1" customHeight="1" thickBot="1">
      <c r="A28" s="396"/>
      <c r="B28" s="698"/>
      <c r="C28" s="701"/>
      <c r="D28" s="704"/>
    </row>
    <row r="29" spans="1:4" s="42" customFormat="1" ht="48.6" hidden="1" customHeight="1" thickTop="1" thickBot="1">
      <c r="A29" s="233"/>
      <c r="B29" s="696"/>
      <c r="C29" s="699"/>
      <c r="D29" s="702"/>
    </row>
    <row r="30" spans="1:4" s="42" customFormat="1" ht="91.2" hidden="1" customHeight="1" thickBot="1">
      <c r="A30" s="519"/>
      <c r="B30" s="697"/>
      <c r="C30" s="700"/>
      <c r="D30" s="703"/>
    </row>
    <row r="31" spans="1:4" s="42" customFormat="1" ht="40.950000000000003" hidden="1" customHeight="1" thickBot="1">
      <c r="A31" s="396"/>
      <c r="B31" s="698"/>
      <c r="C31" s="701"/>
      <c r="D31" s="704"/>
    </row>
    <row r="32" spans="1:4" s="42" customFormat="1" ht="40.950000000000003" hidden="1" customHeight="1" thickTop="1" thickBot="1">
      <c r="A32" s="233"/>
      <c r="B32" s="696"/>
      <c r="C32" s="699"/>
      <c r="D32" s="702"/>
    </row>
    <row r="33" spans="1:4" s="42" customFormat="1" ht="177" hidden="1" customHeight="1" thickBot="1">
      <c r="A33" s="519"/>
      <c r="B33" s="697"/>
      <c r="C33" s="700"/>
      <c r="D33" s="703"/>
    </row>
    <row r="34" spans="1:4" s="42" customFormat="1" ht="40.950000000000003" hidden="1" customHeight="1" thickBot="1">
      <c r="A34" s="396"/>
      <c r="B34" s="698"/>
      <c r="C34" s="701"/>
      <c r="D34" s="704"/>
    </row>
  </sheetData>
  <mergeCells count="23">
    <mergeCell ref="C2:C4"/>
    <mergeCell ref="C14:C16"/>
    <mergeCell ref="D23:D25"/>
    <mergeCell ref="D17:D19"/>
    <mergeCell ref="D26:D28"/>
    <mergeCell ref="C26:C28"/>
    <mergeCell ref="D20:D22"/>
    <mergeCell ref="C20:C22"/>
    <mergeCell ref="C17:C19"/>
    <mergeCell ref="C5:C7"/>
    <mergeCell ref="C8:C10"/>
    <mergeCell ref="B29:B31"/>
    <mergeCell ref="C29:C31"/>
    <mergeCell ref="D29:D31"/>
    <mergeCell ref="B23:B25"/>
    <mergeCell ref="C23:C25"/>
    <mergeCell ref="B20:B22"/>
    <mergeCell ref="B26:B28"/>
    <mergeCell ref="B32:B34"/>
    <mergeCell ref="C32:C34"/>
    <mergeCell ref="D32:D34"/>
    <mergeCell ref="D14:D16"/>
    <mergeCell ref="C11:C13"/>
  </mergeCells>
  <phoneticPr fontId="16"/>
  <hyperlinks>
    <hyperlink ref="A4" r:id="rId1" xr:uid="{6296B501-65D4-4E33-95DF-920A5D928ABA}"/>
    <hyperlink ref="A7" r:id="rId2" xr:uid="{D742B5BD-FDBF-485F-8CEF-C2D6C4B3DA8D}"/>
    <hyperlink ref="A10" r:id="rId3" xr:uid="{97A9F065-D6E5-415F-9AA4-2D89E32E4062}"/>
    <hyperlink ref="A13" r:id="rId4" xr:uid="{AE942149-B640-43CD-8C1E-06AA6B2CAD91}"/>
    <hyperlink ref="A16" r:id="rId5" xr:uid="{65A142BF-77AB-49C1-B17A-8EBF36C8056B}"/>
    <hyperlink ref="A19" r:id="rId6" xr:uid="{C5A589AB-DB24-4803-9058-48E9F2F7CD5B}"/>
  </hyperlinks>
  <pageMargins left="0" right="0" top="0.19685039370078741" bottom="0.39370078740157483" header="0" footer="0.19685039370078741"/>
  <pageSetup paperSize="8" scale="28" orientation="portrait" horizontalDpi="300" verticalDpi="300" r:id="rId7"/>
  <headerFooter alignWithMargins="0"/>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6"/>
  <sheetViews>
    <sheetView defaultGridColor="0" view="pageBreakPreview" colorId="56" zoomScale="83" zoomScaleNormal="66" zoomScaleSheetLayoutView="83" workbookViewId="0">
      <selection activeCell="H30" sqref="H30"/>
    </sheetView>
  </sheetViews>
  <sheetFormatPr defaultColWidth="9" defaultRowHeight="19.2"/>
  <cols>
    <col min="1" max="1" width="213.21875" style="394" customWidth="1"/>
    <col min="2" max="2" width="18" style="182" customWidth="1"/>
    <col min="3" max="3" width="20.109375" style="183" customWidth="1"/>
    <col min="4" max="16384" width="9" style="38"/>
  </cols>
  <sheetData>
    <row r="1" spans="1:3" ht="58.95" customHeight="1" thickBot="1">
      <c r="A1" s="37" t="s">
        <v>298</v>
      </c>
      <c r="B1" s="373" t="s">
        <v>24</v>
      </c>
      <c r="C1" s="374" t="s">
        <v>2</v>
      </c>
    </row>
    <row r="2" spans="1:3" ht="48.6" customHeight="1">
      <c r="A2" s="163" t="s">
        <v>470</v>
      </c>
      <c r="B2" s="177"/>
      <c r="C2" s="178"/>
    </row>
    <row r="3" spans="1:3" ht="212.4" customHeight="1">
      <c r="A3" s="538" t="s">
        <v>477</v>
      </c>
      <c r="B3" s="533" t="s">
        <v>495</v>
      </c>
      <c r="C3" s="179">
        <v>44986</v>
      </c>
    </row>
    <row r="4" spans="1:3" ht="48.6" customHeight="1" thickBot="1">
      <c r="A4" s="397" t="s">
        <v>469</v>
      </c>
      <c r="B4" s="180"/>
      <c r="C4" s="181"/>
    </row>
    <row r="5" spans="1:3" ht="48.6" customHeight="1">
      <c r="A5" s="163" t="s">
        <v>471</v>
      </c>
      <c r="B5" s="177"/>
      <c r="C5" s="178"/>
    </row>
    <row r="6" spans="1:3" ht="382.2" customHeight="1">
      <c r="A6" s="434" t="s">
        <v>478</v>
      </c>
      <c r="B6" s="401" t="s">
        <v>496</v>
      </c>
      <c r="C6" s="179">
        <v>44986</v>
      </c>
    </row>
    <row r="7" spans="1:3" ht="48.6" customHeight="1" thickBot="1">
      <c r="A7" s="397" t="s">
        <v>468</v>
      </c>
      <c r="B7" s="180"/>
      <c r="C7" s="181"/>
    </row>
    <row r="8" spans="1:3" ht="48.6" customHeight="1">
      <c r="A8" s="163" t="s">
        <v>480</v>
      </c>
      <c r="B8" s="177"/>
      <c r="C8" s="178"/>
    </row>
    <row r="9" spans="1:3" ht="202.2" customHeight="1">
      <c r="A9" s="493" t="s">
        <v>481</v>
      </c>
      <c r="B9" s="401" t="s">
        <v>497</v>
      </c>
      <c r="C9" s="179"/>
    </row>
    <row r="10" spans="1:3" ht="48.6" customHeight="1" thickBot="1">
      <c r="A10" s="397" t="s">
        <v>479</v>
      </c>
      <c r="B10" s="180"/>
      <c r="C10" s="181"/>
    </row>
    <row r="11" spans="1:3" ht="48.6" customHeight="1">
      <c r="A11" s="163" t="s">
        <v>472</v>
      </c>
      <c r="B11" s="177"/>
      <c r="C11" s="178"/>
    </row>
    <row r="12" spans="1:3" ht="282" customHeight="1">
      <c r="A12" s="434" t="s">
        <v>482</v>
      </c>
      <c r="B12" s="557" t="s">
        <v>496</v>
      </c>
      <c r="C12" s="179">
        <v>44986</v>
      </c>
    </row>
    <row r="13" spans="1:3" ht="39.6" customHeight="1" thickBot="1">
      <c r="A13" s="397" t="s">
        <v>465</v>
      </c>
      <c r="B13" s="180"/>
      <c r="C13" s="181"/>
    </row>
    <row r="14" spans="1:3" ht="48.6" customHeight="1">
      <c r="A14" s="163" t="s">
        <v>473</v>
      </c>
      <c r="B14" s="177"/>
      <c r="C14" s="178"/>
    </row>
    <row r="15" spans="1:3" ht="53.4" customHeight="1">
      <c r="A15" s="536" t="s">
        <v>484</v>
      </c>
      <c r="B15" s="533" t="s">
        <v>495</v>
      </c>
      <c r="C15" s="179">
        <v>44984</v>
      </c>
    </row>
    <row r="16" spans="1:3" ht="48.6" customHeight="1" thickBot="1">
      <c r="A16" s="397" t="s">
        <v>466</v>
      </c>
      <c r="B16" s="180"/>
      <c r="C16" s="181"/>
    </row>
    <row r="17" spans="1:3" ht="48.6" customHeight="1">
      <c r="A17" s="163" t="s">
        <v>474</v>
      </c>
      <c r="B17" s="177"/>
      <c r="C17" s="178"/>
    </row>
    <row r="18" spans="1:3" ht="310.8" customHeight="1">
      <c r="A18" s="434" t="s">
        <v>483</v>
      </c>
      <c r="B18" s="401" t="s">
        <v>498</v>
      </c>
      <c r="C18" s="179">
        <v>44984</v>
      </c>
    </row>
    <row r="19" spans="1:3" ht="48.6" customHeight="1" thickBot="1">
      <c r="A19" s="397" t="s">
        <v>467</v>
      </c>
      <c r="B19" s="180"/>
      <c r="C19" s="181"/>
    </row>
    <row r="20" spans="1:3" ht="48.6" customHeight="1">
      <c r="A20" s="163" t="s">
        <v>475</v>
      </c>
      <c r="B20" s="177"/>
      <c r="C20" s="178"/>
    </row>
    <row r="21" spans="1:3" ht="249.6" customHeight="1">
      <c r="A21" s="434" t="s">
        <v>485</v>
      </c>
      <c r="B21" s="401" t="s">
        <v>498</v>
      </c>
      <c r="C21" s="179">
        <v>44984</v>
      </c>
    </row>
    <row r="22" spans="1:3" ht="48.6" customHeight="1" thickBot="1">
      <c r="A22" s="397" t="s">
        <v>463</v>
      </c>
      <c r="B22" s="180"/>
      <c r="C22" s="181"/>
    </row>
    <row r="23" spans="1:3" ht="48.6" customHeight="1">
      <c r="A23" s="163" t="s">
        <v>476</v>
      </c>
      <c r="B23" s="177"/>
      <c r="C23" s="178"/>
    </row>
    <row r="24" spans="1:3" ht="147.6" customHeight="1">
      <c r="A24" s="434" t="s">
        <v>486</v>
      </c>
      <c r="B24" s="401" t="s">
        <v>499</v>
      </c>
      <c r="C24" s="179">
        <v>44984</v>
      </c>
    </row>
    <row r="25" spans="1:3" ht="48.6" customHeight="1" thickBot="1">
      <c r="A25" s="397" t="s">
        <v>464</v>
      </c>
      <c r="B25" s="180"/>
      <c r="C25" s="181"/>
    </row>
    <row r="26" spans="1:3" ht="48.6" customHeight="1">
      <c r="A26" s="163" t="s">
        <v>460</v>
      </c>
      <c r="B26" s="177"/>
      <c r="C26" s="178"/>
    </row>
    <row r="27" spans="1:3" ht="178.8" customHeight="1">
      <c r="A27" s="434" t="s">
        <v>488</v>
      </c>
      <c r="B27" s="401" t="s">
        <v>500</v>
      </c>
      <c r="C27" s="179">
        <v>44984</v>
      </c>
    </row>
    <row r="28" spans="1:3" ht="48.6" customHeight="1" thickBot="1">
      <c r="A28" s="397" t="s">
        <v>487</v>
      </c>
      <c r="B28" s="180"/>
      <c r="C28" s="181"/>
    </row>
    <row r="29" spans="1:3" ht="48.6" customHeight="1">
      <c r="A29" s="163" t="s">
        <v>461</v>
      </c>
      <c r="B29" s="177"/>
      <c r="C29" s="178"/>
    </row>
    <row r="30" spans="1:3" ht="271.2" customHeight="1">
      <c r="A30" s="434" t="s">
        <v>489</v>
      </c>
      <c r="B30" s="401" t="s">
        <v>501</v>
      </c>
      <c r="C30" s="179">
        <v>44984</v>
      </c>
    </row>
    <row r="31" spans="1:3" ht="48.6" customHeight="1" thickBot="1">
      <c r="A31" s="397" t="s">
        <v>462</v>
      </c>
      <c r="B31" s="180"/>
      <c r="C31" s="181"/>
    </row>
    <row r="32" spans="1:3" ht="25.2" customHeight="1">
      <c r="A32" s="230"/>
      <c r="B32" s="555"/>
      <c r="C32" s="556"/>
    </row>
    <row r="33" spans="1:3" ht="25.2" customHeight="1" thickBot="1">
      <c r="A33" s="230"/>
      <c r="B33" s="555"/>
      <c r="C33" s="556"/>
    </row>
    <row r="34" spans="1:3" ht="37.799999999999997" customHeight="1">
      <c r="A34" s="723" t="s">
        <v>28</v>
      </c>
      <c r="B34" s="723"/>
      <c r="C34" s="723"/>
    </row>
    <row r="35" spans="1:3" ht="46.2" customHeight="1">
      <c r="A35" s="724" t="s">
        <v>27</v>
      </c>
      <c r="B35" s="724"/>
      <c r="C35" s="724"/>
    </row>
    <row r="36" spans="1:3">
      <c r="A36" s="394" t="s">
        <v>21</v>
      </c>
    </row>
  </sheetData>
  <mergeCells count="2">
    <mergeCell ref="A34:C34"/>
    <mergeCell ref="A35:C35"/>
  </mergeCells>
  <phoneticPr fontId="106"/>
  <hyperlinks>
    <hyperlink ref="A31" r:id="rId1" xr:uid="{73AD975C-2E37-43F5-9B74-62BDF5133254}"/>
    <hyperlink ref="A22" r:id="rId2" xr:uid="{D26EC21F-ADE3-4E14-8241-5285E9B6646A}"/>
    <hyperlink ref="A25" r:id="rId3" xr:uid="{0BCD76BC-ED14-4E28-B91C-447E0B3FE345}"/>
    <hyperlink ref="A13" r:id="rId4" xr:uid="{441CCD97-BF63-463E-925B-0CC4D82C7340}"/>
    <hyperlink ref="A16" r:id="rId5" xr:uid="{815F8B39-C44B-462C-B176-A4E1886AB5B7}"/>
    <hyperlink ref="A19" r:id="rId6" xr:uid="{4E6E7116-FA16-48BD-9C72-7B11C9725F13}"/>
    <hyperlink ref="A7" r:id="rId7" xr:uid="{FF77C977-4438-40E8-9F04-E52DBC06916A}"/>
    <hyperlink ref="A4" r:id="rId8" xr:uid="{A45F2BD1-92AF-4B08-975B-01F034D3DBB7}"/>
    <hyperlink ref="A10" r:id="rId9" xr:uid="{7EEFB1A3-9C79-4CCE-9929-46969B308EF0}"/>
    <hyperlink ref="A28" r:id="rId10" xr:uid="{2C5B2CBF-1F78-4742-8B90-A6C4694741EF}"/>
  </hyperlinks>
  <pageMargins left="0.74803149606299213" right="0.74803149606299213" top="0.98425196850393704" bottom="0.98425196850393704" header="0.51181102362204722" footer="0.51181102362204722"/>
  <pageSetup paperSize="9" scale="16" fitToHeight="3" orientation="portrait" r:id="rId11"/>
  <headerFooter alignWithMargins="0"/>
  <rowBreaks count="1" manualBreakCount="1">
    <brk id="33"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zoomScaleNormal="100" zoomScaleSheetLayoutView="100" workbookViewId="0">
      <selection activeCell="A21" sqref="A21:N21"/>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27" t="s">
        <v>3</v>
      </c>
      <c r="B1" s="728"/>
      <c r="C1" s="728"/>
      <c r="D1" s="728"/>
      <c r="E1" s="728"/>
      <c r="F1" s="728"/>
      <c r="G1" s="728"/>
      <c r="H1" s="728"/>
      <c r="I1" s="728"/>
      <c r="J1" s="728"/>
      <c r="K1" s="728"/>
      <c r="L1" s="728"/>
      <c r="M1" s="728"/>
      <c r="N1" s="729"/>
      <c r="P1" s="730" t="s">
        <v>4</v>
      </c>
      <c r="Q1" s="731"/>
      <c r="R1" s="731"/>
      <c r="S1" s="731"/>
      <c r="T1" s="731"/>
      <c r="U1" s="731"/>
      <c r="V1" s="731"/>
      <c r="W1" s="731"/>
      <c r="X1" s="731"/>
      <c r="Y1" s="731"/>
      <c r="Z1" s="731"/>
      <c r="AA1" s="731"/>
      <c r="AB1" s="731"/>
      <c r="AC1" s="732"/>
    </row>
    <row r="2" spans="1:29" ht="18" customHeight="1" thickBot="1">
      <c r="A2" s="733" t="s">
        <v>5</v>
      </c>
      <c r="B2" s="734"/>
      <c r="C2" s="734"/>
      <c r="D2" s="734"/>
      <c r="E2" s="734"/>
      <c r="F2" s="734"/>
      <c r="G2" s="734"/>
      <c r="H2" s="734"/>
      <c r="I2" s="734"/>
      <c r="J2" s="734"/>
      <c r="K2" s="734"/>
      <c r="L2" s="734"/>
      <c r="M2" s="734"/>
      <c r="N2" s="735"/>
      <c r="P2" s="736" t="s">
        <v>6</v>
      </c>
      <c r="Q2" s="734"/>
      <c r="R2" s="734"/>
      <c r="S2" s="734"/>
      <c r="T2" s="734"/>
      <c r="U2" s="734"/>
      <c r="V2" s="734"/>
      <c r="W2" s="734"/>
      <c r="X2" s="734"/>
      <c r="Y2" s="734"/>
      <c r="Z2" s="734"/>
      <c r="AA2" s="734"/>
      <c r="AB2" s="734"/>
      <c r="AC2" s="737"/>
    </row>
    <row r="3" spans="1:29" ht="13.8" thickBot="1">
      <c r="A3" s="6"/>
      <c r="B3" s="197" t="s">
        <v>230</v>
      </c>
      <c r="C3" s="188" t="s">
        <v>7</v>
      </c>
      <c r="D3" s="197" t="s">
        <v>8</v>
      </c>
      <c r="E3" s="197" t="s">
        <v>9</v>
      </c>
      <c r="F3" s="197" t="s">
        <v>10</v>
      </c>
      <c r="G3" s="197" t="s">
        <v>11</v>
      </c>
      <c r="H3" s="197" t="s">
        <v>12</v>
      </c>
      <c r="I3" s="197" t="s">
        <v>13</v>
      </c>
      <c r="J3" s="197" t="s">
        <v>14</v>
      </c>
      <c r="K3" s="197" t="s">
        <v>15</v>
      </c>
      <c r="L3" s="197" t="s">
        <v>16</v>
      </c>
      <c r="M3" s="197" t="s">
        <v>17</v>
      </c>
      <c r="N3" s="7" t="s">
        <v>18</v>
      </c>
      <c r="P3" s="8"/>
      <c r="Q3" s="197" t="s">
        <v>230</v>
      </c>
      <c r="R3" s="188" t="s">
        <v>7</v>
      </c>
      <c r="S3" s="197" t="s">
        <v>8</v>
      </c>
      <c r="T3" s="197" t="s">
        <v>9</v>
      </c>
      <c r="U3" s="197" t="s">
        <v>10</v>
      </c>
      <c r="V3" s="197" t="s">
        <v>11</v>
      </c>
      <c r="W3" s="197" t="s">
        <v>12</v>
      </c>
      <c r="X3" s="197" t="s">
        <v>13</v>
      </c>
      <c r="Y3" s="197" t="s">
        <v>14</v>
      </c>
      <c r="Z3" s="197" t="s">
        <v>15</v>
      </c>
      <c r="AA3" s="197" t="s">
        <v>16</v>
      </c>
      <c r="AB3" s="197" t="s">
        <v>17</v>
      </c>
      <c r="AC3" s="9" t="s">
        <v>19</v>
      </c>
    </row>
    <row r="4" spans="1:29" ht="19.8" thickBot="1">
      <c r="A4" s="516" t="s">
        <v>228</v>
      </c>
      <c r="B4" s="517">
        <f>AVERAGE(B7:B18)</f>
        <v>68</v>
      </c>
      <c r="C4" s="517">
        <f t="shared" ref="C4:M4" si="0">AVERAGE(C7:C18)</f>
        <v>55.75</v>
      </c>
      <c r="D4" s="517">
        <f t="shared" si="0"/>
        <v>64.454545454545453</v>
      </c>
      <c r="E4" s="517">
        <f t="shared" si="0"/>
        <v>102.45454545454545</v>
      </c>
      <c r="F4" s="517">
        <f t="shared" si="0"/>
        <v>184.81818181818181</v>
      </c>
      <c r="G4" s="517">
        <f t="shared" si="0"/>
        <v>405.27272727272725</v>
      </c>
      <c r="H4" s="517">
        <f t="shared" si="0"/>
        <v>614.90909090909088</v>
      </c>
      <c r="I4" s="517">
        <f t="shared" si="0"/>
        <v>875.18181818181813</v>
      </c>
      <c r="J4" s="517">
        <f t="shared" si="0"/>
        <v>564.72727272727275</v>
      </c>
      <c r="K4" s="517">
        <f t="shared" si="0"/>
        <v>363.72727272727275</v>
      </c>
      <c r="L4" s="517">
        <f t="shared" si="0"/>
        <v>207</v>
      </c>
      <c r="M4" s="517">
        <f t="shared" si="0"/>
        <v>134.81818181818181</v>
      </c>
      <c r="N4" s="517">
        <f>AVERAGE(N7:N18)</f>
        <v>3639.7272727272725</v>
      </c>
      <c r="O4" s="10"/>
      <c r="P4" s="518" t="str">
        <f>+A4</f>
        <v>12-21年月平均</v>
      </c>
      <c r="Q4" s="517">
        <f>AVERAGE(Q7:Q18)</f>
        <v>8.1666666666666661</v>
      </c>
      <c r="R4" s="517">
        <f t="shared" ref="R4:AC4" si="1">AVERAGE(R7:R18)</f>
        <v>8.75</v>
      </c>
      <c r="S4" s="517">
        <f t="shared" si="1"/>
        <v>14.090909090909092</v>
      </c>
      <c r="T4" s="517">
        <f t="shared" si="1"/>
        <v>6.9090909090909092</v>
      </c>
      <c r="U4" s="517">
        <f t="shared" si="1"/>
        <v>9.8181818181818183</v>
      </c>
      <c r="V4" s="517">
        <f t="shared" si="1"/>
        <v>9.0909090909090917</v>
      </c>
      <c r="W4" s="517">
        <f t="shared" si="1"/>
        <v>8.1818181818181817</v>
      </c>
      <c r="X4" s="517">
        <f t="shared" si="1"/>
        <v>11.545454545454545</v>
      </c>
      <c r="Y4" s="517">
        <f t="shared" si="1"/>
        <v>9.9090909090909083</v>
      </c>
      <c r="Z4" s="517">
        <f t="shared" si="1"/>
        <v>19.818181818181817</v>
      </c>
      <c r="AA4" s="517">
        <f t="shared" si="1"/>
        <v>11.636363636363637</v>
      </c>
      <c r="AB4" s="517">
        <f t="shared" si="1"/>
        <v>12.181818181818182</v>
      </c>
      <c r="AC4" s="517">
        <f t="shared" si="1"/>
        <v>131.45454545454547</v>
      </c>
    </row>
    <row r="5" spans="1:29" ht="19.8" customHeight="1" thickBot="1">
      <c r="A5" s="345"/>
      <c r="B5" s="345"/>
      <c r="C5" s="11" t="s">
        <v>20</v>
      </c>
      <c r="D5" s="118"/>
      <c r="E5" s="118"/>
      <c r="F5" s="118"/>
      <c r="G5" s="118"/>
      <c r="H5" s="118"/>
      <c r="I5" s="118"/>
      <c r="J5" s="118"/>
      <c r="K5" s="118"/>
      <c r="L5" s="118"/>
      <c r="M5" s="118"/>
      <c r="N5" s="308"/>
      <c r="O5" s="119"/>
      <c r="P5" s="189"/>
      <c r="Q5" s="189"/>
      <c r="R5" s="11" t="s">
        <v>20</v>
      </c>
      <c r="S5" s="118"/>
      <c r="T5" s="118"/>
      <c r="U5" s="118"/>
      <c r="V5" s="118"/>
      <c r="W5" s="118"/>
      <c r="X5" s="118"/>
      <c r="Y5" s="118"/>
      <c r="Z5" s="118"/>
      <c r="AA5" s="118"/>
      <c r="AB5" s="118"/>
      <c r="AC5" s="308"/>
    </row>
    <row r="6" spans="1:29" ht="19.8" customHeight="1" thickBot="1">
      <c r="A6" s="345"/>
      <c r="B6" s="345"/>
      <c r="C6" s="503">
        <v>17</v>
      </c>
      <c r="D6" s="502"/>
      <c r="E6" s="502"/>
      <c r="F6" s="502"/>
      <c r="G6" s="502"/>
      <c r="H6" s="502"/>
      <c r="I6" s="502"/>
      <c r="J6" s="502"/>
      <c r="K6" s="502"/>
      <c r="L6" s="502"/>
      <c r="M6" s="502"/>
      <c r="N6" s="494"/>
      <c r="O6" s="119"/>
      <c r="P6" s="189"/>
      <c r="Q6" s="189"/>
      <c r="R6" s="503">
        <v>1</v>
      </c>
      <c r="S6" s="502"/>
      <c r="T6" s="502"/>
      <c r="U6" s="502"/>
      <c r="V6" s="502"/>
      <c r="W6" s="502"/>
      <c r="X6" s="502"/>
      <c r="Y6" s="502"/>
      <c r="Z6" s="502"/>
      <c r="AA6" s="502"/>
      <c r="AB6" s="502"/>
      <c r="AC6" s="494"/>
    </row>
    <row r="7" spans="1:29" ht="18" customHeight="1" thickBot="1">
      <c r="A7" s="495" t="s">
        <v>266</v>
      </c>
      <c r="B7" s="513">
        <v>81</v>
      </c>
      <c r="C7" s="511">
        <v>58</v>
      </c>
      <c r="D7" s="511"/>
      <c r="E7" s="511"/>
      <c r="F7" s="511"/>
      <c r="G7" s="511"/>
      <c r="H7" s="511"/>
      <c r="I7" s="511"/>
      <c r="J7" s="511"/>
      <c r="K7" s="511"/>
      <c r="L7" s="511"/>
      <c r="M7" s="514"/>
      <c r="N7" s="512"/>
      <c r="O7" s="10"/>
      <c r="P7" s="501" t="s">
        <v>266</v>
      </c>
      <c r="Q7" s="513">
        <v>1</v>
      </c>
      <c r="R7" s="511">
        <v>1</v>
      </c>
      <c r="S7" s="511"/>
      <c r="T7" s="511"/>
      <c r="U7" s="511"/>
      <c r="V7" s="511"/>
      <c r="W7" s="511"/>
      <c r="X7" s="511"/>
      <c r="Y7" s="511"/>
      <c r="Z7" s="511"/>
      <c r="AA7" s="511"/>
      <c r="AB7" s="515"/>
      <c r="AC7" s="512"/>
    </row>
    <row r="8" spans="1:29" ht="18" customHeight="1" thickBot="1">
      <c r="A8" s="495" t="s">
        <v>229</v>
      </c>
      <c r="B8" s="504">
        <v>81</v>
      </c>
      <c r="C8" s="505">
        <v>39</v>
      </c>
      <c r="D8" s="505">
        <v>72</v>
      </c>
      <c r="E8" s="506">
        <v>89</v>
      </c>
      <c r="F8" s="506">
        <v>258</v>
      </c>
      <c r="G8" s="506">
        <v>416</v>
      </c>
      <c r="H8" s="506">
        <v>554</v>
      </c>
      <c r="I8" s="506">
        <v>568</v>
      </c>
      <c r="J8" s="506">
        <v>578</v>
      </c>
      <c r="K8" s="506">
        <v>337</v>
      </c>
      <c r="L8" s="506">
        <v>169</v>
      </c>
      <c r="M8" s="506">
        <v>168</v>
      </c>
      <c r="N8" s="507">
        <f t="shared" ref="N8:N19" si="2">SUM(B8:M8)</f>
        <v>3329</v>
      </c>
      <c r="O8" s="124" t="s">
        <v>21</v>
      </c>
      <c r="P8" s="496" t="s">
        <v>229</v>
      </c>
      <c r="Q8" s="508">
        <v>0</v>
      </c>
      <c r="R8" s="509">
        <v>5</v>
      </c>
      <c r="S8" s="509">
        <v>4</v>
      </c>
      <c r="T8" s="509">
        <v>1</v>
      </c>
      <c r="U8" s="509">
        <v>1</v>
      </c>
      <c r="V8" s="509">
        <v>1</v>
      </c>
      <c r="W8" s="509">
        <v>1</v>
      </c>
      <c r="X8" s="509">
        <v>1</v>
      </c>
      <c r="Y8" s="508">
        <v>0</v>
      </c>
      <c r="Z8" s="508">
        <v>0</v>
      </c>
      <c r="AA8" s="508">
        <v>0</v>
      </c>
      <c r="AB8" s="508">
        <v>2</v>
      </c>
      <c r="AC8" s="510">
        <f t="shared" ref="AC8:AC19" si="3">SUM(Q8:AB8)</f>
        <v>16</v>
      </c>
    </row>
    <row r="9" spans="1:29" ht="18" customHeight="1" thickBot="1">
      <c r="A9" s="346" t="s">
        <v>201</v>
      </c>
      <c r="B9" s="366">
        <v>81</v>
      </c>
      <c r="C9" s="366">
        <v>48</v>
      </c>
      <c r="D9" s="367">
        <v>71</v>
      </c>
      <c r="E9" s="366">
        <v>128</v>
      </c>
      <c r="F9" s="366">
        <v>171</v>
      </c>
      <c r="G9" s="366">
        <v>350</v>
      </c>
      <c r="H9" s="366">
        <v>569</v>
      </c>
      <c r="I9" s="366">
        <v>553</v>
      </c>
      <c r="J9" s="366">
        <v>458</v>
      </c>
      <c r="K9" s="366">
        <v>306</v>
      </c>
      <c r="L9" s="366">
        <v>220</v>
      </c>
      <c r="M9" s="367">
        <v>229</v>
      </c>
      <c r="N9" s="442">
        <f t="shared" si="2"/>
        <v>3184</v>
      </c>
      <c r="O9" s="344"/>
      <c r="P9" s="496" t="s">
        <v>200</v>
      </c>
      <c r="Q9" s="497">
        <v>1</v>
      </c>
      <c r="R9" s="497">
        <v>2</v>
      </c>
      <c r="S9" s="497">
        <v>1</v>
      </c>
      <c r="T9" s="497">
        <v>0</v>
      </c>
      <c r="U9" s="497">
        <v>0</v>
      </c>
      <c r="V9" s="497">
        <v>0</v>
      </c>
      <c r="W9" s="497">
        <v>1</v>
      </c>
      <c r="X9" s="497">
        <v>1</v>
      </c>
      <c r="Y9" s="497">
        <v>0</v>
      </c>
      <c r="Z9" s="497">
        <v>1</v>
      </c>
      <c r="AA9" s="497">
        <v>0</v>
      </c>
      <c r="AB9" s="497">
        <v>0</v>
      </c>
      <c r="AC9" s="498">
        <f t="shared" si="3"/>
        <v>7</v>
      </c>
    </row>
    <row r="10" spans="1:29" ht="18" customHeight="1" thickBot="1">
      <c r="A10" s="347" t="s">
        <v>135</v>
      </c>
      <c r="B10" s="245">
        <v>112</v>
      </c>
      <c r="C10" s="245">
        <v>85</v>
      </c>
      <c r="D10" s="245">
        <v>60</v>
      </c>
      <c r="E10" s="245">
        <v>97</v>
      </c>
      <c r="F10" s="245">
        <v>95</v>
      </c>
      <c r="G10" s="245">
        <v>305</v>
      </c>
      <c r="H10" s="245">
        <v>544</v>
      </c>
      <c r="I10" s="245">
        <v>449</v>
      </c>
      <c r="J10" s="245">
        <v>475</v>
      </c>
      <c r="K10" s="245">
        <v>505</v>
      </c>
      <c r="L10" s="245">
        <v>219</v>
      </c>
      <c r="M10" s="246">
        <v>98</v>
      </c>
      <c r="N10" s="360">
        <f t="shared" si="2"/>
        <v>3044</v>
      </c>
      <c r="O10" s="124"/>
      <c r="P10" s="496" t="s">
        <v>135</v>
      </c>
      <c r="Q10" s="307">
        <v>16</v>
      </c>
      <c r="R10" s="307">
        <v>1</v>
      </c>
      <c r="S10" s="307">
        <v>19</v>
      </c>
      <c r="T10" s="307">
        <v>3</v>
      </c>
      <c r="U10" s="307">
        <v>13</v>
      </c>
      <c r="V10" s="307">
        <v>1</v>
      </c>
      <c r="W10" s="307">
        <v>2</v>
      </c>
      <c r="X10" s="307">
        <v>2</v>
      </c>
      <c r="Y10" s="307">
        <v>0</v>
      </c>
      <c r="Z10" s="307">
        <v>24</v>
      </c>
      <c r="AA10" s="307">
        <v>4</v>
      </c>
      <c r="AB10" s="307">
        <v>2</v>
      </c>
      <c r="AC10" s="359">
        <f t="shared" si="3"/>
        <v>87</v>
      </c>
    </row>
    <row r="11" spans="1:29" ht="18" customHeight="1" thickBot="1">
      <c r="A11" s="348" t="s">
        <v>30</v>
      </c>
      <c r="B11" s="309">
        <v>84</v>
      </c>
      <c r="C11" s="309">
        <v>100</v>
      </c>
      <c r="D11" s="310">
        <v>77</v>
      </c>
      <c r="E11" s="310">
        <v>80</v>
      </c>
      <c r="F11" s="165">
        <v>236</v>
      </c>
      <c r="G11" s="165">
        <v>438</v>
      </c>
      <c r="H11" s="166">
        <v>631</v>
      </c>
      <c r="I11" s="165">
        <v>752</v>
      </c>
      <c r="J11" s="164">
        <v>523</v>
      </c>
      <c r="K11" s="165">
        <v>427</v>
      </c>
      <c r="L11" s="164">
        <v>253</v>
      </c>
      <c r="M11" s="311">
        <v>136</v>
      </c>
      <c r="N11" s="350">
        <f t="shared" si="2"/>
        <v>3737</v>
      </c>
      <c r="O11" s="124"/>
      <c r="P11" s="499" t="s">
        <v>22</v>
      </c>
      <c r="Q11" s="312">
        <v>7</v>
      </c>
      <c r="R11" s="312">
        <v>7</v>
      </c>
      <c r="S11" s="313">
        <v>13</v>
      </c>
      <c r="T11" s="313">
        <v>3</v>
      </c>
      <c r="U11" s="313">
        <v>8</v>
      </c>
      <c r="V11" s="313">
        <v>11</v>
      </c>
      <c r="W11" s="312">
        <v>5</v>
      </c>
      <c r="X11" s="313">
        <v>11</v>
      </c>
      <c r="Y11" s="313">
        <v>9</v>
      </c>
      <c r="Z11" s="313">
        <v>9</v>
      </c>
      <c r="AA11" s="314">
        <v>20</v>
      </c>
      <c r="AB11" s="314">
        <v>37</v>
      </c>
      <c r="AC11" s="357">
        <f t="shared" si="3"/>
        <v>140</v>
      </c>
    </row>
    <row r="12" spans="1:29" ht="18" customHeight="1" thickBot="1">
      <c r="A12" s="348" t="s">
        <v>31</v>
      </c>
      <c r="B12" s="313">
        <v>41</v>
      </c>
      <c r="C12" s="313">
        <v>44</v>
      </c>
      <c r="D12" s="313">
        <v>67</v>
      </c>
      <c r="E12" s="313">
        <v>103</v>
      </c>
      <c r="F12" s="315">
        <v>311</v>
      </c>
      <c r="G12" s="313">
        <v>415</v>
      </c>
      <c r="H12" s="313">
        <v>539</v>
      </c>
      <c r="I12" s="315">
        <v>1165</v>
      </c>
      <c r="J12" s="313">
        <v>534</v>
      </c>
      <c r="K12" s="313">
        <v>297</v>
      </c>
      <c r="L12" s="312">
        <v>205</v>
      </c>
      <c r="M12" s="316">
        <v>92</v>
      </c>
      <c r="N12" s="351">
        <f t="shared" si="2"/>
        <v>3813</v>
      </c>
      <c r="O12" s="124"/>
      <c r="P12" s="500" t="s">
        <v>31</v>
      </c>
      <c r="Q12" s="313">
        <v>9</v>
      </c>
      <c r="R12" s="313">
        <v>22</v>
      </c>
      <c r="S12" s="312">
        <v>18</v>
      </c>
      <c r="T12" s="313">
        <v>9</v>
      </c>
      <c r="U12" s="317">
        <v>21</v>
      </c>
      <c r="V12" s="313">
        <v>14</v>
      </c>
      <c r="W12" s="313">
        <v>6</v>
      </c>
      <c r="X12" s="313">
        <v>13</v>
      </c>
      <c r="Y12" s="313">
        <v>7</v>
      </c>
      <c r="Z12" s="318">
        <v>81</v>
      </c>
      <c r="AA12" s="317">
        <v>31</v>
      </c>
      <c r="AB12" s="318">
        <v>37</v>
      </c>
      <c r="AC12" s="358">
        <f t="shared" si="3"/>
        <v>268</v>
      </c>
    </row>
    <row r="13" spans="1:29" ht="18" customHeight="1" thickBot="1">
      <c r="A13" s="348" t="s">
        <v>32</v>
      </c>
      <c r="B13" s="313">
        <v>57</v>
      </c>
      <c r="C13" s="312">
        <v>35</v>
      </c>
      <c r="D13" s="313">
        <v>95</v>
      </c>
      <c r="E13" s="312">
        <v>112</v>
      </c>
      <c r="F13" s="313">
        <v>131</v>
      </c>
      <c r="G13" s="14">
        <v>340</v>
      </c>
      <c r="H13" s="14">
        <v>483</v>
      </c>
      <c r="I13" s="15">
        <v>1339</v>
      </c>
      <c r="J13" s="14">
        <v>614</v>
      </c>
      <c r="K13" s="14">
        <v>349</v>
      </c>
      <c r="L13" s="14">
        <v>236</v>
      </c>
      <c r="M13" s="319">
        <v>68</v>
      </c>
      <c r="N13" s="350">
        <f t="shared" si="2"/>
        <v>3859</v>
      </c>
      <c r="O13" s="124"/>
      <c r="P13" s="500" t="s">
        <v>32</v>
      </c>
      <c r="Q13" s="313">
        <v>19</v>
      </c>
      <c r="R13" s="313">
        <v>12</v>
      </c>
      <c r="S13" s="313">
        <v>8</v>
      </c>
      <c r="T13" s="312">
        <v>12</v>
      </c>
      <c r="U13" s="313">
        <v>7</v>
      </c>
      <c r="V13" s="313">
        <v>15</v>
      </c>
      <c r="W13" s="14">
        <v>16</v>
      </c>
      <c r="X13" s="319">
        <v>12</v>
      </c>
      <c r="Y13" s="312">
        <v>16</v>
      </c>
      <c r="Z13" s="313">
        <v>6</v>
      </c>
      <c r="AA13" s="312">
        <v>12</v>
      </c>
      <c r="AB13" s="312">
        <v>6</v>
      </c>
      <c r="AC13" s="357">
        <f t="shared" si="3"/>
        <v>141</v>
      </c>
    </row>
    <row r="14" spans="1:29" ht="18" customHeight="1" thickBot="1">
      <c r="A14" s="348" t="s">
        <v>33</v>
      </c>
      <c r="B14" s="320">
        <v>68</v>
      </c>
      <c r="C14" s="313">
        <v>42</v>
      </c>
      <c r="D14" s="313">
        <v>44</v>
      </c>
      <c r="E14" s="312">
        <v>75</v>
      </c>
      <c r="F14" s="312">
        <v>135</v>
      </c>
      <c r="G14" s="312">
        <v>448</v>
      </c>
      <c r="H14" s="313">
        <v>507</v>
      </c>
      <c r="I14" s="313">
        <v>808</v>
      </c>
      <c r="J14" s="317">
        <v>795</v>
      </c>
      <c r="K14" s="312">
        <v>313</v>
      </c>
      <c r="L14" s="312">
        <v>246</v>
      </c>
      <c r="M14" s="312">
        <v>143</v>
      </c>
      <c r="N14" s="350">
        <f t="shared" si="2"/>
        <v>3624</v>
      </c>
      <c r="O14" s="124"/>
      <c r="P14" s="500" t="s">
        <v>33</v>
      </c>
      <c r="Q14" s="322">
        <v>9</v>
      </c>
      <c r="R14" s="313">
        <v>16</v>
      </c>
      <c r="S14" s="313">
        <v>12</v>
      </c>
      <c r="T14" s="312">
        <v>6</v>
      </c>
      <c r="U14" s="323">
        <v>7</v>
      </c>
      <c r="V14" s="323">
        <v>14</v>
      </c>
      <c r="W14" s="313">
        <v>9</v>
      </c>
      <c r="X14" s="313">
        <v>14</v>
      </c>
      <c r="Y14" s="313">
        <v>9</v>
      </c>
      <c r="Z14" s="313">
        <v>9</v>
      </c>
      <c r="AA14" s="323">
        <v>8</v>
      </c>
      <c r="AB14" s="323">
        <v>7</v>
      </c>
      <c r="AC14" s="357">
        <f t="shared" si="3"/>
        <v>120</v>
      </c>
    </row>
    <row r="15" spans="1:29" ht="18" hidden="1" customHeight="1" thickBot="1">
      <c r="A15" s="13" t="s">
        <v>34</v>
      </c>
      <c r="B15" s="324">
        <v>71</v>
      </c>
      <c r="C15" s="324">
        <v>97</v>
      </c>
      <c r="D15" s="324">
        <v>61</v>
      </c>
      <c r="E15" s="325">
        <v>105</v>
      </c>
      <c r="F15" s="325">
        <v>198</v>
      </c>
      <c r="G15" s="325">
        <v>442</v>
      </c>
      <c r="H15" s="326">
        <v>790</v>
      </c>
      <c r="I15" s="16">
        <v>674</v>
      </c>
      <c r="J15" s="16">
        <v>594</v>
      </c>
      <c r="K15" s="325">
        <v>275</v>
      </c>
      <c r="L15" s="325">
        <v>133</v>
      </c>
      <c r="M15" s="325">
        <v>108</v>
      </c>
      <c r="N15" s="350">
        <f t="shared" si="2"/>
        <v>3548</v>
      </c>
      <c r="O15" s="10"/>
      <c r="P15" s="349" t="s">
        <v>34</v>
      </c>
      <c r="Q15" s="324">
        <v>7</v>
      </c>
      <c r="R15" s="324">
        <v>13</v>
      </c>
      <c r="S15" s="324">
        <v>12</v>
      </c>
      <c r="T15" s="325">
        <v>11</v>
      </c>
      <c r="U15" s="325">
        <v>12</v>
      </c>
      <c r="V15" s="325">
        <v>15</v>
      </c>
      <c r="W15" s="325">
        <v>20</v>
      </c>
      <c r="X15" s="325">
        <v>15</v>
      </c>
      <c r="Y15" s="325">
        <v>15</v>
      </c>
      <c r="Z15" s="325">
        <v>20</v>
      </c>
      <c r="AA15" s="325">
        <v>9</v>
      </c>
      <c r="AB15" s="325">
        <v>7</v>
      </c>
      <c r="AC15" s="356">
        <f t="shared" si="3"/>
        <v>156</v>
      </c>
    </row>
    <row r="16" spans="1:29" ht="13.8" hidden="1" thickBot="1">
      <c r="A16" s="18" t="s">
        <v>35</v>
      </c>
      <c r="B16" s="322">
        <v>38</v>
      </c>
      <c r="C16" s="325">
        <v>19</v>
      </c>
      <c r="D16" s="325">
        <v>38</v>
      </c>
      <c r="E16" s="325">
        <v>203</v>
      </c>
      <c r="F16" s="325">
        <v>146</v>
      </c>
      <c r="G16" s="325">
        <v>439</v>
      </c>
      <c r="H16" s="326">
        <v>964</v>
      </c>
      <c r="I16" s="326">
        <v>1154</v>
      </c>
      <c r="J16" s="325">
        <v>423</v>
      </c>
      <c r="K16" s="325">
        <v>388</v>
      </c>
      <c r="L16" s="325">
        <v>176</v>
      </c>
      <c r="M16" s="325">
        <v>143</v>
      </c>
      <c r="N16" s="327">
        <f t="shared" si="2"/>
        <v>4131</v>
      </c>
      <c r="O16" s="10"/>
      <c r="P16" s="17" t="s">
        <v>35</v>
      </c>
      <c r="Q16" s="325">
        <v>7</v>
      </c>
      <c r="R16" s="325">
        <v>7</v>
      </c>
      <c r="S16" s="325">
        <v>8</v>
      </c>
      <c r="T16" s="325">
        <v>12</v>
      </c>
      <c r="U16" s="325">
        <v>9</v>
      </c>
      <c r="V16" s="325">
        <v>6</v>
      </c>
      <c r="W16" s="325">
        <v>11</v>
      </c>
      <c r="X16" s="325">
        <v>8</v>
      </c>
      <c r="Y16" s="325">
        <v>16</v>
      </c>
      <c r="Z16" s="325">
        <v>40</v>
      </c>
      <c r="AA16" s="325">
        <v>17</v>
      </c>
      <c r="AB16" s="325">
        <v>16</v>
      </c>
      <c r="AC16" s="325">
        <f t="shared" si="3"/>
        <v>157</v>
      </c>
    </row>
    <row r="17" spans="1:31" ht="13.8" hidden="1" thickBot="1">
      <c r="A17" s="328" t="s">
        <v>36</v>
      </c>
      <c r="B17" s="16">
        <v>49</v>
      </c>
      <c r="C17" s="16">
        <v>63</v>
      </c>
      <c r="D17" s="16">
        <v>50</v>
      </c>
      <c r="E17" s="16">
        <v>71</v>
      </c>
      <c r="F17" s="16">
        <v>144</v>
      </c>
      <c r="G17" s="16">
        <v>374</v>
      </c>
      <c r="H17" s="121">
        <v>729</v>
      </c>
      <c r="I17" s="121">
        <v>1097</v>
      </c>
      <c r="J17" s="121">
        <v>650</v>
      </c>
      <c r="K17" s="16">
        <v>397</v>
      </c>
      <c r="L17" s="16">
        <v>192</v>
      </c>
      <c r="M17" s="16">
        <v>217</v>
      </c>
      <c r="N17" s="327">
        <f t="shared" si="2"/>
        <v>4033</v>
      </c>
      <c r="O17" s="10"/>
      <c r="P17" s="19" t="s">
        <v>36</v>
      </c>
      <c r="Q17" s="16">
        <v>10</v>
      </c>
      <c r="R17" s="16">
        <v>6</v>
      </c>
      <c r="S17" s="16">
        <v>14</v>
      </c>
      <c r="T17" s="16">
        <v>10</v>
      </c>
      <c r="U17" s="16">
        <v>10</v>
      </c>
      <c r="V17" s="16">
        <v>19</v>
      </c>
      <c r="W17" s="16">
        <v>11</v>
      </c>
      <c r="X17" s="16">
        <v>20</v>
      </c>
      <c r="Y17" s="16">
        <v>15</v>
      </c>
      <c r="Z17" s="16">
        <v>8</v>
      </c>
      <c r="AA17" s="16">
        <v>11</v>
      </c>
      <c r="AB17" s="16">
        <v>8</v>
      </c>
      <c r="AC17" s="325">
        <f t="shared" si="3"/>
        <v>142</v>
      </c>
    </row>
    <row r="18" spans="1:31" ht="13.8" hidden="1" thickBot="1">
      <c r="A18" s="18" t="s">
        <v>37</v>
      </c>
      <c r="B18" s="16">
        <v>53</v>
      </c>
      <c r="C18" s="16">
        <v>39</v>
      </c>
      <c r="D18" s="16">
        <v>74</v>
      </c>
      <c r="E18" s="16">
        <v>64</v>
      </c>
      <c r="F18" s="16">
        <v>208</v>
      </c>
      <c r="G18" s="16">
        <v>491</v>
      </c>
      <c r="H18" s="16">
        <v>454</v>
      </c>
      <c r="I18" s="121">
        <v>1068</v>
      </c>
      <c r="J18" s="16">
        <v>568</v>
      </c>
      <c r="K18" s="16">
        <v>407</v>
      </c>
      <c r="L18" s="16">
        <v>228</v>
      </c>
      <c r="M18" s="16">
        <v>81</v>
      </c>
      <c r="N18" s="321">
        <f t="shared" si="2"/>
        <v>3735</v>
      </c>
      <c r="O18" s="10"/>
      <c r="P18" s="17" t="s">
        <v>37</v>
      </c>
      <c r="Q18" s="16">
        <v>12</v>
      </c>
      <c r="R18" s="16">
        <v>13</v>
      </c>
      <c r="S18" s="16">
        <v>46</v>
      </c>
      <c r="T18" s="16">
        <v>9</v>
      </c>
      <c r="U18" s="16">
        <v>20</v>
      </c>
      <c r="V18" s="16">
        <v>4</v>
      </c>
      <c r="W18" s="16">
        <v>8</v>
      </c>
      <c r="X18" s="16">
        <v>30</v>
      </c>
      <c r="Y18" s="16">
        <v>22</v>
      </c>
      <c r="Z18" s="16">
        <v>20</v>
      </c>
      <c r="AA18" s="16">
        <v>16</v>
      </c>
      <c r="AB18" s="16">
        <v>12</v>
      </c>
      <c r="AC18" s="329">
        <f t="shared" si="3"/>
        <v>212</v>
      </c>
    </row>
    <row r="19" spans="1:31" ht="13.8" hidden="1" thickBot="1">
      <c r="A19" s="18" t="s">
        <v>23</v>
      </c>
      <c r="B19" s="122">
        <v>67</v>
      </c>
      <c r="C19" s="122">
        <v>62</v>
      </c>
      <c r="D19" s="122">
        <v>57</v>
      </c>
      <c r="E19" s="122">
        <v>77</v>
      </c>
      <c r="F19" s="122">
        <v>473</v>
      </c>
      <c r="G19" s="122">
        <v>468</v>
      </c>
      <c r="H19" s="123">
        <v>659</v>
      </c>
      <c r="I19" s="122">
        <v>851</v>
      </c>
      <c r="J19" s="122">
        <v>542</v>
      </c>
      <c r="K19" s="122">
        <v>270</v>
      </c>
      <c r="L19" s="122">
        <v>208</v>
      </c>
      <c r="M19" s="122">
        <v>174</v>
      </c>
      <c r="N19" s="330">
        <f t="shared" si="2"/>
        <v>3908</v>
      </c>
      <c r="O19" s="10" t="s">
        <v>29</v>
      </c>
      <c r="P19" s="19" t="s">
        <v>23</v>
      </c>
      <c r="Q19" s="16">
        <v>6</v>
      </c>
      <c r="R19" s="16">
        <v>25</v>
      </c>
      <c r="S19" s="16">
        <v>29</v>
      </c>
      <c r="T19" s="16">
        <v>4</v>
      </c>
      <c r="U19" s="16">
        <v>17</v>
      </c>
      <c r="V19" s="16">
        <v>19</v>
      </c>
      <c r="W19" s="16">
        <v>14</v>
      </c>
      <c r="X19" s="16">
        <v>37</v>
      </c>
      <c r="Y19" s="20">
        <v>76</v>
      </c>
      <c r="Z19" s="16">
        <v>34</v>
      </c>
      <c r="AA19" s="16">
        <v>17</v>
      </c>
      <c r="AB19" s="16">
        <v>18</v>
      </c>
      <c r="AC19" s="329">
        <f t="shared" si="3"/>
        <v>296</v>
      </c>
    </row>
    <row r="20" spans="1:31">
      <c r="A20" s="21"/>
      <c r="B20" s="331"/>
      <c r="C20" s="331"/>
      <c r="D20" s="331"/>
      <c r="E20" s="331"/>
      <c r="F20" s="331"/>
      <c r="G20" s="331"/>
      <c r="H20" s="331"/>
      <c r="I20" s="331"/>
      <c r="J20" s="331"/>
      <c r="K20" s="331"/>
      <c r="L20" s="331"/>
      <c r="M20" s="331"/>
      <c r="N20" s="22"/>
      <c r="O20" s="10"/>
      <c r="P20" s="23"/>
      <c r="Q20" s="332"/>
      <c r="R20" s="332"/>
      <c r="S20" s="332"/>
      <c r="T20" s="332"/>
      <c r="U20" s="332"/>
      <c r="V20" s="332"/>
      <c r="W20" s="332"/>
      <c r="X20" s="332"/>
      <c r="Y20" s="332"/>
      <c r="Z20" s="332"/>
      <c r="AA20" s="332"/>
      <c r="AB20" s="332"/>
      <c r="AC20" s="331"/>
    </row>
    <row r="21" spans="1:31" ht="13.5" customHeight="1">
      <c r="A21" s="738" t="s">
        <v>360</v>
      </c>
      <c r="B21" s="739"/>
      <c r="C21" s="739"/>
      <c r="D21" s="739"/>
      <c r="E21" s="739"/>
      <c r="F21" s="739"/>
      <c r="G21" s="739"/>
      <c r="H21" s="739"/>
      <c r="I21" s="739"/>
      <c r="J21" s="739"/>
      <c r="K21" s="739"/>
      <c r="L21" s="739"/>
      <c r="M21" s="739"/>
      <c r="N21" s="740"/>
      <c r="O21" s="10"/>
      <c r="P21" s="738" t="str">
        <f>+A21</f>
        <v>※2023年 第8週（2/20～2/26） 現在</v>
      </c>
      <c r="Q21" s="739"/>
      <c r="R21" s="739"/>
      <c r="S21" s="739"/>
      <c r="T21" s="739"/>
      <c r="U21" s="739"/>
      <c r="V21" s="739"/>
      <c r="W21" s="739"/>
      <c r="X21" s="739"/>
      <c r="Y21" s="739"/>
      <c r="Z21" s="739"/>
      <c r="AA21" s="739"/>
      <c r="AB21" s="739"/>
      <c r="AC21" s="740"/>
    </row>
    <row r="22" spans="1:31" ht="13.8" thickBot="1">
      <c r="A22" s="430" t="s">
        <v>244</v>
      </c>
      <c r="B22" s="10"/>
      <c r="C22" s="10"/>
      <c r="D22" s="10"/>
      <c r="E22" s="10"/>
      <c r="F22" s="10"/>
      <c r="G22" s="10" t="s">
        <v>21</v>
      </c>
      <c r="H22" s="10"/>
      <c r="I22" s="10"/>
      <c r="J22" s="10"/>
      <c r="K22" s="10"/>
      <c r="L22" s="10"/>
      <c r="M22" s="10"/>
      <c r="N22" s="25"/>
      <c r="O22" s="10"/>
      <c r="P22" s="431" t="s">
        <v>243</v>
      </c>
      <c r="Q22" s="10"/>
      <c r="R22" s="10"/>
      <c r="S22" s="10"/>
      <c r="T22" s="10"/>
      <c r="U22" s="10"/>
      <c r="V22" s="10"/>
      <c r="W22" s="10"/>
      <c r="X22" s="10"/>
      <c r="Y22" s="10"/>
      <c r="Z22" s="10"/>
      <c r="AA22" s="10"/>
      <c r="AB22" s="10"/>
      <c r="AC22" s="27"/>
    </row>
    <row r="23" spans="1:31" ht="17.25" customHeight="1" thickBot="1">
      <c r="A23" s="24"/>
      <c r="B23" s="333" t="s">
        <v>222</v>
      </c>
      <c r="C23" s="10"/>
      <c r="D23" s="427" t="s">
        <v>299</v>
      </c>
      <c r="E23" s="28"/>
      <c r="F23" s="10"/>
      <c r="G23" s="10" t="s">
        <v>21</v>
      </c>
      <c r="H23" s="10"/>
      <c r="I23" s="10"/>
      <c r="J23" s="10"/>
      <c r="K23" s="10"/>
      <c r="L23" s="10"/>
      <c r="M23" s="10"/>
      <c r="N23" s="25"/>
      <c r="O23" s="124" t="s">
        <v>21</v>
      </c>
      <c r="P23" s="211"/>
      <c r="Q23" s="334" t="s">
        <v>223</v>
      </c>
      <c r="R23" s="725" t="s">
        <v>233</v>
      </c>
      <c r="S23" s="726"/>
      <c r="T23" s="420" t="s">
        <v>240</v>
      </c>
      <c r="U23" s="420"/>
      <c r="V23" s="10"/>
      <c r="W23" s="10"/>
      <c r="X23" s="10"/>
      <c r="Y23" s="10"/>
      <c r="Z23" s="10"/>
      <c r="AA23" s="10"/>
      <c r="AB23" s="10"/>
      <c r="AC23" s="27"/>
    </row>
    <row r="24" spans="1:31" ht="15" customHeight="1">
      <c r="A24" s="24"/>
      <c r="B24" s="10"/>
      <c r="C24" s="10"/>
      <c r="D24" s="10" t="s">
        <v>29</v>
      </c>
      <c r="E24" s="10"/>
      <c r="F24" s="10"/>
      <c r="G24" s="10"/>
      <c r="H24" s="10"/>
      <c r="I24" s="10"/>
      <c r="J24" s="10"/>
      <c r="K24" s="10"/>
      <c r="L24" s="10"/>
      <c r="M24" s="10"/>
      <c r="N24" s="25"/>
      <c r="O24" s="124" t="s">
        <v>21</v>
      </c>
      <c r="P24" s="21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24" t="s">
        <v>21</v>
      </c>
      <c r="P25" s="26"/>
      <c r="Q25" s="10"/>
      <c r="R25" s="10"/>
      <c r="S25" s="10"/>
      <c r="T25" s="10"/>
      <c r="U25" s="10"/>
      <c r="V25" s="10"/>
      <c r="W25" s="10"/>
      <c r="X25" s="10"/>
      <c r="Y25" s="10"/>
      <c r="Z25" s="10"/>
      <c r="AA25" s="10"/>
      <c r="AB25" s="10"/>
      <c r="AC25" s="27"/>
      <c r="AE25" s="1" t="s">
        <v>212</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247"/>
    </row>
    <row r="29" spans="1:31">
      <c r="A29" s="24"/>
      <c r="B29" s="10"/>
      <c r="C29" s="10"/>
      <c r="D29" s="10"/>
      <c r="E29" s="10"/>
      <c r="F29" s="10"/>
      <c r="G29" s="10"/>
      <c r="H29" s="10"/>
      <c r="I29" s="10"/>
      <c r="J29" s="10"/>
      <c r="K29" s="10"/>
      <c r="L29" s="10"/>
      <c r="M29" s="10"/>
      <c r="N29" s="25"/>
      <c r="O29" s="10"/>
      <c r="P29" s="12"/>
      <c r="AC29" s="29"/>
    </row>
    <row r="30" spans="1:31">
      <c r="A30" s="24"/>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335" t="s">
        <v>29</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58" t="s">
        <v>224</v>
      </c>
      <c r="R38" s="158"/>
      <c r="S38" s="158"/>
      <c r="T38" s="158"/>
      <c r="U38" s="158"/>
      <c r="V38" s="158"/>
      <c r="W38" s="158"/>
      <c r="X38" s="158"/>
    </row>
    <row r="39" spans="1:29">
      <c r="Q39" s="158" t="s">
        <v>225</v>
      </c>
      <c r="R39" s="158"/>
      <c r="S39" s="158"/>
      <c r="T39" s="158"/>
      <c r="U39" s="158"/>
      <c r="V39" s="158"/>
      <c r="W39" s="158"/>
      <c r="X39" s="158"/>
    </row>
  </sheetData>
  <mergeCells count="7">
    <mergeCell ref="R23:S23"/>
    <mergeCell ref="A1:N1"/>
    <mergeCell ref="P1:AC1"/>
    <mergeCell ref="A2:N2"/>
    <mergeCell ref="P2:AC2"/>
    <mergeCell ref="A21:N21"/>
    <mergeCell ref="P21:AC21"/>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zoomScale="85" zoomScaleNormal="112" zoomScaleSheetLayoutView="85" workbookViewId="0">
      <selection activeCell="D13" sqref="D13"/>
    </sheetView>
  </sheetViews>
  <sheetFormatPr defaultColWidth="9" defaultRowHeight="13.2"/>
  <cols>
    <col min="1" max="1" width="2.109375" style="1" customWidth="1"/>
    <col min="2" max="2" width="25.77734375" style="101" customWidth="1"/>
    <col min="3" max="3" width="67.6640625" style="1" customWidth="1"/>
    <col min="4" max="4" width="96" style="1" customWidth="1"/>
    <col min="5" max="5" width="3.88671875" style="1" customWidth="1"/>
    <col min="6" max="16384" width="9" style="1"/>
  </cols>
  <sheetData>
    <row r="1" spans="2:7" ht="18.75" customHeight="1">
      <c r="B1" s="101" t="s">
        <v>112</v>
      </c>
    </row>
    <row r="2" spans="2:7" ht="17.25" customHeight="1" thickBot="1">
      <c r="B2" t="s">
        <v>502</v>
      </c>
      <c r="D2" s="743"/>
      <c r="E2" s="744"/>
    </row>
    <row r="3" spans="2:7" ht="16.5" customHeight="1" thickBot="1">
      <c r="B3" s="102" t="s">
        <v>113</v>
      </c>
      <c r="C3" s="258" t="s">
        <v>114</v>
      </c>
      <c r="D3" s="190" t="s">
        <v>216</v>
      </c>
    </row>
    <row r="4" spans="2:7" ht="17.25" customHeight="1" thickBot="1">
      <c r="B4" s="103" t="s">
        <v>115</v>
      </c>
      <c r="C4" s="132" t="s">
        <v>503</v>
      </c>
      <c r="D4" s="104"/>
    </row>
    <row r="5" spans="2:7" ht="17.25" customHeight="1">
      <c r="B5" s="745" t="s">
        <v>173</v>
      </c>
      <c r="C5" s="748" t="s">
        <v>213</v>
      </c>
      <c r="D5" s="749"/>
    </row>
    <row r="6" spans="2:7" ht="19.2" customHeight="1">
      <c r="B6" s="746"/>
      <c r="C6" s="750" t="s">
        <v>214</v>
      </c>
      <c r="D6" s="751"/>
      <c r="G6" s="216"/>
    </row>
    <row r="7" spans="2:7" ht="19.95" customHeight="1">
      <c r="B7" s="746"/>
      <c r="C7" s="259" t="s">
        <v>215</v>
      </c>
      <c r="D7" s="260"/>
      <c r="G7" s="216"/>
    </row>
    <row r="8" spans="2:7" ht="19.95" customHeight="1" thickBot="1">
      <c r="B8" s="747"/>
      <c r="C8" s="218" t="s">
        <v>217</v>
      </c>
      <c r="D8" s="217"/>
      <c r="G8" s="216"/>
    </row>
    <row r="9" spans="2:7" ht="34.200000000000003" customHeight="1" thickBot="1">
      <c r="B9" s="105" t="s">
        <v>116</v>
      </c>
      <c r="C9" s="752" t="s">
        <v>504</v>
      </c>
      <c r="D9" s="753"/>
    </row>
    <row r="10" spans="2:7" ht="69" customHeight="1" thickBot="1">
      <c r="B10" s="106" t="s">
        <v>117</v>
      </c>
      <c r="C10" s="754" t="s">
        <v>506</v>
      </c>
      <c r="D10" s="755"/>
    </row>
    <row r="11" spans="2:7" ht="59.4" customHeight="1" thickBot="1">
      <c r="B11" s="107"/>
      <c r="C11" s="108" t="s">
        <v>508</v>
      </c>
      <c r="D11" s="226" t="s">
        <v>507</v>
      </c>
      <c r="F11" s="1" t="s">
        <v>21</v>
      </c>
    </row>
    <row r="12" spans="2:7" ht="42.6" customHeight="1" thickBot="1">
      <c r="B12" s="105" t="s">
        <v>235</v>
      </c>
      <c r="C12" s="110" t="s">
        <v>505</v>
      </c>
      <c r="D12" s="109"/>
    </row>
    <row r="13" spans="2:7" ht="105" customHeight="1" thickBot="1">
      <c r="B13" s="111" t="s">
        <v>118</v>
      </c>
      <c r="C13" s="112" t="s">
        <v>509</v>
      </c>
      <c r="D13" s="187" t="s">
        <v>510</v>
      </c>
      <c r="F13" t="s">
        <v>29</v>
      </c>
    </row>
    <row r="14" spans="2:7" ht="79.2" customHeight="1" thickBot="1">
      <c r="B14" s="113" t="s">
        <v>119</v>
      </c>
      <c r="C14" s="741"/>
      <c r="D14" s="742"/>
    </row>
    <row r="15" spans="2:7" ht="17.25" customHeight="1"/>
    <row r="16" spans="2:7" ht="17.25" customHeight="1">
      <c r="C16" s="429"/>
      <c r="D16" s="1" t="s">
        <v>212</v>
      </c>
    </row>
    <row r="17" spans="2:5">
      <c r="C17" s="1" t="s">
        <v>29</v>
      </c>
    </row>
    <row r="18" spans="2:5">
      <c r="E18" s="1" t="s">
        <v>21</v>
      </c>
    </row>
    <row r="21" spans="2:5">
      <c r="B21" s="101" t="s">
        <v>21</v>
      </c>
    </row>
    <row r="29" spans="2:5">
      <c r="D29" s="1" t="s">
        <v>236</v>
      </c>
    </row>
  </sheetData>
  <mergeCells count="7">
    <mergeCell ref="C14:D14"/>
    <mergeCell ref="D2:E2"/>
    <mergeCell ref="B5:B8"/>
    <mergeCell ref="C5:D5"/>
    <mergeCell ref="C6:D6"/>
    <mergeCell ref="C9:D9"/>
    <mergeCell ref="C10:D10"/>
  </mergeCells>
  <phoneticPr fontId="106"/>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8　ノロウイルス関連情報 </vt:lpstr>
      <vt:lpstr>8  衛生訓話</vt:lpstr>
      <vt:lpstr>8　新型コロナウイルス情報</vt:lpstr>
      <vt:lpstr>8　食中毒記事等 </vt:lpstr>
      <vt:lpstr>8　海外情報</vt:lpstr>
      <vt:lpstr>8　感染症統計</vt:lpstr>
      <vt:lpstr>7　感染症情報</vt:lpstr>
      <vt:lpstr>8 食品回収</vt:lpstr>
      <vt:lpstr>8　食品表示</vt:lpstr>
      <vt:lpstr>8　 残留農薬　等 </vt:lpstr>
      <vt:lpstr>'7　感染症情報'!Print_Area</vt:lpstr>
      <vt:lpstr>'8  衛生訓話'!Print_Area</vt:lpstr>
      <vt:lpstr>'8　 残留農薬　等 '!Print_Area</vt:lpstr>
      <vt:lpstr>'8　ノロウイルス関連情報 '!Print_Area</vt:lpstr>
      <vt:lpstr>'8　海外情報'!Print_Area</vt:lpstr>
      <vt:lpstr>'8　感染症統計'!Print_Area</vt:lpstr>
      <vt:lpstr>'8　食中毒記事等 '!Print_Area</vt:lpstr>
      <vt:lpstr>'8 食品回収'!Print_Area</vt:lpstr>
      <vt:lpstr>'8　食品表示'!Print_Area</vt:lpstr>
      <vt:lpstr>スポンサー公告!Print_Area</vt:lpstr>
      <vt:lpstr>'8　 残留農薬　等 '!Print_Titles</vt:lpstr>
      <vt:lpstr>'8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2023-03-05T03:41:22Z</dcterms:modified>
</cp:coreProperties>
</file>