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xr:revisionPtr revIDLastSave="0" documentId="13_ncr:1_{4D8DBBF2-BCB4-418D-8E5D-656D8D692561}"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7　ノロウイルス関連情報 " sheetId="101" r:id="rId3"/>
    <sheet name="7  衛生訓話 " sheetId="137" r:id="rId4"/>
    <sheet name="7　新型コロナウイルス情報" sheetId="82" r:id="rId5"/>
    <sheet name="7　食中毒記事等 " sheetId="29" r:id="rId6"/>
    <sheet name="7　海外情報" sheetId="123" r:id="rId7"/>
    <sheet name="7　感染症統計" sheetId="125" r:id="rId8"/>
    <sheet name="6　感染症情報" sheetId="124" r:id="rId9"/>
    <sheet name="7 食品回収" sheetId="60" r:id="rId10"/>
    <sheet name="7　食品表示" sheetId="34" r:id="rId11"/>
    <sheet name="7　 残留農薬　等 " sheetId="35" r:id="rId12"/>
  </sheets>
  <definedNames>
    <definedName name="_xlnm._FilterDatabase" localSheetId="11" hidden="1">'7　 残留農薬　等 '!$A$1:$C$1</definedName>
    <definedName name="_xlnm._FilterDatabase" localSheetId="2" hidden="1">'7　ノロウイルス関連情報 '!$A$22:$G$75</definedName>
    <definedName name="_xlnm._FilterDatabase" localSheetId="5" hidden="1">'7　食中毒記事等 '!$A$1:$D$1</definedName>
    <definedName name="_xlnm.Print_Area" localSheetId="8">'6　感染症情報'!$A$1:$D$21</definedName>
    <definedName name="_xlnm.Print_Area" localSheetId="3">'7  衛生訓話 '!$A$1:$M$22</definedName>
    <definedName name="_xlnm.Print_Area" localSheetId="11">'7　 残留農薬　等 '!$A$1:$A$16</definedName>
    <definedName name="_xlnm.Print_Area" localSheetId="2">'7　ノロウイルス関連情報 '!$A$1:$N$84</definedName>
    <definedName name="_xlnm.Print_Area" localSheetId="6">'7　海外情報'!$A$1:$C$38</definedName>
    <definedName name="_xlnm.Print_Area" localSheetId="7">'7　感染症統計'!$A$1:$AC$37</definedName>
    <definedName name="_xlnm.Print_Area" localSheetId="5">'7　食中毒記事等 '!$A$1:$D$6</definedName>
    <definedName name="_xlnm.Print_Area" localSheetId="9">'7 食品回収'!$A$1:$E$47</definedName>
    <definedName name="_xlnm.Print_Area" localSheetId="10">'7　食品表示'!$A$1:$N$13</definedName>
    <definedName name="_xlnm.Print_Area" localSheetId="1">スポンサー公告!$A$1:$R$58</definedName>
    <definedName name="_xlnm.Print_Titles" localSheetId="11">'7　 残留農薬　等 '!$1:$1</definedName>
    <definedName name="_xlnm.Print_Titles" localSheetId="5">'7　食中毒記事等 '!$1:$1</definedName>
  </definedNames>
  <calcPr calcId="191029"/>
</workbook>
</file>

<file path=xl/calcChain.xml><?xml version="1.0" encoding="utf-8"?>
<calcChain xmlns="http://schemas.openxmlformats.org/spreadsheetml/2006/main">
  <c r="B11" i="78" l="1"/>
  <c r="B17" i="78"/>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G73" i="101"/>
  <c r="B14" i="78" l="1"/>
  <c r="G56" i="101"/>
  <c r="B15" i="78"/>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I23" i="82" l="1"/>
  <c r="B9" i="78"/>
  <c r="B16" i="78" l="1"/>
  <c r="G70" i="101"/>
  <c r="B70" i="101" s="1"/>
  <c r="G69" i="101"/>
  <c r="G68" i="101"/>
  <c r="G67" i="101"/>
  <c r="G66" i="101"/>
  <c r="G65" i="101"/>
  <c r="G64" i="101"/>
  <c r="G63" i="101"/>
  <c r="G62" i="101"/>
  <c r="G61" i="101"/>
  <c r="G60" i="101"/>
  <c r="G59" i="101"/>
  <c r="G58" i="101"/>
  <c r="G57"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G24" i="101"/>
  <c r="B24" i="101" s="1"/>
  <c r="G23" i="10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P11" i="82" l="1"/>
  <c r="I14" i="82" l="1"/>
  <c r="I18" i="82"/>
  <c r="I15" i="82"/>
  <c r="I16" i="82"/>
  <c r="I17" i="82"/>
  <c r="I19" i="82"/>
  <c r="I20" i="82"/>
  <c r="I21" i="82"/>
  <c r="I22" i="82"/>
  <c r="M71" i="101" l="1"/>
  <c r="N71" i="101"/>
  <c r="G74" i="101" l="1"/>
  <c r="B23" i="101"/>
  <c r="B12" i="78" l="1"/>
  <c r="L30" i="82" l="1"/>
  <c r="K28" i="82"/>
  <c r="K29" i="82"/>
  <c r="K30" i="82"/>
  <c r="I30" i="82"/>
  <c r="L27" i="82"/>
  <c r="N14" i="82" l="1"/>
  <c r="G75" i="101" l="1"/>
  <c r="F75" i="101" s="1"/>
  <c r="D10" i="78"/>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<sst xmlns="http://schemas.openxmlformats.org/spreadsheetml/2006/main" count="748" uniqueCount="514">
  <si>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</si>
  <si>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</si>
  <si>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</si>
  <si>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</si>
  <si>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</si>
  <si>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</si>
  <si>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</si>
  <si>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</si>
  <si>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</si>
  <si>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</si>
  <si>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</si>
  <si>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</si>
  <si>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</si>
  <si>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</si>
  <si>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</si>
  <si>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</si>
  <si>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</si>
  <si>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</si>
  <si>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</si>
  <si>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</si>
  <si>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</si>
  <si>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</si>
  <si>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</si>
  <si>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</si>
  <si>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</si>
  <si>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</si>
  <si>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</si>
  <si>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</si>
  <si>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</si>
  <si>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</si>
  <si>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</si>
  <si>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</si>
  <si>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</si>
  <si>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</si>
  <si>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</si>
  <si>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</si>
  <si>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</si>
  <si>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</si>
  <si>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</si>
  <si>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</si>
  <si>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</si>
  <si>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</si>
  <si>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</si>
  <si>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</si>
  <si>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</si>
  <si>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</si>
  <si>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</si>
  <si>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</si>
  <si>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</si>
  <si>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</si>
  <si>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</si>
  <si>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</si>
  <si>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</si>
  <si>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</si>
  <si>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</si>
  <si>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</si>
  <si>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</si>
  <si>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</si>
  <si>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</si>
  <si>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</si>
  <si>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</si>
  <si>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</si>
  <si>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</si>
  <si>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</si>
  <si>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</si>
  <si>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</si>
  <si>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</si>
  <si>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</si>
  <si>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</si>
  <si>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</si>
  <si>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</si>
  <si>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</si>
  <si>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</si>
  <si>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</si>
  <si>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</si>
  <si>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</si>
  <si>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</si>
  <si>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</si>
  <si>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</si>
  <si>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</si>
  <si>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</si>
  <si>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</si>
  <si>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</si>
  <si>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</si>
  <si>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</si>
  <si>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</si>
  <si>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</si>
  <si>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</si>
  <si>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</si>
  <si>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</si>
  <si>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</si>
  <si>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</si>
  <si>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</si>
  <si>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</si>
  <si>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</si>
  <si>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</si>
  <si>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</si>
  <si>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</si>
  <si>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</si>
  <si>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</si>
  <si>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</si>
  <si>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</si>
  <si>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</si>
  <si>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</si>
  <si>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</si>
  <si>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</si>
  <si>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</si>
  <si>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</si>
  <si>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</si>
  <si>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</si>
  <si>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</si>
  <si>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</si>
  <si>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</si>
  <si>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</si>
  <si>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</si>
  <si>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</si>
  <si>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</si>
  <si>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</si>
  <si>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</si>
  <si>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</si>
  <si>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</si>
  <si>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</si>
  <si>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</si>
  <si>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</si>
  <si>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</si>
  <si>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</si>
  <si>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</si>
  <si>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</si>
  <si>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</si>
  <si>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</si>
  <si>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</si>
  <si>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</si>
  <si>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</si>
  <si>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</si>
  <si>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</si>
  <si>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</si>
  <si>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</si>
  <si>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</si>
  <si>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</si>
  <si>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</si>
  <si>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</si>
  <si>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</si>
  <si>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</si>
  <si>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</si>
  <si>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</si>
  <si>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</si>
  <si>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</si>
  <si>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</si>
  <si>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</si>
  <si>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</si>
  <si>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</si>
  <si>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</si>
  <si>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</si>
  <si>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</si>
  <si>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</si>
  <si>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</si>
  <si>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</si>
  <si>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</si>
  <si>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</si>
  <si>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</si>
  <si>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</si>
  <si>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</si>
  <si>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</si>
  <si>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</si>
  <si>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</si>
  <si>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</si>
  <si>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</si>
  <si>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</si>
  <si>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</si>
  <si>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</si>
  <si>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</si>
  <si>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</si>
  <si>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</si>
  <si>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</si>
  <si>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</si>
  <si>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</si>
  <si>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</si>
  <si>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</si>
  <si>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</si>
  <si>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</si>
  <si>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</si>
  <si>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</si>
  <si>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</si>
  <si>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</si>
  <si>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</si>
  <si>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</si>
  <si>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</si>
  <si>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</si>
  <si>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</si>
  <si>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</si>
  <si>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</si>
  <si>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</si>
  <si>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</si>
  <si>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</si>
  <si>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</si>
  <si>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</si>
  <si>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</si>
  <si>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</si>
  <si>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</si>
  <si>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</si>
  <si>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</si>
  <si>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</si>
  <si>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</si>
  <si>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</si>
  <si>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</si>
  <si>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</si>
  <si>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</si>
  <si>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</si>
  <si>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</si>
  <si>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</si>
  <si>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</si>
  <si>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</si>
  <si>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</si>
  <si>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</si>
  <si>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</si>
  <si>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</si>
  <si>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</si>
  <si>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</si>
  <si>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</si>
  <si>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</si>
  <si>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</si>
  <si>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</si>
  <si>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</si>
  <si>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</si>
  <si>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</si>
  <si>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</si>
  <si>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</si>
  <si>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8．衛生訓話</t>
    <rPh sb="2" eb="4">
      <t>エイセイ</t>
    </rPh>
    <rPh sb="4" eb="6">
      <t>クンワ</t>
    </rPh>
    <phoneticPr fontId="5"/>
  </si>
  <si>
    <t>12-21年月平均</t>
  </si>
  <si>
    <t>2022年</t>
    <phoneticPr fontId="5"/>
  </si>
  <si>
    <t>1月</t>
    <phoneticPr fontId="106"/>
  </si>
  <si>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</si>
  <si>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</si>
  <si>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</si>
  <si>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</si>
  <si>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</si>
  <si>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</si>
  <si>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 xml:space="preserve">  </t>
    <phoneticPr fontId="16"/>
  </si>
  <si>
    <t>l</t>
    <phoneticPr fontId="33"/>
  </si>
  <si>
    <t>管理レベル「1」　</t>
    <phoneticPr fontId="5"/>
  </si>
  <si>
    <t>　コロナ渦</t>
    <rPh sb="4" eb="5">
      <t>ウズ</t>
    </rPh>
    <phoneticPr fontId="5"/>
  </si>
  <si>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</si>
  <si>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</si>
  <si>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</si>
  <si>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</si>
  <si>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</si>
  <si>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</si>
  <si>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</si>
  <si>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</si>
  <si>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</si>
  <si>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</si>
  <si>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</si>
  <si>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</si>
  <si>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</si>
  <si>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</si>
  <si>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</si>
  <si>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</si>
  <si>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</si>
  <si>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t>感染制御地区</t>
    <rPh sb="0" eb="2">
      <t>カンセン</t>
    </rPh>
    <rPh sb="2" eb="4">
      <t>セイギョ</t>
    </rPh>
    <rPh sb="4" eb="6">
      <t>チク</t>
    </rPh>
    <phoneticPr fontId="106"/>
  </si>
  <si>
    <t>感染拡大地区</t>
    <rPh sb="0" eb="2">
      <t>カンセン</t>
    </rPh>
    <rPh sb="2" eb="4">
      <t>カクダイ</t>
    </rPh>
    <rPh sb="4" eb="6">
      <t>チク</t>
    </rPh>
    <phoneticPr fontId="106"/>
  </si>
  <si>
    <t>皆様  週刊情報2022-48を配信いたします</t>
    <phoneticPr fontId="5"/>
  </si>
  <si>
    <r>
      <rPr>
        <b/>
        <sz val="12"/>
        <color theme="0"/>
        <rFont val="ＭＳ Ｐゴシック"/>
        <family val="3"/>
        <charset val="128"/>
      </rPr>
      <t>ブラジル</t>
    </r>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</si>
  <si>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</si>
  <si>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</si>
  <si>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毎週　　ひとつ　　覚えていきましょう</t>
    <phoneticPr fontId="5"/>
  </si>
  <si>
    <t>管理レベル「1」　</t>
  </si>
  <si>
    <t>2023年</t>
    <phoneticPr fontId="5"/>
  </si>
  <si>
    <r>
      <rPr>
        <u/>
        <sz val="12"/>
        <color theme="0"/>
        <rFont val="Inherit"/>
        <family val="2"/>
      </rPr>
      <t>中国</t>
    </r>
    <rPh sb="0" eb="2">
      <t>チュウゴク</t>
    </rPh>
    <phoneticPr fontId="106"/>
  </si>
  <si>
    <t>11月ー3月中
施設の所在市町村で流行・   食中毒が複数件報告される 
定点観測値が5.00～10.00</t>
    <phoneticPr fontId="106"/>
  </si>
  <si>
    <t>【情報共有】業界・地域のニュースを掲示して、注意を促す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106"/>
  </si>
  <si>
    <t>無し</t>
    <rPh sb="0" eb="1">
      <t>ナ</t>
    </rPh>
    <phoneticPr fontId="106"/>
  </si>
  <si>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</si>
  <si>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</si>
  <si>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2023/6週</t>
    <phoneticPr fontId="106"/>
  </si>
  <si>
    <r>
      <rPr>
        <sz val="12.55"/>
        <color theme="0"/>
        <rFont val="ＭＳ Ｐゴシック"/>
        <family val="3"/>
        <charset val="128"/>
      </rPr>
      <t>日本の</t>
    </r>
    <r>
      <rPr>
        <sz val="12.55"/>
        <color rgb="FFFFFF00"/>
        <rFont val="ＭＳ Ｐゴシック"/>
        <family val="3"/>
        <charset val="128"/>
      </rPr>
      <t>コロナ増加率はかなり落ち着いてきた。
中国は統計修正があり死亡数が一気に跳ね上がる。</t>
    </r>
    <rPh sb="0" eb="2">
      <t>ニホン</t>
    </rPh>
    <rPh sb="6" eb="8">
      <t>ゾウカ</t>
    </rPh>
    <rPh sb="8" eb="9">
      <t>リツ</t>
    </rPh>
    <rPh sb="13" eb="14">
      <t>オ</t>
    </rPh>
    <rPh sb="15" eb="16">
      <t>ツ</t>
    </rPh>
    <rPh sb="22" eb="24">
      <t>チュウゴク</t>
    </rPh>
    <rPh sb="25" eb="29">
      <t>トウケイシュウセイ</t>
    </rPh>
    <rPh sb="32" eb="35">
      <t>シボウスウ</t>
    </rPh>
    <rPh sb="36" eb="38">
      <t>イッキ</t>
    </rPh>
    <rPh sb="39" eb="40">
      <t>ハ</t>
    </rPh>
    <rPh sb="41" eb="42">
      <t>ア</t>
    </rPh>
    <phoneticPr fontId="106"/>
  </si>
  <si>
    <t>感染ピークが見えなくなる時代が到来　低め安定</t>
    <rPh sb="0" eb="2">
      <t>カンセン</t>
    </rPh>
    <rPh sb="6" eb="7">
      <t>ミ</t>
    </rPh>
    <rPh sb="12" eb="14">
      <t>ジダイ</t>
    </rPh>
    <rPh sb="15" eb="17">
      <t>トウライ</t>
    </rPh>
    <rPh sb="18" eb="19">
      <t>ヒク</t>
    </rPh>
    <rPh sb="20" eb="22">
      <t>アンテイ</t>
    </rPh>
    <phoneticPr fontId="106"/>
  </si>
  <si>
    <t>回収</t>
  </si>
  <si>
    <t>回収＆交換</t>
  </si>
  <si>
    <t>回収＆返金/交換</t>
  </si>
  <si>
    <t>回収＆返金</t>
  </si>
  <si>
    <t>とりせん</t>
  </si>
  <si>
    <t>ヤオコー</t>
  </si>
  <si>
    <t>カスミ</t>
  </si>
  <si>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</si>
  <si>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「障害者支援施設　陵東館長曽根」にて発生致しましたノロウイルスによる食中毒ですが、２月１４日をもちまして収束いたしましたことをご報告させていただきます。
ご利用者様ならびにご家族様・関係者の皆様には多大なるご心配をおかけしたことを心よりお詫び申し上げます。今後、より一層の感染防止対策を講じ、皆様方に安心していただけるよう最善を尽くして参りますので、引き続きご理解とご協力を賜りますようお願い申し上げます。</t>
    <phoneticPr fontId="106"/>
  </si>
  <si>
    <t>社会福祉法人　関西福祉会</t>
    <phoneticPr fontId="106"/>
  </si>
  <si>
    <t>二戸管内の教育・保育施設でノロウイルス 園児３０人発症 - デーリー東北 
岩手県は１６日、二戸保健所管内の教育・保育施設（園児１０７人、職員３３人）で、ノロウイルスによる感染性胃腸炎の集団発生があったと発表した。</t>
    <phoneticPr fontId="106"/>
  </si>
  <si>
    <t xml:space="preserve">デーリー東北 </t>
    <rPh sb="4" eb="6">
      <t>トウホク</t>
    </rPh>
    <phoneticPr fontId="106"/>
  </si>
  <si>
    <t>幼稚園児など２８１人にノロウイルスによる集団食中毒が発生しました。食中毒は８日に、福岡市南区の幼稚園から保健福祉センターへ「園児と職員複数人が嘔吐・下痢の食中毒症状が出ている」と連絡があり発覚。３日から９日までに作られた弁当を食べた幼稚園や保育園２５カ所で園児と職員あわせて２８１人に、嘔吐・下痢・発熱などの症状がでました。</t>
    <phoneticPr fontId="106"/>
  </si>
  <si>
    <t>KBC</t>
    <phoneticPr fontId="106"/>
  </si>
  <si>
    <t>食中毒があったのは、金沢市片町のすし店「鮨一」です。金沢市保健所によりますと、7日にこの店で食事をした20代から30代の男女5人が、翌日から下痢や嘔吐、発熱などの症状を訴え、うち1人は1泊の入院をしました。現在は、5人とも回復に向かっているということです。</t>
    <phoneticPr fontId="106"/>
  </si>
  <si>
    <t>MRO北陸放送</t>
    <rPh sb="3" eb="7">
      <t>ホクリクホウソウ</t>
    </rPh>
    <phoneticPr fontId="106"/>
  </si>
  <si>
    <t>兵庫県西宮市保健所は17日、同市の飲食店「鮨・酒・肴　杉玉（すぎだま）　西宮北口」でノロウイルスによる食中毒が発生したと発表した。　11、12日にすしや刺し身を飲食した客のうち計13人が下痢や嘔吐（おうと）、発熱などの症状を訴えた。うち7人と、調理担当の従業員1人の便からノロウイルスが検出された。重症者はいないという。市保健所は17日から3日間、同店に営業停止を命じた。</t>
    <phoneticPr fontId="106"/>
  </si>
  <si>
    <t>朝日新聞</t>
    <rPh sb="0" eb="4">
      <t>アサヒシンブン</t>
    </rPh>
    <phoneticPr fontId="106"/>
  </si>
  <si>
    <t>愛知県豊田市は十七日、市内のこども園などにおかずを提供する同市衣ケ原の弁当製造業トフスが製造した弁当などを食べた百人余に食中毒の症状があり、その一部や調理者の便からノロウイルスが検出されたと発表した。市は、同日付で営業禁止処分にした。トフスによると、十七日までに弁当などを食べた企業やこども園の百五人と、高齢者向け配食サービスの利用者二十三人が体調不良を訴えている。そのうち八人と、調理従事者十六人からノロウイルスが検出された。十七日時点で入院した人はいない。</t>
    <phoneticPr fontId="106"/>
  </si>
  <si>
    <t>中日新聞</t>
    <rPh sb="0" eb="4">
      <t>チュウニチシンブン</t>
    </rPh>
    <phoneticPr fontId="106"/>
  </si>
  <si>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</si>
  <si>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</si>
  <si>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</si>
  <si>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</si>
  <si>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</si>
  <si>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</si>
  <si>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</si>
  <si>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</si>
  <si>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</si>
  <si>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 xml:space="preserve"> GⅡ　6週　4例</t>
    <rPh sb="5" eb="6">
      <t>シュウ</t>
    </rPh>
    <phoneticPr fontId="5"/>
  </si>
  <si>
    <t xml:space="preserve"> GⅡ　7週　0例</t>
    <rPh sb="8" eb="9">
      <t>レイ</t>
    </rPh>
    <phoneticPr fontId="5"/>
  </si>
  <si>
    <t>今週のニュース（Noroｖｉｒｕｓ） (2/20-2/26)</t>
    <rPh sb="0" eb="2">
      <t>コンシュウ</t>
    </rPh>
    <phoneticPr fontId="5"/>
  </si>
  <si>
    <t>2023/7週</t>
    <phoneticPr fontId="106"/>
  </si>
  <si>
    <t>新規感染者数　 148週目</t>
    <rPh sb="0" eb="2">
      <t>シンキ</t>
    </rPh>
    <rPh sb="2" eb="5">
      <t>カンセンシャ</t>
    </rPh>
    <rPh sb="5" eb="6">
      <t>スウ</t>
    </rPh>
    <rPh sb="11" eb="13">
      <t>シュウメ</t>
    </rPh>
    <phoneticPr fontId="5"/>
  </si>
  <si>
    <t>今週の新型コロナ 新規感染者数　世界で101万人(対前週の増減 : 13万人減少)</t>
    <rPh sb="0" eb="2">
      <t>コンシュウ</t>
    </rPh>
    <rPh sb="9" eb="15">
      <t>シンキカンセンシャスウ</t>
    </rPh>
    <rPh sb="23" eb="24">
      <t>ニン</t>
    </rPh>
    <rPh sb="24" eb="25">
      <t>タイ</t>
    </rPh>
    <rPh sb="25" eb="27">
      <t>ゼンシュウ</t>
    </rPh>
    <rPh sb="29" eb="31">
      <t>ゾウゲン</t>
    </rPh>
    <rPh sb="36" eb="38">
      <t>マンニン</t>
    </rPh>
    <rPh sb="38" eb="40">
      <t>ゲンショウ</t>
    </rPh>
    <phoneticPr fontId="5"/>
  </si>
  <si>
    <t xml:space="preserve">
世界の新規感染者数: 101万人で感染持続 　世界的にはコロナ感染は終息に向かい始めたといえる。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7">
      <t>セカイテキ</t>
    </rPh>
    <rPh sb="32" eb="34">
      <t>カンセン</t>
    </rPh>
    <rPh sb="35" eb="37">
      <t>シュウソク</t>
    </rPh>
    <rPh sb="38" eb="39">
      <t>ム</t>
    </rPh>
    <rPh sb="41" eb="42">
      <t>ハジ</t>
    </rPh>
    <rPh sb="50" eb="53">
      <t>キタハンキュウ</t>
    </rPh>
    <rPh sb="54" eb="55">
      <t>フユ</t>
    </rPh>
    <rPh sb="56" eb="57">
      <t>ム</t>
    </rPh>
    <rPh sb="68" eb="70">
      <t>ドウジ</t>
    </rPh>
    <rPh sb="70" eb="72">
      <t>リュウコウ</t>
    </rPh>
    <rPh sb="73" eb="75">
      <t>ケイカイ</t>
    </rPh>
    <phoneticPr fontId="5"/>
  </si>
  <si>
    <t>Reported 2/26　 7:20 (前週より101万人) 　　世界は感染　第五波は終息中、アジアでは一部拡大傾向</t>
    <rPh sb="21" eb="23">
      <t>ゼンシュウ</t>
    </rPh>
    <rPh sb="22" eb="23">
      <t>シュウ</t>
    </rPh>
    <rPh sb="23" eb="24">
      <t>ゼンシュウ</t>
    </rPh>
    <rPh sb="28" eb="30">
      <t>マンニン</t>
    </rPh>
    <rPh sb="34" eb="36">
      <t>セカイ</t>
    </rPh>
    <rPh sb="37" eb="39">
      <t>カンセン</t>
    </rPh>
    <rPh sb="40" eb="42">
      <t>ダイゴ</t>
    </rPh>
    <rPh sb="42" eb="43">
      <t>ナミ</t>
    </rPh>
    <rPh sb="44" eb="46">
      <t>シュウソク</t>
    </rPh>
    <rPh sb="46" eb="47">
      <t>チュウ</t>
    </rPh>
    <rPh sb="53" eb="55">
      <t>イチブ</t>
    </rPh>
    <rPh sb="55" eb="59">
      <t>カクダイケイコウ</t>
    </rPh>
    <phoneticPr fontId="5"/>
  </si>
  <si>
    <t xml:space="preserve">         南部アフリカ・インド・中東では感染終息</t>
    <rPh sb="9" eb="11">
      <t>ナンブ</t>
    </rPh>
    <rPh sb="20" eb="22">
      <t>チュウトウ</t>
    </rPh>
    <rPh sb="24" eb="28">
      <t>カンセンシュウソク</t>
    </rPh>
    <phoneticPr fontId="106"/>
  </si>
  <si>
    <t>先週に比べて全国平均は</t>
    <phoneticPr fontId="5"/>
  </si>
  <si>
    <t>栃木県保健福祉部は22日、那須塩原市睦の飲食店「まぐろダイニング　美蔵（びくら）　ホテルルートイン西那須野店」が提供した食事が原因で、ノロウイルスによる食中毒が発生したと発表した。県は同日、食品衛生法に基づき、衛生的環境が確保されるまで同店の営業を禁止とした。</t>
    <phoneticPr fontId="106"/>
  </si>
  <si>
    <t>下野新聞</t>
    <rPh sb="0" eb="2">
      <t>シモノ</t>
    </rPh>
    <rPh sb="2" eb="4">
      <t>シンブン</t>
    </rPh>
    <phoneticPr fontId="106"/>
  </si>
  <si>
    <t>愛媛県松野町の飲食店が調理した仕出し弁当を食べた12人が嘔吐や下痢などの症状を訴え、保健所は、食中毒と断定しこの飲食店を3日間の営業停止処分としました。
営業停止処分を受けたのは、松野町豊岡の飲食店「魚聖鮮魚」です。</t>
    <phoneticPr fontId="106"/>
  </si>
  <si>
    <t>あいテレビ</t>
    <phoneticPr fontId="106"/>
  </si>
  <si>
    <t>山形市の飲食店で今月18日に食事をした複数の客が下痢などの食中毒症状を訴え、その後の調べでノロウイルスが原因と分かった。食中毒が発生したのは、山形市木の実町の飲食店「和工房空海」。山形市保健所によると、今月18日の夕方にこの店で食事をしたグループから、参加した複数人が下痢や吐き気などの食中毒症状を訴えていると店に連絡があった</t>
    <phoneticPr fontId="106"/>
  </si>
  <si>
    <t>さくらんぼテレビ</t>
    <phoneticPr fontId="106"/>
  </si>
  <si>
    <t>2日間で提供された朝食や夕食を食べた101人のうち70人が、腹痛やおう吐の症状を訴えていましたが、全員が回復に向かっているということです。
検査した20人のうち、調理スタッフも含め16人からノロウイルスが検出されていて、県は、食材を通じて二次汚染が起きた可能性が高いと見ています。</t>
    <phoneticPr fontId="106"/>
  </si>
  <si>
    <t>テレビ長崎</t>
    <rPh sb="3" eb="5">
      <t>ナガサキ</t>
    </rPh>
    <phoneticPr fontId="106"/>
  </si>
  <si>
    <t>au Webポータ</t>
    <phoneticPr fontId="106"/>
  </si>
  <si>
    <t xml:space="preserve">葬儀場2カ所で食事の49人が食中毒 調理従事者1人からノロウイルス検出 - 
葬儀場2カ所で食事の49人が食中毒 調理従事者1人からノロウイルス検出. 京都府は22日、宇治市槙島町の仕出店「京料理 心月 槙島店」の料理を食べた宇治市や ...
 </t>
    <phoneticPr fontId="106"/>
  </si>
  <si>
    <t>令和5年2月15日（水曜日）午後5時10分、千葉県から東京都に「千葉県在住のグループ37名が2月13日（月曜日）に都内で仕出し弁当を喫食したところ、18名がおう吐等の症状を呈した。」旨、連絡があった。調査の結果、当該弁当は品川区内の施設で調理されたことが判明した。患者のふん便からノロウイルスを検出した。</t>
    <phoneticPr fontId="106"/>
  </si>
  <si>
    <t>東京都公表</t>
    <rPh sb="0" eb="3">
      <t>トウキョウト</t>
    </rPh>
    <rPh sb="3" eb="5">
      <t>コウヒョウ</t>
    </rPh>
    <phoneticPr fontId="106"/>
  </si>
  <si>
    <t xml:space="preserve">函館の保育所でノロウイルス集団感染 - 函館新聞デジタル 
函館の保育所でノロウイルス集団感染 · 社会 · 函館新たに５８人感染 渡島２４人、桧山３人 · 道内８２２人感染、４人死亡 · 小笠原さんに函館中央署長感謝状 暴追 </t>
    <phoneticPr fontId="106"/>
  </si>
  <si>
    <t xml:space="preserve">函館新聞デジタル </t>
    <rPh sb="0" eb="2">
      <t>ハコダテ</t>
    </rPh>
    <rPh sb="2" eb="4">
      <t>シンブン</t>
    </rPh>
    <phoneticPr fontId="106"/>
  </si>
  <si>
    <t>集団食中毒が確認されたのは秋田県湯沢市の雄勝中央病院。
　秋田県によると2月14日に給食を食べた入院患者など20人が下痢や嘔吐などの症状を訴え、複数人からノロウイルスが検出された。　湯沢保健所は給食が原因とする食中毒と断定し調理した施設を18日から20日まで3日間の営業停止処分とした。</t>
    <phoneticPr fontId="106"/>
  </si>
  <si>
    <t>秋田テレビ</t>
    <rPh sb="0" eb="2">
      <t>アキタ</t>
    </rPh>
    <phoneticPr fontId="106"/>
  </si>
  <si>
    <t>一度発生すると大規模な食中毒になりやすいウェルシュ菌は冬でも起こります。環境中にいて、熱に強く、雨上がりに埃が
乾燥し舞い上がる際、乾燥が続く今のような天候時に調理材料に紛れ込みます。　大量調理品を加熱した後、粗熱取が不
十分な場合、特に危険です。60℃～30℃の温度帯を速やかに通過させること、つまり急速冷却することが必要重要です。</t>
    <rPh sb="0" eb="2">
      <t>イチド</t>
    </rPh>
    <rPh sb="2" eb="4">
      <t>ハッセイ</t>
    </rPh>
    <rPh sb="7" eb="10">
      <t>ダイキボ</t>
    </rPh>
    <rPh sb="11" eb="14">
      <t>ショクチュウドク</t>
    </rPh>
    <rPh sb="25" eb="26">
      <t>キン</t>
    </rPh>
    <rPh sb="27" eb="28">
      <t>フユ</t>
    </rPh>
    <rPh sb="30" eb="31">
      <t>オ</t>
    </rPh>
    <rPh sb="36" eb="39">
      <t>カンキョウチュウ</t>
    </rPh>
    <rPh sb="43" eb="44">
      <t>ネツ</t>
    </rPh>
    <rPh sb="45" eb="46">
      <t>ツヨ</t>
    </rPh>
    <rPh sb="48" eb="50">
      <t>アメア</t>
    </rPh>
    <rPh sb="53" eb="54">
      <t>ホコリ</t>
    </rPh>
    <rPh sb="56" eb="58">
      <t>カンソウ</t>
    </rPh>
    <rPh sb="59" eb="60">
      <t>マ</t>
    </rPh>
    <rPh sb="61" eb="62">
      <t>ア</t>
    </rPh>
    <rPh sb="64" eb="65">
      <t>サイ</t>
    </rPh>
    <rPh sb="66" eb="68">
      <t>カンソウ</t>
    </rPh>
    <rPh sb="69" eb="70">
      <t>ツヅ</t>
    </rPh>
    <rPh sb="71" eb="72">
      <t>イマ</t>
    </rPh>
    <rPh sb="76" eb="78">
      <t>テンコウ</t>
    </rPh>
    <rPh sb="78" eb="79">
      <t>ジ</t>
    </rPh>
    <rPh sb="80" eb="82">
      <t>チョウリ</t>
    </rPh>
    <rPh sb="82" eb="84">
      <t>ザイリョウ</t>
    </rPh>
    <rPh sb="85" eb="86">
      <t>マギ</t>
    </rPh>
    <rPh sb="87" eb="88">
      <t>コ</t>
    </rPh>
    <rPh sb="93" eb="95">
      <t>タイリョウ</t>
    </rPh>
    <rPh sb="95" eb="97">
      <t>チョウリ</t>
    </rPh>
    <rPh sb="97" eb="98">
      <t>ヒン</t>
    </rPh>
    <rPh sb="99" eb="101">
      <t>カネツ</t>
    </rPh>
    <rPh sb="103" eb="104">
      <t>アト</t>
    </rPh>
    <rPh sb="105" eb="107">
      <t>アラネツ</t>
    </rPh>
    <rPh sb="107" eb="108">
      <t>トリ</t>
    </rPh>
    <rPh sb="114" eb="116">
      <t>バアイ</t>
    </rPh>
    <rPh sb="117" eb="118">
      <t>トク</t>
    </rPh>
    <rPh sb="119" eb="121">
      <t>キケン</t>
    </rPh>
    <rPh sb="132" eb="134">
      <t>オンド</t>
    </rPh>
    <rPh sb="134" eb="135">
      <t>タイ</t>
    </rPh>
    <rPh sb="136" eb="137">
      <t>スミ</t>
    </rPh>
    <rPh sb="140" eb="142">
      <t>ツウカ</t>
    </rPh>
    <rPh sb="151" eb="153">
      <t>キュウソク</t>
    </rPh>
    <rPh sb="153" eb="155">
      <t>レイキャク</t>
    </rPh>
    <rPh sb="160" eb="162">
      <t>ヒツヨウ</t>
    </rPh>
    <rPh sb="162" eb="164">
      <t>ジュウヨウ</t>
    </rPh>
    <phoneticPr fontId="5"/>
  </si>
  <si>
    <r>
      <rPr>
        <b/>
        <sz val="14"/>
        <color indexed="13"/>
        <rFont val="ＭＳ Ｐゴシック"/>
        <family val="3"/>
        <charset val="128"/>
      </rPr>
      <t xml:space="preserve">★熱に強い食中毒菌の代表例がウェルシュ菌、セレウス
菌です。
</t>
    </r>
    <r>
      <rPr>
        <b/>
        <sz val="14"/>
        <color indexed="9"/>
        <rFont val="ＭＳ Ｐゴシック"/>
        <family val="3"/>
        <charset val="128"/>
      </rPr>
      <t>★環境中には、こうした耐熱芽胞(がほう)菌がたくさん存
在しています。特に運動場の砂埃には大量のウェルシュ菌
が含まれています。大量の和え物、煮物、スープ、シ
チュー、カレーなどを調理した場合、その喫食までに時間を
置く場合には、必ず粗熱取をしましょう。</t>
    </r>
    <r>
      <rPr>
        <b/>
        <sz val="14"/>
        <color indexed="13"/>
        <rFont val="ＭＳ Ｐゴシック"/>
        <family val="3"/>
        <charset val="128"/>
      </rPr>
      <t xml:space="preserve">大量調理品の鍋
中心部は非常にゆっくりとしか温度が下がりません。６０℃
から30℃付近をゆっくり長時間経過すると、耐熱残存菌が
爆発的に増殖します。
</t>
    </r>
    <r>
      <rPr>
        <b/>
        <sz val="14"/>
        <color indexed="51"/>
        <rFont val="ＭＳ Ｐゴシック"/>
        <family val="3"/>
        <charset val="128"/>
      </rPr>
      <t>★粗熱取は、耐熱食中毒菌に至適な発育温度を与えない
工程です。　                          
★そして、調理品提供には再加熱が必須です。　　　　　　　　　　　　　　　　　　　　　　　　　　　　　　　　　　　　</t>
    </r>
    <rPh sb="10" eb="12">
      <t>ダイヒョウ</t>
    </rPh>
    <rPh sb="12" eb="13">
      <t>レイ</t>
    </rPh>
    <rPh sb="26" eb="27">
      <t>キン</t>
    </rPh>
    <rPh sb="42" eb="44">
      <t>タイネツ</t>
    </rPh>
    <rPh sb="44" eb="46">
      <t>ガホウ</t>
    </rPh>
    <rPh sb="51" eb="52">
      <t>キン</t>
    </rPh>
    <rPh sb="76" eb="78">
      <t>タイリョウ</t>
    </rPh>
    <rPh sb="84" eb="85">
      <t>キン</t>
    </rPh>
    <rPh sb="87" eb="88">
      <t>フク</t>
    </rPh>
    <rPh sb="95" eb="97">
      <t>タイリョウ</t>
    </rPh>
    <rPh sb="102" eb="104">
      <t>ニモノ</t>
    </rPh>
    <rPh sb="121" eb="123">
      <t>チョウリ</t>
    </rPh>
    <rPh sb="125" eb="127">
      <t>バアイ</t>
    </rPh>
    <rPh sb="130" eb="132">
      <t>キッショク</t>
    </rPh>
    <rPh sb="135" eb="137">
      <t>ジカン</t>
    </rPh>
    <rPh sb="139" eb="140">
      <t>オ</t>
    </rPh>
    <rPh sb="141" eb="143">
      <t>バアイ</t>
    </rPh>
    <rPh sb="146" eb="147">
      <t>カナラ</t>
    </rPh>
    <rPh sb="150" eb="151">
      <t>トリ</t>
    </rPh>
    <rPh sb="164" eb="165">
      <t>ナベ</t>
    </rPh>
    <rPh sb="166" eb="168">
      <t>チュウシン</t>
    </rPh>
    <rPh sb="168" eb="169">
      <t>ブ</t>
    </rPh>
    <rPh sb="170" eb="172">
      <t>ヒジョウ</t>
    </rPh>
    <rPh sb="180" eb="182">
      <t>オンド</t>
    </rPh>
    <rPh sb="234" eb="236">
      <t>アラネツ</t>
    </rPh>
    <rPh sb="236" eb="237">
      <t>トリ</t>
    </rPh>
    <rPh sb="239" eb="241">
      <t>タイネツ</t>
    </rPh>
    <rPh sb="241" eb="244">
      <t>ショクチュウドク</t>
    </rPh>
    <rPh sb="244" eb="245">
      <t>キン</t>
    </rPh>
    <rPh sb="246" eb="248">
      <t>シテキ</t>
    </rPh>
    <rPh sb="249" eb="251">
      <t>ハツイク</t>
    </rPh>
    <rPh sb="251" eb="253">
      <t>オンド</t>
    </rPh>
    <rPh sb="254" eb="255">
      <t>アタ</t>
    </rPh>
    <rPh sb="259" eb="261">
      <t>コウテイ</t>
    </rPh>
    <rPh sb="297" eb="299">
      <t>チョウリ</t>
    </rPh>
    <rPh sb="299" eb="300">
      <t>ヒン</t>
    </rPh>
    <rPh sb="300" eb="302">
      <t>テイキョウ</t>
    </rPh>
    <rPh sb="304" eb="307">
      <t>サイカネツ</t>
    </rPh>
    <rPh sb="308" eb="310">
      <t>ヒッスウ</t>
    </rPh>
    <phoneticPr fontId="5"/>
  </si>
  <si>
    <t>　↓　職場の先輩は以下のことを理解して　わかり易く　指導しましょう　↓</t>
    <phoneticPr fontId="5"/>
  </si>
  <si>
    <t>　　なぜ　(スープ、カレー、シチュー等、大容量の煮物)は速やかに冷やすのでしょうか?</t>
    <rPh sb="18" eb="19">
      <t>ナド</t>
    </rPh>
    <rPh sb="20" eb="23">
      <t>ダイヨウリョウ</t>
    </rPh>
    <rPh sb="24" eb="26">
      <t>ニモノ</t>
    </rPh>
    <rPh sb="28" eb="29">
      <t>スミ</t>
    </rPh>
    <rPh sb="32" eb="33">
      <t>ヒ</t>
    </rPh>
    <phoneticPr fontId="5"/>
  </si>
  <si>
    <t>　　　　　今週のお題(大量調理の加熱後は、粗熱取りが必要です)</t>
    <rPh sb="11" eb="13">
      <t>タイリョウ</t>
    </rPh>
    <rPh sb="13" eb="15">
      <t>チョウリ</t>
    </rPh>
    <rPh sb="16" eb="18">
      <t>カネツ</t>
    </rPh>
    <rPh sb="18" eb="19">
      <t>ゴ</t>
    </rPh>
    <rPh sb="21" eb="23">
      <t>アラネツ</t>
    </rPh>
    <rPh sb="23" eb="24">
      <t>トリ</t>
    </rPh>
    <rPh sb="26" eb="28">
      <t>ヒツヨウ</t>
    </rPh>
    <phoneticPr fontId="5"/>
  </si>
  <si>
    <t>食中毒情報  (2/20-2/26)</t>
    <rPh sb="0" eb="3">
      <t>ショクチュウドク</t>
    </rPh>
    <rPh sb="3" eb="5">
      <t>ジョウホウ</t>
    </rPh>
    <phoneticPr fontId="5"/>
  </si>
  <si>
    <t>海外情報  (2/20-2/26)</t>
    <rPh sb="0" eb="2">
      <t>カイガイ</t>
    </rPh>
    <rPh sb="2" eb="4">
      <t>ジョウホウ</t>
    </rPh>
    <phoneticPr fontId="5"/>
  </si>
  <si>
    <t>食品リコール・回収情報
 (2/20-2/26)</t>
    <rPh sb="0" eb="2">
      <t>ショクヒン</t>
    </rPh>
    <rPh sb="7" eb="9">
      <t>カイシュウ</t>
    </rPh>
    <rPh sb="9" eb="11">
      <t>ジョウホウ</t>
    </rPh>
    <phoneticPr fontId="5"/>
  </si>
  <si>
    <t>食品表示 (2/20-2/26)</t>
    <rPh sb="0" eb="2">
      <t>ショクヒン</t>
    </rPh>
    <rPh sb="2" eb="4">
      <t>ヒョウジ</t>
    </rPh>
    <phoneticPr fontId="5"/>
  </si>
  <si>
    <t>残留農薬 (2/20-2/26)</t>
    <phoneticPr fontId="16"/>
  </si>
  <si>
    <t>※2023年 第7週（2/13～2/19） 現在</t>
    <phoneticPr fontId="5"/>
  </si>
  <si>
    <t>平年並み</t>
    <rPh sb="0" eb="3">
      <t>ヘイネンナ</t>
    </rPh>
    <phoneticPr fontId="106"/>
  </si>
  <si>
    <t>2023年 第6週（2月6日〜 2月12日）</t>
    <phoneticPr fontId="106"/>
  </si>
  <si>
    <t>結核例217</t>
    <phoneticPr fontId="5"/>
  </si>
  <si>
    <t>累積報告数：104例（有症者56例、うちHUS 1例．死亡なし）
腸チフス3例 感染地域：パキスタン2例、インド1例</t>
    <phoneticPr fontId="106"/>
  </si>
  <si>
    <t>血清群・毒素型：‌O121 VT2（1例）、O128 VT1・VT2（1例）、O157 VT1・VT2（1例）、O157 VT2（1例）、
O18 VT1（1例）、O26 VT1（1例）、その他・不明（4例）</t>
    <phoneticPr fontId="106"/>
  </si>
  <si>
    <t xml:space="preserve">年齢群：‌5歳（1例）、10代（1例）、20代（4例）、30代（2例）、40代（1例）、
50代（1例）
</t>
    <phoneticPr fontId="106"/>
  </si>
  <si>
    <t xml:space="preserve">腸管出血性大腸菌感染症10例（有症者6例、うちHUS なし）
感染地域：国内8例、国内・国外不明2例
国内の感染地域：‌群馬県1例、埼玉県1例、千葉県1例、東京都1例、長野県1例、福岡県1例、佐賀県1例、国内（都道府県不明）1例
</t>
    <phoneticPr fontId="106"/>
  </si>
  <si>
    <t>E型肝炎9例 感染地域（感染源）：‌東京都2例（不明2例）、神奈川県2例（不明
2例）、山形県1例（不明）、福岡県1例（不明）、沖縄県1例（猪肉）、
国内（都道府県不明）1例（不明）、国内・国外不明1例（不明）
A型肝炎1例 感染地域：パキスタン</t>
    <phoneticPr fontId="106"/>
  </si>
  <si>
    <t>レジオネラ症22例（肺炎型18例、ポンティアック型4例）
感染地域：‌静岡県4例、神奈川県3例、新潟県2例、栃木県1例、群馬県1例、東京都1例、福井県1例、
岐阜県1例、大阪府1例、島根県1例、福岡県1例、熊本県1例、沖縄県1例、
国内（都道府県不明）1例、国内・国外不明2例
年齢群：‌40代（2例）、50代（1例）、60代（3例）、70代（5例）、80代（7例）、90代以上（4例）累積報告数：152例</t>
    <phoneticPr fontId="106"/>
  </si>
  <si>
    <t>アメーバ赤痢6例（腸管アメーバ症6例）
感染地域：‌静岡県2例、東京都1例、国内（都道府県不明）1例、国内・国外不明2例
感染経路：経口感染2例、その他・不明4例</t>
    <phoneticPr fontId="106"/>
  </si>
  <si>
    <t>いわちく</t>
  </si>
  <si>
    <t>ヴェラジャパン</t>
  </si>
  <si>
    <t>イオン九州</t>
  </si>
  <si>
    <t>石川食品</t>
  </si>
  <si>
    <t>フレッセイ</t>
  </si>
  <si>
    <t>国分北海道</t>
  </si>
  <si>
    <t>栄泉堂</t>
  </si>
  <si>
    <t>千葉恵製菓</t>
  </si>
  <si>
    <t>デリシア</t>
  </si>
  <si>
    <t>サミット</t>
  </si>
  <si>
    <t>ＮａｓｕＫｏｍｅ...</t>
  </si>
  <si>
    <t>フォルテシモアッ...</t>
  </si>
  <si>
    <t>アッシュアソートD 一部アレルギー(くるみ、大豆)表示欠落</t>
  </si>
  <si>
    <t>チョコレートショ...</t>
  </si>
  <si>
    <t>博多の石畳店 ひとくち石畳(スイート) 一部賞味期限誤表記</t>
  </si>
  <si>
    <t>藤井商事</t>
  </si>
  <si>
    <t>J.DEUX CERCLE フィナンシェショコラ 一部アレルギー表示欠落</t>
  </si>
  <si>
    <t>国分グループ本社...</t>
  </si>
  <si>
    <t>J.モロー・エ・フィス モロー・ブラン 白 一部ビン割れる恐れ</t>
  </si>
  <si>
    <t>原口園</t>
  </si>
  <si>
    <t>粉末緑茶八女茶 一部賞味期限1年長く誤表記</t>
  </si>
  <si>
    <t>トランドール</t>
  </si>
  <si>
    <t>アミュプラザ長崎駅店 ホテルブレッド 一部アレルギー表示欠落</t>
  </si>
  <si>
    <t>戸田久</t>
  </si>
  <si>
    <t>ゆでそば 一部賞味期限誤表記</t>
  </si>
  <si>
    <t>イオンリテール</t>
  </si>
  <si>
    <t>トップバリュ 割れちゃったむき甘栗 一部パッケージ表示欠落</t>
  </si>
  <si>
    <t>ｃｂｄｉｓｌａｎ...</t>
  </si>
  <si>
    <t>ハニーアイランド 一部n-ペンタン検出</t>
  </si>
  <si>
    <t>マルサンアイ</t>
  </si>
  <si>
    <t>豆乳ソフト 一部カビ発生の恐れ</t>
  </si>
  <si>
    <t>鶏むね肉のカリカリ揚げ 一部(鶏肉,豚肉)表示欠落</t>
  </si>
  <si>
    <t>阪急阪神百貨店</t>
  </si>
  <si>
    <t>うめだ本店 蜜ぽてと 一部消費期限誤表記</t>
  </si>
  <si>
    <t>虎屋のはっさく大福 一部消費期限誤表記</t>
  </si>
  <si>
    <t>菓詩工房わたなべ...</t>
  </si>
  <si>
    <t>小高秀(シュークリーム) 一部消費期限誤表示</t>
  </si>
  <si>
    <t>丸共水産</t>
  </si>
  <si>
    <t>岡山県かき生食用中袋 一部誤印字</t>
  </si>
  <si>
    <t>玄人派だし おしゃぶり昆布梅味</t>
  </si>
  <si>
    <t>紀ノ國屋</t>
  </si>
  <si>
    <t>低糖質アーモンドチョコレート 一部賞味期限誤表示</t>
  </si>
  <si>
    <t>低糖質くるみチョコレートココアパウダー 一部賞味期限誤表示</t>
  </si>
  <si>
    <t>勉強堂</t>
  </si>
  <si>
    <t>生しょこら餅 一部アレルゲン(卵)表示欠落</t>
  </si>
  <si>
    <t>タイヨー</t>
  </si>
  <si>
    <t>阿見店 中国産イタヤ貝(小柱) 一部賞味期限誤表示</t>
  </si>
  <si>
    <t>子持ちからふとししゃも 一部消費期限誤表示</t>
  </si>
  <si>
    <t>上進漬物工業</t>
  </si>
  <si>
    <t>割干大根ハリハリ漬 一部異味・異臭の発生</t>
  </si>
  <si>
    <t>姫路中央漬物</t>
  </si>
  <si>
    <t>手仕込み白菜キムチ 一部異物混入の恐れ</t>
  </si>
  <si>
    <t>ジューシーメンチカツ 一部ゼラチン表示欠落</t>
  </si>
  <si>
    <t>エルンテフェスト熟成あらびきウインナー 一部異物混入</t>
  </si>
  <si>
    <t>馬脂肪注入冷凍馬肉(生食用) 一部大腸菌含む恐れ</t>
  </si>
  <si>
    <t>ごく厚ミニハムカツ アレルゲン(かに)表示欠落</t>
  </si>
  <si>
    <t>馬肉すじ煮込み用 一部保存方法誤表示</t>
  </si>
  <si>
    <t>10種の野菜スープ和風他 一部加熱殺菌不足の恐れ</t>
  </si>
  <si>
    <t>牛やわらか味付け炒め物用(解凍) 一部アレルゲン(卵)表記欠落</t>
  </si>
  <si>
    <t>大和の膳肉じゃが 一部加熱殺菌不足の恐れ</t>
  </si>
  <si>
    <t>サクリチーズ 数の子 一部(さば)表示欠落</t>
  </si>
  <si>
    <t>カマンベールチーズチキンカツ 特定原材料(えび,かに)表示欠落</t>
  </si>
  <si>
    <t>ひばりのあんもち 一部賞味期限ラベル欠落</t>
  </si>
  <si>
    <t>桜しんこ餅(こしあん) アレルゲン(乳成分,大豆)表示欠落</t>
  </si>
  <si>
    <t>伊那インター店 塩麴サーモン 一部賞味期限誤記載</t>
  </si>
  <si>
    <t>アーサー入り若鶏ももから揚 他 乾燥剤誤って混入の恐れ</t>
  </si>
  <si>
    <t>ディアマン（ソイブール）一部大豆アレルギー表示欠落</t>
  </si>
  <si>
    <t>ズワイガニで不適正表示、西友に是正指示</t>
    <phoneticPr fontId="16"/>
  </si>
  <si>
    <t>食品表示に関し、スーパーマーケット大手の「西友」が農林水産省より是正指示を受けました。農林水産省の発表によりますと、西友において、「紅ずわいがに」であるにもかかわらず「ずわいがに」と、また、「ずわいがに」であるにもかかわらず「紅ずわいがに」と誤って表示して販売していたということです。農水省は西友に対し、食品表示法に基づき指導を行い、表示の是正と併せて、原因の究明・分析の徹底、再発防止対策の実施等について指示（食品表示法第6条1項）を行いました。
是正指示の経緯
農水省は、令和3年11月11日から令和5年2月1日にかけて、西友とその傘下にあるサニーの計13店舗に対し、食品表示法第8条第2項の規定に基づく立入検査等を行ったところ、不正を確認したということです。
【不適正な食品表示の内容】
①生鮮水産物かに類、商品名「生ずわいがに」の名称について「紅ずわいがに」であるにもかかわらず「ずわいがに」と表示。
少なくとも令和2年3月27日から令和4年1月15日までの間に、359パックを、傘下10店舗において一般消費者に販売。
②生鮮水産物かに類　商品名「生紅ずわいがに」の名称について「ずわいがに」でありながら、「紅ずわいがに」と表示。
少なくとも令和3年5月2日から令和3年11月6日までの間に、50パックを、傘下5店舗において一般消費者に販売。</t>
    <phoneticPr fontId="16"/>
  </si>
  <si>
    <t>遺伝子組み換え食品の任意表示、消費者庁が2023年4月から厳格化</t>
    <phoneticPr fontId="16"/>
  </si>
  <si>
    <t>大豆やとうもろこしなど遺伝子組み換え食品の表示ルールが、2023年4月から変わります。消費者庁が「遺伝子組み換えでない」といった任意表示のあり方を厳格化します。わかりにくいとの指摘があった「不分別」（遺伝子組換え農産物と非遺伝子組換え農産物が分別されていない）の表記についても、より丁寧な説明を求めています。変更のポイントをわかりやすくまとめました。
変更のポイント：「任意表示」が厳格化　「義務表示」は変更なし
　遺伝子組み換え表示制度は「義務表示」と「任意表示」の二つに分かれています。今回の制度変更では、義務表示は変わらず、任意表示が厳格化されます。</t>
    <phoneticPr fontId="16"/>
  </si>
  <si>
    <t>アッシュアソートD 一部アレルギー(くるみ、大豆)表示欠落</t>
    <phoneticPr fontId="16"/>
  </si>
  <si>
    <t>2022年12月23日～2023年2月17日にル ショコラ ドゥ アッシュ 渋谷ヒカリエShinQs東横のれん街店で販売した焼き菓子ギフト「アッシュアソートD」において、商品外装に添付の一括表示に内容の誤りと、アレルゲン「くるみ、大豆」の表示が欠落したため、回収・返金する。これまで健康被害の報告はない。(リコールプラス)
【対象】商品名:アッシュアソートD
商品内容:
【正】カボスショコラ、ブラウニー、オランジュアブリコ、フロランタン、ガレット
アレルゲン:卵、乳成分、オレンジ、アーモンド、くるみ、大豆
【誤】カボスショコラ、オランジュアブリコ、ガレットショコラ、プチショコラ、フィナンシェショコラ、サブレチョコチップ
アレルゲン:卵、小麦、乳成分、オレンジ、アーモンド
賞味期限:1月28日～3月14日
販売場所:渋谷ヒカリエShinQs東横のれん街店
販売日:2022年12月23日～2023年2月17日
販売数量:110個
【回収方法】ル ショコラ ドゥ アッシュ 渋谷ヒカリエShinQs東横のれん街店に持参または問い合せ先に連絡</t>
    <phoneticPr fontId="16"/>
  </si>
  <si>
    <t>福岡市の食肉会社　”鹿児島産などの牛肉を佐賀産”　是正指示</t>
    <phoneticPr fontId="16"/>
  </si>
  <si>
    <t>福岡市内の食肉加工販売会社が鹿児島県産などの牛肉を佐賀県産と偽って販売していたとして、食品表示法に基づき是正指示を受けました。
是正指示を受けたのは、福岡市博多区の食肉加工販売会社「ＯＤＥＮ」です。
福岡市によりますと、おととし３月から去年１月の間に少なくとも鹿児島県産や長崎県産などの牛肉およそ１５トンを佐賀県産と偽り、佐賀県上峰町のふるさと納税の返礼品を扱う事業者などに販売していたということです。
福岡市は、九州農政局と合同で立ち入り検査を行った結果、食品表示法に違反するとして、表示の是正や原因の究明、それに再発防止策の実施などを行うよう指示しました。
食肉加工販売会社「ＯＤＥＮ」はＮＨＫの取材に対し、偽装を認めた上で「受注した量の佐賀県産の肉を確保できなかったので、ほかの牛肉をあててしまった。消費者や関係者におわびするとともに、今後こういうことがないようにしたい」と話しています。</t>
    <phoneticPr fontId="16"/>
  </si>
  <si>
    <t>食用昆虫のヒ素 重金属農薬調査結果</t>
    <phoneticPr fontId="16"/>
  </si>
  <si>
    <t>2022 年 63 巻 4 号 p. 136-140   DOI https://doi.org/10.3358/shokueishi.63.136
抄録
近年，持続的に調達可能な代替食料源の探索が進められており，栄養学的に問題がなく，大量生産が可能な食用昆虫に注目が集まっている．現在，日本では食用昆虫に対して，品質管理やリスク評価に関する法的な規制はなく，食用昆虫による健康影響への理解は十分とは言いがたい．本研究では国内で入手可能な食用昆虫14種を対象に，ヒ素・重金属および残留農薬の測定を行った．結果，各元素の最大値は，Asが6.15，Cdが0.82，Hgが0.50，Pbが0.67，Cuが297.7 ppmであり，残留農薬はGC-MS/MS分析にてフェノブカルブ（またはBPMC）を3.17 ppmの濃度で検出した．本研究は，日本国内で流通する食用昆虫中のヒ素・重金属および農薬の残留調査を初めて実施した例である．今後，日本国内においても昆虫食の摂取頻度の増加が予想されることを踏まえ，その安全性を確保するためリスク評価の取り組みを進めるべきと考える．
引用文献 (16)</t>
    <phoneticPr fontId="16"/>
  </si>
  <si>
    <t>https://www.jstage.jst.go.jp/article/shokueishi/63/4/63_136/_article/-char/ja/</t>
    <phoneticPr fontId="16"/>
  </si>
  <si>
    <t>害虫「ハダニ」はイモムシの足跡を嫌う、京大が発見</t>
    <phoneticPr fontId="16"/>
  </si>
  <si>
    <t>京都大学(京大)は、農場(圃場)における害虫であるナミハダニならびにその近縁種であるカンザワハダニが、チョウやガの幼虫(カイコ、セスジスズメ、ナミアゲハ、ハスモンヨトウ)の足跡を避けることを発見したと発表した。
同成果は、同大大学院農学研究科 地域環境科学専攻 生態情報開発学分野・修士1回生の金藤栞氏、同大学院農学研究科の矢野修一 助教、京都工芸繊維大学の秋野順治 教授らの研究グループによるもの。詳細は、2023年2月1日付の英国際学術誌「Scientific Reports」に掲載された。
ハダニは0.5mmよりも小さな虫で、約10日で世代が交代するため、爆発的に増殖しやすく、かつ進化が起こりやすく薬剤耐性を得やすい性質なため、農薬が効果を発揮できず、ほかの虫だけが死んでいったり、残留農薬が農作物に残る可能性などといった課題があり、農薬に頼らないハダニ対策が求められているという。
実際、自然界を見ると、ハダニが植物を食いつぶすといったことはほとんどなく、研究グループでも、捕食者であるアリやカブリダニがハダニを食べたり、その活動を抑止するなどで、生態系のバランスを保っていると考えきたという(実際、研究グループはハダニがアリの足跡に残る化学物質に反応し、それを避けていることを2022年に報告している)。また、生物界においては同じ系統の食性のグループ(ギルド)が存在するが、肉食同士が互いを捕食する(ギルド内捕食)ほか、草食動物であっても、ギルド内捕食が行われることが知られているという。主に、大型の生物が、葉っぱをそこについている小さな生物ごと食べる「偶発的ギルド内捕食」がそれにあたるとされ、研究グループでは、10cmほどの大きさのイモムシ(チョウやガの幼虫)は、ハダニの卵がついた葉っぱであってもお構いなしに10分ほどで食べてしまう大食漢であり、ハダニからしてもイモムシと出会うことは災害レベルの話であるため、イモムシと出会うことを避ける術を有しているはずと予測。ハダニが定着場所を決めるときに、イモムシの存在を避けるかどうかの調査を行うことにしたという。</t>
    <phoneticPr fontId="16"/>
  </si>
  <si>
    <t>https://news.mynavi.jp/techplus/article/20230222-2598853/</t>
    <phoneticPr fontId="16"/>
  </si>
  <si>
    <t>(株)ベジテックとの資本業務提携ならびに、デリカフーズホールディングス(株)の第三者割当増資引受についてのお知らせ</t>
    <phoneticPr fontId="16"/>
  </si>
  <si>
    <t>その実現に向け、当社は、株式会社ベジテック（代表取締役社長：遠矢 康太郎、以下「ベジテック」）と2023年2月8日付で業務提携に関する覚書を締結し、新たに同社株式の一部を取得しました。また、2019年5月に業務提携したデリカフーズホールディングス株式会社（代表取締役社長：大崎 善保、以下「デリカフーズホールディングス」）が2023年3月中に実施する第三者割当増資を引き受ける方法により同社株式を追加取得することについて、本日2月20日に同社と合意しましたので、お知らせいたします。
昨今の国際情勢を背景とした食料安全保障や食料自給率の向上といった社会的な課題解決に貢献する上で、両社との協業体制の構築が必要不可欠であり、このたびの出資に至りました。本協業を通じて、当社は、青果物の調達・加工・販売までのバリューチェーンをより強固なものとし、全国をカバーする付加価値の高い物流ネットワークを掛け合わせ、安全・安心な青果物をお客様のニーズに対応した形とタイミングでお届けする青果流通加工プラットフォームを強化してまいります。
１．経緯・目的
当社のアグリ＆フーズ（農業・食品関連）事業は、野菜の調達・加工やハム・デリカ、冷凍食品、スイーツ、野菜・果実系飲料、青果小売など「食」に関わる多彩な事業を展開しています。このうちアグリ（農産・加工）事業においては、北海道を中心にこれまで培ってきた青果物の調達から開発・加工、販売までのバリューチェーンの強化・拡大を図るとともに、高圧ガス輸送で培った低温輸送技術と物流ネットワークを活かし、バリューチェーンをつなぐ新たな食品物流事業の創出にも取り組んでいます。
一方、国内の青果物市場は、健康志向の高まりや少子高齢化、人手不足等を背景に、小売・業務用ともにカット野菜・フルーツの需要が拡大するとともに、生産農家の減少、異常気象の頻発、円安による輸入品の高騰等により、消費者ニーズを捉えた青果物の流通加工と安定調達・供給がより重要になっています。
こうした中、当社では青果物の調達から加工・販売まで手掛けるベジテック、デリカフーズホールディングスとの協業を通じて、原料調達機能を強化するとともに、加工・物流・販売における両社のリソースを活用。生産者が安心して農業に従事でき、消費者が安心して青果物を消費できる、「作って良し、使って良し」の青果流通ビジネスの拡大を進めてまいります。また、販路拡大などによる地域農業の振興や青果物の廃棄ロス低減などのフードロス低減にも貢献していきます。</t>
    <phoneticPr fontId="16"/>
  </si>
  <si>
    <t>https://www.jiji.com/jc/article?k=000000007.000114852&amp;g=prt</t>
    <phoneticPr fontId="16"/>
  </si>
  <si>
    <t>　食中毒が発生したのは多治見市太平町の「小規模保育園ボコデコキッズ」で、2月24日、園から「保育園に通う複数の園児が嘔吐した」と東濃保健所に連絡がありました。　保健所によりますと、22日と23日、園内の調理施設で作られた給食を食べた園児と職員33人のうち園児14人に下痢や嘔吐の症状があり、3人からノロウイルスが検出されたということです。</t>
    <phoneticPr fontId="106"/>
  </si>
  <si>
    <t>当会テレビ</t>
    <rPh sb="0" eb="2">
      <t>トウカイ</t>
    </rPh>
    <phoneticPr fontId="106"/>
  </si>
  <si>
    <t>「さば棒寿司」を食べた客からアニサキス摘出　保健所が食中毒と判断　広島</t>
    <phoneticPr fontId="16"/>
  </si>
  <si>
    <t>広島市保健所によりますと、2月19日、広島市安佐北区にある飲食店で購入した「さば棒寿司」を食べた客が、20日午前1時ごろから腹痛となり、21日受診した医療機関での内視鏡検査により、アニサキスが摘出されたということです。患者が潜伏期間内に食べた、原因となりえる食品は、この「さば棒寿司」であること、使われたさばは提供までの過程で冷凍・加熱処理がなかったこと、医師から食中毒の届け出が提出されたことから、広島市保健所はこの飲食店で調理された「さば棒寿司」を原因とするアニサキスによる食中毒と判断し、22日、この飲食店に対して生食用魚介類の調理と販売の禁止を命令しました。（広島市は22日発表）
アニサキスは半透明の寄生虫で、サバやサンマ、アジなどの魚介類に寄生し、体内に入ると激しい腹痛や嘔吐などを発症します。
広島市などは、魚介類を刺身などに加工する際は、アニサキスが寄生していないか目視で確認するよう呼びかけているほか、アニサキスは食用酢や醤油、わさびなどでは死滅しないため、しめさばなどの加工品も刺身と同様に注意が必要だとしています。
■予防のポイント​（広島市HPより）
アニサキスは、食酢での処理、塩漬け、醤油やわさびでは死滅しません。しめさばなどの加工品も、刺身と同様に注意が必要です。次の方法で予防しましょう。</t>
    <phoneticPr fontId="16"/>
  </si>
  <si>
    <t>https://news.yahoo.co.jp/articles/971d5833c65098e210787e86d13bf3f7a0ca0baf</t>
    <phoneticPr fontId="16"/>
  </si>
  <si>
    <t>【集団食中毒が発生】広島市西区の飲食店　２６日から営業禁止処分</t>
    <phoneticPr fontId="16"/>
  </si>
  <si>
    <t>広島市西区の飲食店で食中毒が発生し、広島市保健所は、２６日から、店を営業禁止処分とした。
食中毒が起きたのは、広島市西区のや台ずし庚午町店。２２日、医療機関から「複数の者が体調不良を呈している」と情報が入り、調査したところ、２月１８日の夜にや台ずし庚午町店を利用した２グループ１５人の内９人が下痢や発熱などを発症していたことがわかった。患者からはノロウイルスが検出されたことから広島市保健所は集団食中毒と判断し２６日付けで店を営業禁止処分とした。患者９人は入院などはしていない。</t>
    <phoneticPr fontId="16"/>
  </si>
  <si>
    <t>https://www.htv.jp/nnn/news984gdvsfj8sp4xspbd.html</t>
    <phoneticPr fontId="16"/>
  </si>
  <si>
    <t>https://www.47news.jp/localnews/8986456.html</t>
    <phoneticPr fontId="16"/>
  </si>
  <si>
    <t>イワシの刺し身など食べ…　船橋の料理店で食中毒　３０代女性、胃からアニサキス</t>
    <phoneticPr fontId="16"/>
  </si>
  <si>
    <t>船橋市保健所は２４日、同市東船橋１の料理店「いわし・江戸前水産ふなっ子」でイワシの刺し身などを食べた３０代女性客に吐き気や腹痛が出て、胃から寄生虫のアニサキスが見つかったと発表した。同保健所はアニサキス食中毒と断定。同店での冷凍品を除く生食用鮮魚介類の提供を２４日の１日間、停止処分とした。　同保健所によると、女性は１６日夜に来店。１７日未明から症状が出た。回復に向かっている。冷凍処理はアニサキス駆除に有効。
　【関連記事／あわせて読みたい】
船橋の保育園でノロ集団感染　園児や職員計４０人に症状　船橋市保健所
船橋の居酒屋で食中毒　胃にアニサキス　イワシの刺し身原因か
船橋のすし店、食中毒　盛り合わせ購入客からアニサキス
船橋の寿司屋で食中毒　医療機関でアニサキス摘出
船橋の飲食店で食中毒　加熱不十分な焼き鳥など食べ</t>
    <phoneticPr fontId="16"/>
  </si>
  <si>
    <t>千葉県</t>
    <rPh sb="0" eb="3">
      <t>チバケン</t>
    </rPh>
    <phoneticPr fontId="16"/>
  </si>
  <si>
    <t>千葉日報</t>
    <rPh sb="0" eb="4">
      <t>チバニッポウ</t>
    </rPh>
    <phoneticPr fontId="16"/>
  </si>
  <si>
    <t>広島県</t>
    <rPh sb="0" eb="3">
      <t>ヒロシマケン</t>
    </rPh>
    <phoneticPr fontId="16"/>
  </si>
  <si>
    <t>広島テレビ</t>
    <rPh sb="0" eb="2">
      <t>ヒロシマ</t>
    </rPh>
    <phoneticPr fontId="16"/>
  </si>
  <si>
    <t>中国放送</t>
    <rPh sb="0" eb="2">
      <t>チュウゴク</t>
    </rPh>
    <rPh sb="2" eb="4">
      <t>ホウソウ</t>
    </rPh>
    <phoneticPr fontId="16"/>
  </si>
  <si>
    <t>お茶サブレで児童９人が吐き気や腹痛…大雪で１か月延期の出前授業で提供、消費期限切れ</t>
    <phoneticPr fontId="16"/>
  </si>
  <si>
    <t>三重県鈴鹿市は２４日、市立一ノ宮小学校での出前授業で、提供された消費期限切れのお茶サブレを食べた児童９人が、吐き気や腹痛を訴えたと発表した。【写真】ＮＨＫが夜ドラで紹介のローストビーフ調理法は不適切…ホームページ内のレシピ削除
　授業は当初、１月２５日の予定だったが、大雪の影響で今月２４日に延期されていた。市農林水産課によると、サブレは市内の洋菓子店が製造し、同課が保管。消費期限は今月２０日だったが、気付かずにこの日、提供されたという。</t>
    <phoneticPr fontId="16"/>
  </si>
  <si>
    <t>三重県</t>
    <rPh sb="0" eb="3">
      <t>ミエケン</t>
    </rPh>
    <phoneticPr fontId="16"/>
  </si>
  <si>
    <t>https://news.yahoo.co.jp/articles/760e65fffa03f288349599b5054e59aa8b4f9a36</t>
    <phoneticPr fontId="16"/>
  </si>
  <si>
    <t>読売新聞</t>
    <rPh sb="0" eb="2">
      <t>ヨミウリ</t>
    </rPh>
    <rPh sb="2" eb="4">
      <t>シンブン</t>
    </rPh>
    <phoneticPr fontId="16"/>
  </si>
  <si>
    <t>https://www.pref.fukuoka.lg.jp/press-release/syokuchudoku20230223.html</t>
    <phoneticPr fontId="16"/>
  </si>
  <si>
    <t>食中毒の疑い</t>
    <rPh sb="0" eb="3">
      <t>ショクチュウドク</t>
    </rPh>
    <rPh sb="4" eb="5">
      <t>ウタガ</t>
    </rPh>
    <phoneticPr fontId="16"/>
  </si>
  <si>
    <t>令和５年２月２２日（水）、朝倉郡の医療機関から、食中毒様症状を呈した患者を複数名診察した旨、北筑後保健福祉環境事務所に連絡があった。
２　概要
　北筑後保健福祉環境事務所が調査したところ、２月１８日（土）及び１９日（日）に朝倉郡内で
開催された野球大会において、同郡内で製造した弁当を摂食した参加者及び関係者のうち、５名が
嘔気、嘔吐、発熱等の症状を呈していることが判明した。
なお、有症者５名が喫食した１８日と１９日の弁当は、異なる施設で製造されており、１８日は９０個、１９日は６０個注文していた。現在、同事務所において、食中毒及び感染症の両面から調査を進めている。</t>
    <phoneticPr fontId="16"/>
  </si>
  <si>
    <t>福岡県</t>
    <rPh sb="0" eb="3">
      <t>フクオカケン</t>
    </rPh>
    <phoneticPr fontId="16"/>
  </si>
  <si>
    <t>福岡県公表</t>
    <rPh sb="0" eb="5">
      <t>フクオカケンコウヒョウ</t>
    </rPh>
    <phoneticPr fontId="16"/>
  </si>
  <si>
    <t>群馬・桐生市の飲食店でカンピロバクターによる食中毒　3日間の営業停止処分に 患者は全員快方に</t>
    <phoneticPr fontId="16"/>
  </si>
  <si>
    <t>群馬県桐生市の飲食店でカンピロバクターによる食中毒が発生し、県は、この店を２１日から３日間の営業停止処分としました。
食中毒が発生したのは、桐生市仲町の「串焼ダイニング紅屋」です。県によりますと、今月１０日にこの店で食事をした８人がその後、発熱や下痢などの症状を訴えたということです。８人は、焼き鳥のほか、鍋や揚げ物などを食べていて、５人の便からは、鶏の腸管などに生息するカンピロバクターが検出されました。県は、この店が提供した食事を原因とする食中毒と断定し、２１日から３日間の営業停止処分としました。
なお、患者は全員快方に向かっているということです。</t>
    <phoneticPr fontId="16"/>
  </si>
  <si>
    <t>https://news.yahoo.co.jp/articles/450ba936ac4bc53f175567951378fe3465e1e47f</t>
    <phoneticPr fontId="16"/>
  </si>
  <si>
    <t>群馬県</t>
    <rPh sb="0" eb="3">
      <t>グンマケン</t>
    </rPh>
    <phoneticPr fontId="16"/>
  </si>
  <si>
    <t>群馬テレビ</t>
    <rPh sb="0" eb="2">
      <t>グンマ</t>
    </rPh>
    <phoneticPr fontId="16"/>
  </si>
  <si>
    <t>加西市の宿泊施設のレストランで１６人食中毒 ３日間営業停止</t>
    <phoneticPr fontId="16"/>
  </si>
  <si>
    <t>加西市にある宿泊施設のレストランで食事をした１６人が、下痢やおう吐などの症状を訴え県は食中毒と断定し、この店を２０日から３日間、営業停止処分にしました。営業停止処分を受けたのは、加西市の宿泊施設「いこいの村はりま」のレストランです。県の健康福祉事務所によりますと、今月１１日の昼にこの店を利用した複数の人から、「下痢やおう吐などの症状がある」と事務所に連絡がありました。事務所が調査した結果、今月１１日と１２日にこの店で食事をした１０代から８０代までの男女、あわせて１６人が同じような症状を訴えていることがわかりました。このため県の健康福祉事務所は食中毒が発生したと断定し、この店を２０日から３日間、営業停止処分にしました。店は１９日から自主的に営業を自粛しているということです。
症状を訴えた１６人は、いずれも軽症で快方に向かっているということです。
県の健康福祉事務所は、食中毒の予防法として食品をしっかり加熱し調理器具も加熱するなどして消毒するほか、調理の前後や食事の前などは手を石けんで十分に洗うよう呼びかけています。</t>
    <phoneticPr fontId="16"/>
  </si>
  <si>
    <t>兵庫県　</t>
    <rPh sb="0" eb="3">
      <t>ヒョウゴケン</t>
    </rPh>
    <phoneticPr fontId="16"/>
  </si>
  <si>
    <t>https://www3.nhk.or.jp/lnews/kobe/20230220/2020021159.html</t>
    <phoneticPr fontId="16"/>
  </si>
  <si>
    <t>NHK</t>
    <phoneticPr fontId="16"/>
  </si>
  <si>
    <t>鳥インフルで少女死亡、父親も陽性 WHO懸念　写真2枚　国際ニュース：AFPBB News</t>
  </si>
  <si>
    <t>アルゼンチンで初の鳥インフルエンザ発生、政府は緊急事態を宣言(ボリビア、アルゼンチン、ウルグアイ) ｜- ジェトロ</t>
  </si>
  <si>
    <t>米FDA、植物ベースの乳代用食品を「ミルク」と呼ぶこと推奨のガイダンス草案公開 ｜ 財経新聞</t>
  </si>
  <si>
    <t>https://www.zaikei.co.jp/article/20230226/711304.html</t>
    <phoneticPr fontId="106"/>
  </si>
  <si>
    <t>https://www.jetro.go.jp/biznews/2023/02/09dcb4ac4657f671.html</t>
    <phoneticPr fontId="106"/>
  </si>
  <si>
    <t>https://www.afpbb.com/articles/-/3452891</t>
    <phoneticPr fontId="106"/>
  </si>
  <si>
    <t>https://www.donga.com/jp/east/article/all/20230220/3971746/1</t>
    <phoneticPr fontId="106"/>
  </si>
  <si>
    <t>https://www.traicy.com/posts/20230219261695/</t>
    <phoneticPr fontId="106"/>
  </si>
  <si>
    <t>https://www.jetro.go.jp/biznews/2023/02/f86e881e014476f9.html</t>
    <phoneticPr fontId="106"/>
  </si>
  <si>
    <t>https://www.jetro.go.jp/biznews/2023/02/1e6720b6dcbe1f60.html</t>
    <phoneticPr fontId="106"/>
  </si>
  <si>
    <t>https://www.wowkorea.jp/news/newsread_image.asp?imd=384095</t>
    <phoneticPr fontId="106"/>
  </si>
  <si>
    <t>https://www.sankei.com/article/20230223-X77R6QO6YVKG7DTF4TT6DZCRYU/</t>
    <phoneticPr fontId="106"/>
  </si>
  <si>
    <t>https://newspicks.com/news/8141688?ref=pickstream_130662&amp;displayOrder=2&amp;firstLoad=true&amp;direction=BACKWARD&amp;loadedAt=1677022943</t>
    <phoneticPr fontId="106"/>
  </si>
  <si>
    <t xml:space="preserve">ウイスキー人気が復活 ハイボール後押し＝韓国の輸入酒類 </t>
  </si>
  <si>
    <t xml:space="preserve">中国の外食が激変か？--シェフを選べるデリバリーサービスが登場 - NewsPicks </t>
  </si>
  <si>
    <t>外食大手チェーンが海外出店加速　高単価、市場拡大に期待 - 産経ニュース</t>
  </si>
  <si>
    <t xml:space="preserve">成都市で本格焼酎・泡盛のセミナー・試飲会が開催(中国、日本) | ビジネス短信 - ジェトロ </t>
  </si>
  <si>
    <t xml:space="preserve">韓国で最低度数・カロリーの焼酎「鮮洋」が発売＝韓国マッキスカンパニー - wowKorea </t>
  </si>
  <si>
    <t xml:space="preserve">焼酎とビールまた値上げ必至、飲食店で「焼酎１本６０００ウォン」の見方も : 東亜日報 </t>
  </si>
  <si>
    <t xml:space="preserve">ホテルグレイスリー台北、崎陽軒とコラボルーム展開 - TRAICY（トライシー） </t>
  </si>
  <si>
    <t>https://jp.yna.co.kr/view/AJP20230223001200882</t>
    <phoneticPr fontId="106"/>
  </si>
  <si>
    <t>【ソウル聯合ニュース】韓国の２０２２年のウイスキー輸入額が１５年ぶりの高水準を記録し、ワインの輸入額も過去最高を更新した一方、輸入ビールの輸入額は４年連続で減少した。新型コロナウイルスの感染拡大後、外での会食や集まりが減って「家飲み」「一人飲み」が浸透するなど、お酒の飲み方が大きく変わり、輸入酒類市場も激変期にある。
ウイスキー人気が復活　ハイボール後押し＝韓国の輸入酒類
韓国の２０２２年のウイスキー輸入額が１５年ぶりの高水準を記録し、ワインの輸入額も過去最高を更新した一方、輸入ビールの輸入額は４年連続で減少した。新型コロナウイルスの感染拡大後、外での会食や集まりが減って「家飲み」「一人飲み」が浸透するなど、お酒の飲み方が大きく変わり、輸入酒類市場も激変期にある。
◇ウイスキー輸入額　前年比５割増
　韓国関税庁が２３日までにまとめた統計によると、２２年のウイスキー類の輸入額は２億６６８４万ドル（約３６０億円）で前年比５２．２％増加した。２００７年（２億７０２９万ドル）以来、１５年ぶりの高水準となった。１０年代半ば以降、労働時間の短縮、公職者らへの接待を厳しく規制する法の施行などを背景に、会食や集まりが徐々に減った。強い酒を控える雰囲気も広がり始め、ウイスキーの輸入額は減少傾向にあった。１９年の１億５３９３万ドルから、新型コロナの感染拡大が始まった２０年は１億３２４６万ドルに減少した。だが新型コロナ２年目の２１年は１億７５３４万ドルに増え、２２年は５割以上の増加を記録した。業界関係者は「新しい市場が形成された」と指摘する。以前はウイスキーといえば店でボトルを注文して飲むものというイメージだったが、近ごろは若者の関心が高まっている。新型コロナ下で家飲み、ひとり飲みが広がる中、ウイスキーに接する若者が増え、特にハイボールが人気を集めている。</t>
    <phoneticPr fontId="106"/>
  </si>
  <si>
    <t>　中国では、あいさつを交わす際に「食事をしましたか」と聞くほど、お腹を満たすことは昔から重要だ。一方で、何でも食べられればいいかというとそうではない。庶民的な食堂ほど繁盛している店とそうでない店に分かれ、その人気を支える料理人がいる。これは中国だけでなく、日本にある中国人向けの本格中華料理屋（いわゆる“ガチ中華”）でも同じだ。チャーハン一つとっても料理人によって味付けが変わり、調理スタッフが入れ替わって突然まずくなることもある。
　また、中国料理は地域によって味付けがさまざまである。例えば、西部の四川料理は痺れるような辛さが特徴で、南部の広東料理や福建料理は辛くなく日本人にもなじみやすい。四川省出身の料理人は四川の味付けが得意なように、各地の料理人に得意な味付けがある。逆に四川省などの地域で「辛くしないでください」と頼んでも、「辛くないとおいしくないから」とうまく意図が伝わらず、辛い料理が出てくることもよくある。そこで、美容室で美容師を指定するように、料理店でも料理人を指定できたらどうか。そんな面白い試みが中国各地で進められている。中国では「美団」（メイトゥアン）や「餓了麼」（ウーラマ）などのフードデリバリーサービスが普及し、外食業界は競争が激化している。そうした中、まだごく一部ではあるが、杭州や西安、成都といった都市でデリバリー利用時に追加料金を払って調理スタッフを指名できる食堂が登場した。話題作りを狙った仕掛けであり、思惑通りネット利用者の間で情報が拡散された。
　食堂のページには料理人の写真が掲載され、「創意工夫の料理が自慢」「心のこもった料理」といった各人の自薦の言葉が並べられており、追加料金を払って指名できる。またある店では料理人ごとに値付けされており、「借金返済のため」「ギターを引きたいから」などと働くきっかけを紹介している。料理人の出身地が分かれば、得意な味付けも想像できる。アプリで確かめてみると、同じ店舗や料理でも料理人によって注文数に何十件も差があることが分かる。</t>
    <phoneticPr fontId="106"/>
  </si>
  <si>
    <t>大手外食チェーンが海外出店の動きを強めている。世界経済はエネルギー価格高騰によるインフレに苦しんでいるものの、新型コロナウイルスの影響を抜け出して比較的好調なアジアや米国では、外食市場の押し上げにつながる所得水準の向上や人口増など好材料が多いためだ。国内では賃上げがなかなか進まず価格競争が懸念され、海外の市場拡大に期待を寄せている。ドーナツ店「ミスタードーナツ」（以下、ミスド）を運営するダスキンが今月１日、５月にシンガポールにミスドを初出店させると発表した。「シンガポールは人や情報のハブ（中核）」。大阪府吹田市の本社で開いた会見では大久保裕行社長がそう強調し、同国での出店が東南アジアで拠点を広げる起爆剤になるとの期待を示した。ミスドは１９７８（昭和５３）年にタイで出店して以来、台湾やフィリピンなど海外４カ国・地域で計９５５７店舗を展開。シンガポールは外食率が高く甘味や揚げ物が好まれるため、ドーナツ需要が見込めるという。現地企業と契約を結び、今後３年間で９店舗の展開を目指す。
一方、回転ずし大手のくら寿司は店舗網を広げる米国と台湾に加え、今夏までに上海に出店し、中国本土に初進出する計画で、現状の海外８８店舗から年内に１００店舗に増やす。令和１２年１０月期に海外で４００店舗展開を見込んでおり、海外売上高は４年１０月期比の約４・５倍となる１５００億円を目指す。
鳥貴族ホールディングスは計画していた米国事業を本格化するため、米ロサンゼルスに４月、子会社を設立する。１、２年後をめどにロサンゼルスで「鳥貴族」の全米１号店を出す。同社の大倉忠司社長は「肥満に悩む米国では鶏肉が健康的なイメージから人気」と食材の強みを強調した。</t>
    <phoneticPr fontId="106"/>
  </si>
  <si>
    <t>カカオのサプライチェーンのトレーサビリティーを強化(EU、コートジボワール) ｜ ビジネス短信  ジェトロ</t>
    <phoneticPr fontId="106"/>
  </si>
  <si>
    <t>コートジボワールのコーヒー・カカオ評議会（CCC）は2月2日、国内のカカオ農家に対し、カカオ豆のトレーサビリティーシステムを導入した「電子身分証」の交付を開始した。この電子カードシステムは、2023/2024収穫年度（2023年10月～2024年9月）が始まる10月1日から稼働予定だ。
CCCによると、このシステムにより、カカオ豆の農園から輸出港までの生産・流通プロセスを追跡可能とし、違法に栽培された豆を排除することに加えて、カードに統合されている電子決済・ウォレット機能を通じて、生産者に対し、買い上げ価格を保証できるとしている。産地では、政府が収穫年度ごとに設定する最低買い上げ保証価格を順守しない買い付け業者も多いという。政府は、持続可能なカカオ産業の構築に向け、サプライチェーンの透明化、トレーサビリティーの確保に取り組んでおり、農家の収入向上や品質改善、違法な児童労働や森林伐採を防止するため農業センサスや農地マッピングによる管理強化、生産流通情報把握システムの導入を進めている。
この背景には、EUがカカオ、コーヒー、パーム油など特定の商品作物などを対象とする森林破壊防止のデューディリジェンス義務化規則案に合意したことがある（2022年12月14日記事参照）。同法が正式に承認されれば、EUを最大の貿易相手とするコートジボワールのカカオ輸出にも大きな影響を与えることが懸念され、政府はトレーサビリティーの確保など、早急な対応に迫られていた。なお、世界最大のカカオ生産国のコートジボワールは長年にわたり、農地拡大のため森林を破壊していると批判されてきた。世界銀行によると、コートジボワールのカカオ分野はGDPの10～15％、輸出収入の40％を占めている。また、CCCによると、2019年の農業センサスでは、コートジボワールで99万5,000人のカカオ生産者を数え、農園の15％が保護林区域にあるとされた。</t>
    <phoneticPr fontId="106"/>
  </si>
  <si>
    <t xml:space="preserve">日本酒造組合中央会は2月15日、中国四川省成都市で「本格焼酎・泡盛セミナー・試飲会」を開催、同市内の飲食店経営者ら約30人が参加した。
日本から中国への焼酎、日本酒などの輸入を手掛ける上海頌福実業の吉本哲平総経理が講演を行い、焼酎・泡盛、ウイスキー、白酒などの蒸留酒と日本酒、ワイン、ビールなどの醸造酒の違いや、世界の蒸留酒における焼酎・泡盛の位置づけ、本格焼酎・泡盛の定義と特徴、産地、原料による本格焼酎・泡盛の味わいの違いなどについて説明した。参加者は講演を聞きつつ、8種類の本格焼酎・泡盛の試飲を行った。
参加者からは「（中国人は日本酒は飲むが）焼酎を飲むのは日本人だけのため、店では日本人に人気のある焼酎のブランドのみを扱っていたが、セミナーを通じ焼酎は産地や原料によって味わいが違うことを知り、これまで店に扱っていなかった焼酎にも興味を持った」「好きな焼酎が見つかった」との声が聞かれた。
日本から中国へのアルコール飲料の輸出額の総額は近年増加を続けており、2021年のアルコール飲料の年間輸出額は320億円と、2016年の27億円から10倍以上となっている。特にウイスキー、日本酒の輸出額の伸びが大きいが、焼酎の輸出額は横ばい、あるいは微増となっている。
成都市内では、これまで飲食店で扱われる焼酎・泡盛の種類は多くはなかったが、このようなセミナーを通じ、飲食店の経営者が焼酎・泡盛の特徴を知り、味わいを体験することで店舗での取り扱いが増えることが期待され、市内で本格焼酎・泡盛の認知度が高まることも期待される。
</t>
    <phoneticPr fontId="106"/>
  </si>
  <si>
    <t>酒類メーカーのマッキスカンパニーは、50年にわたる焼酎の醸造技術を生かし、韓国で最低の度数とカロリーを実現した焼酎「ソニャン（鮮洋）」を3月2日に発売する。「鮮洋」は酸素熟成法を採用し、コメやムギなどを蒸留した原液を加えることで、焼酎本来の醍醐味であるさっぱりとした味を保ちつつ、アルコール度数を韓国では最低の14.9度とし、まろやかさを強調した。楽しく健康維持するという意味の「ヘルシープレジャー」のトレンドを狙い、果糖を加えない「ゼロシュガー」商品として発売。焼酎業界では最低の298キロカロリー（360ミリリットル）とした。
マッキスカンパニーの旧社名である「鮮洋」を商品名とし、ブランドが持つ伝統を主張すると同時に感覚的なデザインで新しさも追及。トレンドに合わせて行くといったイメージ構築を行う戦略を展開した。
最低度数・カロリー、およびゼロシュガーという軽くて新しくなった商品の特徴を、既存の焼酎瓶よりも短く丸みあるパッケージにより視覚化した。焼酎業界では唯一クラウンキャップを採用し、ふたを開けて飲む焼酎という特別な楽しみも加味した。
マッキスカンパニーは「焼酎の本質的価値は維持しつつ、それ以外のすべてを完全に刷新することで、焼酎市場に新たなパラダイムを示すため『鮮洋』を発売した」と話している。</t>
    <phoneticPr fontId="106"/>
  </si>
  <si>
    <t>昨年、焼酎とビールの価格が一斉に値上がりしたのに続き、今年も酒類製品の値上げが続く見通しだ。酒類税が上がったうえ、原材料価格とエネルギー価格などの生産コストが増えたためだ。飲食店で売っている焼酎の価格は、１本当たり６０００ウォンに迫る可能性があるという見通しまで出ている。１９日、企画財政部（企財部）によると、今年４月からビールに課せられる税金（酒税）は１リットル当たり８８５.７ウォンへと３０.５ウォン値上がりする。昨年、１リットル当たり２０.８ウォン上がったことより、引き上げ幅が大きくなっている。ビールの増税は酒類業界の出庫価格の引き上げを刺激する恐れがある。昨年もハイト真露は、テラとハイトの出庫価格を７.７％、ロッテ七星飲料はクラウドの出庫価格を８.２％それぞれ引き上げた。焼酎は酒税は上がらないが、原材料価格とエネルギー価格の上昇などで値上げの圧力を受けている。昨年２月、酒精会社各社は、焼酎の原料となる酒精（エタノール）の価格を１０年ぶりに７.８％引き上げた。経営難に陥った酒精会社が酒精の価格をさらに引き上げれば、焼酎の価格もさらに引き上げられる可能性が高い。さらに焼酎瓶の供給価格も、１本当たり１８０ウォンから２２０ウォンへと２０％以上値上がりした。
酒類業界が出庫価格を引き上げれば、消費者が買う酒の価格はさらに上がるしかない。昨年の焼酎の出庫価格は１本当り８５ウォンが上がったが、スーパーとコンビニの価格は１００〜１５０ウォン上がった。通常、飲食店での販売価格は値上げ幅がさらに大きくなる傾向があり、現在５０００ウォン台の焼酎の飲食店での販売価格が６０００ウォンにまで上がる可能性もある。酒類業界は、値上げは避けられないという立場だ。酒類業界の関係者は、「酒類税の他、原材料価格の引き上げなど、価格が上がる余地が多く、内部でも引き上げの案について議論している」とし、「ただ、焼酎とビールは、庶民に敏感な品目という点で簡単に決められずにいる」と話した。</t>
    <phoneticPr fontId="106"/>
  </si>
  <si>
    <t>ホテルグレイスリー台北（格拉斯麗台北飯店）は、崎陽軒とコラボレーションし、「崎陽軒コラボレーションルーム」を設定する。
ダブルルームとツインルームの2室に、横浜市の協力のもと、横浜の名所を室内に装飾した。全48種の貴重なしょう油入れの「ひょうちゃん」や崎陽軒の店舗をイメージした展示も行っている。。
販売期間は2月17日から2024年2月16日まで。台湾崎陽軒で利用できるシウマイ4個引換券や特製ノベルティも用意している。料金は1室3,500台湾ドルから。税・サービス料込み、朝食付き。</t>
    <phoneticPr fontId="106"/>
  </si>
  <si>
    <t>アルゼンチン政府は2月15日、国内で初の高病原性鳥インフルエンザ（H5亜型）の発生が確認されたと発表した。隣国ボリビアとの国境付近に位置するフフイ州北部で、アンデスガチョウの野鳥、隣国ウルグアイでクロエリハクチョウの野鳥の感染が確認されたことを受け、アルゼンチン政府は全国レベルで公衆衛生上の緊急事態を宣言した〔国家農畜食料衛生品質管理機構（SENASA）決議第147/2023号外部サイトへ、新しいウィンドウで開きます〕。
2月23日に公布されたSENASA決議第166/2023号外部サイトへ、新しいウィンドウで開きますは、アルゼンチン全土で生きた鳥類を集めたイベントの開催を禁じたほか、生きた鳥類の販売や移動も禁じている。
SENASAは、100件以上の感染疑い事例を調査中だ。2月22日時点で高病原性鳥インフルエンザウイルスの陽性確認件数は、中央部コルドバ州で6件、サンタ・フェ州、ブエノスアイレス州、北部サルタ州、西部パタゴニア地域ネウケン州でそれぞれ1件。主に野鳥や家禽（かきん）から同ウイルスが検出された。
フアン・ホセ・バイジョ農牧水産庁長官は、鶏肉や鶏卵を食べることによって人が鳥インフルエンザに感染する可能性はないと述べ、現在の対策は、野鳥や家禽の感染拡大を防止するためだと説明した。日本の農林水産省も2月20日、アルゼンチンからの家禽肉などの一時輸入停止措置を講じた（農林水産省ウェブサイト参照外部サイトへ、新しいウィンドウで開きます）。</t>
    <phoneticPr fontId="106"/>
  </si>
  <si>
    <t>米食品医薬品局 (FDA) は 22 日、植物ベースの乳代用食品 (PBMA) の名称に「milk (ミルク)」という用語を含めることを推奨するガイダンスの草案を公開した(プレスリリース、Ars Technica の記事、ガイダンス草案: PDF)。アーモンドミルクやソイミルク (豆乳)、ココナッツミルクなどをはじめとして多様な PBMA が市場に出回っており、ほとんどが名称に「ミルク」を含む。米国ではトランプ政権時代の 2018 年に乳製品以外の食品の製品名に「ミルク」という単語を含めることを禁ずる計画が持ち上がり、FDA が意見募集を行っている。これに寄せられた 13,000 件以上の意見によると、消費者は全般的に PBMA がミルクを含まないことを理解しており、逆にミルクではないことが PBMA を選択する理由になっていたという。その一方で、多くの消費者が栄養価の面で PBMA とミルクの違いを理解しておらず、米政府の 2020-2025 年版食品ガイドラインで推奨される乳製品グループには含まれない。
そのため、草案では PBMA の名称に「ミルク」を含め、ミルクの代用食品として販売することを推奨するのに加え、ラベルで栄養価の違いに関する説明を自主的に表示することを推奨している。</t>
    <phoneticPr fontId="106"/>
  </si>
  <si>
    <t>韓国</t>
    <rPh sb="0" eb="2">
      <t>カンコク</t>
    </rPh>
    <phoneticPr fontId="106"/>
  </si>
  <si>
    <t>中国</t>
    <rPh sb="0" eb="2">
      <t>チュウゴク</t>
    </rPh>
    <phoneticPr fontId="106"/>
  </si>
  <si>
    <t>シンガポール</t>
    <phoneticPr fontId="106"/>
  </si>
  <si>
    <t>コートジボアール</t>
    <phoneticPr fontId="106"/>
  </si>
  <si>
    <t>台湾</t>
    <rPh sb="0" eb="2">
      <t>タイワン</t>
    </rPh>
    <phoneticPr fontId="106"/>
  </si>
  <si>
    <t>ｱﾙｾﾞﾝﾁﾝ</t>
    <phoneticPr fontId="106"/>
  </si>
  <si>
    <t>米国</t>
    <rPh sb="0" eb="2">
      <t>ベイコク</t>
    </rPh>
    <phoneticPr fontId="106"/>
  </si>
  <si>
    <t>世界保健機関（WHO）は24日、カンボジアで11歳の少女がH5N1型の鳥インフルエンザウイルスに感染して死亡し、父親も陽性と判明したと明らかにし、懸念を表明した。カンボジア保健省によると、少女は16日に発熱、せき、喉の痛みなどの症状を示し、22日に死亡した。当局は、少女と接触した12人から検体を採取し、24日に49歳の父親が陽性と判明したが無症状だと発表した。WHOは、その他の接触者の検査結果を含め、カンボジア当局と密に連絡を取り合っているとした。鳥インフルは通常、人には感染しないが、感染した鳥に直接触れたりした場合、まれに感染することがある。
　カンボジア当局は、少女と父親が感染した鳥に触れていたかを確認しており、親子の地元である東部プレイベン（Prey Veng）州の集落付近で見つかった複数の野鳥の死骸についても検査を進めている。WHO当局者は会見で、カンボジアのケースが人から人への感染なのか、感染した同じ鳥に触れたのかを判断するのは「時期尚早だ」としている。</t>
    <phoneticPr fontId="106"/>
  </si>
  <si>
    <t>カンボジア</t>
    <phoneticPr fontId="106"/>
  </si>
  <si>
    <t>バーテックの紹介</t>
    <rPh sb="6" eb="8">
      <t>ショウカイ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</si>
</sst>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4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u/>
      <sz val="13"/>
      <color rgb="FFFFFF00"/>
      <name val="Inherit"/>
    </font>
    <font>
      <b/>
      <sz val="18"/>
      <color theme="1"/>
      <name val="ＭＳ Ｐゴシック"/>
      <family val="3"/>
      <charset val="128"/>
      <scheme val="minor"/>
    </font>
    <font>
      <b/>
      <u/>
      <sz val="12"/>
      <color rgb="FFFFFF00"/>
      <name val="ＭＳ Ｐゴシック"/>
      <family val="3"/>
      <charset val="128"/>
      <scheme val="minor"/>
    </font>
    <font>
      <b/>
      <sz val="12"/>
      <color theme="0"/>
      <name val="ＭＳ ゴシック"/>
      <family val="3"/>
      <charset val="128"/>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b/>
      <sz val="24"/>
      <color theme="1"/>
      <name val="ＭＳ Ｐゴシック"/>
      <family val="3"/>
      <charset val="128"/>
      <scheme val="minor"/>
    </font>
    <font>
      <b/>
      <sz val="15"/>
      <name val="游ゴシック"/>
      <family val="3"/>
      <charset val="128"/>
    </font>
    <font>
      <sz val="9"/>
      <name val="Meiryo UI"/>
      <family val="3"/>
      <charset val="128"/>
    </font>
    <font>
      <sz val="9"/>
      <color theme="1"/>
      <name val="Meiryo"/>
      <family val="3"/>
      <charset val="128"/>
    </font>
    <font>
      <u/>
      <sz val="13"/>
      <color theme="0"/>
      <name val="Inherit"/>
      <family val="2"/>
    </font>
    <font>
      <u/>
      <sz val="12"/>
      <color theme="0"/>
      <name val="Inherit"/>
    </font>
    <font>
      <u/>
      <sz val="12"/>
      <color theme="0"/>
      <name val="Inherit"/>
      <family val="2"/>
    </font>
    <font>
      <b/>
      <sz val="20"/>
      <color rgb="FF000000"/>
      <name val="ＭＳ Ｐゴシック"/>
      <family val="2"/>
      <charset val="128"/>
    </font>
    <font>
      <b/>
      <sz val="15"/>
      <color theme="1"/>
      <name val="Microsoft YaHei"/>
      <family val="3"/>
      <charset val="134"/>
    </font>
    <font>
      <b/>
      <sz val="16"/>
      <color theme="1"/>
      <name val="メイリオ"/>
      <family val="3"/>
      <charset val="128"/>
    </font>
    <font>
      <sz val="18"/>
      <color theme="1"/>
      <name val="ＭＳ Ｐゴシック"/>
      <family val="3"/>
      <charset val="128"/>
      <scheme val="minor"/>
    </font>
    <font>
      <b/>
      <sz val="14"/>
      <name val="游ゴシック"/>
      <family val="3"/>
      <charset val="128"/>
    </font>
    <font>
      <sz val="14"/>
      <color indexed="63"/>
      <name val="ＭＳ Ｐゴシック"/>
      <family val="3"/>
      <charset val="128"/>
    </font>
    <font>
      <sz val="14"/>
      <color indexed="9"/>
      <name val="ＭＳ Ｐゴシック"/>
      <family val="3"/>
      <charset val="128"/>
    </font>
    <font>
      <b/>
      <sz val="14"/>
      <color indexed="12"/>
      <name val="ＭＳ Ｐゴシック"/>
      <family val="3"/>
      <charset val="128"/>
    </font>
    <font>
      <sz val="14"/>
      <color indexed="63"/>
      <name val="Arial"/>
      <family val="2"/>
    </font>
    <font>
      <sz val="10"/>
      <color indexed="62"/>
      <name val="ＭＳ Ｐゴシック"/>
      <family val="3"/>
      <charset val="128"/>
    </font>
    <font>
      <sz val="10"/>
      <name val="Arial"/>
      <family val="2"/>
    </font>
    <font>
      <b/>
      <sz val="14"/>
      <color indexed="51"/>
      <name val="ＭＳ Ｐゴシック"/>
      <family val="3"/>
      <charset val="128"/>
    </font>
    <font>
      <b/>
      <sz val="10"/>
      <color indexed="62"/>
      <name val="ＭＳ Ｐゴシック"/>
      <family val="3"/>
      <charset val="128"/>
    </font>
    <font>
      <sz val="11"/>
      <color theme="5"/>
      <name val="ＭＳ Ｐゴシック"/>
      <family val="3"/>
      <charset val="128"/>
    </font>
    <font>
      <b/>
      <sz val="14"/>
      <color theme="5"/>
      <name val="ＭＳ Ｐゴシック"/>
      <family val="3"/>
      <charset val="128"/>
    </font>
    <font>
      <sz val="16"/>
      <color indexed="9"/>
      <name val="ＭＳ Ｐゴシック"/>
      <family val="3"/>
      <charset val="128"/>
    </font>
    <font>
      <b/>
      <sz val="16"/>
      <color indexed="9"/>
      <name val="ＭＳ Ｐゴシック"/>
      <family val="3"/>
      <charset val="128"/>
    </font>
    <font>
      <sz val="8.8000000000000007"/>
      <color indexed="23"/>
      <name val="ＭＳ Ｐゴシック"/>
      <family val="3"/>
      <charset val="128"/>
    </font>
    <font>
      <b/>
      <sz val="16"/>
      <color rgb="FF000000"/>
      <name val="ＭＳ Ｐゴシック"/>
      <family val="3"/>
      <charset val="128"/>
    </font>
    <font>
      <u/>
      <sz val="20"/>
      <name val="ＭＳ Ｐゴシック"/>
      <family val="3"/>
      <charset val="128"/>
    </font>
  </fonts>
  <fills count="5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4" tint="-0.249977111117893"/>
        <bgColor indexed="64"/>
      </patternFill>
    </fill>
    <fill>
      <patternFill patternType="solid">
        <fgColor rgb="FFFF9900"/>
        <bgColor indexed="64"/>
      </patternFill>
    </fill>
    <fill>
      <patternFill patternType="solid">
        <fgColor rgb="FF0070C0"/>
        <bgColor indexed="64"/>
      </patternFill>
    </fill>
    <fill>
      <patternFill patternType="solid">
        <fgColor rgb="FF92D050"/>
        <bgColor indexed="64"/>
      </patternFill>
    </fill>
    <fill>
      <patternFill patternType="solid">
        <fgColor rgb="FF6DDDF7"/>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theme="5" tint="0.59999389629810485"/>
        <bgColor indexed="64"/>
      </patternFill>
    </fill>
  </fills>
  <borders count="25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right style="thick">
        <color theme="0"/>
      </right>
      <top/>
      <bottom/>
      <diagonal/>
    </border>
    <border>
      <left style="thick">
        <color theme="0"/>
      </left>
      <right/>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medium">
        <color indexed="12"/>
      </left>
      <right style="medium">
        <color indexed="12"/>
      </right>
      <top style="thin">
        <color indexed="12"/>
      </top>
      <bottom style="medium">
        <color indexed="12"/>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1" fillId="0" borderId="0"/>
    <xf numFmtId="0" fontId="162" fillId="0" borderId="0" applyNumberFormat="0" applyFill="0" applyBorder="0" applyAlignment="0" applyProtection="0"/>
    <xf numFmtId="0" fontId="161" fillId="0" borderId="0"/>
    <xf numFmtId="0" fontId="1" fillId="0" borderId="0">
      <alignment vertical="center"/>
    </xf>
  </cellStyleXfs>
  <cellXfs count="864">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0" borderId="8" xfId="2" applyNumberFormat="1" applyFont="1" applyFill="1" applyBorder="1" applyAlignment="1">
      <alignment horizontal="center" vertical="center" shrinkToFit="1"/>
    </xf>
    <xf numFmtId="0" fontId="6" fillId="20" borderId="0" xfId="2" applyFill="1">
      <alignment vertical="center"/>
    </xf>
    <xf numFmtId="0" fontId="0" fillId="20"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8" fillId="20" borderId="0" xfId="1" applyFill="1" applyAlignment="1" applyProtection="1">
      <alignment vertical="center"/>
    </xf>
    <xf numFmtId="3" fontId="0" fillId="26" borderId="0" xfId="0" applyNumberFormat="1" applyFill="1">
      <alignment vertical="center"/>
    </xf>
    <xf numFmtId="0" fontId="0" fillId="24" borderId="0" xfId="0" applyFill="1">
      <alignment vertical="center"/>
    </xf>
    <xf numFmtId="0" fontId="0" fillId="0" borderId="68" xfId="0" applyBorder="1" applyAlignment="1">
      <alignment vertical="top"/>
    </xf>
    <xf numFmtId="0" fontId="0" fillId="0" borderId="0" xfId="0" applyAlignment="1">
      <alignment vertical="top"/>
    </xf>
    <xf numFmtId="0" fontId="76" fillId="20" borderId="0" xfId="0" applyFont="1" applyFill="1">
      <alignment vertical="center"/>
    </xf>
    <xf numFmtId="0" fontId="75" fillId="20"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6" xfId="0" applyFont="1" applyBorder="1" applyAlignment="1">
      <alignment horizontal="center" vertical="center" wrapText="1"/>
    </xf>
    <xf numFmtId="0" fontId="79" fillId="0" borderId="37" xfId="0" applyFont="1" applyBorder="1" applyAlignment="1">
      <alignment horizontal="center" vertical="center" wrapText="1"/>
    </xf>
    <xf numFmtId="0" fontId="79" fillId="28"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9"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4" borderId="106" xfId="0" applyFont="1" applyFill="1" applyBorder="1" applyAlignment="1">
      <alignment horizontal="center" vertical="center" wrapText="1"/>
    </xf>
    <xf numFmtId="0" fontId="79" fillId="24" borderId="37" xfId="0" applyFont="1" applyFill="1" applyBorder="1" applyAlignment="1">
      <alignment horizontal="center" vertical="center" wrapText="1"/>
    </xf>
    <xf numFmtId="0" fontId="79" fillId="24" borderId="37" xfId="0" applyFont="1" applyFill="1" applyBorder="1" applyAlignment="1">
      <alignment horizontal="justify" vertical="center" wrapText="1"/>
    </xf>
    <xf numFmtId="0" fontId="74" fillId="20" borderId="0" xfId="0" applyFont="1" applyFill="1" applyAlignment="1">
      <alignment horizontal="center" vertical="center"/>
    </xf>
    <xf numFmtId="0" fontId="79" fillId="20" borderId="106" xfId="0" applyFont="1" applyFill="1" applyBorder="1" applyAlignment="1">
      <alignment horizontal="center" vertical="center" wrapText="1"/>
    </xf>
    <xf numFmtId="0" fontId="79" fillId="20" borderId="37" xfId="0" applyFont="1" applyFill="1" applyBorder="1" applyAlignment="1">
      <alignment horizontal="center" vertical="center" wrapText="1"/>
    </xf>
    <xf numFmtId="0" fontId="79" fillId="20" borderId="37" xfId="0" applyFont="1" applyFill="1" applyBorder="1" applyAlignment="1">
      <alignment horizontal="justify" vertical="center" wrapText="1"/>
    </xf>
    <xf numFmtId="0" fontId="71" fillId="24" borderId="0" xfId="0" applyFont="1" applyFill="1" applyAlignment="1">
      <alignment vertical="top" wrapText="1"/>
    </xf>
    <xf numFmtId="0" fontId="8" fillId="0" borderId="129" xfId="1" applyFill="1" applyBorder="1" applyAlignment="1" applyProtection="1">
      <alignment vertical="center" wrapText="1"/>
    </xf>
    <xf numFmtId="0" fontId="97" fillId="0" borderId="57" xfId="0" applyFont="1" applyBorder="1" applyAlignment="1">
      <alignment horizontal="justify" vertical="center" wrapText="1"/>
    </xf>
    <xf numFmtId="0" fontId="97" fillId="0" borderId="37" xfId="0" applyFont="1" applyBorder="1" applyAlignment="1">
      <alignment horizontal="justify" vertical="center" wrapText="1"/>
    </xf>
    <xf numFmtId="0" fontId="97" fillId="28" borderId="37"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1" borderId="130" xfId="0" applyFont="1" applyFill="1" applyBorder="1" applyAlignment="1">
      <alignment horizontal="center" vertical="center" wrapText="1"/>
    </xf>
    <xf numFmtId="0" fontId="0" fillId="25" borderId="0" xfId="0" applyFill="1">
      <alignment vertical="center"/>
    </xf>
    <xf numFmtId="0" fontId="79" fillId="20"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4" borderId="0" xfId="0" applyFont="1" applyFill="1" applyAlignment="1">
      <alignment vertical="top" wrapText="1"/>
    </xf>
    <xf numFmtId="0" fontId="72" fillId="25" borderId="0" xfId="0" applyFont="1" applyFill="1" applyAlignment="1">
      <alignment vertical="top" wrapText="1"/>
    </xf>
    <xf numFmtId="0" fontId="95" fillId="25" borderId="0" xfId="0" applyFont="1" applyFill="1" applyAlignment="1">
      <alignment vertical="top" wrapText="1"/>
    </xf>
    <xf numFmtId="0" fontId="73" fillId="25" borderId="0" xfId="0" applyFont="1" applyFill="1" applyAlignment="1">
      <alignment vertical="top" wrapText="1"/>
    </xf>
    <xf numFmtId="0" fontId="96" fillId="25" borderId="0" xfId="0" applyFont="1" applyFill="1" applyAlignment="1">
      <alignment horizontal="center" vertical="center" wrapText="1"/>
    </xf>
    <xf numFmtId="0" fontId="96" fillId="25" borderId="0" xfId="0" applyFont="1" applyFill="1" applyAlignment="1">
      <alignment horizontal="center" vertical="top" wrapText="1"/>
    </xf>
    <xf numFmtId="0" fontId="98" fillId="25" borderId="0" xfId="0" applyFont="1" applyFill="1" applyAlignment="1">
      <alignment horizontal="center" vertical="top" wrapText="1"/>
    </xf>
    <xf numFmtId="0" fontId="96" fillId="25" borderId="0" xfId="0" applyFont="1" applyFill="1" applyAlignment="1">
      <alignment vertical="top" wrapText="1"/>
    </xf>
    <xf numFmtId="0" fontId="28" fillId="26" borderId="0" xfId="0" applyFont="1" applyFill="1">
      <alignment vertical="center"/>
    </xf>
    <xf numFmtId="0" fontId="110" fillId="22" borderId="31" xfId="2" applyFont="1" applyFill="1" applyBorder="1" applyAlignment="1">
      <alignment horizontal="center" vertical="center" wrapText="1"/>
    </xf>
    <xf numFmtId="0" fontId="112" fillId="3" borderId="41" xfId="2" applyFont="1" applyFill="1" applyBorder="1" applyAlignment="1">
      <alignment horizontal="center" vertical="center"/>
    </xf>
    <xf numFmtId="14" fontId="112" fillId="3" borderId="40"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39"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117" fillId="24" borderId="108" xfId="0" applyFont="1" applyFill="1" applyBorder="1" applyAlignment="1">
      <alignment horizontal="left" vertical="center"/>
    </xf>
    <xf numFmtId="0" fontId="0" fillId="0" borderId="13" xfId="0" applyBorder="1" applyAlignment="1">
      <alignment vertical="top" wrapText="1"/>
    </xf>
    <xf numFmtId="0" fontId="23" fillId="22" borderId="3" xfId="2" applyFont="1" applyFill="1" applyBorder="1" applyAlignment="1">
      <alignment horizontal="center" vertical="center" wrapText="1"/>
    </xf>
    <xf numFmtId="0" fontId="24" fillId="20" borderId="8" xfId="2" applyFont="1" applyFill="1" applyBorder="1" applyAlignment="1">
      <alignment horizontal="center" vertical="center" wrapText="1"/>
    </xf>
    <xf numFmtId="0" fontId="8" fillId="0" borderId="0" xfId="1" applyAlignment="1" applyProtection="1">
      <alignment vertical="center" wrapText="1"/>
    </xf>
    <xf numFmtId="0" fontId="0" fillId="35" borderId="0" xfId="0" applyFill="1">
      <alignment vertical="center"/>
    </xf>
    <xf numFmtId="0" fontId="126" fillId="35" borderId="0" xfId="0" applyFont="1" applyFill="1">
      <alignment vertical="center"/>
    </xf>
    <xf numFmtId="0" fontId="127" fillId="35" borderId="0" xfId="0" applyFont="1" applyFill="1">
      <alignment vertical="center"/>
    </xf>
    <xf numFmtId="0" fontId="128" fillId="35" borderId="0" xfId="0" applyFont="1" applyFill="1">
      <alignment vertical="center"/>
    </xf>
    <xf numFmtId="0" fontId="129" fillId="35" borderId="0" xfId="0" applyFont="1" applyFill="1">
      <alignment vertical="center"/>
    </xf>
    <xf numFmtId="0" fontId="77" fillId="35" borderId="0" xfId="0" applyFont="1" applyFill="1">
      <alignment vertical="center"/>
    </xf>
    <xf numFmtId="0" fontId="23" fillId="33" borderId="3" xfId="2" applyFont="1" applyFill="1" applyBorder="1" applyAlignment="1">
      <alignment horizontal="center" vertical="center" wrapText="1"/>
    </xf>
    <xf numFmtId="184" fontId="132" fillId="25" borderId="0" xfId="0" applyNumberFormat="1" applyFont="1" applyFill="1" applyAlignment="1">
      <alignment vertical="center" wrapText="1"/>
    </xf>
    <xf numFmtId="0" fontId="122" fillId="24" borderId="0" xfId="0" applyFont="1" applyFill="1">
      <alignment vertical="center"/>
    </xf>
    <xf numFmtId="177" fontId="132" fillId="25" borderId="0" xfId="0" applyNumberFormat="1" applyFont="1" applyFill="1" applyAlignment="1">
      <alignment horizontal="right" vertical="center" wrapText="1"/>
    </xf>
    <xf numFmtId="0" fontId="133" fillId="25" borderId="0" xfId="0" applyFont="1" applyFill="1" applyAlignment="1">
      <alignment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11" fillId="0" borderId="68" xfId="0" applyFont="1" applyBorder="1">
      <alignment vertical="center"/>
    </xf>
    <xf numFmtId="0" fontId="111" fillId="0" borderId="0" xfId="0" applyFont="1">
      <alignment vertical="center"/>
    </xf>
    <xf numFmtId="0" fontId="111" fillId="5" borderId="68" xfId="0" applyFont="1" applyFill="1" applyBorder="1">
      <alignment vertical="center"/>
    </xf>
    <xf numFmtId="0" fontId="111" fillId="5" borderId="0" xfId="0" applyFont="1" applyFill="1">
      <alignment vertical="center"/>
    </xf>
    <xf numFmtId="0" fontId="6" fillId="5" borderId="148" xfId="2" applyFill="1" applyBorder="1">
      <alignment vertical="center"/>
    </xf>
    <xf numFmtId="0" fontId="6" fillId="0" borderId="148" xfId="2" applyBorder="1">
      <alignment vertical="center"/>
    </xf>
    <xf numFmtId="3" fontId="138" fillId="20" borderId="0" xfId="0" applyNumberFormat="1" applyFont="1" applyFill="1" applyAlignment="1">
      <alignment vertical="center" wrapText="1"/>
    </xf>
    <xf numFmtId="0" fontId="114" fillId="20" borderId="146" xfId="17" applyFont="1" applyFill="1" applyBorder="1" applyAlignment="1">
      <alignment horizontal="center" vertical="center" wrapText="1"/>
    </xf>
    <xf numFmtId="14" fontId="114" fillId="20" borderId="147" xfId="17" applyNumberFormat="1" applyFont="1" applyFill="1" applyBorder="1" applyAlignment="1">
      <alignment horizontal="center" vertical="center"/>
    </xf>
    <xf numFmtId="185" fontId="138" fillId="20" borderId="0" xfId="0" applyNumberFormat="1" applyFont="1" applyFill="1" applyAlignment="1">
      <alignment horizontal="right" vertical="center" wrapText="1"/>
    </xf>
    <xf numFmtId="0" fontId="6" fillId="0" borderId="0" xfId="2" applyAlignment="1">
      <alignment horizontal="left" vertical="top"/>
    </xf>
    <xf numFmtId="0" fontId="6" fillId="36" borderId="159" xfId="2" applyFill="1" applyBorder="1" applyAlignment="1">
      <alignment horizontal="left" vertical="top"/>
    </xf>
    <xf numFmtId="0" fontId="8" fillId="36" borderId="158"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 fillId="0" borderId="106" xfId="1" applyFill="1" applyBorder="1" applyAlignment="1" applyProtection="1">
      <alignment vertical="center" wrapText="1"/>
    </xf>
    <xf numFmtId="0" fontId="102" fillId="0" borderId="0" xfId="17" applyFont="1" applyAlignment="1">
      <alignment horizontal="left" vertical="center"/>
    </xf>
    <xf numFmtId="0" fontId="71" fillId="25" borderId="0" xfId="0" applyFont="1" applyFill="1" applyAlignment="1">
      <alignment vertical="top" wrapText="1"/>
    </xf>
    <xf numFmtId="185" fontId="140" fillId="20"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5" borderId="0" xfId="0" applyNumberFormat="1" applyFont="1" applyFill="1" applyAlignment="1">
      <alignment horizontal="center" vertical="center" wrapText="1"/>
    </xf>
    <xf numFmtId="0" fontId="144" fillId="2" borderId="63" xfId="2" applyFont="1" applyFill="1" applyBorder="1" applyAlignment="1">
      <alignment vertical="top" wrapText="1"/>
    </xf>
    <xf numFmtId="0" fontId="112" fillId="22" borderId="41" xfId="2" applyFont="1" applyFill="1" applyBorder="1" applyAlignment="1">
      <alignment horizontal="center" vertical="center"/>
    </xf>
    <xf numFmtId="0" fontId="112" fillId="22" borderId="9" xfId="2" applyFont="1" applyFill="1" applyBorder="1" applyAlignment="1">
      <alignment horizontal="center" vertical="center" wrapText="1"/>
    </xf>
    <xf numFmtId="0" fontId="112" fillId="22"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2" borderId="168" xfId="2" applyFont="1" applyFill="1" applyBorder="1" applyAlignment="1">
      <alignment horizontal="center" vertical="center" wrapText="1"/>
    </xf>
    <xf numFmtId="0" fontId="8" fillId="0" borderId="171" xfId="1" applyFill="1" applyBorder="1" applyAlignment="1" applyProtection="1">
      <alignment vertical="center" wrapText="1"/>
    </xf>
    <xf numFmtId="0" fontId="18" fillId="22" borderId="172" xfId="1" applyFont="1" applyFill="1" applyBorder="1" applyAlignment="1" applyProtection="1">
      <alignment horizontal="center" vertical="center" wrapText="1"/>
    </xf>
    <xf numFmtId="0" fontId="141" fillId="20" borderId="0" xfId="0" applyFont="1" applyFill="1" applyAlignment="1">
      <alignment vertical="center" wrapText="1"/>
    </xf>
    <xf numFmtId="0" fontId="138" fillId="20" borderId="0" xfId="0" applyFont="1" applyFill="1" applyAlignment="1">
      <alignment vertical="center" wrapText="1"/>
    </xf>
    <xf numFmtId="0" fontId="109" fillId="0" borderId="28" xfId="2" applyFont="1" applyBorder="1" applyAlignment="1">
      <alignment vertical="center" shrinkToFit="1"/>
    </xf>
    <xf numFmtId="0" fontId="147" fillId="0" borderId="0" xfId="0" applyFont="1" applyAlignment="1">
      <alignment vertical="center" wrapText="1"/>
    </xf>
    <xf numFmtId="0" fontId="148" fillId="0" borderId="0" xfId="0" applyFont="1" applyAlignment="1">
      <alignment vertical="center" wrapText="1"/>
    </xf>
    <xf numFmtId="3" fontId="136" fillId="25" borderId="0" xfId="0" applyNumberFormat="1" applyFont="1" applyFill="1">
      <alignment vertical="center"/>
    </xf>
    <xf numFmtId="3" fontId="132" fillId="25" borderId="0" xfId="0" applyNumberFormat="1" applyFont="1" applyFill="1" applyAlignment="1">
      <alignment horizontal="right" vertical="center" wrapText="1"/>
    </xf>
    <xf numFmtId="0" fontId="27" fillId="0" borderId="95" xfId="2" applyFont="1" applyBorder="1" applyAlignment="1">
      <alignment vertical="top" wrapText="1"/>
    </xf>
    <xf numFmtId="0" fontId="18" fillId="24" borderId="164" xfId="2" applyFont="1" applyFill="1" applyBorder="1" applyAlignment="1">
      <alignment horizontal="center" vertical="center" wrapText="1"/>
    </xf>
    <xf numFmtId="0" fontId="108" fillId="24" borderId="165" xfId="2" applyFont="1" applyFill="1" applyBorder="1" applyAlignment="1">
      <alignment horizontal="center" vertical="center"/>
    </xf>
    <xf numFmtId="0" fontId="108" fillId="24" borderId="166" xfId="2" applyFont="1" applyFill="1" applyBorder="1" applyAlignment="1">
      <alignment horizontal="center" vertical="center"/>
    </xf>
    <xf numFmtId="0" fontId="150" fillId="20" borderId="8" xfId="0" applyFont="1" applyFill="1" applyBorder="1" applyAlignment="1">
      <alignment horizontal="center" vertical="center" wrapText="1"/>
    </xf>
    <xf numFmtId="177" fontId="151" fillId="20" borderId="8" xfId="2" applyNumberFormat="1" applyFont="1" applyFill="1" applyBorder="1" applyAlignment="1">
      <alignment horizontal="center" vertical="center" shrinkToFit="1"/>
    </xf>
    <xf numFmtId="0" fontId="6" fillId="0" borderId="0" xfId="2" applyAlignment="1">
      <alignment horizontal="left" vertical="center"/>
    </xf>
    <xf numFmtId="0" fontId="154" fillId="5" borderId="68" xfId="0" applyFont="1" applyFill="1" applyBorder="1">
      <alignment vertical="center"/>
    </xf>
    <xf numFmtId="0" fontId="154" fillId="5" borderId="0" xfId="0" applyFont="1" applyFill="1" applyAlignment="1">
      <alignment horizontal="left" vertical="center"/>
    </xf>
    <xf numFmtId="0" fontId="154" fillId="5" borderId="0" xfId="0" applyFont="1" applyFill="1">
      <alignment vertical="center"/>
    </xf>
    <xf numFmtId="176" fontId="154" fillId="5" borderId="0" xfId="0" applyNumberFormat="1" applyFont="1" applyFill="1" applyAlignment="1">
      <alignment horizontal="left" vertical="center"/>
    </xf>
    <xf numFmtId="183" fontId="154" fillId="5" borderId="0" xfId="0" applyNumberFormat="1" applyFont="1" applyFill="1" applyAlignment="1">
      <alignment horizontal="center" vertical="center"/>
    </xf>
    <xf numFmtId="0" fontId="154" fillId="5" borderId="68" xfId="0" applyFont="1" applyFill="1" applyBorder="1" applyAlignment="1">
      <alignment vertical="top"/>
    </xf>
    <xf numFmtId="0" fontId="154" fillId="5" borderId="0" xfId="0" applyFont="1" applyFill="1" applyAlignment="1">
      <alignment vertical="top"/>
    </xf>
    <xf numFmtId="14" fontId="154" fillId="5" borderId="0" xfId="0" applyNumberFormat="1" applyFont="1" applyFill="1" applyAlignment="1">
      <alignment horizontal="left" vertical="center"/>
    </xf>
    <xf numFmtId="14" fontId="154" fillId="0" borderId="0" xfId="0" applyNumberFormat="1" applyFont="1">
      <alignment vertical="center"/>
    </xf>
    <xf numFmtId="0" fontId="155" fillId="0" borderId="0" xfId="0" applyFont="1">
      <alignment vertical="center"/>
    </xf>
    <xf numFmtId="0" fontId="6" fillId="0" borderId="62" xfId="2" applyBorder="1" applyAlignment="1">
      <alignment vertical="top" wrapText="1"/>
    </xf>
    <xf numFmtId="0" fontId="8" fillId="36" borderId="134" xfId="1" applyFill="1" applyBorder="1" applyAlignment="1" applyProtection="1">
      <alignment horizontal="left" vertical="top"/>
    </xf>
    <xf numFmtId="0" fontId="6" fillId="36" borderId="157"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3"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38" xfId="17" applyBorder="1" applyAlignment="1">
      <alignment horizontal="center" vertical="center" wrapText="1"/>
    </xf>
    <xf numFmtId="0" fontId="1" fillId="0" borderId="139" xfId="17" applyBorder="1" applyAlignment="1">
      <alignment horizontal="center" vertical="center"/>
    </xf>
    <xf numFmtId="0" fontId="13" fillId="0" borderId="141" xfId="2" applyFont="1" applyBorder="1" applyAlignment="1">
      <alignment horizontal="center" vertical="center" wrapText="1"/>
    </xf>
    <xf numFmtId="0" fontId="13" fillId="0" borderId="142" xfId="2" applyFont="1" applyBorder="1" applyAlignment="1">
      <alignment horizontal="center" vertical="center" wrapText="1"/>
    </xf>
    <xf numFmtId="0" fontId="13" fillId="0" borderId="17" xfId="2" applyFont="1" applyBorder="1" applyAlignment="1">
      <alignment horizontal="center" vertical="center" wrapText="1"/>
    </xf>
    <xf numFmtId="0" fontId="1" fillId="20" borderId="145"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0" borderId="8" xfId="2" applyNumberFormat="1" applyFill="1" applyBorder="1" applyAlignment="1">
      <alignment horizontal="center" vertical="center" shrinkToFit="1"/>
    </xf>
    <xf numFmtId="177" fontId="1" fillId="20"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3"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0" borderId="183" xfId="16" applyFont="1" applyFill="1" applyBorder="1">
      <alignment vertical="center"/>
    </xf>
    <xf numFmtId="0" fontId="50" fillId="20" borderId="184" xfId="16" applyFont="1" applyFill="1" applyBorder="1">
      <alignment vertical="center"/>
    </xf>
    <xf numFmtId="0" fontId="10" fillId="20" borderId="184" xfId="16" applyFont="1" applyFill="1" applyBorder="1">
      <alignment vertical="center"/>
    </xf>
    <xf numFmtId="0" fontId="37" fillId="0" borderId="0" xfId="17" applyFont="1" applyAlignment="1">
      <alignment horizontal="left" vertical="center" indent="2"/>
    </xf>
    <xf numFmtId="0" fontId="137" fillId="26" borderId="0" xfId="0" applyFont="1" applyFill="1">
      <alignment vertical="center"/>
    </xf>
    <xf numFmtId="0" fontId="156" fillId="0" borderId="0" xfId="17" applyFont="1">
      <alignment vertical="center"/>
    </xf>
    <xf numFmtId="10" fontId="133" fillId="25" borderId="0" xfId="0" applyNumberFormat="1" applyFont="1" applyFill="1" applyAlignment="1">
      <alignment horizontal="center" vertical="center" wrapText="1"/>
    </xf>
    <xf numFmtId="3" fontId="132" fillId="25" borderId="0" xfId="0" applyNumberFormat="1" applyFont="1" applyFill="1" applyAlignment="1">
      <alignment vertical="center" wrapText="1"/>
    </xf>
    <xf numFmtId="0" fontId="1" fillId="20" borderId="0" xfId="2" applyFont="1" applyFill="1">
      <alignment vertical="center"/>
    </xf>
    <xf numFmtId="0" fontId="24" fillId="20" borderId="38" xfId="2" applyFont="1" applyFill="1" applyBorder="1" applyAlignment="1">
      <alignment horizontal="center" vertical="top" wrapText="1"/>
    </xf>
    <xf numFmtId="0" fontId="23" fillId="20" borderId="185" xfId="2" applyFont="1" applyFill="1" applyBorder="1" applyAlignment="1">
      <alignment horizontal="left" vertical="center"/>
    </xf>
    <xf numFmtId="0" fontId="23" fillId="20"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8" borderId="102" xfId="2" applyNumberFormat="1" applyFont="1" applyFill="1" applyBorder="1" applyAlignment="1">
      <alignment horizontal="center" vertical="center" wrapText="1"/>
    </xf>
    <xf numFmtId="177" fontId="13" fillId="38" borderId="8" xfId="2" applyNumberFormat="1" applyFont="1" applyFill="1" applyBorder="1" applyAlignment="1">
      <alignment horizontal="center" vertical="center" shrinkToFit="1"/>
    </xf>
    <xf numFmtId="14" fontId="26" fillId="20" borderId="0" xfId="2" applyNumberFormat="1" applyFont="1" applyFill="1" applyAlignment="1">
      <alignment horizontal="left" vertical="center"/>
    </xf>
    <xf numFmtId="0" fontId="26" fillId="20" borderId="0" xfId="19" applyFont="1" applyFill="1">
      <alignment vertical="center"/>
    </xf>
    <xf numFmtId="0" fontId="26" fillId="20" borderId="0" xfId="2" applyFont="1" applyFill="1" applyAlignment="1">
      <alignment horizontal="left" vertical="center"/>
    </xf>
    <xf numFmtId="0" fontId="41" fillId="20"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0" borderId="8" xfId="2" applyNumberFormat="1" applyFont="1" applyFill="1" applyBorder="1" applyAlignment="1">
      <alignment horizontal="center" vertical="center" shrinkToFit="1"/>
    </xf>
    <xf numFmtId="177" fontId="13" fillId="20" borderId="101" xfId="2" applyNumberFormat="1" applyFont="1" applyFill="1" applyBorder="1" applyAlignment="1">
      <alignment horizontal="center" vertical="center" wrapText="1"/>
    </xf>
    <xf numFmtId="0" fontId="13" fillId="0" borderId="186" xfId="2" applyFont="1" applyBorder="1" applyAlignment="1">
      <alignment horizontal="center" vertical="center" wrapText="1"/>
    </xf>
    <xf numFmtId="0" fontId="13" fillId="0" borderId="187" xfId="2" applyFont="1" applyBorder="1" applyAlignment="1">
      <alignment horizontal="center" vertical="center" wrapText="1"/>
    </xf>
    <xf numFmtId="0" fontId="13" fillId="0" borderId="188" xfId="2" applyFont="1" applyBorder="1" applyAlignment="1">
      <alignment horizontal="center" vertical="center" wrapText="1"/>
    </xf>
    <xf numFmtId="0" fontId="13" fillId="0" borderId="186" xfId="2" applyFont="1" applyBorder="1" applyAlignment="1">
      <alignment horizontal="center" vertical="center"/>
    </xf>
    <xf numFmtId="0" fontId="13" fillId="5" borderId="186" xfId="2" applyFont="1" applyFill="1" applyBorder="1" applyAlignment="1">
      <alignment horizontal="center" vertical="center" wrapText="1"/>
    </xf>
    <xf numFmtId="0" fontId="150" fillId="20" borderId="149" xfId="0" applyFont="1" applyFill="1" applyBorder="1" applyAlignment="1">
      <alignment horizontal="center" vertical="center" wrapText="1"/>
    </xf>
    <xf numFmtId="0" fontId="150" fillId="20" borderId="177" xfId="0" applyFont="1" applyFill="1" applyBorder="1" applyAlignment="1">
      <alignment horizontal="center" vertical="center" wrapText="1"/>
    </xf>
    <xf numFmtId="0" fontId="123" fillId="32" borderId="189" xfId="2" applyFont="1" applyFill="1" applyBorder="1" applyAlignment="1">
      <alignment horizontal="center" vertical="center" wrapText="1"/>
    </xf>
    <xf numFmtId="0" fontId="124" fillId="32" borderId="190" xfId="2" applyFont="1" applyFill="1" applyBorder="1" applyAlignment="1">
      <alignment horizontal="center" vertical="center" wrapText="1"/>
    </xf>
    <xf numFmtId="0" fontId="121" fillId="32" borderId="190" xfId="2" applyFont="1" applyFill="1" applyBorder="1" applyAlignment="1">
      <alignment horizontal="center" vertical="center"/>
    </xf>
    <xf numFmtId="0" fontId="121" fillId="32" borderId="191" xfId="2" applyFont="1" applyFill="1" applyBorder="1" applyAlignment="1">
      <alignment horizontal="center" vertical="center"/>
    </xf>
    <xf numFmtId="0" fontId="103" fillId="0" borderId="130" xfId="0" applyFont="1" applyBorder="1" applyAlignment="1">
      <alignment horizontal="center" vertical="center" wrapText="1"/>
    </xf>
    <xf numFmtId="0" fontId="145" fillId="39" borderId="105" xfId="0" applyFont="1" applyFill="1" applyBorder="1" applyAlignment="1">
      <alignment horizontal="center" vertical="center" wrapText="1"/>
    </xf>
    <xf numFmtId="0" fontId="112" fillId="22" borderId="26" xfId="2" applyFont="1" applyFill="1" applyBorder="1" applyAlignment="1">
      <alignment horizontal="center" vertical="center"/>
    </xf>
    <xf numFmtId="14" fontId="112" fillId="22" borderId="27" xfId="2" applyNumberFormat="1" applyFont="1" applyFill="1" applyBorder="1" applyAlignment="1">
      <alignment horizontal="center" vertical="center"/>
    </xf>
    <xf numFmtId="0" fontId="6" fillId="20" borderId="0" xfId="2" applyFill="1" applyAlignment="1">
      <alignment vertical="center" wrapText="1"/>
    </xf>
    <xf numFmtId="0" fontId="0" fillId="25" borderId="0" xfId="0" applyFill="1" applyAlignment="1">
      <alignment horizontal="left" vertical="top"/>
    </xf>
    <xf numFmtId="3" fontId="13" fillId="20" borderId="0" xfId="0" applyNumberFormat="1" applyFont="1" applyFill="1" applyAlignment="1">
      <alignment horizontal="center" vertical="center"/>
    </xf>
    <xf numFmtId="14" fontId="108" fillId="24" borderId="167"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7" fillId="0" borderId="0" xfId="0" applyFont="1">
      <alignment vertical="center"/>
    </xf>
    <xf numFmtId="0" fontId="165" fillId="0" borderId="0" xfId="0" applyFont="1" applyAlignment="1">
      <alignment vertical="center" wrapText="1"/>
    </xf>
    <xf numFmtId="0" fontId="41" fillId="0" borderId="0" xfId="17" applyFont="1" applyAlignment="1">
      <alignment horizontal="center" vertical="center"/>
    </xf>
    <xf numFmtId="0" fontId="154" fillId="5" borderId="0" xfId="0" applyFont="1" applyFill="1" applyAlignment="1">
      <alignment horizontal="left" vertical="top"/>
    </xf>
    <xf numFmtId="0" fontId="167" fillId="22" borderId="174" xfId="1" applyFont="1" applyFill="1" applyBorder="1" applyAlignment="1" applyProtection="1">
      <alignment horizontal="center" vertical="center" wrapText="1"/>
    </xf>
    <xf numFmtId="0" fontId="166" fillId="20" borderId="0" xfId="17" applyFont="1" applyFill="1" applyAlignment="1">
      <alignment horizontal="left" vertical="center"/>
    </xf>
    <xf numFmtId="3" fontId="147" fillId="0" borderId="0" xfId="0" applyNumberFormat="1" applyFont="1" applyAlignment="1">
      <alignment vertical="center" wrapText="1"/>
    </xf>
    <xf numFmtId="0" fontId="111" fillId="20" borderId="0" xfId="0" applyFont="1" applyFill="1">
      <alignment vertical="center"/>
    </xf>
    <xf numFmtId="3" fontId="169" fillId="25" borderId="0" xfId="0" applyNumberFormat="1" applyFont="1" applyFill="1" applyAlignment="1">
      <alignment vertical="top" wrapText="1"/>
    </xf>
    <xf numFmtId="0" fontId="168" fillId="25" borderId="0" xfId="0" applyFont="1" applyFill="1" applyAlignment="1">
      <alignment vertical="top" wrapText="1"/>
    </xf>
    <xf numFmtId="0" fontId="170" fillId="20"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5" borderId="0" xfId="0" applyNumberFormat="1" applyFont="1" applyFill="1" applyAlignment="1">
      <alignment vertical="top" wrapText="1"/>
    </xf>
    <xf numFmtId="0" fontId="8" fillId="0" borderId="202" xfId="1" applyBorder="1" applyAlignment="1" applyProtection="1">
      <alignment vertical="center" wrapText="1"/>
    </xf>
    <xf numFmtId="0" fontId="8" fillId="0" borderId="194" xfId="1" applyFill="1" applyBorder="1" applyAlignment="1" applyProtection="1">
      <alignment vertical="center" wrapText="1"/>
    </xf>
    <xf numFmtId="180" fontId="50" fillId="12" borderId="203" xfId="17" applyNumberFormat="1" applyFont="1" applyFill="1" applyBorder="1" applyAlignment="1">
      <alignment horizontal="center" vertical="center"/>
    </xf>
    <xf numFmtId="0" fontId="108" fillId="22" borderId="9" xfId="1" applyFont="1" applyFill="1" applyBorder="1" applyAlignment="1" applyProtection="1">
      <alignment horizontal="center" vertical="center" wrapText="1"/>
    </xf>
    <xf numFmtId="0" fontId="8" fillId="0" borderId="181" xfId="1" applyBorder="1" applyAlignment="1" applyProtection="1">
      <alignment vertical="center" wrapText="1"/>
    </xf>
    <xf numFmtId="0" fontId="174" fillId="3" borderId="9" xfId="2" applyFont="1" applyFill="1" applyBorder="1" applyAlignment="1">
      <alignment horizontal="center" vertical="center"/>
    </xf>
    <xf numFmtId="0" fontId="108" fillId="0" borderId="30" xfId="1" applyFont="1" applyBorder="1" applyAlignment="1" applyProtection="1">
      <alignment horizontal="left" vertical="top" wrapText="1"/>
    </xf>
    <xf numFmtId="0" fontId="146" fillId="40" borderId="97" xfId="2" applyFont="1" applyFill="1" applyBorder="1" applyAlignment="1">
      <alignment horizontal="center" vertical="center" wrapText="1" shrinkToFit="1"/>
    </xf>
    <xf numFmtId="0" fontId="21" fillId="0" borderId="94" xfId="1" applyFont="1" applyBorder="1" applyAlignment="1" applyProtection="1">
      <alignment vertical="top" wrapText="1"/>
    </xf>
    <xf numFmtId="3" fontId="175" fillId="25" borderId="0" xfId="0" applyNumberFormat="1" applyFont="1" applyFill="1" applyAlignment="1">
      <alignment vertical="center" wrapText="1"/>
    </xf>
    <xf numFmtId="0" fontId="8" fillId="0" borderId="0" xfId="1" applyFill="1" applyAlignment="1" applyProtection="1">
      <alignment vertical="center"/>
    </xf>
    <xf numFmtId="0" fontId="132" fillId="25" borderId="0" xfId="0" applyFont="1" applyFill="1" applyAlignment="1">
      <alignment vertical="top" wrapText="1"/>
    </xf>
    <xf numFmtId="3" fontId="176" fillId="25" borderId="0" xfId="0" applyNumberFormat="1" applyFont="1" applyFill="1">
      <alignment vertical="center"/>
    </xf>
    <xf numFmtId="185" fontId="177" fillId="0" borderId="0" xfId="0" applyNumberFormat="1" applyFont="1" applyAlignment="1">
      <alignment horizontal="left" vertical="center"/>
    </xf>
    <xf numFmtId="14" fontId="112" fillId="22" borderId="150" xfId="2" applyNumberFormat="1" applyFont="1" applyFill="1" applyBorder="1" applyAlignment="1">
      <alignment vertical="center" shrinkToFit="1"/>
    </xf>
    <xf numFmtId="0" fontId="173" fillId="20" borderId="163" xfId="1" applyFont="1" applyFill="1" applyBorder="1" applyAlignment="1" applyProtection="1">
      <alignment horizontal="left" vertical="top" wrapText="1"/>
    </xf>
    <xf numFmtId="0" fontId="28" fillId="22" borderId="204" xfId="0" applyFont="1" applyFill="1" applyBorder="1" applyAlignment="1">
      <alignment horizontal="center" vertical="center" wrapText="1"/>
    </xf>
    <xf numFmtId="14" fontId="29" fillId="22" borderId="205" xfId="2" applyNumberFormat="1" applyFont="1" applyFill="1" applyBorder="1" applyAlignment="1">
      <alignment horizontal="center" vertical="center" shrinkToFit="1"/>
    </xf>
    <xf numFmtId="0" fontId="108" fillId="22" borderId="206" xfId="2" applyFont="1" applyFill="1" applyBorder="1">
      <alignment vertical="center"/>
    </xf>
    <xf numFmtId="0" fontId="178" fillId="0" borderId="151" xfId="0" applyFont="1" applyBorder="1" applyAlignment="1">
      <alignment horizontal="left" vertical="top" wrapText="1"/>
    </xf>
    <xf numFmtId="14" fontId="108" fillId="22" borderId="207" xfId="1" applyNumberFormat="1" applyFont="1" applyFill="1" applyBorder="1" applyAlignment="1" applyProtection="1">
      <alignment vertical="center" wrapText="1"/>
    </xf>
    <xf numFmtId="14" fontId="108" fillId="22" borderId="209" xfId="1" applyNumberFormat="1" applyFont="1" applyFill="1" applyBorder="1" applyAlignment="1" applyProtection="1">
      <alignment vertical="center" wrapText="1"/>
    </xf>
    <xf numFmtId="0" fontId="172" fillId="25" borderId="0" xfId="0" applyFont="1" applyFill="1" applyAlignment="1">
      <alignment vertical="top" wrapText="1"/>
    </xf>
    <xf numFmtId="0" fontId="179" fillId="0" borderId="170" xfId="1" applyFont="1" applyFill="1" applyBorder="1" applyAlignment="1" applyProtection="1">
      <alignment vertical="top" wrapText="1"/>
    </xf>
    <xf numFmtId="0" fontId="91" fillId="24" borderId="0" xfId="2" applyFont="1" applyFill="1">
      <alignment vertical="center"/>
    </xf>
    <xf numFmtId="56" fontId="108" fillId="22" borderId="206" xfId="2" applyNumberFormat="1" applyFont="1" applyFill="1" applyBorder="1">
      <alignment vertical="center"/>
    </xf>
    <xf numFmtId="0" fontId="0" fillId="41" borderId="0" xfId="0" applyFill="1">
      <alignment vertical="center"/>
    </xf>
    <xf numFmtId="0" fontId="8" fillId="0" borderId="0" xfId="1" applyAlignment="1" applyProtection="1">
      <alignment vertical="center"/>
    </xf>
    <xf numFmtId="14" fontId="112" fillId="22" borderId="1" xfId="2" applyNumberFormat="1" applyFont="1" applyFill="1" applyBorder="1" applyAlignment="1">
      <alignment vertical="center" wrapText="1" shrinkToFit="1"/>
    </xf>
    <xf numFmtId="0" fontId="173" fillId="0" borderId="0" xfId="0" applyFont="1" applyAlignment="1">
      <alignment horizontal="left" vertical="top" wrapText="1"/>
    </xf>
    <xf numFmtId="0" fontId="18" fillId="22" borderId="212" xfId="2" applyFont="1" applyFill="1" applyBorder="1" applyAlignment="1">
      <alignment horizontal="center" vertical="center" wrapText="1"/>
    </xf>
    <xf numFmtId="0" fontId="183" fillId="5" borderId="17" xfId="2" applyFont="1" applyFill="1" applyBorder="1">
      <alignment vertical="center"/>
    </xf>
    <xf numFmtId="0" fontId="173" fillId="0" borderId="163" xfId="0" applyFont="1" applyBorder="1" applyAlignment="1">
      <alignment horizontal="left" vertical="top" wrapText="1"/>
    </xf>
    <xf numFmtId="0" fontId="76" fillId="0" borderId="0" xfId="0" applyFont="1">
      <alignment vertical="center"/>
    </xf>
    <xf numFmtId="0" fontId="186" fillId="5" borderId="14" xfId="2" applyFont="1" applyFill="1" applyBorder="1">
      <alignment vertical="center"/>
    </xf>
    <xf numFmtId="0" fontId="185" fillId="0" borderId="148" xfId="0" applyFont="1" applyBorder="1">
      <alignment vertical="center"/>
    </xf>
    <xf numFmtId="0" fontId="103" fillId="42" borderId="130" xfId="0" applyFont="1" applyFill="1" applyBorder="1" applyAlignment="1">
      <alignment horizontal="center" vertical="center" wrapText="1"/>
    </xf>
    <xf numFmtId="0" fontId="184" fillId="40" borderId="0" xfId="0" applyFont="1" applyFill="1" applyAlignment="1">
      <alignment horizontal="center" vertical="center" wrapText="1"/>
    </xf>
    <xf numFmtId="0" fontId="173" fillId="0" borderId="213" xfId="1" applyFont="1" applyFill="1" applyBorder="1" applyAlignment="1" applyProtection="1">
      <alignment vertical="top" wrapText="1"/>
    </xf>
    <xf numFmtId="3" fontId="132" fillId="25" borderId="215" xfId="0" applyNumberFormat="1" applyFont="1" applyFill="1" applyBorder="1" applyAlignment="1">
      <alignment horizontal="right" vertical="center" wrapText="1"/>
    </xf>
    <xf numFmtId="184" fontId="132" fillId="25" borderId="215" xfId="0" applyNumberFormat="1" applyFont="1" applyFill="1" applyBorder="1" applyAlignment="1">
      <alignment vertical="center" wrapText="1"/>
    </xf>
    <xf numFmtId="184" fontId="133" fillId="25" borderId="215" xfId="0" applyNumberFormat="1" applyFont="1" applyFill="1" applyBorder="1" applyAlignment="1">
      <alignment horizontal="center" vertical="center" wrapText="1"/>
    </xf>
    <xf numFmtId="3" fontId="152" fillId="25" borderId="0" xfId="0" applyNumberFormat="1" applyFont="1" applyFill="1" applyAlignment="1">
      <alignment vertical="center" wrapText="1"/>
    </xf>
    <xf numFmtId="177" fontId="133" fillId="25" borderId="0" xfId="0" applyNumberFormat="1" applyFont="1" applyFill="1" applyAlignment="1">
      <alignment horizontal="right" vertical="center" wrapText="1"/>
    </xf>
    <xf numFmtId="184" fontId="132" fillId="25" borderId="220" xfId="0" applyNumberFormat="1" applyFont="1" applyFill="1" applyBorder="1" applyAlignment="1">
      <alignment vertical="center" wrapText="1"/>
    </xf>
    <xf numFmtId="0" fontId="103" fillId="0" borderId="149" xfId="0" applyFont="1" applyBorder="1" applyAlignment="1">
      <alignment horizontal="center" vertical="center" wrapText="1"/>
    </xf>
    <xf numFmtId="14" fontId="13" fillId="22" borderId="1" xfId="1" applyNumberFormat="1" applyFont="1" applyFill="1" applyBorder="1" applyAlignment="1" applyProtection="1">
      <alignment horizontal="center" vertical="center" shrinkToFit="1"/>
    </xf>
    <xf numFmtId="177" fontId="13" fillId="20" borderId="222" xfId="2" applyNumberFormat="1" applyFont="1" applyFill="1" applyBorder="1" applyAlignment="1">
      <alignment horizontal="center" vertical="center" wrapText="1"/>
    </xf>
    <xf numFmtId="0" fontId="9" fillId="20" borderId="0" xfId="2" applyFont="1" applyFill="1" applyAlignment="1">
      <alignment horizontal="center" vertical="center" wrapText="1"/>
    </xf>
    <xf numFmtId="14" fontId="9" fillId="20" borderId="0" xfId="2" applyNumberFormat="1" applyFont="1" applyFill="1" applyAlignment="1">
      <alignment horizontal="center" vertical="center"/>
    </xf>
    <xf numFmtId="14" fontId="26" fillId="20" borderId="0" xfId="2" applyNumberFormat="1" applyFont="1" applyFill="1" applyAlignment="1">
      <alignment horizontal="center" vertical="center"/>
    </xf>
    <xf numFmtId="0" fontId="26" fillId="20" borderId="0" xfId="19" applyFont="1" applyFill="1" applyAlignment="1">
      <alignment horizontal="center" vertical="center"/>
    </xf>
    <xf numFmtId="0" fontId="26" fillId="20" borderId="0" xfId="19" applyFont="1" applyFill="1" applyAlignment="1">
      <alignment horizontal="center" vertical="center" wrapText="1"/>
    </xf>
    <xf numFmtId="3" fontId="132" fillId="25" borderId="215" xfId="0" applyNumberFormat="1" applyFont="1" applyFill="1" applyBorder="1">
      <alignment vertical="center"/>
    </xf>
    <xf numFmtId="3" fontId="136" fillId="25" borderId="220" xfId="0" applyNumberFormat="1" applyFont="1" applyFill="1" applyBorder="1">
      <alignment vertical="center"/>
    </xf>
    <xf numFmtId="3" fontId="136" fillId="25" borderId="0" xfId="0" applyNumberFormat="1" applyFont="1" applyFill="1" applyAlignment="1">
      <alignment horizontal="right" vertical="center"/>
    </xf>
    <xf numFmtId="3" fontId="133" fillId="25" borderId="0" xfId="0" applyNumberFormat="1" applyFont="1" applyFill="1">
      <alignment vertical="center"/>
    </xf>
    <xf numFmtId="3" fontId="136" fillId="25" borderId="0" xfId="0" applyNumberFormat="1" applyFont="1" applyFill="1" applyAlignment="1">
      <alignment vertical="center" wrapText="1"/>
    </xf>
    <xf numFmtId="184" fontId="133" fillId="25" borderId="220" xfId="0" applyNumberFormat="1" applyFont="1" applyFill="1" applyBorder="1" applyAlignment="1">
      <alignment horizontal="center" vertical="center" wrapText="1"/>
    </xf>
    <xf numFmtId="0" fontId="198" fillId="25" borderId="217" xfId="0" applyFont="1" applyFill="1" applyBorder="1" applyAlignment="1">
      <alignment horizontal="left" vertical="center" wrapText="1"/>
    </xf>
    <xf numFmtId="0" fontId="198" fillId="25" borderId="217" xfId="0" applyFont="1" applyFill="1" applyBorder="1" applyAlignment="1">
      <alignment horizontal="left" vertical="center"/>
    </xf>
    <xf numFmtId="0" fontId="198" fillId="25" borderId="217" xfId="0" applyFont="1" applyFill="1" applyBorder="1" applyAlignment="1">
      <alignment horizontal="left" vertical="center" shrinkToFit="1"/>
    </xf>
    <xf numFmtId="0" fontId="199" fillId="25" borderId="217" xfId="0" applyFont="1" applyFill="1" applyBorder="1" applyAlignment="1">
      <alignment horizontal="left" vertical="center" shrinkToFit="1"/>
    </xf>
    <xf numFmtId="0" fontId="198" fillId="25" borderId="214" xfId="0" applyFont="1" applyFill="1" applyBorder="1" applyAlignment="1">
      <alignment horizontal="left" vertical="center" wrapText="1"/>
    </xf>
    <xf numFmtId="0" fontId="197" fillId="25" borderId="217" xfId="0" applyFont="1" applyFill="1" applyBorder="1" applyAlignment="1">
      <alignment horizontal="left" vertical="center" wrapText="1"/>
    </xf>
    <xf numFmtId="184" fontId="153" fillId="43" borderId="0" xfId="0" applyNumberFormat="1" applyFont="1" applyFill="1" applyAlignment="1">
      <alignment horizontal="center" vertical="center" wrapText="1"/>
    </xf>
    <xf numFmtId="0" fontId="149" fillId="25" borderId="0" xfId="0" applyFont="1" applyFill="1" applyAlignment="1">
      <alignment vertical="top" wrapText="1"/>
    </xf>
    <xf numFmtId="0" fontId="171" fillId="20" borderId="210" xfId="0" applyFont="1" applyFill="1" applyBorder="1" applyAlignment="1">
      <alignment horizontal="left" vertical="center"/>
    </xf>
    <xf numFmtId="0" fontId="76" fillId="20" borderId="192" xfId="0" applyFont="1" applyFill="1" applyBorder="1" applyAlignment="1">
      <alignment horizontal="left" vertical="center"/>
    </xf>
    <xf numFmtId="14" fontId="76" fillId="20" borderId="192" xfId="0" applyNumberFormat="1" applyFont="1" applyFill="1" applyBorder="1" applyAlignment="1">
      <alignment horizontal="left" vertical="center"/>
    </xf>
    <xf numFmtId="14" fontId="76" fillId="20" borderId="211" xfId="0" applyNumberFormat="1" applyFont="1" applyFill="1" applyBorder="1" applyAlignment="1">
      <alignment horizontal="left" vertical="center"/>
    </xf>
    <xf numFmtId="184" fontId="206" fillId="43" borderId="0" xfId="0" applyNumberFormat="1" applyFont="1" applyFill="1" applyAlignment="1">
      <alignment horizontal="center" vertical="center" wrapText="1"/>
    </xf>
    <xf numFmtId="0" fontId="140" fillId="20" borderId="0" xfId="0" applyFont="1" applyFill="1" applyAlignment="1">
      <alignment horizontal="center" vertical="center" wrapText="1"/>
    </xf>
    <xf numFmtId="14" fontId="37" fillId="20" borderId="147" xfId="17" applyNumberFormat="1" applyFont="1" applyFill="1" applyBorder="1" applyAlignment="1">
      <alignment horizontal="center" vertical="center" wrapText="1"/>
    </xf>
    <xf numFmtId="0" fontId="37" fillId="20" borderId="146" xfId="17" applyFont="1" applyFill="1" applyBorder="1" applyAlignment="1">
      <alignment horizontal="center" vertical="center" wrapText="1"/>
    </xf>
    <xf numFmtId="14" fontId="37" fillId="20" borderId="147" xfId="17" applyNumberFormat="1" applyFont="1" applyFill="1" applyBorder="1" applyAlignment="1">
      <alignment horizontal="center" vertical="center"/>
    </xf>
    <xf numFmtId="0" fontId="1" fillId="20" borderId="146" xfId="17" applyFill="1" applyBorder="1" applyAlignment="1">
      <alignment horizontal="center" vertical="center" wrapText="1"/>
    </xf>
    <xf numFmtId="14" fontId="1" fillId="20" borderId="147" xfId="17" applyNumberFormat="1" applyFill="1" applyBorder="1" applyAlignment="1">
      <alignment horizontal="center" vertical="center"/>
    </xf>
    <xf numFmtId="0" fontId="155" fillId="5" borderId="0" xfId="0" applyFont="1" applyFill="1">
      <alignment vertical="center"/>
    </xf>
    <xf numFmtId="185" fontId="140" fillId="0" borderId="0" xfId="0" applyNumberFormat="1" applyFont="1" applyAlignment="1">
      <alignment horizontal="left" vertical="center"/>
    </xf>
    <xf numFmtId="184" fontId="125" fillId="43" borderId="0" xfId="0" applyNumberFormat="1" applyFont="1" applyFill="1" applyAlignment="1">
      <alignment horizontal="center" vertical="center" wrapText="1"/>
    </xf>
    <xf numFmtId="177" fontId="136" fillId="25" borderId="0" xfId="0" applyNumberFormat="1" applyFont="1" applyFill="1" applyAlignment="1">
      <alignment horizontal="right" vertical="center" wrapText="1"/>
    </xf>
    <xf numFmtId="184" fontId="133" fillId="25" borderId="218" xfId="0" applyNumberFormat="1" applyFont="1" applyFill="1" applyBorder="1" applyAlignment="1">
      <alignment vertical="center" wrapText="1"/>
    </xf>
    <xf numFmtId="0" fontId="208" fillId="30" borderId="223" xfId="0" applyFont="1" applyFill="1" applyBorder="1" applyAlignment="1">
      <alignment horizontal="left" vertical="center"/>
    </xf>
    <xf numFmtId="3" fontId="201" fillId="30" borderId="0" xfId="0" applyNumberFormat="1" applyFont="1" applyFill="1" applyAlignment="1">
      <alignment vertical="center" wrapText="1"/>
    </xf>
    <xf numFmtId="184" fontId="202" fillId="30" borderId="0" xfId="0" applyNumberFormat="1" applyFont="1" applyFill="1" applyAlignment="1">
      <alignment vertical="center" wrapText="1"/>
    </xf>
    <xf numFmtId="177" fontId="203" fillId="30" borderId="0" xfId="0" applyNumberFormat="1" applyFont="1" applyFill="1">
      <alignment vertical="center"/>
    </xf>
    <xf numFmtId="184" fontId="204" fillId="30" borderId="0" xfId="0" applyNumberFormat="1" applyFont="1" applyFill="1" applyAlignment="1">
      <alignment horizontal="center" vertical="center" wrapText="1"/>
    </xf>
    <xf numFmtId="184" fontId="125" fillId="30" borderId="224" xfId="0" applyNumberFormat="1" applyFont="1" applyFill="1" applyBorder="1" applyAlignment="1">
      <alignment vertical="center" wrapText="1"/>
    </xf>
    <xf numFmtId="0" fontId="200" fillId="25" borderId="217" xfId="0" applyFont="1" applyFill="1" applyBorder="1" applyAlignment="1">
      <alignment horizontal="left" vertical="center" shrinkToFit="1"/>
    </xf>
    <xf numFmtId="177" fontId="189" fillId="25" borderId="220" xfId="0" applyNumberFormat="1" applyFont="1" applyFill="1" applyBorder="1">
      <alignment vertical="center"/>
    </xf>
    <xf numFmtId="184" fontId="133" fillId="25" borderId="221" xfId="0" applyNumberFormat="1" applyFont="1" applyFill="1" applyBorder="1" applyAlignment="1">
      <alignment vertical="center" wrapText="1"/>
    </xf>
    <xf numFmtId="184" fontId="133" fillId="25" borderId="216" xfId="0" applyNumberFormat="1" applyFont="1" applyFill="1" applyBorder="1" applyAlignment="1">
      <alignment vertical="center" wrapText="1"/>
    </xf>
    <xf numFmtId="0" fontId="199" fillId="25" borderId="217" xfId="0" applyFont="1" applyFill="1" applyBorder="1" applyAlignment="1">
      <alignment horizontal="left" vertical="center" wrapText="1"/>
    </xf>
    <xf numFmtId="0" fontId="209" fillId="25" borderId="217" xfId="0" applyFont="1" applyFill="1" applyBorder="1" applyAlignment="1">
      <alignment horizontal="left" vertical="center" shrinkToFit="1"/>
    </xf>
    <xf numFmtId="0" fontId="210" fillId="25" borderId="219" xfId="0" applyFont="1" applyFill="1" applyBorder="1" applyAlignment="1">
      <alignment horizontal="left" vertical="center"/>
    </xf>
    <xf numFmtId="0" fontId="156" fillId="0" borderId="0" xfId="17" applyFont="1" applyAlignment="1">
      <alignment horizontal="left" vertical="center"/>
    </xf>
    <xf numFmtId="0" fontId="0" fillId="39" borderId="0" xfId="0" applyFill="1">
      <alignment vertical="center"/>
    </xf>
    <xf numFmtId="0" fontId="187" fillId="39" borderId="0" xfId="0" applyFont="1" applyFill="1">
      <alignment vertical="center"/>
    </xf>
    <xf numFmtId="0" fontId="188" fillId="39" borderId="0" xfId="0" applyFont="1" applyFill="1">
      <alignment vertical="center"/>
    </xf>
    <xf numFmtId="0" fontId="181" fillId="39" borderId="0" xfId="0" applyFont="1" applyFill="1">
      <alignment vertical="center"/>
    </xf>
    <xf numFmtId="0" fontId="182" fillId="39" borderId="0" xfId="1" applyFont="1" applyFill="1" applyAlignment="1" applyProtection="1">
      <alignment vertical="center"/>
    </xf>
    <xf numFmtId="0" fontId="171" fillId="20" borderId="228" xfId="0" applyFont="1" applyFill="1" applyBorder="1" applyAlignment="1">
      <alignment horizontal="left" vertical="center"/>
    </xf>
    <xf numFmtId="14" fontId="76" fillId="20" borderId="229" xfId="0" applyNumberFormat="1" applyFont="1" applyFill="1" applyBorder="1" applyAlignment="1">
      <alignment horizontal="left" vertical="center"/>
    </xf>
    <xf numFmtId="0" fontId="214" fillId="0" borderId="213" xfId="1" applyFont="1" applyFill="1" applyBorder="1" applyAlignment="1" applyProtection="1">
      <alignment vertical="top" wrapText="1"/>
    </xf>
    <xf numFmtId="177" fontId="1" fillId="20" borderId="230" xfId="2" applyNumberFormat="1" applyFont="1" applyFill="1" applyBorder="1" applyAlignment="1">
      <alignment horizontal="center" vertical="center" wrapText="1"/>
    </xf>
    <xf numFmtId="0" fontId="23" fillId="20" borderId="231" xfId="2" applyFont="1" applyFill="1" applyBorder="1" applyAlignment="1">
      <alignment horizontal="left" vertical="center"/>
    </xf>
    <xf numFmtId="0" fontId="23" fillId="20" borderId="8" xfId="2" applyFont="1" applyFill="1" applyBorder="1" applyAlignment="1">
      <alignment horizontal="left" vertical="center"/>
    </xf>
    <xf numFmtId="177" fontId="163" fillId="20" borderId="8" xfId="2" applyNumberFormat="1" applyFont="1" applyFill="1" applyBorder="1" applyAlignment="1">
      <alignment horizontal="center" vertical="center" shrinkToFit="1"/>
    </xf>
    <xf numFmtId="177" fontId="164" fillId="20"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0" borderId="17" xfId="2" applyFont="1" applyFill="1" applyBorder="1" applyAlignment="1">
      <alignment horizontal="left" vertical="center"/>
    </xf>
    <xf numFmtId="177" fontId="12" fillId="20" borderId="53" xfId="2" applyNumberFormat="1" applyFont="1" applyFill="1" applyBorder="1" applyAlignment="1">
      <alignment horizontal="center" vertical="center" shrinkToFit="1"/>
    </xf>
    <xf numFmtId="177" fontId="23" fillId="22" borderId="53" xfId="2" applyNumberFormat="1" applyFont="1" applyFill="1" applyBorder="1" applyAlignment="1">
      <alignment horizontal="center" vertical="center" shrinkToFit="1"/>
    </xf>
    <xf numFmtId="0" fontId="215" fillId="20" borderId="233" xfId="2" applyFont="1" applyFill="1" applyBorder="1" applyAlignment="1">
      <alignment horizontal="center" vertical="center"/>
    </xf>
    <xf numFmtId="177" fontId="215" fillId="20" borderId="233" xfId="2" applyNumberFormat="1" applyFont="1" applyFill="1" applyBorder="1" applyAlignment="1">
      <alignment horizontal="center" vertical="center" shrinkToFit="1"/>
    </xf>
    <xf numFmtId="0" fontId="216" fillId="0" borderId="233" xfId="0" applyFont="1" applyBorder="1" applyAlignment="1">
      <alignment horizontal="center" vertical="center" wrapText="1"/>
    </xf>
    <xf numFmtId="177" fontId="13" fillId="20" borderId="233" xfId="2" applyNumberFormat="1" applyFont="1" applyFill="1" applyBorder="1" applyAlignment="1">
      <alignment horizontal="center" vertical="center" wrapText="1"/>
    </xf>
    <xf numFmtId="0" fontId="215" fillId="20" borderId="10" xfId="2" applyFont="1" applyFill="1" applyBorder="1" applyAlignment="1">
      <alignment horizontal="center" vertical="center"/>
    </xf>
    <xf numFmtId="177" fontId="215" fillId="20" borderId="10" xfId="2" applyNumberFormat="1" applyFont="1" applyFill="1" applyBorder="1" applyAlignment="1">
      <alignment horizontal="center" vertical="center" shrinkToFit="1"/>
    </xf>
    <xf numFmtId="177" fontId="10" fillId="20" borderId="10" xfId="2" applyNumberFormat="1" applyFont="1" applyFill="1" applyBorder="1" applyAlignment="1">
      <alignment horizontal="center" vertical="center" wrapText="1"/>
    </xf>
    <xf numFmtId="177" fontId="23" fillId="20" borderId="232" xfId="2" applyNumberFormat="1" applyFont="1" applyFill="1" applyBorder="1" applyAlignment="1">
      <alignment horizontal="center" vertical="center" shrinkToFit="1"/>
    </xf>
    <xf numFmtId="177" fontId="1" fillId="20" borderId="232" xfId="2" applyNumberFormat="1" applyFont="1" applyFill="1" applyBorder="1" applyAlignment="1">
      <alignment horizontal="center" vertical="center" wrapText="1"/>
    </xf>
    <xf numFmtId="0" fontId="23" fillId="20" borderId="232" xfId="2" applyFont="1" applyFill="1" applyBorder="1" applyAlignment="1">
      <alignment horizontal="center" vertical="center" wrapText="1"/>
    </xf>
    <xf numFmtId="0" fontId="6" fillId="0" borderId="232" xfId="2" applyBorder="1">
      <alignment vertical="center"/>
    </xf>
    <xf numFmtId="0" fontId="6" fillId="0" borderId="232" xfId="2" applyBorder="1" applyAlignment="1">
      <alignment horizontal="center" vertical="center"/>
    </xf>
    <xf numFmtId="0" fontId="24" fillId="24" borderId="7" xfId="2" applyFont="1" applyFill="1" applyBorder="1" applyAlignment="1">
      <alignment horizontal="center" vertical="top" wrapText="1"/>
    </xf>
    <xf numFmtId="177" fontId="1" fillId="24" borderId="38" xfId="2" applyNumberFormat="1" applyFont="1" applyFill="1" applyBorder="1" applyAlignment="1">
      <alignment horizontal="center" vertical="center" wrapText="1"/>
    </xf>
    <xf numFmtId="0" fontId="24" fillId="24" borderId="7" xfId="2" applyFont="1" applyFill="1" applyBorder="1" applyAlignment="1">
      <alignment horizontal="center" vertical="center" wrapText="1"/>
    </xf>
    <xf numFmtId="0" fontId="108" fillId="0" borderId="201" xfId="2" applyFont="1" applyBorder="1" applyAlignment="1">
      <alignment horizontal="left" vertical="top" wrapText="1"/>
    </xf>
    <xf numFmtId="14" fontId="190" fillId="20" borderId="147" xfId="0" applyNumberFormat="1" applyFont="1" applyFill="1" applyBorder="1" applyAlignment="1">
      <alignment horizontal="center" vertical="center"/>
    </xf>
    <xf numFmtId="0" fontId="76" fillId="20" borderId="0" xfId="0" applyFont="1" applyFill="1" applyAlignment="1">
      <alignment horizontal="center" vertical="center"/>
    </xf>
    <xf numFmtId="0" fontId="119" fillId="20" borderId="0" xfId="0" applyFont="1" applyFill="1" applyAlignment="1">
      <alignment vertical="center" wrapText="1"/>
    </xf>
    <xf numFmtId="185" fontId="140" fillId="0" borderId="0" xfId="0" applyNumberFormat="1" applyFont="1">
      <alignment vertical="center"/>
    </xf>
    <xf numFmtId="0" fontId="218" fillId="25" borderId="225" xfId="0" applyFont="1" applyFill="1" applyBorder="1" applyAlignment="1">
      <alignment vertical="center" wrapText="1"/>
    </xf>
    <xf numFmtId="177" fontId="217" fillId="25" borderId="226" xfId="0" applyNumberFormat="1" applyFont="1" applyFill="1" applyBorder="1" applyAlignment="1">
      <alignment vertical="center" wrapText="1"/>
    </xf>
    <xf numFmtId="184" fontId="217" fillId="25" borderId="226" xfId="0" applyNumberFormat="1" applyFont="1" applyFill="1" applyBorder="1" applyAlignment="1">
      <alignment vertical="center" wrapText="1"/>
    </xf>
    <xf numFmtId="3" fontId="217" fillId="25" borderId="226" xfId="0" applyNumberFormat="1" applyFont="1" applyFill="1" applyBorder="1" applyAlignment="1">
      <alignment vertical="center" wrapText="1"/>
    </xf>
    <xf numFmtId="184" fontId="217" fillId="25" borderId="227" xfId="0" applyNumberFormat="1" applyFont="1" applyFill="1" applyBorder="1" applyAlignment="1">
      <alignment vertical="center" wrapText="1"/>
    </xf>
    <xf numFmtId="0" fontId="8" fillId="0" borderId="193" xfId="1" applyBorder="1" applyAlignment="1" applyProtection="1">
      <alignment vertical="center"/>
    </xf>
    <xf numFmtId="0" fontId="220" fillId="22" borderId="0" xfId="0" applyFont="1" applyFill="1" applyAlignment="1">
      <alignment horizontal="center" vertical="center" wrapText="1"/>
    </xf>
    <xf numFmtId="0" fontId="221" fillId="0" borderId="0" xfId="0" applyFont="1" applyAlignment="1">
      <alignment vertical="top" wrapText="1"/>
    </xf>
    <xf numFmtId="0" fontId="118" fillId="20" borderId="0" xfId="0" applyFont="1" applyFill="1" applyAlignment="1">
      <alignment horizontal="center" vertical="center"/>
    </xf>
    <xf numFmtId="0" fontId="103" fillId="44" borderId="130" xfId="0" applyFont="1" applyFill="1" applyBorder="1" applyAlignment="1">
      <alignment horizontal="center" vertical="center" wrapText="1"/>
    </xf>
    <xf numFmtId="184" fontId="125" fillId="45" borderId="226" xfId="0" applyNumberFormat="1" applyFont="1" applyFill="1" applyBorder="1" applyAlignment="1">
      <alignment horizontal="center" vertical="center" wrapText="1"/>
    </xf>
    <xf numFmtId="185" fontId="181" fillId="0" borderId="0" xfId="0" applyNumberFormat="1" applyFont="1">
      <alignment vertical="center"/>
    </xf>
    <xf numFmtId="0" fontId="8" fillId="0" borderId="236" xfId="1" applyBorder="1" applyAlignment="1" applyProtection="1">
      <alignment horizontal="left" vertical="center"/>
    </xf>
    <xf numFmtId="0" fontId="222" fillId="0" borderId="208" xfId="1" applyFont="1" applyFill="1" applyBorder="1" applyAlignment="1" applyProtection="1">
      <alignment vertical="top" wrapText="1"/>
    </xf>
    <xf numFmtId="0" fontId="174" fillId="3" borderId="9" xfId="2" applyFont="1" applyFill="1" applyBorder="1" applyAlignment="1">
      <alignment horizontal="center" vertical="center" wrapText="1"/>
    </xf>
    <xf numFmtId="0" fontId="167" fillId="34" borderId="235" xfId="1" applyFont="1" applyFill="1" applyBorder="1" applyAlignment="1" applyProtection="1">
      <alignment horizontal="center" vertical="center" wrapText="1"/>
    </xf>
    <xf numFmtId="185" fontId="181" fillId="0" borderId="0" xfId="0" applyNumberFormat="1" applyFont="1" applyAlignment="1">
      <alignment horizontal="left" vertical="center"/>
    </xf>
    <xf numFmtId="0" fontId="223" fillId="0" borderId="213" xfId="1" applyFont="1" applyFill="1" applyBorder="1" applyAlignment="1" applyProtection="1">
      <alignment vertical="top" wrapText="1"/>
    </xf>
    <xf numFmtId="0" fontId="76" fillId="22" borderId="192" xfId="0" applyFont="1" applyFill="1" applyBorder="1" applyAlignment="1">
      <alignment horizontal="left" vertical="center"/>
    </xf>
    <xf numFmtId="0" fontId="76" fillId="46" borderId="192" xfId="0" applyFont="1" applyFill="1" applyBorder="1" applyAlignment="1">
      <alignment horizontal="left" vertical="center"/>
    </xf>
    <xf numFmtId="0" fontId="76" fillId="36" borderId="192" xfId="0" applyFont="1" applyFill="1" applyBorder="1" applyAlignment="1">
      <alignment horizontal="left" vertical="center"/>
    </xf>
    <xf numFmtId="0" fontId="76" fillId="47" borderId="192" xfId="0" applyFont="1" applyFill="1" applyBorder="1" applyAlignment="1">
      <alignment horizontal="left" vertical="center"/>
    </xf>
    <xf numFmtId="0" fontId="158" fillId="32" borderId="190" xfId="2" applyFont="1" applyFill="1" applyBorder="1" applyAlignment="1">
      <alignment horizontal="left" vertical="center" shrinkToFit="1"/>
    </xf>
    <xf numFmtId="0" fontId="224" fillId="0" borderId="213" xfId="1" applyFont="1" applyFill="1" applyBorder="1" applyAlignment="1" applyProtection="1">
      <alignment vertical="top" wrapText="1"/>
    </xf>
    <xf numFmtId="0" fontId="0" fillId="48" borderId="0" xfId="0" applyFill="1">
      <alignment vertical="center"/>
    </xf>
    <xf numFmtId="0" fontId="142" fillId="20" borderId="146" xfId="17" applyFont="1" applyFill="1" applyBorder="1" applyAlignment="1">
      <alignment horizontal="center" vertical="center" wrapText="1"/>
    </xf>
    <xf numFmtId="14" fontId="114" fillId="20" borderId="147" xfId="17" applyNumberFormat="1" applyFont="1" applyFill="1" applyBorder="1" applyAlignment="1">
      <alignment horizontal="center" vertical="center" wrapText="1"/>
    </xf>
    <xf numFmtId="0" fontId="142" fillId="20" borderId="0" xfId="1" applyFont="1" applyFill="1" applyAlignment="1" applyProtection="1">
      <alignment horizontal="center" vertical="center" wrapText="1"/>
    </xf>
    <xf numFmtId="56" fontId="114" fillId="20" borderId="146" xfId="17" applyNumberFormat="1" applyFont="1" applyFill="1" applyBorder="1" applyAlignment="1">
      <alignment horizontal="center" vertical="center" wrapText="1"/>
    </xf>
    <xf numFmtId="0" fontId="114" fillId="22" borderId="146" xfId="17" applyFont="1" applyFill="1" applyBorder="1" applyAlignment="1">
      <alignment horizontal="center" vertical="center" wrapText="1"/>
    </xf>
    <xf numFmtId="14" fontId="114" fillId="22" borderId="147" xfId="17" applyNumberFormat="1" applyFont="1" applyFill="1" applyBorder="1" applyAlignment="1">
      <alignment horizontal="center" vertical="center"/>
    </xf>
    <xf numFmtId="0" fontId="13" fillId="22" borderId="146" xfId="17" applyFont="1" applyFill="1" applyBorder="1" applyAlignment="1">
      <alignment horizontal="center" vertical="center" wrapText="1"/>
    </xf>
    <xf numFmtId="14" fontId="13" fillId="22" borderId="147" xfId="17" applyNumberFormat="1" applyFont="1" applyFill="1" applyBorder="1" applyAlignment="1">
      <alignment horizontal="center" vertical="center"/>
    </xf>
    <xf numFmtId="0" fontId="142" fillId="22" borderId="146" xfId="17" applyFont="1" applyFill="1" applyBorder="1" applyAlignment="1">
      <alignment horizontal="center" vertical="center" wrapText="1"/>
    </xf>
    <xf numFmtId="14" fontId="142" fillId="22" borderId="147" xfId="17" applyNumberFormat="1" applyFont="1" applyFill="1" applyBorder="1" applyAlignment="1">
      <alignment horizontal="center" vertical="center" wrapText="1"/>
    </xf>
    <xf numFmtId="0" fontId="6" fillId="0" borderId="0" xfId="4"/>
    <xf numFmtId="0" fontId="7" fillId="49" borderId="0" xfId="2" applyFont="1" applyFill="1" applyAlignment="1">
      <alignment vertical="top"/>
    </xf>
    <xf numFmtId="0" fontId="225" fillId="0" borderId="0" xfId="2" applyFont="1">
      <alignment vertical="center"/>
    </xf>
    <xf numFmtId="0" fontId="228" fillId="0" borderId="0" xfId="2" applyFont="1">
      <alignment vertical="center"/>
    </xf>
    <xf numFmtId="0" fontId="228" fillId="0" borderId="0" xfId="25" applyFont="1">
      <alignment vertical="center"/>
    </xf>
    <xf numFmtId="0" fontId="237" fillId="0" borderId="0" xfId="2" applyFont="1">
      <alignment vertical="center"/>
    </xf>
    <xf numFmtId="0" fontId="7" fillId="43" borderId="0" xfId="4" applyFont="1" applyFill="1" applyAlignment="1">
      <alignment vertical="top"/>
    </xf>
    <xf numFmtId="0" fontId="7" fillId="43" borderId="0" xfId="2" applyFont="1" applyFill="1" applyAlignment="1">
      <alignment vertical="top"/>
    </xf>
    <xf numFmtId="0" fontId="227" fillId="43" borderId="0" xfId="2" applyFont="1" applyFill="1" applyAlignment="1">
      <alignment vertical="top"/>
    </xf>
    <xf numFmtId="0" fontId="34" fillId="43" borderId="0" xfId="2" applyFont="1" applyFill="1" applyAlignment="1">
      <alignment vertical="top"/>
    </xf>
    <xf numFmtId="0" fontId="149" fillId="49" borderId="0" xfId="4" applyFont="1" applyFill="1"/>
    <xf numFmtId="0" fontId="96" fillId="49" borderId="0" xfId="4" applyFont="1" applyFill="1"/>
    <xf numFmtId="0" fontId="112" fillId="22" borderId="9" xfId="2" applyFont="1" applyFill="1" applyBorder="1" applyAlignment="1">
      <alignment horizontal="center" vertical="center"/>
    </xf>
    <xf numFmtId="0" fontId="8" fillId="0" borderId="236" xfId="1" applyBorder="1" applyAlignment="1" applyProtection="1">
      <alignment vertical="center"/>
    </xf>
    <xf numFmtId="0" fontId="112" fillId="22" borderId="254" xfId="2" applyFont="1" applyFill="1" applyBorder="1" applyAlignment="1">
      <alignment horizontal="center" vertical="center"/>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54" fillId="5" borderId="0" xfId="0" applyFont="1" applyFill="1" applyAlignment="1">
      <alignment horizontal="left" vertical="center" wrapText="1"/>
    </xf>
    <xf numFmtId="0" fontId="154" fillId="5" borderId="70" xfId="0" applyFont="1" applyFill="1" applyBorder="1" applyAlignment="1">
      <alignment horizontal="left" vertical="center" wrapText="1"/>
    </xf>
    <xf numFmtId="0" fontId="154" fillId="5" borderId="0" xfId="0" applyFont="1" applyFill="1" applyAlignment="1">
      <alignment horizontal="left" vertical="center"/>
    </xf>
    <xf numFmtId="0" fontId="154" fillId="5" borderId="0" xfId="0" applyFont="1" applyFill="1" applyAlignment="1">
      <alignment horizontal="left" vertical="top" wrapText="1"/>
    </xf>
    <xf numFmtId="0" fontId="8" fillId="0" borderId="0" xfId="1" applyAlignment="1" applyProtection="1">
      <alignment horizontal="center" vertical="center" wrapText="1"/>
    </xf>
    <xf numFmtId="0" fontId="157" fillId="39" borderId="0" xfId="0" applyFont="1" applyFill="1" applyAlignment="1">
      <alignment horizontal="left" vertical="top" wrapText="1"/>
    </xf>
    <xf numFmtId="0" fontId="207" fillId="39" borderId="0" xfId="0" applyFont="1" applyFill="1" applyAlignment="1">
      <alignment horizontal="center" vertical="center" wrapText="1"/>
    </xf>
    <xf numFmtId="0" fontId="213" fillId="39" borderId="0" xfId="0" applyFont="1" applyFill="1" applyAlignment="1">
      <alignment horizontal="center" vertical="center" wrapText="1"/>
    </xf>
    <xf numFmtId="0" fontId="0" fillId="39" borderId="0" xfId="0" applyFill="1" applyAlignment="1">
      <alignment horizontal="center" vertical="center"/>
    </xf>
    <xf numFmtId="0" fontId="10" fillId="6" borderId="143" xfId="17" applyFont="1" applyFill="1" applyBorder="1" applyAlignment="1">
      <alignment horizontal="left" vertical="center" wrapText="1"/>
    </xf>
    <xf numFmtId="0" fontId="10" fillId="6" borderId="140" xfId="17" applyFont="1" applyFill="1" applyBorder="1" applyAlignment="1">
      <alignment horizontal="left" vertical="center" wrapText="1"/>
    </xf>
    <xf numFmtId="0" fontId="10" fillId="6" borderId="144" xfId="17" applyFont="1" applyFill="1" applyBorder="1" applyAlignment="1">
      <alignment horizontal="left" vertical="center" wrapText="1"/>
    </xf>
    <xf numFmtId="0" fontId="37" fillId="20" borderId="178" xfId="17" applyFont="1" applyFill="1" applyBorder="1" applyAlignment="1">
      <alignment horizontal="left" vertical="top" wrapText="1"/>
    </xf>
    <xf numFmtId="0" fontId="37" fillId="20" borderId="179" xfId="17" applyFont="1" applyFill="1" applyBorder="1" applyAlignment="1">
      <alignment horizontal="left" vertical="top" wrapText="1"/>
    </xf>
    <xf numFmtId="0" fontId="37" fillId="20" borderId="180" xfId="17" applyFont="1" applyFill="1" applyBorder="1" applyAlignment="1">
      <alignment horizontal="left" vertical="top" wrapText="1"/>
    </xf>
    <xf numFmtId="0" fontId="37" fillId="22" borderId="178" xfId="17" applyFont="1" applyFill="1" applyBorder="1" applyAlignment="1">
      <alignment horizontal="left" vertical="top" wrapText="1"/>
    </xf>
    <xf numFmtId="0" fontId="37" fillId="22" borderId="179" xfId="17" applyFont="1" applyFill="1" applyBorder="1" applyAlignment="1">
      <alignment horizontal="left" vertical="top" wrapText="1"/>
    </xf>
    <xf numFmtId="0" fontId="37" fillId="22" borderId="180"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1" borderId="83" xfId="18" applyFont="1" applyFill="1" applyBorder="1" applyAlignment="1">
      <alignment horizontal="center" vertical="center"/>
    </xf>
    <xf numFmtId="0" fontId="37" fillId="11" borderId="84" xfId="18" applyFont="1" applyFill="1" applyBorder="1" applyAlignment="1">
      <alignment horizontal="center" vertical="center"/>
    </xf>
    <xf numFmtId="0" fontId="12" fillId="0" borderId="131" xfId="17" applyFont="1" applyBorder="1" applyAlignment="1">
      <alignment horizontal="center" vertical="center" wrapText="1"/>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55" fillId="0" borderId="135" xfId="17" applyFont="1" applyBorder="1" applyAlignment="1">
      <alignment horizontal="center" vertical="center"/>
    </xf>
    <xf numFmtId="0" fontId="55" fillId="0" borderId="136" xfId="17" applyFont="1" applyBorder="1" applyAlignment="1">
      <alignment horizontal="center" vertical="center"/>
    </xf>
    <xf numFmtId="0" fontId="55" fillId="0" borderId="137" xfId="17" applyFont="1" applyBorder="1" applyAlignment="1">
      <alignment horizontal="center" vertical="center"/>
    </xf>
    <xf numFmtId="0" fontId="160" fillId="20" borderId="178" xfId="17" applyFont="1" applyFill="1" applyBorder="1" applyAlignment="1">
      <alignment horizontal="left" vertical="top" wrapText="1"/>
    </xf>
    <xf numFmtId="0" fontId="160" fillId="20" borderId="179" xfId="17" applyFont="1" applyFill="1" applyBorder="1" applyAlignment="1">
      <alignment horizontal="left" vertical="top" wrapText="1"/>
    </xf>
    <xf numFmtId="0" fontId="160" fillId="20" borderId="180" xfId="17" applyFont="1" applyFill="1" applyBorder="1" applyAlignment="1">
      <alignment horizontal="left" vertical="top" wrapText="1"/>
    </xf>
    <xf numFmtId="0" fontId="13" fillId="22" borderId="178" xfId="17" applyFont="1" applyFill="1" applyBorder="1" applyAlignment="1">
      <alignment horizontal="left" vertical="top" wrapText="1"/>
    </xf>
    <xf numFmtId="0" fontId="13" fillId="22" borderId="179" xfId="17" applyFont="1" applyFill="1" applyBorder="1" applyAlignment="1">
      <alignment horizontal="left" vertical="top" wrapText="1"/>
    </xf>
    <xf numFmtId="0" fontId="13" fillId="22" borderId="180" xfId="17" applyFont="1" applyFill="1" applyBorder="1" applyAlignment="1">
      <alignment horizontal="left" vertical="top" wrapText="1"/>
    </xf>
    <xf numFmtId="0" fontId="37" fillId="20" borderId="234" xfId="17" applyFont="1" applyFill="1" applyBorder="1" applyAlignment="1">
      <alignment horizontal="left" vertical="top" wrapText="1"/>
    </xf>
    <xf numFmtId="0" fontId="37" fillId="20" borderId="146" xfId="17" applyFont="1" applyFill="1" applyBorder="1" applyAlignment="1">
      <alignment horizontal="left" vertical="top" wrapText="1"/>
    </xf>
    <xf numFmtId="0" fontId="114" fillId="20" borderId="178" xfId="17" applyFont="1" applyFill="1" applyBorder="1" applyAlignment="1">
      <alignment horizontal="left" vertical="top" wrapText="1"/>
    </xf>
    <xf numFmtId="0" fontId="114" fillId="20" borderId="179" xfId="17" applyFont="1" applyFill="1" applyBorder="1" applyAlignment="1">
      <alignment horizontal="left" vertical="top" wrapText="1"/>
    </xf>
    <xf numFmtId="0" fontId="114" fillId="20" borderId="180" xfId="17" applyFont="1" applyFill="1" applyBorder="1" applyAlignment="1">
      <alignment horizontal="left" vertical="top" wrapText="1"/>
    </xf>
    <xf numFmtId="0" fontId="13" fillId="20" borderId="178" xfId="2" applyFont="1" applyFill="1" applyBorder="1" applyAlignment="1">
      <alignment horizontal="left" vertical="top" wrapText="1"/>
    </xf>
    <xf numFmtId="0" fontId="13" fillId="20" borderId="179" xfId="2" applyFont="1" applyFill="1" applyBorder="1" applyAlignment="1">
      <alignment horizontal="left" vertical="top" wrapText="1"/>
    </xf>
    <xf numFmtId="0" fontId="13" fillId="20" borderId="180" xfId="2" applyFont="1" applyFill="1" applyBorder="1" applyAlignment="1">
      <alignment horizontal="left" vertical="top" wrapText="1"/>
    </xf>
    <xf numFmtId="0" fontId="13" fillId="22" borderId="178" xfId="2" applyFont="1" applyFill="1" applyBorder="1" applyAlignment="1">
      <alignment horizontal="left" vertical="top" wrapText="1"/>
    </xf>
    <xf numFmtId="0" fontId="13" fillId="22" borderId="179" xfId="2" applyFont="1" applyFill="1" applyBorder="1" applyAlignment="1">
      <alignment horizontal="left" vertical="top" wrapText="1"/>
    </xf>
    <xf numFmtId="0" fontId="13" fillId="22" borderId="180"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9" borderId="117" xfId="16" applyFont="1" applyFill="1" applyBorder="1" applyAlignment="1">
      <alignment horizontal="center" vertical="center"/>
    </xf>
    <xf numFmtId="0" fontId="67" fillId="19" borderId="122" xfId="16" applyFont="1" applyFill="1" applyBorder="1" applyAlignment="1">
      <alignment horizontal="center" vertical="center"/>
    </xf>
    <xf numFmtId="0" fontId="67" fillId="19" borderId="124" xfId="16" applyFont="1" applyFill="1" applyBorder="1" applyAlignment="1">
      <alignment horizontal="center" vertical="center"/>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3" xfId="16" applyFont="1" applyFill="1" applyBorder="1" applyAlignment="1">
      <alignment horizontal="lef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9"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37"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120" fillId="22" borderId="178" xfId="2" applyFont="1" applyFill="1" applyBorder="1" applyAlignment="1">
      <alignment horizontal="left" vertical="top" wrapText="1"/>
    </xf>
    <xf numFmtId="0" fontId="120" fillId="22" borderId="179" xfId="2" applyFont="1" applyFill="1" applyBorder="1" applyAlignment="1">
      <alignment horizontal="left" vertical="top" wrapText="1"/>
    </xf>
    <xf numFmtId="0" fontId="120" fillId="22" borderId="180" xfId="2" applyFont="1" applyFill="1" applyBorder="1" applyAlignment="1">
      <alignment horizontal="left" vertical="top" wrapText="1"/>
    </xf>
    <xf numFmtId="0" fontId="121" fillId="49" borderId="246" xfId="4" applyFont="1" applyFill="1" applyBorder="1" applyAlignment="1">
      <alignment horizontal="left" vertical="center" wrapText="1" indent="1"/>
    </xf>
    <xf numFmtId="0" fontId="121" fillId="49" borderId="247" xfId="4" applyFont="1" applyFill="1" applyBorder="1" applyAlignment="1">
      <alignment horizontal="left" vertical="center" wrapText="1" indent="1"/>
    </xf>
    <xf numFmtId="0" fontId="121" fillId="49" borderId="248" xfId="4" applyFont="1" applyFill="1" applyBorder="1" applyAlignment="1">
      <alignment horizontal="left" vertical="center" wrapText="1" indent="1"/>
    </xf>
    <xf numFmtId="0" fontId="121" fillId="49" borderId="249" xfId="4" applyFont="1" applyFill="1" applyBorder="1" applyAlignment="1">
      <alignment horizontal="left" vertical="center" wrapText="1" indent="1"/>
    </xf>
    <xf numFmtId="0" fontId="121" fillId="49" borderId="0" xfId="4" applyFont="1" applyFill="1" applyAlignment="1">
      <alignment horizontal="left" vertical="center" wrapText="1" indent="1"/>
    </xf>
    <xf numFmtId="0" fontId="121" fillId="49" borderId="250" xfId="4" applyFont="1" applyFill="1" applyBorder="1" applyAlignment="1">
      <alignment horizontal="left" vertical="center" wrapText="1" indent="1"/>
    </xf>
    <xf numFmtId="0" fontId="121" fillId="49" borderId="251" xfId="4" applyFont="1" applyFill="1" applyBorder="1" applyAlignment="1">
      <alignment horizontal="left" vertical="center" wrapText="1" indent="1"/>
    </xf>
    <xf numFmtId="0" fontId="121" fillId="49" borderId="252" xfId="4" applyFont="1" applyFill="1" applyBorder="1" applyAlignment="1">
      <alignment horizontal="left" vertical="center" wrapText="1" indent="1"/>
    </xf>
    <xf numFmtId="0" fontId="121" fillId="49" borderId="253" xfId="4" applyFont="1" applyFill="1" applyBorder="1" applyAlignment="1">
      <alignment horizontal="left" vertical="center" wrapText="1" indent="1"/>
    </xf>
    <xf numFmtId="0" fontId="23" fillId="0" borderId="0" xfId="4" applyFont="1" applyAlignment="1">
      <alignment horizontal="left" vertical="center" wrapText="1"/>
    </xf>
    <xf numFmtId="0" fontId="23" fillId="0" borderId="0" xfId="2" applyFont="1" applyAlignment="1">
      <alignment horizontal="left" vertical="center" wrapText="1"/>
    </xf>
    <xf numFmtId="0" fontId="212" fillId="43" borderId="0" xfId="2" applyFont="1" applyFill="1" applyAlignment="1">
      <alignment horizontal="center" vertical="center"/>
    </xf>
    <xf numFmtId="0" fontId="6" fillId="43" borderId="0" xfId="2" applyFill="1" applyAlignment="1">
      <alignment horizontal="center" vertical="center"/>
    </xf>
    <xf numFmtId="0" fontId="108" fillId="0" borderId="0" xfId="2" applyFont="1" applyAlignment="1">
      <alignment horizontal="center" vertical="center"/>
    </xf>
    <xf numFmtId="0" fontId="21" fillId="0" borderId="0" xfId="2" applyFont="1" applyAlignment="1">
      <alignment horizontal="center" vertical="center"/>
    </xf>
    <xf numFmtId="0" fontId="236" fillId="22" borderId="0" xfId="2" applyFont="1" applyFill="1" applyAlignment="1">
      <alignment horizontal="center" vertical="center" shrinkToFit="1"/>
    </xf>
    <xf numFmtId="0" fontId="235" fillId="22" borderId="0" xfId="2" applyFont="1" applyFill="1" applyAlignment="1">
      <alignment horizontal="center" vertical="center" shrinkToFit="1"/>
    </xf>
    <xf numFmtId="0" fontId="230" fillId="0" borderId="0" xfId="2" applyFont="1">
      <alignment vertical="center"/>
    </xf>
    <xf numFmtId="0" fontId="234" fillId="0" borderId="0" xfId="2" applyFont="1" applyAlignment="1">
      <alignment horizontal="center" vertical="center"/>
    </xf>
    <xf numFmtId="0" fontId="233" fillId="0" borderId="0" xfId="2" applyFont="1" applyAlignment="1">
      <alignment horizontal="center" vertical="center"/>
    </xf>
    <xf numFmtId="0" fontId="232" fillId="43" borderId="0" xfId="2" applyFont="1" applyFill="1" applyAlignment="1">
      <alignment vertical="top" wrapText="1"/>
    </xf>
    <xf numFmtId="0" fontId="229" fillId="43" borderId="0" xfId="2" applyFont="1" applyFill="1" applyAlignment="1">
      <alignment vertical="top" wrapText="1"/>
    </xf>
    <xf numFmtId="0" fontId="6" fillId="43" borderId="0" xfId="2" applyFill="1" applyAlignment="1">
      <alignment vertical="top" wrapText="1"/>
    </xf>
    <xf numFmtId="0" fontId="34" fillId="50" borderId="245" xfId="2" applyFont="1" applyFill="1" applyBorder="1" applyAlignment="1">
      <alignment horizontal="left" vertical="center" wrapText="1" indent="1"/>
    </xf>
    <xf numFmtId="0" fontId="226" fillId="50" borderId="244" xfId="2" applyFont="1" applyFill="1" applyBorder="1" applyAlignment="1">
      <alignment horizontal="left" vertical="center" wrapText="1" indent="1"/>
    </xf>
    <xf numFmtId="0" fontId="226" fillId="50" borderId="243" xfId="2" applyFont="1" applyFill="1" applyBorder="1" applyAlignment="1">
      <alignment horizontal="left" vertical="center" wrapText="1" indent="1"/>
    </xf>
    <xf numFmtId="0" fontId="226" fillId="50" borderId="242" xfId="2" applyFont="1" applyFill="1" applyBorder="1" applyAlignment="1">
      <alignment horizontal="left" vertical="center" wrapText="1" indent="1"/>
    </xf>
    <xf numFmtId="0" fontId="226" fillId="50" borderId="0" xfId="2" applyFont="1" applyFill="1" applyAlignment="1">
      <alignment horizontal="left" vertical="center" wrapText="1" indent="1"/>
    </xf>
    <xf numFmtId="0" fontId="226" fillId="50" borderId="241" xfId="2" applyFont="1" applyFill="1" applyBorder="1" applyAlignment="1">
      <alignment horizontal="left" vertical="center" wrapText="1" indent="1"/>
    </xf>
    <xf numFmtId="0" fontId="226" fillId="50" borderId="240" xfId="2" applyFont="1" applyFill="1" applyBorder="1" applyAlignment="1">
      <alignment horizontal="left" vertical="center" wrapText="1" indent="1"/>
    </xf>
    <xf numFmtId="0" fontId="226" fillId="50" borderId="239" xfId="2" applyFont="1" applyFill="1" applyBorder="1" applyAlignment="1">
      <alignment horizontal="left" vertical="center" wrapText="1" indent="1"/>
    </xf>
    <xf numFmtId="0" fontId="226" fillId="50" borderId="238" xfId="2" applyFont="1" applyFill="1" applyBorder="1" applyAlignment="1">
      <alignment horizontal="left" vertical="center" wrapText="1" indent="1"/>
    </xf>
    <xf numFmtId="0" fontId="104" fillId="20" borderId="0" xfId="0" applyFont="1" applyFill="1" applyAlignment="1">
      <alignment horizontal="left" vertical="center"/>
    </xf>
    <xf numFmtId="0" fontId="79" fillId="0" borderId="107" xfId="0" applyFont="1" applyBorder="1" applyAlignment="1">
      <alignment horizontal="left" vertical="center"/>
    </xf>
    <xf numFmtId="0" fontId="79" fillId="20" borderId="107" xfId="0" applyFont="1" applyFill="1" applyBorder="1" applyAlignment="1">
      <alignment horizontal="left" vertical="center"/>
    </xf>
    <xf numFmtId="0" fontId="143" fillId="20" borderId="0" xfId="0" applyFont="1" applyFill="1" applyAlignment="1">
      <alignment horizontal="left" vertical="top" wrapText="1"/>
    </xf>
    <xf numFmtId="0" fontId="105" fillId="31" borderId="0" xfId="0" applyFont="1" applyFill="1" applyAlignment="1">
      <alignment horizontal="left" vertical="center" wrapText="1"/>
    </xf>
    <xf numFmtId="0" fontId="79" fillId="23" borderId="108" xfId="0" applyFont="1" applyFill="1" applyBorder="1" applyAlignment="1">
      <alignment horizontal="left" vertical="center"/>
    </xf>
    <xf numFmtId="0" fontId="79" fillId="23" borderId="109" xfId="0" applyFont="1" applyFill="1" applyBorder="1" applyAlignment="1">
      <alignment horizontal="left" vertical="center"/>
    </xf>
    <xf numFmtId="0" fontId="79" fillId="23" borderId="110" xfId="0" applyFont="1" applyFill="1" applyBorder="1" applyAlignment="1">
      <alignment horizontal="left" vertical="center"/>
    </xf>
    <xf numFmtId="0" fontId="107" fillId="24" borderId="108" xfId="0" applyFont="1" applyFill="1" applyBorder="1" applyAlignment="1">
      <alignment horizontal="left"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79" fillId="23" borderId="111" xfId="0" applyFont="1" applyFill="1" applyBorder="1" applyAlignment="1">
      <alignment horizontal="left" vertical="center"/>
    </xf>
    <xf numFmtId="0" fontId="79" fillId="23" borderId="112" xfId="0" applyFont="1" applyFill="1" applyBorder="1" applyAlignment="1">
      <alignment horizontal="left" vertical="center"/>
    </xf>
    <xf numFmtId="0" fontId="79" fillId="23" borderId="113" xfId="0" applyFont="1" applyFill="1" applyBorder="1" applyAlignment="1">
      <alignment horizontal="left" vertical="center"/>
    </xf>
    <xf numFmtId="0" fontId="79" fillId="23" borderId="116" xfId="0" applyFont="1" applyFill="1" applyBorder="1" applyAlignment="1">
      <alignment horizontal="left" vertical="center"/>
    </xf>
    <xf numFmtId="0" fontId="79" fillId="23" borderId="114" xfId="0" applyFont="1" applyFill="1" applyBorder="1" applyAlignment="1">
      <alignment horizontal="left" vertical="center"/>
    </xf>
    <xf numFmtId="0" fontId="79" fillId="23" borderId="115" xfId="0" applyFont="1" applyFill="1" applyBorder="1" applyAlignment="1">
      <alignment horizontal="left" vertical="center"/>
    </xf>
    <xf numFmtId="0" fontId="81" fillId="0" borderId="105" xfId="0" applyFont="1" applyBorder="1" applyAlignment="1">
      <alignment horizontal="justify" vertical="center" wrapText="1"/>
    </xf>
    <xf numFmtId="0" fontId="81" fillId="0" borderId="106" xfId="0" applyFont="1" applyBorder="1" applyAlignment="1">
      <alignment horizontal="justify" vertical="center" wrapText="1"/>
    </xf>
    <xf numFmtId="0" fontId="79" fillId="0" borderId="105" xfId="0" applyFont="1" applyBorder="1" applyAlignment="1">
      <alignment horizontal="justify" vertical="center" wrapText="1"/>
    </xf>
    <xf numFmtId="0" fontId="79" fillId="0" borderId="106" xfId="0" applyFont="1" applyBorder="1" applyAlignment="1">
      <alignment horizontal="justify" vertical="center" wrapText="1"/>
    </xf>
    <xf numFmtId="0" fontId="137" fillId="26" borderId="0" xfId="0" applyFont="1" applyFill="1" applyAlignment="1">
      <alignment horizontal="left" vertical="center" wrapText="1"/>
    </xf>
    <xf numFmtId="0" fontId="134" fillId="24" borderId="0" xfId="0" applyFont="1" applyFill="1" applyAlignment="1">
      <alignment horizontal="left" vertical="center"/>
    </xf>
    <xf numFmtId="0" fontId="135" fillId="24" borderId="0" xfId="1" applyFont="1" applyFill="1" applyBorder="1" applyAlignment="1" applyProtection="1">
      <alignment horizontal="left" vertical="top" wrapText="1"/>
    </xf>
    <xf numFmtId="0" fontId="168" fillId="25" borderId="0" xfId="0" applyFont="1" applyFill="1" applyAlignment="1">
      <alignment horizontal="right" vertical="top" wrapText="1"/>
    </xf>
    <xf numFmtId="0" fontId="115" fillId="30" borderId="0" xfId="0" applyFont="1" applyFill="1" applyAlignment="1">
      <alignment horizontal="center" vertical="top" wrapText="1"/>
    </xf>
    <xf numFmtId="0" fontId="105" fillId="30" borderId="0" xfId="0" applyFont="1" applyFill="1" applyAlignment="1">
      <alignment horizontal="center" vertical="top" wrapText="1"/>
    </xf>
    <xf numFmtId="0" fontId="131" fillId="34" borderId="0" xfId="0" applyFont="1" applyFill="1" applyAlignment="1">
      <alignment horizontal="left" vertical="top" wrapText="1"/>
    </xf>
    <xf numFmtId="0" fontId="130" fillId="34" borderId="0" xfId="0" applyFont="1" applyFill="1" applyAlignment="1">
      <alignment horizontal="left" vertical="top" wrapText="1"/>
    </xf>
    <xf numFmtId="0" fontId="18" fillId="34" borderId="0" xfId="0" applyFont="1" applyFill="1" applyAlignment="1">
      <alignment horizontal="center" vertical="center"/>
    </xf>
    <xf numFmtId="0" fontId="115" fillId="34" borderId="0" xfId="0" applyFont="1" applyFill="1" applyAlignment="1">
      <alignment horizontal="center" vertical="center"/>
    </xf>
    <xf numFmtId="0" fontId="172" fillId="25" borderId="0" xfId="0" applyFont="1" applyFill="1" applyAlignment="1">
      <alignment horizontal="left" vertical="top" wrapText="1"/>
    </xf>
    <xf numFmtId="0" fontId="172" fillId="25" borderId="0" xfId="0" applyFont="1" applyFill="1" applyAlignment="1">
      <alignment horizontal="center" vertical="top"/>
    </xf>
    <xf numFmtId="0" fontId="205" fillId="25" borderId="0" xfId="0" applyFont="1" applyFill="1" applyAlignment="1">
      <alignment horizontal="center" vertical="center" wrapText="1"/>
    </xf>
    <xf numFmtId="0" fontId="73" fillId="25" borderId="218" xfId="0" applyFont="1" applyFill="1" applyBorder="1" applyAlignment="1">
      <alignment horizontal="center" vertical="center" wrapText="1"/>
    </xf>
    <xf numFmtId="0" fontId="168" fillId="25" borderId="0" xfId="0" applyFont="1" applyFill="1" applyAlignment="1">
      <alignment horizontal="left" vertical="top" wrapText="1"/>
    </xf>
    <xf numFmtId="0" fontId="172" fillId="25" borderId="217" xfId="0" applyFont="1" applyFill="1" applyBorder="1" applyAlignment="1">
      <alignment horizontal="left" vertical="top" wrapText="1"/>
    </xf>
    <xf numFmtId="14" fontId="108" fillId="22" borderId="153" xfId="2" applyNumberFormat="1" applyFont="1" applyFill="1" applyBorder="1" applyAlignment="1">
      <alignment horizontal="center" vertical="center" wrapText="1" shrinkToFit="1"/>
    </xf>
    <xf numFmtId="14" fontId="108" fillId="22" borderId="151" xfId="2" applyNumberFormat="1" applyFont="1" applyFill="1" applyBorder="1" applyAlignment="1">
      <alignment horizontal="center" vertical="center" wrapText="1" shrinkToFit="1"/>
    </xf>
    <xf numFmtId="14" fontId="108" fillId="22" borderId="152" xfId="2" applyNumberFormat="1" applyFont="1" applyFill="1" applyBorder="1" applyAlignment="1">
      <alignment horizontal="center" vertical="center" wrapText="1" shrinkToFit="1"/>
    </xf>
    <xf numFmtId="14" fontId="108" fillId="22" borderId="169" xfId="1" applyNumberFormat="1" applyFont="1" applyFill="1" applyBorder="1" applyAlignment="1" applyProtection="1">
      <alignment horizontal="center" vertical="center" wrapText="1"/>
    </xf>
    <xf numFmtId="0" fontId="108" fillId="22" borderId="169" xfId="2" applyFont="1" applyFill="1" applyBorder="1" applyAlignment="1">
      <alignment horizontal="center" vertical="center"/>
    </xf>
    <xf numFmtId="14" fontId="108" fillId="22" borderId="198" xfId="1" applyNumberFormat="1" applyFont="1" applyFill="1" applyBorder="1" applyAlignment="1" applyProtection="1">
      <alignment horizontal="center" vertical="center" wrapText="1"/>
    </xf>
    <xf numFmtId="14" fontId="108" fillId="22" borderId="199" xfId="1" applyNumberFormat="1" applyFont="1" applyFill="1" applyBorder="1" applyAlignment="1" applyProtection="1">
      <alignment horizontal="center" vertical="center" wrapText="1"/>
    </xf>
    <xf numFmtId="14" fontId="108" fillId="22" borderId="200" xfId="1" applyNumberFormat="1" applyFont="1" applyFill="1" applyBorder="1" applyAlignment="1" applyProtection="1">
      <alignment horizontal="center" vertical="center" wrapText="1"/>
    </xf>
    <xf numFmtId="0" fontId="108" fillId="22" borderId="173" xfId="2" applyFont="1" applyFill="1" applyBorder="1" applyAlignment="1">
      <alignment horizontal="center" vertical="center"/>
    </xf>
    <xf numFmtId="56" fontId="108" fillId="22" borderId="40" xfId="2" applyNumberFormat="1" applyFont="1" applyFill="1" applyBorder="1" applyAlignment="1">
      <alignment horizontal="center" vertical="center" wrapText="1"/>
    </xf>
    <xf numFmtId="56" fontId="108" fillId="22" borderId="1" xfId="2" applyNumberFormat="1" applyFont="1" applyFill="1" applyBorder="1" applyAlignment="1">
      <alignment horizontal="center" vertical="center" wrapText="1"/>
    </xf>
    <xf numFmtId="56" fontId="108" fillId="22" borderId="150" xfId="2" applyNumberFormat="1" applyFont="1" applyFill="1" applyBorder="1" applyAlignment="1">
      <alignment horizontal="center" vertical="center" wrapText="1"/>
    </xf>
    <xf numFmtId="14" fontId="108" fillId="22" borderId="195" xfId="2" applyNumberFormat="1" applyFont="1" applyFill="1" applyBorder="1" applyAlignment="1">
      <alignment horizontal="center" vertical="center"/>
    </xf>
    <xf numFmtId="14" fontId="108" fillId="22" borderId="196" xfId="2" applyNumberFormat="1" applyFont="1" applyFill="1" applyBorder="1" applyAlignment="1">
      <alignment horizontal="center" vertical="center"/>
    </xf>
    <xf numFmtId="14" fontId="108" fillId="22" borderId="197" xfId="2" applyNumberFormat="1" applyFont="1" applyFill="1" applyBorder="1" applyAlignment="1">
      <alignment horizontal="center" vertical="center"/>
    </xf>
    <xf numFmtId="56" fontId="108" fillId="22" borderId="40" xfId="1" applyNumberFormat="1" applyFont="1" applyFill="1" applyBorder="1" applyAlignment="1" applyProtection="1">
      <alignment horizontal="center" vertical="center" wrapText="1"/>
    </xf>
    <xf numFmtId="56" fontId="108" fillId="22" borderId="1" xfId="1" applyNumberFormat="1" applyFont="1" applyFill="1" applyBorder="1" applyAlignment="1" applyProtection="1">
      <alignment horizontal="center" vertical="center" wrapText="1"/>
    </xf>
    <xf numFmtId="56" fontId="108" fillId="22" borderId="2" xfId="1" applyNumberFormat="1" applyFont="1" applyFill="1" applyBorder="1" applyAlignment="1" applyProtection="1">
      <alignment horizontal="center" vertical="center" wrapText="1"/>
    </xf>
    <xf numFmtId="0" fontId="112" fillId="22" borderId="1" xfId="2" applyFont="1" applyFill="1" applyBorder="1" applyAlignment="1">
      <alignment horizontal="center" vertical="center" wrapText="1"/>
    </xf>
    <xf numFmtId="0" fontId="112" fillId="22" borderId="2" xfId="2" applyFont="1" applyFill="1" applyBorder="1" applyAlignment="1">
      <alignment horizontal="center" vertical="center" wrapText="1"/>
    </xf>
    <xf numFmtId="14" fontId="108" fillId="22" borderId="205" xfId="2" applyNumberFormat="1" applyFont="1" applyFill="1" applyBorder="1" applyAlignment="1">
      <alignment horizontal="center" vertical="center" shrinkToFit="1"/>
    </xf>
    <xf numFmtId="14" fontId="108" fillId="22" borderId="1" xfId="2" applyNumberFormat="1" applyFont="1" applyFill="1" applyBorder="1" applyAlignment="1">
      <alignment horizontal="center" vertical="center" shrinkToFit="1"/>
    </xf>
    <xf numFmtId="14" fontId="108" fillId="22" borderId="150" xfId="2" applyNumberFormat="1" applyFont="1" applyFill="1" applyBorder="1" applyAlignment="1">
      <alignment horizontal="center" vertical="center" shrinkToFit="1"/>
    </xf>
    <xf numFmtId="14" fontId="108" fillId="22" borderId="154" xfId="1" applyNumberFormat="1" applyFont="1" applyFill="1" applyBorder="1" applyAlignment="1" applyProtection="1">
      <alignment horizontal="center" vertical="center" wrapText="1" shrinkToFit="1"/>
    </xf>
    <xf numFmtId="14" fontId="108" fillId="22" borderId="156" xfId="1" applyNumberFormat="1" applyFont="1" applyFill="1" applyBorder="1" applyAlignment="1" applyProtection="1">
      <alignment horizontal="center" vertical="center" wrapText="1" shrinkToFit="1"/>
    </xf>
    <xf numFmtId="14" fontId="108" fillId="22" borderId="155" xfId="1" applyNumberFormat="1" applyFont="1" applyFill="1" applyBorder="1" applyAlignment="1" applyProtection="1">
      <alignment horizontal="center" vertical="center" wrapText="1" shrinkToFit="1"/>
    </xf>
    <xf numFmtId="0" fontId="112" fillId="22" borderId="40" xfId="2" applyFont="1" applyFill="1" applyBorder="1" applyAlignment="1">
      <alignment horizontal="center" vertical="center" wrapText="1"/>
    </xf>
    <xf numFmtId="0" fontId="10" fillId="0" borderId="166"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7" borderId="54" xfId="2" applyFill="1" applyBorder="1" applyAlignment="1">
      <alignment horizontal="left" vertical="top" wrapText="1"/>
    </xf>
    <xf numFmtId="0" fontId="6" fillId="27" borderId="134" xfId="2" applyFill="1" applyBorder="1" applyAlignment="1">
      <alignment horizontal="left" vertical="top" wrapText="1"/>
    </xf>
    <xf numFmtId="0" fontId="6" fillId="27" borderId="158" xfId="2" applyFill="1" applyBorder="1" applyAlignment="1">
      <alignment horizontal="left" vertical="top" wrapText="1"/>
    </xf>
    <xf numFmtId="0" fontId="1" fillId="36" borderId="54" xfId="2" applyFont="1" applyFill="1" applyBorder="1" applyAlignment="1">
      <alignment horizontal="left" vertical="top" wrapText="1"/>
    </xf>
    <xf numFmtId="0" fontId="1" fillId="36" borderId="65" xfId="2" applyFont="1" applyFill="1" applyBorder="1" applyAlignment="1">
      <alignment horizontal="left" vertical="top" wrapText="1"/>
    </xf>
    <xf numFmtId="0" fontId="8" fillId="36" borderId="134" xfId="1" applyFill="1" applyBorder="1" applyAlignment="1" applyProtection="1">
      <alignment horizontal="left" vertical="top"/>
    </xf>
    <xf numFmtId="0" fontId="6" fillId="36" borderId="157"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0" borderId="0" xfId="19" applyFont="1" applyFill="1" applyAlignment="1">
      <alignment vertical="center" wrapText="1"/>
    </xf>
    <xf numFmtId="0" fontId="28" fillId="22" borderId="97" xfId="2" applyFont="1" applyFill="1" applyBorder="1" applyAlignment="1">
      <alignment horizontal="center" vertical="center" shrinkToFit="1"/>
    </xf>
    <xf numFmtId="0" fontId="18" fillId="22" borderId="28" xfId="2" applyFont="1" applyFill="1" applyBorder="1" applyAlignment="1">
      <alignment horizontal="center" vertical="center" shrinkToFit="1"/>
    </xf>
    <xf numFmtId="0" fontId="18" fillId="22" borderId="98" xfId="2" applyFont="1" applyFill="1" applyBorder="1" applyAlignment="1">
      <alignment horizontal="center" vertical="center" shrinkToFit="1"/>
    </xf>
    <xf numFmtId="0" fontId="180" fillId="20" borderId="97" xfId="2" applyFont="1" applyFill="1" applyBorder="1" applyAlignment="1">
      <alignment horizontal="center" vertical="center" wrapText="1" shrinkToFit="1"/>
    </xf>
    <xf numFmtId="0" fontId="32" fillId="20" borderId="28" xfId="2" applyFont="1" applyFill="1" applyBorder="1" applyAlignment="1">
      <alignment horizontal="center" vertical="center" shrinkToFit="1"/>
    </xf>
    <xf numFmtId="0" fontId="32" fillId="20" borderId="98" xfId="2" applyFont="1" applyFill="1" applyBorder="1" applyAlignment="1">
      <alignment horizontal="center" vertical="center" shrinkToFit="1"/>
    </xf>
    <xf numFmtId="0" fontId="21" fillId="20" borderId="94" xfId="1" applyFont="1" applyFill="1" applyBorder="1" applyAlignment="1" applyProtection="1">
      <alignment vertical="top" wrapText="1"/>
    </xf>
    <xf numFmtId="0" fontId="21" fillId="20" borderId="95" xfId="2" applyFont="1" applyFill="1" applyBorder="1" applyAlignment="1">
      <alignment vertical="top" wrapText="1"/>
    </xf>
    <xf numFmtId="0" fontId="21" fillId="20" borderId="96" xfId="2" applyFont="1" applyFill="1" applyBorder="1" applyAlignment="1">
      <alignment vertical="top" wrapText="1"/>
    </xf>
    <xf numFmtId="0" fontId="21" fillId="37" borderId="94" xfId="1" applyFont="1" applyFill="1" applyBorder="1" applyAlignment="1" applyProtection="1">
      <alignment vertical="top" wrapText="1"/>
    </xf>
    <xf numFmtId="0" fontId="21" fillId="37" borderId="95" xfId="2" applyFont="1" applyFill="1" applyBorder="1" applyAlignment="1">
      <alignment vertical="top" wrapText="1"/>
    </xf>
    <xf numFmtId="0" fontId="21" fillId="37" borderId="96" xfId="2" applyFont="1" applyFill="1" applyBorder="1" applyAlignment="1">
      <alignment vertical="top" wrapText="1"/>
    </xf>
    <xf numFmtId="0" fontId="139" fillId="37" borderId="97" xfId="2" applyFont="1" applyFill="1" applyBorder="1" applyAlignment="1">
      <alignment horizontal="center" vertical="center" wrapText="1" shrinkToFit="1"/>
    </xf>
    <xf numFmtId="0" fontId="32" fillId="37" borderId="28" xfId="2" applyFont="1" applyFill="1" applyBorder="1" applyAlignment="1">
      <alignment horizontal="center" vertical="center" shrinkToFit="1"/>
    </xf>
    <xf numFmtId="0" fontId="32" fillId="37" borderId="98" xfId="2" applyFont="1" applyFill="1" applyBorder="1" applyAlignment="1">
      <alignment horizontal="center" vertical="center" shrinkToFit="1"/>
    </xf>
    <xf numFmtId="0" fontId="109" fillId="20" borderId="160" xfId="1" applyFont="1" applyFill="1" applyBorder="1" applyAlignment="1" applyProtection="1">
      <alignment horizontal="center" vertical="center" wrapText="1" shrinkToFit="1"/>
    </xf>
    <xf numFmtId="0" fontId="28" fillId="20" borderId="161" xfId="2" applyFont="1" applyFill="1" applyBorder="1" applyAlignment="1">
      <alignment horizontal="center" vertical="center" wrapText="1" shrinkToFit="1"/>
    </xf>
    <xf numFmtId="0" fontId="28" fillId="20" borderId="162" xfId="2" applyFont="1" applyFill="1" applyBorder="1" applyAlignment="1">
      <alignment horizontal="center" vertical="center" wrapText="1" shrinkToFit="1"/>
    </xf>
    <xf numFmtId="0" fontId="20" fillId="20" borderId="55" xfId="2" applyFont="1" applyFill="1" applyBorder="1" applyAlignment="1">
      <alignment horizontal="left" vertical="top" wrapText="1" shrinkToFit="1"/>
    </xf>
    <xf numFmtId="0" fontId="20" fillId="20" borderId="56" xfId="2" applyFont="1" applyFill="1" applyBorder="1" applyAlignment="1">
      <alignment horizontal="left" vertical="top" wrapText="1" shrinkToFit="1"/>
    </xf>
    <xf numFmtId="0" fontId="20" fillId="20"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7" borderId="160" xfId="2" applyFont="1" applyFill="1" applyBorder="1" applyAlignment="1">
      <alignment horizontal="center" vertical="center" wrapText="1" shrinkToFit="1"/>
    </xf>
    <xf numFmtId="0" fontId="28" fillId="37" borderId="161" xfId="2" applyFont="1" applyFill="1" applyBorder="1" applyAlignment="1">
      <alignment horizontal="center" vertical="center" wrapText="1" shrinkToFit="1"/>
    </xf>
    <xf numFmtId="0" fontId="28" fillId="37" borderId="162" xfId="2" applyFont="1" applyFill="1" applyBorder="1" applyAlignment="1">
      <alignment horizontal="center" vertical="center" wrapText="1" shrinkToFit="1"/>
    </xf>
    <xf numFmtId="0" fontId="20" fillId="37" borderId="55" xfId="2" applyFont="1" applyFill="1" applyBorder="1" applyAlignment="1">
      <alignment horizontal="left" vertical="top" wrapText="1" shrinkToFit="1"/>
    </xf>
    <xf numFmtId="0" fontId="20" fillId="37" borderId="56" xfId="2" applyFont="1" applyFill="1" applyBorder="1" applyAlignment="1">
      <alignment horizontal="left" vertical="top" wrapText="1" shrinkToFit="1"/>
    </xf>
    <xf numFmtId="0" fontId="20" fillId="37" borderId="57" xfId="2" applyFont="1" applyFill="1" applyBorder="1" applyAlignment="1">
      <alignment horizontal="left" vertical="top" wrapText="1" shrinkToFit="1"/>
    </xf>
    <xf numFmtId="0" fontId="109" fillId="20" borderId="97" xfId="1" applyFont="1" applyFill="1" applyBorder="1" applyAlignment="1" applyProtection="1">
      <alignment horizontal="center" vertical="center" wrapText="1"/>
    </xf>
    <xf numFmtId="0" fontId="109" fillId="20" borderId="28" xfId="1" applyFont="1" applyFill="1" applyBorder="1" applyAlignment="1" applyProtection="1">
      <alignment horizontal="center" vertical="center" wrapText="1"/>
    </xf>
    <xf numFmtId="0" fontId="109" fillId="20" borderId="98" xfId="1" applyFont="1" applyFill="1" applyBorder="1" applyAlignment="1" applyProtection="1">
      <alignment horizontal="center" vertical="center" wrapText="1"/>
    </xf>
    <xf numFmtId="0" fontId="21" fillId="20" borderId="94" xfId="1" applyFont="1" applyFill="1" applyBorder="1" applyAlignment="1" applyProtection="1">
      <alignment horizontal="left" vertical="top" wrapText="1"/>
    </xf>
    <xf numFmtId="0" fontId="21" fillId="20" borderId="175" xfId="1" applyFont="1" applyFill="1" applyBorder="1" applyAlignment="1" applyProtection="1">
      <alignment horizontal="left" vertical="top" wrapText="1"/>
    </xf>
    <xf numFmtId="0" fontId="21" fillId="20" borderId="176"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76" fillId="51" borderId="192" xfId="0" applyFont="1" applyFill="1" applyBorder="1" applyAlignment="1">
      <alignment horizontal="left" vertical="center"/>
    </xf>
    <xf numFmtId="0" fontId="76" fillId="52" borderId="192" xfId="0" applyFont="1" applyFill="1" applyBorder="1" applyAlignment="1">
      <alignment horizontal="left" vertical="center"/>
    </xf>
    <xf numFmtId="0" fontId="238" fillId="0" borderId="129" xfId="1" applyFont="1" applyFill="1" applyBorder="1" applyAlignment="1" applyProtection="1">
      <alignment horizontal="left" vertical="top" wrapText="1"/>
    </xf>
    <xf numFmtId="0" fontId="239" fillId="22" borderId="168" xfId="1" applyFont="1" applyFill="1" applyBorder="1" applyAlignment="1" applyProtection="1">
      <alignment horizontal="center" vertical="center" wrapText="1"/>
    </xf>
    <xf numFmtId="0" fontId="112" fillId="3" borderId="0" xfId="2" applyFont="1" applyFill="1" applyBorder="1" applyAlignment="1">
      <alignment horizontal="center" vertical="center"/>
    </xf>
    <xf numFmtId="14" fontId="112" fillId="3" borderId="0" xfId="2" applyNumberFormat="1" applyFont="1" applyFill="1" applyBorder="1" applyAlignment="1">
      <alignment horizontal="center" vertical="center"/>
    </xf>
    <xf numFmtId="0" fontId="174" fillId="3" borderId="9" xfId="2" applyFont="1" applyFill="1" applyBorder="1" applyAlignment="1">
      <alignment horizontal="center" vertical="center" shrinkToFi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7E43D337-F860-4F3E-8499-06B43CD2B54C}"/>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99FF"/>
      <color rgb="FFFF0066"/>
      <color rgb="FF3399FF"/>
      <color rgb="FFFFCC00"/>
      <color rgb="FF7BB2F5"/>
      <color rgb="FF00CC00"/>
      <color rgb="FF0033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'7　感染症統計'!$A$7</c:f>
              <c:strCache>
                <c:ptCount val="1"/>
                <c:pt idx="0">
                  <c:v>2023年</c:v>
                </c:pt>
              </c:strCache>
            </c:strRef>
          </c:tx>
          <c:spPr>
            <a:ln w="63500" cap="rnd">
              <a:solidFill>
                <a:srgbClr val="FF0000"/>
              </a:solidFill>
              <a:round/>
            </a:ln>
            <a:effectLst/>
          </c:spPr>
          <c:marker>
            <c:symbol val="none"/>
          </c:marker>
          <c:val>
            <c:numRef>
              <c:f>'7　感染症統計'!$B$7:$M$7</c:f>
              <c:numCache>
                <c:formatCode>#,##0_ </c:formatCode>
                <c:ptCount val="12"/>
                <c:pt idx="0" formatCode="General">
                  <c:v>81</c:v>
                </c:pt>
                <c:pt idx="1">
                  <c:v>41</c:v>
                </c:pt>
              </c:numCache>
            </c:numRef>
          </c:val>
          <c:smooth val="0"/>
          <c:extLst>
            <c:ext xmlns:c16="http://schemas.microsoft.com/office/drawing/2014/chart" uri="{C3380CC4-5D6E-409C-BE32-E72D297353CC}">
              <c16:uniqueId val="{00000000-EF25-4824-8530-875CCEE0B185}"/>
            </c:ext>
          </c:extLst>
        </c:ser>
        <c:ser>
          <c:idx val="7"/>
          <c:order val="1"/>
          <c:tx>
            <c:strRef>
              <c:f>'7　感染症統計'!$A$8</c:f>
              <c:strCache>
                <c:ptCount val="1"/>
                <c:pt idx="0">
                  <c:v>2022年</c:v>
                </c:pt>
              </c:strCache>
            </c:strRef>
          </c:tx>
          <c:spPr>
            <a:ln w="25400" cap="rnd">
              <a:solidFill>
                <a:schemeClr val="accent6">
                  <a:lumMod val="75000"/>
                </a:schemeClr>
              </a:solidFill>
              <a:round/>
            </a:ln>
            <a:effectLst/>
          </c:spPr>
          <c:marker>
            <c:symbol val="none"/>
          </c:marker>
          <c:val>
            <c:numRef>
              <c:f>'7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'7　感染症統計'!$A$9</c:f>
              <c:strCache>
                <c:ptCount val="1"/>
                <c:pt idx="0">
                  <c:v>2021年</c:v>
                </c:pt>
              </c:strCache>
            </c:strRef>
          </c:tx>
          <c:spPr>
            <a:ln w="28575" cap="rnd">
              <a:solidFill>
                <a:schemeClr val="accent6"/>
              </a:solidFill>
              <a:round/>
            </a:ln>
            <a:effectLst/>
          </c:spPr>
          <c:marker>
            <c:symbol val="none"/>
          </c:marker>
          <c:val>
            <c:numRef>
              <c:f>'7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'7　感染症統計'!$A$10</c:f>
              <c:strCache>
                <c:ptCount val="1"/>
                <c:pt idx="0">
                  <c:v>2020年</c:v>
                </c:pt>
              </c:strCache>
            </c:strRef>
          </c:tx>
          <c:spPr>
            <a:ln w="12700" cap="rnd">
              <a:solidFill>
                <a:srgbClr val="FF0066"/>
              </a:solidFill>
              <a:round/>
            </a:ln>
            <a:effectLst/>
          </c:spPr>
          <c:marker>
            <c:symbol val="none"/>
          </c:marker>
          <c:val>
            <c:numRef>
              <c:f>'7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'7　感染症統計'!$A$11</c:f>
              <c:strCache>
                <c:ptCount val="1"/>
                <c:pt idx="0">
                  <c:v>2019年</c:v>
                </c:pt>
              </c:strCache>
            </c:strRef>
          </c:tx>
          <c:spPr>
            <a:ln w="19050" cap="rnd">
              <a:solidFill>
                <a:srgbClr val="0070C0"/>
              </a:solidFill>
              <a:round/>
            </a:ln>
            <a:effectLst/>
          </c:spPr>
          <c:marker>
            <c:symbol val="none"/>
          </c:marker>
          <c:val>
            <c:numRef>
              <c:f>'7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'7　感染症統計'!$A$12</c:f>
              <c:strCache>
                <c:ptCount val="1"/>
                <c:pt idx="0">
                  <c:v>2018年</c:v>
                </c:pt>
              </c:strCache>
            </c:strRef>
          </c:tx>
          <c:spPr>
            <a:ln w="12700" cap="rnd">
              <a:solidFill>
                <a:schemeClr val="accent4"/>
              </a:solidFill>
              <a:round/>
            </a:ln>
            <a:effectLst/>
          </c:spPr>
          <c:marker>
            <c:symbol val="none"/>
          </c:marker>
          <c:val>
            <c:numRef>
              <c:f>'7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'7　感染症統計'!$A$13</c:f>
              <c:strCache>
                <c:ptCount val="1"/>
                <c:pt idx="0">
                  <c:v>2017年</c:v>
                </c:pt>
              </c:strCache>
            </c:strRef>
          </c:tx>
          <c:spPr>
            <a:ln w="12700" cap="rnd">
              <a:solidFill>
                <a:schemeClr val="accent5"/>
              </a:solidFill>
              <a:round/>
            </a:ln>
            <a:effectLst/>
          </c:spPr>
          <c:marker>
            <c:symbol val="none"/>
          </c:marker>
          <c:val>
            <c:numRef>
              <c:f>'7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'7　感染症統計'!$A$14</c:f>
              <c:strCache>
                <c:ptCount val="1"/>
                <c:pt idx="0">
                  <c:v>2016年</c:v>
                </c:pt>
              </c:strCache>
            </c:strRef>
          </c:tx>
          <c:spPr>
            <a:ln w="12700" cap="rnd">
              <a:solidFill>
                <a:schemeClr val="tx2"/>
              </a:solidFill>
              <a:round/>
            </a:ln>
            <a:effectLst/>
          </c:spPr>
          <c:marker>
            <c:symbol val="none"/>
          </c:marker>
          <c:val>
            <c:numRef>
              <c:f>'7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'7　感染症統計'!$A$15</c:f>
              <c:strCache>
                <c:ptCount val="1"/>
                <c:pt idx="0">
                  <c:v>2015年</c:v>
                </c:pt>
              </c:strCache>
            </c:strRef>
          </c:tx>
          <c:spPr>
            <a:ln w="28575" cap="rnd">
              <a:solidFill>
                <a:schemeClr val="accent3">
                  <a:lumMod val="60000"/>
                </a:schemeClr>
              </a:solidFill>
              <a:round/>
            </a:ln>
            <a:effectLst/>
          </c:spPr>
          <c:marker>
            <c:symbol val="none"/>
          </c:marker>
          <c:val>
            <c:numRef>
              <c:f>'7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'7　感染症統計'!$P$7</c:f>
              <c:strCache>
                <c:ptCount val="1"/>
                <c:pt idx="0">
                  <c:v>2023年</c:v>
                </c:pt>
              </c:strCache>
            </c:strRef>
          </c:tx>
          <c:spPr>
            <a:ln w="63500" cap="rnd">
              <a:solidFill>
                <a:srgbClr val="FF0000"/>
              </a:solidFill>
              <a:round/>
            </a:ln>
            <a:effectLst/>
          </c:spPr>
          <c:marker>
            <c:symbol val="none"/>
          </c:marker>
          <c:val>
            <c:numRef>
              <c:f>'7　感染症統計'!$Q$7:$AB$7</c:f>
              <c:numCache>
                <c:formatCode>#,##0_ </c:formatCode>
                <c:ptCount val="12"/>
                <c:pt idx="0" formatCode="General">
                  <c:v>1</c:v>
                </c:pt>
                <c:pt idx="1">
                  <c:v>1</c:v>
                </c:pt>
              </c:numCache>
            </c:numRef>
          </c:val>
          <c:smooth val="0"/>
          <c:extLst>
            <c:ext xmlns:c16="http://schemas.microsoft.com/office/drawing/2014/chart" uri="{C3380CC4-5D6E-409C-BE32-E72D297353CC}">
              <c16:uniqueId val="{00000000-691A-4A61-BF12-3A5977548A2F}"/>
            </c:ext>
          </c:extLst>
        </c:ser>
        <c:ser>
          <c:idx val="7"/>
          <c:order val="1"/>
          <c:tx>
            <c:strRef>
              <c:f>'7　感染症統計'!$P$8</c:f>
              <c:strCache>
                <c:ptCount val="1"/>
                <c:pt idx="0">
                  <c:v>2022年</c:v>
                </c:pt>
              </c:strCache>
            </c:strRef>
          </c:tx>
          <c:spPr>
            <a:ln w="25400" cap="rnd">
              <a:solidFill>
                <a:schemeClr val="accent6">
                  <a:lumMod val="75000"/>
                </a:schemeClr>
              </a:solidFill>
              <a:round/>
            </a:ln>
            <a:effectLst/>
          </c:spPr>
          <c:marker>
            <c:symbol val="none"/>
          </c:marker>
          <c:val>
            <c:numRef>
              <c:f>'7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'7　感染症統計'!$P$9</c:f>
              <c:strCache>
                <c:ptCount val="1"/>
                <c:pt idx="0">
                  <c:v>2021年</c:v>
                </c:pt>
              </c:strCache>
            </c:strRef>
          </c:tx>
          <c:spPr>
            <a:ln w="28575" cap="rnd">
              <a:solidFill>
                <a:srgbClr val="FF0066"/>
              </a:solidFill>
              <a:round/>
            </a:ln>
            <a:effectLst/>
          </c:spPr>
          <c:marker>
            <c:symbol val="none"/>
          </c:marker>
          <c:val>
            <c:numRef>
              <c:f>'7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'7　感染症統計'!$P$10</c:f>
              <c:strCache>
                <c:ptCount val="1"/>
                <c:pt idx="0">
                  <c:v>2020年</c:v>
                </c:pt>
              </c:strCache>
            </c:strRef>
          </c:tx>
          <c:spPr>
            <a:ln w="28575" cap="rnd">
              <a:solidFill>
                <a:schemeClr val="accent2"/>
              </a:solidFill>
              <a:round/>
            </a:ln>
            <a:effectLst/>
          </c:spPr>
          <c:marker>
            <c:symbol val="none"/>
          </c:marker>
          <c:val>
            <c:numRef>
              <c:f>'7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'7　感染症統計'!$P$11</c:f>
              <c:strCache>
                <c:ptCount val="1"/>
                <c:pt idx="0">
                  <c:v>2019年</c:v>
                </c:pt>
              </c:strCache>
            </c:strRef>
          </c:tx>
          <c:spPr>
            <a:ln w="28575" cap="rnd">
              <a:solidFill>
                <a:schemeClr val="accent3">
                  <a:lumMod val="50000"/>
                </a:schemeClr>
              </a:solidFill>
              <a:round/>
            </a:ln>
            <a:effectLst/>
          </c:spPr>
          <c:marker>
            <c:symbol val="none"/>
          </c:marker>
          <c:val>
            <c:numRef>
              <c:f>'7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'7　感染症統計'!$P$12</c:f>
              <c:strCache>
                <c:ptCount val="1"/>
                <c:pt idx="0">
                  <c:v>2018年</c:v>
                </c:pt>
              </c:strCache>
            </c:strRef>
          </c:tx>
          <c:spPr>
            <a:ln w="28575" cap="rnd">
              <a:solidFill>
                <a:schemeClr val="accent4">
                  <a:lumMod val="75000"/>
                </a:schemeClr>
              </a:solidFill>
              <a:round/>
            </a:ln>
            <a:effectLst/>
          </c:spPr>
          <c:marker>
            <c:symbol val="none"/>
          </c:marker>
          <c:val>
            <c:numRef>
              <c:f>'7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'7　感染症統計'!$P$13</c:f>
              <c:strCache>
                <c:ptCount val="1"/>
                <c:pt idx="0">
                  <c:v>2017年</c:v>
                </c:pt>
              </c:strCache>
            </c:strRef>
          </c:tx>
          <c:spPr>
            <a:ln w="28575" cap="rnd">
              <a:solidFill>
                <a:schemeClr val="accent5"/>
              </a:solidFill>
              <a:round/>
            </a:ln>
            <a:effectLst/>
          </c:spPr>
          <c:marker>
            <c:symbol val="none"/>
          </c:marker>
          <c:val>
            <c:numRef>
              <c:f>'7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'7　感染症統計'!$P$14</c:f>
              <c:strCache>
                <c:ptCount val="1"/>
                <c:pt idx="0">
                  <c:v>2016年</c:v>
                </c:pt>
              </c:strCache>
            </c:strRef>
          </c:tx>
          <c:spPr>
            <a:ln w="28575" cap="rnd">
              <a:solidFill>
                <a:srgbClr val="3399FF"/>
              </a:solidFill>
              <a:round/>
            </a:ln>
            <a:effectLst/>
          </c:spPr>
          <c:marker>
            <c:symbol val="none"/>
          </c:marker>
          <c:val>
            <c:numRef>
              <c:f>'7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gif"/><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xdr:colOff>
      <xdr:row>0</xdr:row>
      <xdr:rowOff>30480</xdr:rowOff>
    </xdr:from>
    <xdr:to>
      <xdr:col>17</xdr:col>
      <xdr:colOff>373660</xdr:colOff>
      <xdr:row>55</xdr:row>
      <xdr:rowOff>38100</xdr:rowOff>
    </xdr:to>
    <xdr:pic>
      <xdr:nvPicPr>
        <xdr:cNvPr id="4" name="図 3">
          <a:extLst>
            <a:ext uri="{FF2B5EF4-FFF2-40B4-BE49-F238E27FC236}">
              <a16:creationId xmlns:a16="http://schemas.microsoft.com/office/drawing/2014/main" id="{ADDC1097-35DA-9CEE-56A2-6BEF753C0BC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340" y="30480"/>
          <a:ext cx="9517660" cy="9509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4</xdr:row>
      <xdr:rowOff>0</xdr:rowOff>
    </xdr:from>
    <xdr:to>
      <xdr:col>13</xdr:col>
      <xdr:colOff>182880</xdr:colOff>
      <xdr:row>18</xdr:row>
      <xdr:rowOff>22860</xdr:rowOff>
    </xdr:to>
    <xdr:pic>
      <xdr:nvPicPr>
        <xdr:cNvPr id="28" name="図 27" descr="感染性胃腸炎患者報告数　直近5シーズン">
          <a:extLst>
            <a:ext uri="{FF2B5EF4-FFF2-40B4-BE49-F238E27FC236}">
              <a16:creationId xmlns:a16="http://schemas.microsoft.com/office/drawing/2014/main" id="{11FC29E8-909A-51AB-8918-E5062FD0B2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1520" y="990600"/>
          <a:ext cx="7383780" cy="283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7.31</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298067"/>
            <a:gd name="adj6" fmla="val -3390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831304</xdr:colOff>
      <xdr:row>13</xdr:row>
      <xdr:rowOff>100187</xdr:rowOff>
    </xdr:from>
    <xdr:to>
      <xdr:col>10</xdr:col>
      <xdr:colOff>49222</xdr:colOff>
      <xdr:row>15</xdr:row>
      <xdr:rowOff>64306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085544" y="265288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15468</xdr:colOff>
      <xdr:row>2</xdr:row>
      <xdr:rowOff>15240</xdr:rowOff>
    </xdr:from>
    <xdr:to>
      <xdr:col>3</xdr:col>
      <xdr:colOff>144908</xdr:colOff>
      <xdr:row>16</xdr:row>
      <xdr:rowOff>22860</xdr:rowOff>
    </xdr:to>
    <xdr:pic>
      <xdr:nvPicPr>
        <xdr:cNvPr id="33" name="図 32">
          <a:extLst>
            <a:ext uri="{FF2B5EF4-FFF2-40B4-BE49-F238E27FC236}">
              <a16:creationId xmlns:a16="http://schemas.microsoft.com/office/drawing/2014/main" id="{0BD07D25-CC81-F070-A422-000C9BEE1129}"/>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5468" y="563880"/>
          <a:ext cx="1615340" cy="2514600"/>
        </a:xfrm>
        <a:prstGeom prst="rect">
          <a:avLst/>
        </a:prstGeom>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0288"/>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7D2FC022-6B5C-485F-BFAD-9461DFD282FB}"/>
            </a:ext>
          </a:extLst>
        </xdr:cNvPr>
        <xdr:cNvSpPr>
          <a:spLocks noChangeAspect="1" noChangeArrowheads="1"/>
        </xdr:cNvSpPr>
      </xdr:nvSpPr>
      <xdr:spPr bwMode="auto">
        <a:xfrm>
          <a:off x="4937760" y="2682240"/>
          <a:ext cx="304800" cy="300288"/>
        </a:xfrm>
        <a:prstGeom prst="rect">
          <a:avLst/>
        </a:prstGeom>
        <a:noFill/>
        <a:ln w="9525">
          <a:noFill/>
          <a:miter lim="800000"/>
          <a:headEnd/>
          <a:tailEnd/>
        </a:ln>
      </xdr:spPr>
    </xdr:sp>
    <xdr:clientData/>
  </xdr:oneCellAnchor>
  <xdr:oneCellAnchor>
    <xdr:from>
      <xdr:col>0</xdr:col>
      <xdr:colOff>46371</xdr:colOff>
      <xdr:row>4</xdr:row>
      <xdr:rowOff>208547</xdr:rowOff>
    </xdr:from>
    <xdr:ext cx="3902345" cy="3258953"/>
    <xdr:pic>
      <xdr:nvPicPr>
        <xdr:cNvPr id="3" name="図 2">
          <a:extLst>
            <a:ext uri="{FF2B5EF4-FFF2-40B4-BE49-F238E27FC236}">
              <a16:creationId xmlns:a16="http://schemas.microsoft.com/office/drawing/2014/main" id="{5967AE75-47A1-4CE5-8D82-F1E88E4E3C0A}"/>
            </a:ext>
          </a:extLst>
        </xdr:cNvPr>
        <xdr:cNvPicPr>
          <a:picLocks noChangeAspect="1"/>
        </xdr:cNvPicPr>
      </xdr:nvPicPr>
      <xdr:blipFill>
        <a:blip xmlns:r="http://schemas.openxmlformats.org/officeDocument/2006/relationships" r:embed="rId2"/>
        <a:stretch>
          <a:fillRect/>
        </a:stretch>
      </xdr:blipFill>
      <xdr:spPr>
        <a:xfrm>
          <a:off x="46371" y="841007"/>
          <a:ext cx="3902345" cy="325895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325120</xdr:colOff>
      <xdr:row>33</xdr:row>
      <xdr:rowOff>203200</xdr:rowOff>
    </xdr:from>
    <xdr:to>
      <xdr:col>10</xdr:col>
      <xdr:colOff>731520</xdr:colOff>
      <xdr:row>41</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98880" y="15179040"/>
          <a:ext cx="11155680" cy="2170364"/>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1.02% :</a:t>
          </a:r>
          <a:r>
            <a:rPr kumimoji="1" lang="ja-JP" altLang="en-US" sz="1400" b="1">
              <a:solidFill>
                <a:srgbClr val="FFFF00"/>
              </a:solidFill>
            </a:rPr>
            <a:t>　増減なし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0">
              <a:solidFill>
                <a:srgbClr val="FFFF00"/>
              </a:solidFill>
            </a:rPr>
            <a:t>BBX</a:t>
          </a:r>
          <a:r>
            <a:rPr kumimoji="1" lang="en-US" altLang="ja-JP" sz="1400" b="1">
              <a:solidFill>
                <a:srgbClr val="FFFF00"/>
              </a:solidFill>
            </a:rPr>
            <a:t>1</a:t>
          </a:r>
          <a:r>
            <a:rPr kumimoji="1" lang="ja-JP" altLang="en-US" sz="1400" b="1">
              <a:solidFill>
                <a:srgbClr val="FFFF00"/>
              </a:solidFill>
            </a:rPr>
            <a:t>・</a:t>
          </a:r>
          <a:r>
            <a:rPr kumimoji="1" lang="en-US" altLang="ja-JP" sz="1400" b="1">
              <a:solidFill>
                <a:srgbClr val="FFFF00"/>
              </a:solidFill>
            </a:rPr>
            <a:t>5</a:t>
          </a:r>
        </a:p>
        <a:p>
          <a:pPr algn="l"/>
          <a:endParaRPr kumimoji="1" lang="en-US" altLang="ja-JP" sz="1400" b="1">
            <a:solidFill>
              <a:srgbClr val="FFFF00"/>
            </a:solidFill>
          </a:endParaRP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14</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3312160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3068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地域人口当たりの感染率</a:t>
          </a:r>
        </a:p>
        <a:p>
          <a:r>
            <a:rPr lang="ja-JP" altLang="en-US" sz="2000" b="0" i="0">
              <a:solidFill>
                <a:schemeClr val="dk1"/>
              </a:solidFill>
              <a:effectLst/>
              <a:latin typeface="+mn-lt"/>
              <a:ea typeface="+mn-ea"/>
              <a:cs typeface="+mn-cs"/>
            </a:rPr>
            <a:t>　　　・　ヨーロッパ　</a:t>
          </a:r>
          <a:r>
            <a:rPr lang="en-US" altLang="ja-JP" sz="2000" b="0" i="0">
              <a:solidFill>
                <a:schemeClr val="dk1"/>
              </a:solidFill>
              <a:effectLst/>
              <a:latin typeface="+mn-lt"/>
              <a:ea typeface="+mn-ea"/>
              <a:cs typeface="+mn-cs"/>
            </a:rPr>
            <a:t>2.5/7</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=36%</a:t>
          </a:r>
        </a:p>
        <a:p>
          <a:r>
            <a:rPr lang="en-US" altLang="ja-JP" sz="2000" b="0" i="0" baseline="0">
              <a:solidFill>
                <a:schemeClr val="dk1"/>
              </a:solidFill>
              <a:effectLst/>
              <a:latin typeface="+mn-lt"/>
              <a:ea typeface="+mn-ea"/>
              <a:cs typeface="+mn-cs"/>
            </a:rPr>
            <a:t>        </a:t>
          </a:r>
          <a:r>
            <a:rPr lang="ja-JP" altLang="en-US" sz="2000" b="0" i="0" baseline="0">
              <a:solidFill>
                <a:schemeClr val="dk1"/>
              </a:solidFill>
              <a:effectLst/>
              <a:latin typeface="+mn-lt"/>
              <a:ea typeface="+mn-ea"/>
              <a:cs typeface="+mn-cs"/>
            </a:rPr>
            <a:t> ・　北米　　　　 </a:t>
          </a:r>
          <a:r>
            <a:rPr lang="en-US" altLang="ja-JP" sz="2000" b="0" i="0" baseline="0">
              <a:solidFill>
                <a:schemeClr val="dk1"/>
              </a:solidFill>
              <a:effectLst/>
              <a:latin typeface="+mn-lt"/>
              <a:ea typeface="+mn-ea"/>
              <a:cs typeface="+mn-cs"/>
            </a:rPr>
            <a:t>1.0/6</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=17%</a:t>
          </a:r>
          <a:r>
            <a:rPr lang="ja-JP" altLang="en-US" sz="2000" b="0" i="0" baseline="0">
              <a:solidFill>
                <a:schemeClr val="dk1"/>
              </a:solidFill>
              <a:effectLst/>
              <a:latin typeface="+mn-lt"/>
              <a:ea typeface="+mn-ea"/>
              <a:cs typeface="+mn-cs"/>
            </a:rPr>
            <a:t>　</a:t>
          </a:r>
        </a:p>
        <a:p>
          <a:r>
            <a:rPr lang="ja-JP" altLang="en-US" sz="2000" b="0" i="0" baseline="0">
              <a:solidFill>
                <a:schemeClr val="dk1"/>
              </a:solidFill>
              <a:effectLst/>
              <a:latin typeface="+mn-lt"/>
              <a:ea typeface="+mn-ea"/>
              <a:cs typeface="+mn-cs"/>
            </a:rPr>
            <a:t>　　　・　アジア　　　 </a:t>
          </a:r>
          <a:r>
            <a:rPr lang="en-US" altLang="ja-JP" sz="2000" b="0" i="0" baseline="0">
              <a:solidFill>
                <a:schemeClr val="dk1"/>
              </a:solidFill>
              <a:effectLst/>
              <a:latin typeface="+mn-lt"/>
              <a:ea typeface="+mn-ea"/>
              <a:cs typeface="+mn-cs"/>
            </a:rPr>
            <a:t>1.6/45</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 4%</a:t>
          </a:r>
          <a:endParaRPr lang="ja-JP" altLang="en-US" sz="2000" b="0" i="0" baseline="0">
            <a:solidFill>
              <a:schemeClr val="dk1"/>
            </a:solidFill>
            <a:effectLst/>
            <a:latin typeface="+mn-lt"/>
            <a:ea typeface="+mn-ea"/>
            <a:cs typeface="+mn-cs"/>
          </a:endParaRPr>
        </a:p>
        <a:p>
          <a:r>
            <a:rPr lang="ja-JP" altLang="en-US" sz="2000" b="0" i="0" baseline="0">
              <a:solidFill>
                <a:schemeClr val="dk1"/>
              </a:solidFill>
              <a:effectLst/>
              <a:latin typeface="+mn-lt"/>
              <a:ea typeface="+mn-ea"/>
              <a:cs typeface="+mn-cs"/>
            </a:rPr>
            <a:t>　　　・　中南米</a:t>
          </a:r>
          <a:r>
            <a:rPr lang="ja-JP" altLang="en-US" sz="2000" b="0" i="0">
              <a:solidFill>
                <a:schemeClr val="dk1"/>
              </a:solidFill>
              <a:effectLst/>
              <a:latin typeface="+mn-lt"/>
              <a:ea typeface="+mn-ea"/>
              <a:cs typeface="+mn-cs"/>
            </a:rPr>
            <a:t>　　　</a:t>
          </a:r>
          <a:r>
            <a:rPr lang="en-US" altLang="ja-JP" sz="2000" b="0" i="0">
              <a:solidFill>
                <a:schemeClr val="dk1"/>
              </a:solidFill>
              <a:effectLst/>
              <a:latin typeface="+mn-lt"/>
              <a:ea typeface="+mn-ea"/>
              <a:cs typeface="+mn-cs"/>
            </a:rPr>
            <a:t>0.8/4</a:t>
          </a:r>
          <a:r>
            <a:rPr lang="ja-JP" altLang="en-US" sz="2000" b="0" i="0">
              <a:solidFill>
                <a:schemeClr val="dk1"/>
              </a:solidFill>
              <a:effectLst/>
              <a:latin typeface="+mn-lt"/>
              <a:ea typeface="+mn-ea"/>
              <a:cs typeface="+mn-cs"/>
            </a:rPr>
            <a:t>億人</a:t>
          </a:r>
          <a:r>
            <a:rPr lang="en-US" altLang="ja-JP" sz="2000" b="0" i="0" baseline="0">
              <a:solidFill>
                <a:schemeClr val="dk1"/>
              </a:solidFill>
              <a:effectLst/>
              <a:latin typeface="+mn-lt"/>
              <a:ea typeface="+mn-ea"/>
              <a:cs typeface="+mn-cs"/>
            </a:rPr>
            <a:t>   =20%</a:t>
          </a:r>
          <a:endParaRPr lang="ja-JP" altLang="en-US"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　アフリカ他　</a:t>
          </a:r>
          <a:r>
            <a:rPr lang="en-US" altLang="ja-JP" sz="2000" b="0" i="0">
              <a:solidFill>
                <a:schemeClr val="dk1"/>
              </a:solidFill>
              <a:effectLst/>
              <a:latin typeface="+mn-lt"/>
              <a:ea typeface="+mn-ea"/>
              <a:cs typeface="+mn-cs"/>
            </a:rPr>
            <a:t>0.7/16</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 5%</a:t>
          </a:r>
          <a:r>
            <a:rPr lang="ja-JP" altLang="en-US" sz="2000" b="0" i="0">
              <a:solidFill>
                <a:schemeClr val="dk1"/>
              </a:solidFill>
              <a:effectLst/>
              <a:latin typeface="+mn-lt"/>
              <a:ea typeface="+mn-ea"/>
              <a:cs typeface="+mn-cs"/>
            </a:rPr>
            <a:t>　　</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一連の新型コロナウイルスの感染状況から　感染源はアジア・アフリカに風土的に存在したウイルスで、歴史的に抗原接触が希薄であったヨーロッパ・南北アメリカ大陸で急速に感染拡大したと推察された。</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　　　　　　</a:t>
          </a:r>
          <a:endParaRPr lang="en-US" altLang="ja-JP" sz="2000" b="1" i="0">
            <a:solidFill>
              <a:schemeClr val="dk1"/>
            </a:solidFill>
            <a:effectLst/>
            <a:latin typeface="+mn-lt"/>
            <a:ea typeface="+mn-ea"/>
            <a:cs typeface="+mn-cs"/>
          </a:endParaRPr>
        </a:p>
      </xdr:txBody>
    </xdr:sp>
    <xdr:clientData/>
  </xdr:twoCellAnchor>
  <xdr:twoCellAnchor>
    <xdr:from>
      <xdr:col>3</xdr:col>
      <xdr:colOff>621844</xdr:colOff>
      <xdr:row>38</xdr:row>
      <xdr:rowOff>20319</xdr:rowOff>
    </xdr:from>
    <xdr:to>
      <xdr:col>4</xdr:col>
      <xdr:colOff>660403</xdr:colOff>
      <xdr:row>39</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38</xdr:row>
      <xdr:rowOff>71120</xdr:rowOff>
    </xdr:from>
    <xdr:to>
      <xdr:col>6</xdr:col>
      <xdr:colOff>833120</xdr:colOff>
      <xdr:row>39</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38</xdr:row>
      <xdr:rowOff>10160</xdr:rowOff>
    </xdr:from>
    <xdr:to>
      <xdr:col>5</xdr:col>
      <xdr:colOff>558804</xdr:colOff>
      <xdr:row>39</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39</xdr:row>
      <xdr:rowOff>6716</xdr:rowOff>
    </xdr:from>
    <xdr:to>
      <xdr:col>10</xdr:col>
      <xdr:colOff>10160</xdr:colOff>
      <xdr:row>41</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34</xdr:row>
      <xdr:rowOff>213360</xdr:rowOff>
    </xdr:from>
    <xdr:to>
      <xdr:col>8</xdr:col>
      <xdr:colOff>508000</xdr:colOff>
      <xdr:row>39</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37</xdr:row>
      <xdr:rowOff>243840</xdr:rowOff>
    </xdr:from>
    <xdr:to>
      <xdr:col>9</xdr:col>
      <xdr:colOff>477520</xdr:colOff>
      <xdr:row>39</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0</xdr:colOff>
      <xdr:row>38</xdr:row>
      <xdr:rowOff>71120</xdr:rowOff>
    </xdr:from>
    <xdr:to>
      <xdr:col>10</xdr:col>
      <xdr:colOff>528320</xdr:colOff>
      <xdr:row>38</xdr:row>
      <xdr:rowOff>152400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623040" y="16245840"/>
          <a:ext cx="528320" cy="8128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1371601</xdr:colOff>
      <xdr:row>0</xdr:row>
      <xdr:rowOff>345441</xdr:rowOff>
    </xdr:from>
    <xdr:to>
      <xdr:col>5</xdr:col>
      <xdr:colOff>487681</xdr:colOff>
      <xdr:row>2</xdr:row>
      <xdr:rowOff>3697309</xdr:rowOff>
    </xdr:to>
    <xdr:pic>
      <xdr:nvPicPr>
        <xdr:cNvPr id="13" name="図 12">
          <a:extLst>
            <a:ext uri="{FF2B5EF4-FFF2-40B4-BE49-F238E27FC236}">
              <a16:creationId xmlns:a16="http://schemas.microsoft.com/office/drawing/2014/main" id="{6AC0351E-CDE4-1E65-6665-7DDB7722FCB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245361" y="345441"/>
          <a:ext cx="4368800" cy="4144348"/>
        </a:xfrm>
        <a:prstGeom prst="rect">
          <a:avLst/>
        </a:prstGeom>
      </xdr:spPr>
    </xdr:pic>
    <xdr:clientData/>
  </xdr:twoCellAnchor>
  <xdr:twoCellAnchor>
    <xdr:from>
      <xdr:col>12</xdr:col>
      <xdr:colOff>132080</xdr:colOff>
      <xdr:row>19</xdr:row>
      <xdr:rowOff>121920</xdr:rowOff>
    </xdr:from>
    <xdr:to>
      <xdr:col>12</xdr:col>
      <xdr:colOff>477520</xdr:colOff>
      <xdr:row>24</xdr:row>
      <xdr:rowOff>10160</xdr:rowOff>
    </xdr:to>
    <xdr:sp macro="" textlink="">
      <xdr:nvSpPr>
        <xdr:cNvPr id="4" name="右中かっこ 3">
          <a:extLst>
            <a:ext uri="{FF2B5EF4-FFF2-40B4-BE49-F238E27FC236}">
              <a16:creationId xmlns:a16="http://schemas.microsoft.com/office/drawing/2014/main" id="{054FB224-B5BB-D6CC-744A-DEAFBE34BEFD}"/>
            </a:ext>
          </a:extLst>
        </xdr:cNvPr>
        <xdr:cNvSpPr/>
      </xdr:nvSpPr>
      <xdr:spPr>
        <a:xfrm>
          <a:off x="13401040" y="11734800"/>
          <a:ext cx="345440" cy="955040"/>
        </a:xfrm>
        <a:prstGeom prst="rightBrace">
          <a:avLst>
            <a:gd name="adj1" fmla="val 0"/>
            <a:gd name="adj2" fmla="val 50000"/>
          </a:avLst>
        </a:prstGeom>
        <a:ln w="28575">
          <a:solidFill>
            <a:srgbClr val="FFFF00"/>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0815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16</xdr:col>
      <xdr:colOff>434340</xdr:colOff>
      <xdr:row>23</xdr:row>
      <xdr:rowOff>24319</xdr:rowOff>
    </xdr:from>
    <xdr:to>
      <xdr:col>18</xdr:col>
      <xdr:colOff>18887</xdr:colOff>
      <xdr:row>46</xdr:row>
      <xdr:rowOff>15240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940040" y="3925759"/>
          <a:ext cx="514187" cy="38237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205740</xdr:colOff>
      <xdr:row>23</xdr:row>
      <xdr:rowOff>20267</xdr:rowOff>
    </xdr:from>
    <xdr:to>
      <xdr:col>4</xdr:col>
      <xdr:colOff>6079</xdr:colOff>
      <xdr:row>46</xdr:row>
      <xdr:rowOff>76200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173480" y="3921707"/>
          <a:ext cx="729979" cy="38887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jiji.com/jc/article?k=000000007.000114852&amp;g=prt" TargetMode="External"/><Relationship Id="rId2" Type="http://schemas.openxmlformats.org/officeDocument/2006/relationships/hyperlink" Target="https://news.mynavi.jp/techplus/article/20230222-2598853/" TargetMode="External"/><Relationship Id="rId1" Type="http://schemas.openxmlformats.org/officeDocument/2006/relationships/hyperlink" Target="https://www.jstage.jst.go.jp/article/shokueishi/63/4/63_136/_article/-char/ja/"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47news.jp/localnews/8986456.html" TargetMode="External"/><Relationship Id="rId7" Type="http://schemas.openxmlformats.org/officeDocument/2006/relationships/hyperlink" Target="https://www3.nhk.or.jp/lnews/kobe/20230220/2020021159.html" TargetMode="External"/><Relationship Id="rId2" Type="http://schemas.openxmlformats.org/officeDocument/2006/relationships/hyperlink" Target="https://www.htv.jp/nnn/news984gdvsfj8sp4xspbd.html" TargetMode="External"/><Relationship Id="rId1" Type="http://schemas.openxmlformats.org/officeDocument/2006/relationships/hyperlink" Target="https://news.yahoo.co.jp/articles/971d5833c65098e210787e86d13bf3f7a0ca0baf" TargetMode="External"/><Relationship Id="rId6" Type="http://schemas.openxmlformats.org/officeDocument/2006/relationships/hyperlink" Target="https://news.yahoo.co.jp/articles/450ba936ac4bc53f175567951378fe3465e1e47f" TargetMode="External"/><Relationship Id="rId5" Type="http://schemas.openxmlformats.org/officeDocument/2006/relationships/hyperlink" Target="https://www.pref.fukuoka.lg.jp/press-release/syokuchudoku20230223.html" TargetMode="External"/><Relationship Id="rId4" Type="http://schemas.openxmlformats.org/officeDocument/2006/relationships/hyperlink" Target="https://news.yahoo.co.jp/articles/760e65fffa03f288349599b5054e59aa8b4f9a36"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wowkorea.jp/news/newsread_image.asp?imd=384095" TargetMode="External"/><Relationship Id="rId3" Type="http://schemas.openxmlformats.org/officeDocument/2006/relationships/hyperlink" Target="https://www.afpbb.com/articles/-/3452891" TargetMode="External"/><Relationship Id="rId7" Type="http://schemas.openxmlformats.org/officeDocument/2006/relationships/hyperlink" Target="https://www.jetro.go.jp/biznews/2023/02/1e6720b6dcbe1f60.html" TargetMode="External"/><Relationship Id="rId12" Type="http://schemas.openxmlformats.org/officeDocument/2006/relationships/printerSettings" Target="../printerSettings/printerSettings7.bin"/><Relationship Id="rId2" Type="http://schemas.openxmlformats.org/officeDocument/2006/relationships/hyperlink" Target="https://www.jetro.go.jp/biznews/2023/02/09dcb4ac4657f671.html" TargetMode="External"/><Relationship Id="rId1" Type="http://schemas.openxmlformats.org/officeDocument/2006/relationships/hyperlink" Target="https://www.zaikei.co.jp/article/20230226/711304.html" TargetMode="External"/><Relationship Id="rId6" Type="http://schemas.openxmlformats.org/officeDocument/2006/relationships/hyperlink" Target="https://www.jetro.go.jp/biznews/2023/02/f86e881e014476f9.html" TargetMode="External"/><Relationship Id="rId11" Type="http://schemas.openxmlformats.org/officeDocument/2006/relationships/hyperlink" Target="https://jp.yna.co.kr/view/AJP20230223001200882" TargetMode="External"/><Relationship Id="rId5" Type="http://schemas.openxmlformats.org/officeDocument/2006/relationships/hyperlink" Target="https://www.traicy.com/posts/20230219261695/" TargetMode="External"/><Relationship Id="rId10" Type="http://schemas.openxmlformats.org/officeDocument/2006/relationships/hyperlink" Target="https://newspicks.com/news/8141688?ref=pickstream_130662&amp;displayOrder=2&amp;firstLoad=true&amp;direction=BACKWARD&amp;loadedAt=1677022943" TargetMode="External"/><Relationship Id="rId4" Type="http://schemas.openxmlformats.org/officeDocument/2006/relationships/hyperlink" Target="https://www.donga.com/jp/east/article/all/20230220/3971746/1" TargetMode="External"/><Relationship Id="rId9" Type="http://schemas.openxmlformats.org/officeDocument/2006/relationships/hyperlink" Target="https://www.sankei.com/article/20230223-X77R6QO6YVKG7DTF4TT6DZCRYU/"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0"/>
  <sheetViews>
    <sheetView zoomScaleNormal="100" workbookViewId="0">
      <selection activeCell="H1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202" t="s">
        <v>260</v>
      </c>
      <c r="B1" s="203"/>
      <c r="C1" s="203" t="s">
        <v>238</v>
      </c>
      <c r="D1" s="203"/>
      <c r="E1" s="203"/>
      <c r="F1" s="203"/>
      <c r="G1" s="203"/>
      <c r="H1" s="203"/>
      <c r="I1" s="114"/>
    </row>
    <row r="2" spans="1:17">
      <c r="A2" s="204" t="s">
        <v>120</v>
      </c>
      <c r="B2" s="205"/>
      <c r="C2" s="205"/>
      <c r="D2" s="205"/>
      <c r="E2" s="205"/>
      <c r="F2" s="205"/>
      <c r="G2" s="205"/>
      <c r="H2" s="205"/>
      <c r="I2" s="114"/>
    </row>
    <row r="3" spans="1:17" ht="15.75" customHeight="1">
      <c r="A3" s="589" t="s">
        <v>29</v>
      </c>
      <c r="B3" s="590"/>
      <c r="C3" s="590"/>
      <c r="D3" s="590"/>
      <c r="E3" s="590"/>
      <c r="F3" s="590"/>
      <c r="G3" s="590"/>
      <c r="H3" s="591"/>
      <c r="I3" s="114"/>
    </row>
    <row r="4" spans="1:17">
      <c r="A4" s="204" t="s">
        <v>191</v>
      </c>
      <c r="B4" s="205"/>
      <c r="C4" s="205"/>
      <c r="D4" s="205"/>
      <c r="E4" s="205"/>
      <c r="F4" s="205"/>
      <c r="G4" s="205"/>
      <c r="H4" s="205"/>
      <c r="I4" s="114"/>
    </row>
    <row r="5" spans="1:17">
      <c r="A5" s="204" t="s">
        <v>121</v>
      </c>
      <c r="B5" s="205"/>
      <c r="C5" s="205"/>
      <c r="D5" s="205"/>
      <c r="E5" s="205"/>
      <c r="F5" s="205"/>
      <c r="G5" s="205"/>
      <c r="H5" s="205"/>
      <c r="I5" s="114"/>
    </row>
    <row r="6" spans="1:17">
      <c r="A6" s="206" t="s">
        <v>120</v>
      </c>
      <c r="B6" s="207"/>
      <c r="C6" s="207"/>
      <c r="D6" s="207"/>
      <c r="E6" s="207"/>
      <c r="F6" s="207"/>
      <c r="G6" s="207"/>
      <c r="H6" s="207"/>
      <c r="I6" s="114"/>
    </row>
    <row r="7" spans="1:17">
      <c r="A7" s="206" t="s">
        <v>122</v>
      </c>
      <c r="B7" s="207"/>
      <c r="C7" s="207"/>
      <c r="D7" s="207"/>
      <c r="E7" s="207"/>
      <c r="F7" s="207"/>
      <c r="G7" s="207"/>
      <c r="H7" s="207"/>
      <c r="I7" s="114"/>
    </row>
    <row r="8" spans="1:17">
      <c r="A8" s="208" t="s">
        <v>123</v>
      </c>
      <c r="B8" s="209"/>
      <c r="C8" s="209"/>
      <c r="D8" s="209"/>
      <c r="E8" s="209"/>
      <c r="F8" s="209"/>
      <c r="G8" s="209"/>
      <c r="H8" s="209"/>
      <c r="I8" s="114"/>
    </row>
    <row r="9" spans="1:17" ht="15" customHeight="1">
      <c r="A9" s="249" t="s">
        <v>124</v>
      </c>
      <c r="B9" s="250" t="str">
        <f>+'7　食中毒記事等 '!A2</f>
        <v>イワシの刺し身など食べ…　船橋の料理店で食中毒　３０代女性、胃からアニサキス</v>
      </c>
      <c r="C9" s="251"/>
      <c r="D9" s="251"/>
      <c r="E9" s="251"/>
      <c r="F9" s="251"/>
      <c r="G9" s="251"/>
      <c r="H9" s="251"/>
      <c r="I9" s="114"/>
    </row>
    <row r="10" spans="1:17" ht="15" customHeight="1">
      <c r="A10" s="249" t="s">
        <v>125</v>
      </c>
      <c r="B10" s="250" t="s">
        <v>265</v>
      </c>
      <c r="C10" s="250" t="s">
        <v>246</v>
      </c>
      <c r="D10" s="252">
        <f>+'7　ノロウイルス関連情報 '!G73</f>
        <v>7.31</v>
      </c>
      <c r="E10" s="250" t="s">
        <v>247</v>
      </c>
      <c r="F10" s="253">
        <f>+'7　ノロウイルス関連情報 '!I73</f>
        <v>4.0000000000000036E-2</v>
      </c>
      <c r="G10" s="251" t="s">
        <v>29</v>
      </c>
      <c r="H10" s="251"/>
      <c r="I10" s="114"/>
      <c r="L10" t="s">
        <v>265</v>
      </c>
      <c r="M10" t="s">
        <v>297</v>
      </c>
      <c r="N10">
        <v>7.26</v>
      </c>
      <c r="O10" t="s">
        <v>298</v>
      </c>
      <c r="P10">
        <v>-0.65000000000000036</v>
      </c>
      <c r="Q10" t="s">
        <v>299</v>
      </c>
    </row>
    <row r="11" spans="1:17" s="129" customFormat="1" ht="15" customHeight="1">
      <c r="A11" s="254" t="s">
        <v>126</v>
      </c>
      <c r="B11" s="595" t="str">
        <f>+'7　 残留農薬　等 '!A2</f>
        <v>食用昆虫のヒ素 重金属農薬調査結果</v>
      </c>
      <c r="C11" s="595"/>
      <c r="D11" s="595"/>
      <c r="E11" s="595"/>
      <c r="F11" s="595"/>
      <c r="G11" s="595"/>
      <c r="H11" s="255"/>
      <c r="I11" s="128"/>
      <c r="J11" s="129" t="s">
        <v>127</v>
      </c>
      <c r="L11" s="129" t="s">
        <v>296</v>
      </c>
    </row>
    <row r="12" spans="1:17" ht="15" customHeight="1">
      <c r="A12" s="249" t="s">
        <v>128</v>
      </c>
      <c r="B12" s="250" t="str">
        <f>+'7　食品表示'!A2</f>
        <v>ズワイガニで不適正表示、西友に是正指示</v>
      </c>
      <c r="C12" s="251"/>
      <c r="D12" s="251"/>
      <c r="E12" s="251"/>
      <c r="F12" s="251"/>
      <c r="G12" s="251"/>
      <c r="H12" s="251"/>
      <c r="I12" s="114"/>
      <c r="L12" t="s">
        <v>301</v>
      </c>
    </row>
    <row r="13" spans="1:17" ht="15" customHeight="1">
      <c r="A13" s="249" t="s">
        <v>129</v>
      </c>
      <c r="B13" s="256" t="str">
        <f>+'7　海外情報'!A2</f>
        <v xml:space="preserve">ウイスキー人気が復活 ハイボール後押し＝韓国の輸入酒類 </v>
      </c>
      <c r="C13" s="251"/>
      <c r="D13" s="251"/>
      <c r="E13" s="251"/>
      <c r="F13" s="251"/>
      <c r="G13" s="251"/>
      <c r="H13" s="251"/>
      <c r="I13" s="114"/>
      <c r="L13" t="s">
        <v>302</v>
      </c>
    </row>
    <row r="14" spans="1:17" ht="15" customHeight="1">
      <c r="A14" s="256" t="s">
        <v>130</v>
      </c>
      <c r="B14" s="257" t="str">
        <f>+'7　海外情報'!A8</f>
        <v>外食大手チェーンが海外出店加速　高単価、市場拡大に期待 - 産経ニュース</v>
      </c>
      <c r="C14" s="592"/>
      <c r="D14" s="592"/>
      <c r="E14" s="592"/>
      <c r="F14" s="592"/>
      <c r="G14" s="592"/>
      <c r="H14" s="593"/>
      <c r="I14" s="114"/>
      <c r="L14" t="s">
        <v>303</v>
      </c>
    </row>
    <row r="15" spans="1:17" ht="15" customHeight="1">
      <c r="A15" s="249" t="s">
        <v>131</v>
      </c>
      <c r="B15" s="250" t="str">
        <f>+'7　感染症統計'!A21</f>
        <v>※2023年 第7週（2/13～2/19） 現在</v>
      </c>
      <c r="C15" s="251"/>
      <c r="D15" s="250" t="s">
        <v>21</v>
      </c>
      <c r="E15" s="251"/>
      <c r="F15" s="251"/>
      <c r="G15" s="251"/>
      <c r="H15" s="251"/>
      <c r="I15" s="114"/>
      <c r="N15" t="s">
        <v>300</v>
      </c>
    </row>
    <row r="16" spans="1:17" ht="15" customHeight="1">
      <c r="A16" s="249" t="s">
        <v>132</v>
      </c>
      <c r="B16" s="594" t="str">
        <f>+'6　感染症情報'!B2</f>
        <v>2023年 第6週（2月6日〜 2月12日）</v>
      </c>
      <c r="C16" s="594"/>
      <c r="D16" s="594"/>
      <c r="E16" s="594"/>
      <c r="F16" s="594"/>
      <c r="G16" s="594"/>
      <c r="H16" s="251"/>
      <c r="I16" s="114"/>
    </row>
    <row r="17" spans="1:16" ht="15" customHeight="1">
      <c r="A17" s="249" t="s">
        <v>227</v>
      </c>
      <c r="B17" s="387" t="str">
        <f>+'7  衛生訓話 '!A2</f>
        <v>　　　　　今週のお題(大量調理の加熱後は、粗熱取りが必要です)</v>
      </c>
      <c r="C17" s="251"/>
      <c r="D17" s="251"/>
      <c r="E17" s="251"/>
      <c r="F17" s="258"/>
      <c r="G17" s="251"/>
      <c r="H17" s="251"/>
      <c r="I17" s="114"/>
    </row>
    <row r="18" spans="1:16" ht="15" customHeight="1">
      <c r="A18" s="249" t="s">
        <v>136</v>
      </c>
      <c r="B18" s="251" t="str">
        <f>+'7　新型コロナウイルス情報'!C4</f>
        <v>今週の新型コロナ 新規感染者数　世界で101万人(対前週の増減 : 13万人減少)</v>
      </c>
      <c r="C18" s="251"/>
      <c r="D18" s="251"/>
      <c r="E18" s="251"/>
      <c r="F18" s="251" t="s">
        <v>21</v>
      </c>
      <c r="G18" s="251"/>
      <c r="H18" s="251"/>
      <c r="I18" s="114"/>
      <c r="P18" t="s">
        <v>300</v>
      </c>
    </row>
    <row r="19" spans="1:16" ht="15" customHeight="1">
      <c r="A19" s="249" t="s">
        <v>194</v>
      </c>
      <c r="B19" s="476" t="s">
        <v>513</v>
      </c>
      <c r="C19" s="251"/>
      <c r="D19" s="251"/>
      <c r="E19" s="251"/>
      <c r="F19" s="251"/>
      <c r="G19" s="251"/>
      <c r="H19" s="251"/>
      <c r="I19" s="114"/>
      <c r="L19" t="s">
        <v>304</v>
      </c>
    </row>
    <row r="20" spans="1:16">
      <c r="A20" s="208" t="s">
        <v>123</v>
      </c>
      <c r="B20" s="209"/>
      <c r="C20" s="209"/>
      <c r="D20" s="209"/>
      <c r="E20" s="209"/>
      <c r="F20" s="209"/>
      <c r="G20" s="209"/>
      <c r="H20" s="209"/>
      <c r="I20" s="114"/>
    </row>
    <row r="21" spans="1:16">
      <c r="A21" s="206" t="s">
        <v>21</v>
      </c>
      <c r="B21" s="207"/>
      <c r="C21" s="207"/>
      <c r="D21" s="207"/>
      <c r="E21" s="207"/>
      <c r="F21" s="207"/>
      <c r="G21" s="207"/>
      <c r="H21" s="207"/>
      <c r="I21" s="114"/>
    </row>
    <row r="22" spans="1:16">
      <c r="A22" s="115" t="s">
        <v>133</v>
      </c>
      <c r="I22" s="114"/>
    </row>
    <row r="23" spans="1:16">
      <c r="A23" s="114"/>
      <c r="I23" s="114"/>
    </row>
    <row r="24" spans="1:16">
      <c r="A24" s="114"/>
      <c r="I24" s="114"/>
    </row>
    <row r="25" spans="1:16">
      <c r="A25" s="114"/>
      <c r="I25" s="114"/>
    </row>
    <row r="26" spans="1:16">
      <c r="A26" s="114"/>
      <c r="I26" s="114"/>
    </row>
    <row r="27" spans="1:16">
      <c r="A27" s="114"/>
      <c r="I27" s="114"/>
    </row>
    <row r="28" spans="1:16">
      <c r="A28" s="114"/>
      <c r="I28" s="114"/>
    </row>
    <row r="29" spans="1:16">
      <c r="A29" s="114"/>
      <c r="I29" s="114"/>
    </row>
    <row r="30" spans="1:16">
      <c r="A30" s="114"/>
      <c r="I30" s="114"/>
    </row>
    <row r="31" spans="1:16">
      <c r="A31" s="114"/>
      <c r="I31" s="114"/>
    </row>
    <row r="32" spans="1:16">
      <c r="A32" s="114"/>
      <c r="I32" s="114"/>
    </row>
    <row r="33" spans="1:9" ht="13.8" thickBot="1">
      <c r="A33" s="116"/>
      <c r="B33" s="117"/>
      <c r="C33" s="117"/>
      <c r="D33" s="117"/>
      <c r="E33" s="117"/>
      <c r="F33" s="117"/>
      <c r="G33" s="117"/>
      <c r="H33" s="117"/>
      <c r="I33" s="114"/>
    </row>
    <row r="34" spans="1:9" ht="13.8" thickTop="1"/>
    <row r="37" spans="1:9" ht="24.6">
      <c r="A37" s="142" t="s">
        <v>157</v>
      </c>
    </row>
    <row r="38" spans="1:9" ht="40.5" customHeight="1">
      <c r="A38" s="596" t="s">
        <v>158</v>
      </c>
      <c r="B38" s="596"/>
      <c r="C38" s="596"/>
      <c r="D38" s="596"/>
      <c r="E38" s="596"/>
      <c r="F38" s="596"/>
      <c r="G38" s="596"/>
    </row>
    <row r="39" spans="1:9" ht="30.75" customHeight="1">
      <c r="A39" s="588" t="s">
        <v>159</v>
      </c>
      <c r="B39" s="588"/>
      <c r="C39" s="588"/>
      <c r="D39" s="588"/>
      <c r="E39" s="588"/>
      <c r="F39" s="588"/>
      <c r="G39" s="588"/>
    </row>
    <row r="40" spans="1:9" ht="15">
      <c r="A40" s="143"/>
    </row>
    <row r="41" spans="1:9" ht="69.75" customHeight="1">
      <c r="A41" s="583" t="s">
        <v>167</v>
      </c>
      <c r="B41" s="583"/>
      <c r="C41" s="583"/>
      <c r="D41" s="583"/>
      <c r="E41" s="583"/>
      <c r="F41" s="583"/>
      <c r="G41" s="583"/>
    </row>
    <row r="42" spans="1:9" ht="35.25" customHeight="1">
      <c r="A42" s="588" t="s">
        <v>160</v>
      </c>
      <c r="B42" s="588"/>
      <c r="C42" s="588"/>
      <c r="D42" s="588"/>
      <c r="E42" s="588"/>
      <c r="F42" s="588"/>
      <c r="G42" s="588"/>
    </row>
    <row r="43" spans="1:9" ht="59.25" customHeight="1">
      <c r="A43" s="583" t="s">
        <v>161</v>
      </c>
      <c r="B43" s="583"/>
      <c r="C43" s="583"/>
      <c r="D43" s="583"/>
      <c r="E43" s="583"/>
      <c r="F43" s="583"/>
      <c r="G43" s="583"/>
    </row>
    <row r="44" spans="1:9" ht="15">
      <c r="A44" s="144"/>
    </row>
    <row r="45" spans="1:9" ht="27.75" customHeight="1">
      <c r="A45" s="585" t="s">
        <v>162</v>
      </c>
      <c r="B45" s="585"/>
      <c r="C45" s="585"/>
      <c r="D45" s="585"/>
      <c r="E45" s="585"/>
      <c r="F45" s="585"/>
      <c r="G45" s="585"/>
    </row>
    <row r="46" spans="1:9" ht="53.25" customHeight="1">
      <c r="A46" s="584" t="s">
        <v>168</v>
      </c>
      <c r="B46" s="583"/>
      <c r="C46" s="583"/>
      <c r="D46" s="583"/>
      <c r="E46" s="583"/>
      <c r="F46" s="583"/>
      <c r="G46" s="583"/>
    </row>
    <row r="47" spans="1:9" ht="15">
      <c r="A47" s="144"/>
    </row>
    <row r="48" spans="1:9" ht="32.25" customHeight="1">
      <c r="A48" s="585" t="s">
        <v>163</v>
      </c>
      <c r="B48" s="585"/>
      <c r="C48" s="585"/>
      <c r="D48" s="585"/>
      <c r="E48" s="585"/>
      <c r="F48" s="585"/>
      <c r="G48" s="585"/>
    </row>
    <row r="49" spans="1:7" ht="15">
      <c r="A49" s="143"/>
    </row>
    <row r="50" spans="1:7" ht="87" customHeight="1">
      <c r="A50" s="584" t="s">
        <v>169</v>
      </c>
      <c r="B50" s="583"/>
      <c r="C50" s="583"/>
      <c r="D50" s="583"/>
      <c r="E50" s="583"/>
      <c r="F50" s="583"/>
      <c r="G50" s="583"/>
    </row>
    <row r="51" spans="1:7" ht="15">
      <c r="A51" s="144"/>
    </row>
    <row r="52" spans="1:7" ht="32.25" customHeight="1">
      <c r="A52" s="585" t="s">
        <v>164</v>
      </c>
      <c r="B52" s="585"/>
      <c r="C52" s="585"/>
      <c r="D52" s="585"/>
      <c r="E52" s="585"/>
      <c r="F52" s="585"/>
      <c r="G52" s="585"/>
    </row>
    <row r="53" spans="1:7" ht="29.25" customHeight="1">
      <c r="A53" s="583" t="s">
        <v>165</v>
      </c>
      <c r="B53" s="583"/>
      <c r="C53" s="583"/>
      <c r="D53" s="583"/>
      <c r="E53" s="583"/>
      <c r="F53" s="583"/>
      <c r="G53" s="583"/>
    </row>
    <row r="54" spans="1:7" ht="15">
      <c r="A54" s="144"/>
    </row>
    <row r="55" spans="1:7" s="129" customFormat="1" ht="110.25" customHeight="1">
      <c r="A55" s="586" t="s">
        <v>170</v>
      </c>
      <c r="B55" s="587"/>
      <c r="C55" s="587"/>
      <c r="D55" s="587"/>
      <c r="E55" s="587"/>
      <c r="F55" s="587"/>
      <c r="G55" s="587"/>
    </row>
    <row r="56" spans="1:7" ht="34.5" customHeight="1">
      <c r="A56" s="588" t="s">
        <v>166</v>
      </c>
      <c r="B56" s="588"/>
      <c r="C56" s="588"/>
      <c r="D56" s="588"/>
      <c r="E56" s="588"/>
      <c r="F56" s="588"/>
      <c r="G56" s="588"/>
    </row>
    <row r="57" spans="1:7" ht="114" customHeight="1">
      <c r="A57" s="584" t="s">
        <v>171</v>
      </c>
      <c r="B57" s="583"/>
      <c r="C57" s="583"/>
      <c r="D57" s="583"/>
      <c r="E57" s="583"/>
      <c r="F57" s="583"/>
      <c r="G57" s="583"/>
    </row>
    <row r="58" spans="1:7" ht="109.5" customHeight="1">
      <c r="A58" s="583"/>
      <c r="B58" s="583"/>
      <c r="C58" s="583"/>
      <c r="D58" s="583"/>
      <c r="E58" s="583"/>
      <c r="F58" s="583"/>
      <c r="G58" s="583"/>
    </row>
    <row r="59" spans="1:7" ht="15">
      <c r="A59" s="144"/>
    </row>
    <row r="60" spans="1:7" s="141" customFormat="1" ht="57.75" customHeight="1">
      <c r="A60" s="583"/>
      <c r="B60" s="583"/>
      <c r="C60" s="583"/>
      <c r="D60" s="583"/>
      <c r="E60" s="583"/>
      <c r="F60" s="583"/>
      <c r="G60" s="583"/>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7"/>
  <sheetViews>
    <sheetView view="pageBreakPreview" zoomScale="85" zoomScaleNormal="100" zoomScaleSheetLayoutView="85" workbookViewId="0">
      <selection activeCell="F14" sqref="F14"/>
    </sheetView>
  </sheetViews>
  <sheetFormatPr defaultColWidth="9" defaultRowHeight="13.2"/>
  <cols>
    <col min="1" max="1" width="21.33203125" style="42" customWidth="1"/>
    <col min="2" max="2" width="19.77734375" style="42" customWidth="1"/>
    <col min="3" max="3" width="80.21875" style="355"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69" t="s">
        <v>338</v>
      </c>
      <c r="B1" s="370" t="s">
        <v>221</v>
      </c>
      <c r="C1" s="555" t="s">
        <v>283</v>
      </c>
      <c r="D1" s="371" t="s">
        <v>25</v>
      </c>
      <c r="E1" s="372" t="s">
        <v>26</v>
      </c>
    </row>
    <row r="2" spans="1:5" s="119" customFormat="1" ht="22.95" customHeight="1">
      <c r="A2" s="465" t="s">
        <v>279</v>
      </c>
      <c r="B2" s="466" t="s">
        <v>282</v>
      </c>
      <c r="C2" s="552" t="s">
        <v>404</v>
      </c>
      <c r="D2" s="467">
        <v>44984</v>
      </c>
      <c r="E2" s="468">
        <v>44984</v>
      </c>
    </row>
    <row r="3" spans="1:5" s="119" customFormat="1" ht="22.95" customHeight="1">
      <c r="A3" s="465" t="s">
        <v>276</v>
      </c>
      <c r="B3" s="466" t="s">
        <v>352</v>
      </c>
      <c r="C3" s="553" t="s">
        <v>405</v>
      </c>
      <c r="D3" s="467">
        <v>44984</v>
      </c>
      <c r="E3" s="468">
        <v>44984</v>
      </c>
    </row>
    <row r="4" spans="1:5" s="119" customFormat="1" ht="22.95" customHeight="1">
      <c r="A4" s="465" t="s">
        <v>279</v>
      </c>
      <c r="B4" s="466" t="s">
        <v>353</v>
      </c>
      <c r="C4" s="857" t="s">
        <v>406</v>
      </c>
      <c r="D4" s="467">
        <v>44984</v>
      </c>
      <c r="E4" s="468">
        <v>44984</v>
      </c>
    </row>
    <row r="5" spans="1:5" s="119" customFormat="1" ht="22.95" customHeight="1">
      <c r="A5" s="465" t="s">
        <v>279</v>
      </c>
      <c r="B5" s="466" t="s">
        <v>354</v>
      </c>
      <c r="C5" s="552" t="s">
        <v>407</v>
      </c>
      <c r="D5" s="467">
        <v>44984</v>
      </c>
      <c r="E5" s="468">
        <v>44984</v>
      </c>
    </row>
    <row r="6" spans="1:5" s="119" customFormat="1" ht="22.95" customHeight="1">
      <c r="A6" s="465" t="s">
        <v>278</v>
      </c>
      <c r="B6" s="466" t="s">
        <v>354</v>
      </c>
      <c r="C6" s="554" t="s">
        <v>408</v>
      </c>
      <c r="D6" s="467">
        <v>44984</v>
      </c>
      <c r="E6" s="468">
        <v>44984</v>
      </c>
    </row>
    <row r="7" spans="1:5" s="119" customFormat="1" ht="22.95" customHeight="1">
      <c r="A7" s="465" t="s">
        <v>278</v>
      </c>
      <c r="B7" s="466" t="s">
        <v>355</v>
      </c>
      <c r="C7" s="466" t="s">
        <v>409</v>
      </c>
      <c r="D7" s="467">
        <v>44984</v>
      </c>
      <c r="E7" s="468">
        <v>44984</v>
      </c>
    </row>
    <row r="8" spans="1:5" s="119" customFormat="1" ht="22.95" customHeight="1">
      <c r="A8" s="500" t="s">
        <v>279</v>
      </c>
      <c r="B8" s="466" t="s">
        <v>356</v>
      </c>
      <c r="C8" s="552" t="s">
        <v>410</v>
      </c>
      <c r="D8" s="467">
        <v>44984</v>
      </c>
      <c r="E8" s="501">
        <v>44984</v>
      </c>
    </row>
    <row r="9" spans="1:5" s="119" customFormat="1" ht="22.95" customHeight="1">
      <c r="A9" s="500" t="s">
        <v>278</v>
      </c>
      <c r="B9" s="466" t="s">
        <v>355</v>
      </c>
      <c r="C9" s="466" t="s">
        <v>411</v>
      </c>
      <c r="D9" s="467">
        <v>44984</v>
      </c>
      <c r="E9" s="501">
        <v>44984</v>
      </c>
    </row>
    <row r="10" spans="1:5" s="119" customFormat="1" ht="22.95" customHeight="1">
      <c r="A10" s="500" t="s">
        <v>279</v>
      </c>
      <c r="B10" s="466" t="s">
        <v>357</v>
      </c>
      <c r="C10" s="552" t="s">
        <v>412</v>
      </c>
      <c r="D10" s="467">
        <v>44984</v>
      </c>
      <c r="E10" s="501">
        <v>44984</v>
      </c>
    </row>
    <row r="11" spans="1:5" s="119" customFormat="1" ht="22.95" customHeight="1">
      <c r="A11" s="500" t="s">
        <v>278</v>
      </c>
      <c r="B11" s="466" t="s">
        <v>280</v>
      </c>
      <c r="C11" s="552" t="s">
        <v>413</v>
      </c>
      <c r="D11" s="467">
        <v>44984</v>
      </c>
      <c r="E11" s="501">
        <v>44984</v>
      </c>
    </row>
    <row r="12" spans="1:5" s="119" customFormat="1" ht="22.95" customHeight="1">
      <c r="A12" s="500" t="s">
        <v>276</v>
      </c>
      <c r="B12" s="466" t="s">
        <v>358</v>
      </c>
      <c r="C12" s="551" t="s">
        <v>414</v>
      </c>
      <c r="D12" s="467">
        <v>44981</v>
      </c>
      <c r="E12" s="501">
        <v>44984</v>
      </c>
    </row>
    <row r="13" spans="1:5" s="119" customFormat="1" ht="22.95" customHeight="1">
      <c r="A13" s="500" t="s">
        <v>279</v>
      </c>
      <c r="B13" s="466" t="s">
        <v>359</v>
      </c>
      <c r="C13" s="552" t="s">
        <v>415</v>
      </c>
      <c r="D13" s="467">
        <v>44981</v>
      </c>
      <c r="E13" s="501">
        <v>44984</v>
      </c>
    </row>
    <row r="14" spans="1:5" s="119" customFormat="1" ht="22.95" customHeight="1">
      <c r="A14" s="500" t="s">
        <v>279</v>
      </c>
      <c r="B14" s="466" t="s">
        <v>360</v>
      </c>
      <c r="C14" s="551" t="s">
        <v>416</v>
      </c>
      <c r="D14" s="467">
        <v>44981</v>
      </c>
      <c r="E14" s="501">
        <v>44984</v>
      </c>
    </row>
    <row r="15" spans="1:5" s="119" customFormat="1" ht="22.95" customHeight="1">
      <c r="A15" s="500" t="s">
        <v>279</v>
      </c>
      <c r="B15" s="466" t="s">
        <v>361</v>
      </c>
      <c r="C15" s="553" t="s">
        <v>417</v>
      </c>
      <c r="D15" s="467">
        <v>44981</v>
      </c>
      <c r="E15" s="501">
        <v>44984</v>
      </c>
    </row>
    <row r="16" spans="1:5" s="119" customFormat="1" ht="22.95" customHeight="1">
      <c r="A16" s="500" t="s">
        <v>279</v>
      </c>
      <c r="B16" s="466" t="s">
        <v>362</v>
      </c>
      <c r="C16" s="552" t="s">
        <v>418</v>
      </c>
      <c r="D16" s="467">
        <v>44981</v>
      </c>
      <c r="E16" s="501">
        <v>44984</v>
      </c>
    </row>
    <row r="17" spans="1:5" s="119" customFormat="1" ht="22.95" customHeight="1">
      <c r="A17" s="500" t="s">
        <v>279</v>
      </c>
      <c r="B17" s="466" t="s">
        <v>363</v>
      </c>
      <c r="C17" s="552" t="s">
        <v>364</v>
      </c>
      <c r="D17" s="467">
        <v>44981</v>
      </c>
      <c r="E17" s="501">
        <v>44981</v>
      </c>
    </row>
    <row r="18" spans="1:5" s="119" customFormat="1" ht="22.95" customHeight="1">
      <c r="A18" s="500" t="s">
        <v>276</v>
      </c>
      <c r="B18" s="466" t="s">
        <v>365</v>
      </c>
      <c r="C18" s="551" t="s">
        <v>366</v>
      </c>
      <c r="D18" s="467">
        <v>44979</v>
      </c>
      <c r="E18" s="501">
        <v>44981</v>
      </c>
    </row>
    <row r="19" spans="1:5" s="119" customFormat="1" ht="22.95" customHeight="1">
      <c r="A19" s="500" t="s">
        <v>278</v>
      </c>
      <c r="B19" s="466" t="s">
        <v>367</v>
      </c>
      <c r="C19" s="552" t="s">
        <v>368</v>
      </c>
      <c r="D19" s="467">
        <v>44979</v>
      </c>
      <c r="E19" s="501">
        <v>44981</v>
      </c>
    </row>
    <row r="20" spans="1:5" s="119" customFormat="1" ht="22.95" customHeight="1">
      <c r="A20" s="500" t="s">
        <v>279</v>
      </c>
      <c r="B20" s="466" t="s">
        <v>369</v>
      </c>
      <c r="C20" s="466" t="s">
        <v>370</v>
      </c>
      <c r="D20" s="467">
        <v>44979</v>
      </c>
      <c r="E20" s="501">
        <v>44981</v>
      </c>
    </row>
    <row r="21" spans="1:5" s="119" customFormat="1" ht="22.95" customHeight="1">
      <c r="A21" s="500" t="s">
        <v>277</v>
      </c>
      <c r="B21" s="466" t="s">
        <v>371</v>
      </c>
      <c r="C21" s="551" t="s">
        <v>372</v>
      </c>
      <c r="D21" s="467">
        <v>44979</v>
      </c>
      <c r="E21" s="501">
        <v>44981</v>
      </c>
    </row>
    <row r="22" spans="1:5" s="119" customFormat="1" ht="22.95" customHeight="1">
      <c r="A22" s="500" t="s">
        <v>279</v>
      </c>
      <c r="B22" s="466" t="s">
        <v>373</v>
      </c>
      <c r="C22" s="552" t="s">
        <v>374</v>
      </c>
      <c r="D22" s="467">
        <v>44979</v>
      </c>
      <c r="E22" s="501">
        <v>44981</v>
      </c>
    </row>
    <row r="23" spans="1:5" s="119" customFormat="1" ht="22.95" customHeight="1">
      <c r="A23" s="500" t="s">
        <v>277</v>
      </c>
      <c r="B23" s="466" t="s">
        <v>375</v>
      </c>
      <c r="C23" s="551" t="s">
        <v>376</v>
      </c>
      <c r="D23" s="467">
        <v>44979</v>
      </c>
      <c r="E23" s="501">
        <v>44981</v>
      </c>
    </row>
    <row r="24" spans="1:5" s="119" customFormat="1" ht="22.95" customHeight="1">
      <c r="A24" s="500" t="s">
        <v>279</v>
      </c>
      <c r="B24" s="466" t="s">
        <v>377</v>
      </c>
      <c r="C24" s="554" t="s">
        <v>378</v>
      </c>
      <c r="D24" s="467">
        <v>44979</v>
      </c>
      <c r="E24" s="501">
        <v>44981</v>
      </c>
    </row>
    <row r="25" spans="1:5" s="119" customFormat="1" ht="22.95" customHeight="1">
      <c r="A25" s="500" t="s">
        <v>279</v>
      </c>
      <c r="B25" s="466" t="s">
        <v>379</v>
      </c>
      <c r="C25" s="858" t="s">
        <v>380</v>
      </c>
      <c r="D25" s="467">
        <v>44979</v>
      </c>
      <c r="E25" s="501">
        <v>44981</v>
      </c>
    </row>
    <row r="26" spans="1:5" s="119" customFormat="1" ht="22.95" customHeight="1">
      <c r="A26" s="500" t="s">
        <v>279</v>
      </c>
      <c r="B26" s="466" t="s">
        <v>381</v>
      </c>
      <c r="C26" s="553" t="s">
        <v>382</v>
      </c>
      <c r="D26" s="467">
        <v>44979</v>
      </c>
      <c r="E26" s="501">
        <v>44979</v>
      </c>
    </row>
    <row r="27" spans="1:5" s="119" customFormat="1" ht="22.95" customHeight="1">
      <c r="A27" s="500" t="s">
        <v>279</v>
      </c>
      <c r="B27" s="466" t="s">
        <v>282</v>
      </c>
      <c r="C27" s="552" t="s">
        <v>383</v>
      </c>
      <c r="D27" s="467">
        <v>44978</v>
      </c>
      <c r="E27" s="501">
        <v>44979</v>
      </c>
    </row>
    <row r="28" spans="1:5" s="119" customFormat="1" ht="22.95" customHeight="1">
      <c r="A28" s="500" t="s">
        <v>278</v>
      </c>
      <c r="B28" s="466" t="s">
        <v>384</v>
      </c>
      <c r="C28" s="551" t="s">
        <v>385</v>
      </c>
      <c r="D28" s="467">
        <v>44978</v>
      </c>
      <c r="E28" s="501">
        <v>44979</v>
      </c>
    </row>
    <row r="29" spans="1:5" s="119" customFormat="1" ht="22.95" customHeight="1">
      <c r="A29" s="500" t="s">
        <v>278</v>
      </c>
      <c r="B29" s="466" t="s">
        <v>384</v>
      </c>
      <c r="C29" s="551" t="s">
        <v>386</v>
      </c>
      <c r="D29" s="467">
        <v>44978</v>
      </c>
      <c r="E29" s="501">
        <v>44979</v>
      </c>
    </row>
    <row r="30" spans="1:5" s="119" customFormat="1" ht="22.95" customHeight="1">
      <c r="A30" s="500" t="s">
        <v>276</v>
      </c>
      <c r="B30" s="466" t="s">
        <v>387</v>
      </c>
      <c r="C30" s="551" t="s">
        <v>388</v>
      </c>
      <c r="D30" s="467">
        <v>44978</v>
      </c>
      <c r="E30" s="501">
        <v>44979</v>
      </c>
    </row>
    <row r="31" spans="1:5" s="119" customFormat="1" ht="22.95" customHeight="1">
      <c r="A31" s="500" t="s">
        <v>279</v>
      </c>
      <c r="B31" s="466" t="s">
        <v>389</v>
      </c>
      <c r="C31" s="554" t="s">
        <v>390</v>
      </c>
      <c r="D31" s="467">
        <v>44978</v>
      </c>
      <c r="E31" s="501">
        <v>44979</v>
      </c>
    </row>
    <row r="32" spans="1:5" s="119" customFormat="1" ht="22.95" customHeight="1">
      <c r="A32" s="500" t="s">
        <v>279</v>
      </c>
      <c r="B32" s="466" t="s">
        <v>384</v>
      </c>
      <c r="C32" s="466" t="s">
        <v>391</v>
      </c>
      <c r="D32" s="467">
        <v>44978</v>
      </c>
      <c r="E32" s="501">
        <v>44979</v>
      </c>
    </row>
    <row r="33" spans="1:11" s="119" customFormat="1" ht="22.95" customHeight="1">
      <c r="A33" s="500" t="s">
        <v>279</v>
      </c>
      <c r="B33" s="466" t="s">
        <v>392</v>
      </c>
      <c r="C33" s="551" t="s">
        <v>393</v>
      </c>
      <c r="D33" s="467">
        <v>44978</v>
      </c>
      <c r="E33" s="501">
        <v>44978</v>
      </c>
    </row>
    <row r="34" spans="1:11" s="119" customFormat="1" ht="22.95" customHeight="1">
      <c r="A34" s="500" t="s">
        <v>279</v>
      </c>
      <c r="B34" s="466" t="s">
        <v>392</v>
      </c>
      <c r="C34" s="551" t="s">
        <v>394</v>
      </c>
      <c r="D34" s="467">
        <v>44978</v>
      </c>
      <c r="E34" s="501">
        <v>44978</v>
      </c>
    </row>
    <row r="35" spans="1:11" s="119" customFormat="1" ht="22.95" customHeight="1">
      <c r="A35" s="500" t="s">
        <v>278</v>
      </c>
      <c r="B35" s="466" t="s">
        <v>395</v>
      </c>
      <c r="C35" s="552" t="s">
        <v>396</v>
      </c>
      <c r="D35" s="467">
        <v>44977</v>
      </c>
      <c r="E35" s="501">
        <v>44978</v>
      </c>
    </row>
    <row r="36" spans="1:11" s="119" customFormat="1" ht="22.95" customHeight="1">
      <c r="A36" s="500" t="s">
        <v>279</v>
      </c>
      <c r="B36" s="466" t="s">
        <v>397</v>
      </c>
      <c r="C36" s="551" t="s">
        <v>398</v>
      </c>
      <c r="D36" s="467">
        <v>44977</v>
      </c>
      <c r="E36" s="501">
        <v>44978</v>
      </c>
    </row>
    <row r="37" spans="1:11" s="119" customFormat="1" ht="22.95" customHeight="1">
      <c r="A37" s="500" t="s">
        <v>278</v>
      </c>
      <c r="B37" s="466" t="s">
        <v>281</v>
      </c>
      <c r="C37" s="551" t="s">
        <v>399</v>
      </c>
      <c r="D37" s="467">
        <v>44977</v>
      </c>
      <c r="E37" s="501">
        <v>44978</v>
      </c>
    </row>
    <row r="38" spans="1:11" s="119" customFormat="1" ht="22.95" customHeight="1">
      <c r="A38" s="500" t="s">
        <v>279</v>
      </c>
      <c r="B38" s="466" t="s">
        <v>400</v>
      </c>
      <c r="C38" s="553" t="s">
        <v>401</v>
      </c>
      <c r="D38" s="467">
        <v>44976</v>
      </c>
      <c r="E38" s="501">
        <v>44977</v>
      </c>
    </row>
    <row r="39" spans="1:11" s="119" customFormat="1" ht="22.95" customHeight="1">
      <c r="A39" s="500" t="s">
        <v>279</v>
      </c>
      <c r="B39" s="466" t="s">
        <v>402</v>
      </c>
      <c r="C39" s="553" t="s">
        <v>403</v>
      </c>
      <c r="D39" s="467">
        <v>44974</v>
      </c>
      <c r="E39" s="501">
        <v>44977</v>
      </c>
    </row>
    <row r="40" spans="1:11" s="119" customFormat="1" ht="22.95" customHeight="1">
      <c r="A40" s="500"/>
      <c r="B40" s="466"/>
      <c r="C40" s="466"/>
      <c r="D40" s="467"/>
      <c r="E40" s="501"/>
    </row>
    <row r="41" spans="1:11" s="119" customFormat="1" ht="22.95" customHeight="1">
      <c r="A41" s="500"/>
      <c r="B41" s="466"/>
      <c r="C41" s="466"/>
      <c r="D41" s="467"/>
      <c r="E41" s="501"/>
    </row>
    <row r="42" spans="1:11" ht="18.75" customHeight="1">
      <c r="A42" s="1"/>
      <c r="B42" s="1"/>
      <c r="C42" s="119"/>
      <c r="D42" s="162"/>
      <c r="E42" s="162"/>
    </row>
    <row r="43" spans="1:11" ht="16.2" customHeight="1">
      <c r="A43" s="39"/>
      <c r="B43" s="40"/>
      <c r="C43" s="353" t="s">
        <v>262</v>
      </c>
      <c r="D43" s="41"/>
      <c r="E43" s="41"/>
    </row>
    <row r="44" spans="1:11" ht="16.2" customHeight="1">
      <c r="A44" s="1"/>
      <c r="B44" s="1"/>
      <c r="C44" s="119"/>
      <c r="D44" s="1"/>
      <c r="E44" s="1"/>
    </row>
    <row r="45" spans="1:11" ht="20.25" customHeight="1">
      <c r="A45" s="446"/>
      <c r="B45" s="447"/>
      <c r="C45" s="353"/>
      <c r="D45" s="448"/>
      <c r="E45" s="448"/>
      <c r="J45" s="162"/>
      <c r="K45" s="162"/>
    </row>
    <row r="46" spans="1:11">
      <c r="A46" s="354" t="s">
        <v>172</v>
      </c>
      <c r="B46" s="354"/>
      <c r="C46" s="354"/>
      <c r="D46" s="449"/>
      <c r="E46" s="449"/>
    </row>
    <row r="47" spans="1:11">
      <c r="A47" s="819" t="s">
        <v>27</v>
      </c>
      <c r="B47" s="819"/>
      <c r="C47" s="819"/>
      <c r="D47" s="450"/>
      <c r="E47" s="450"/>
    </row>
  </sheetData>
  <mergeCells count="1">
    <mergeCell ref="A47:C4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19"/>
  <sheetViews>
    <sheetView topLeftCell="A8" zoomScale="91" zoomScaleNormal="91" zoomScaleSheetLayoutView="100" workbookViewId="0">
      <selection activeCell="N15" sqref="N15"/>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820" t="s">
        <v>339</v>
      </c>
      <c r="B1" s="821"/>
      <c r="C1" s="821"/>
      <c r="D1" s="821"/>
      <c r="E1" s="821"/>
      <c r="F1" s="821"/>
      <c r="G1" s="821"/>
      <c r="H1" s="821"/>
      <c r="I1" s="821"/>
      <c r="J1" s="821"/>
      <c r="K1" s="821"/>
      <c r="L1" s="821"/>
      <c r="M1" s="821"/>
      <c r="N1" s="822"/>
    </row>
    <row r="2" spans="1:16" ht="47.4" customHeight="1">
      <c r="A2" s="823" t="s">
        <v>419</v>
      </c>
      <c r="B2" s="824"/>
      <c r="C2" s="824"/>
      <c r="D2" s="824"/>
      <c r="E2" s="824"/>
      <c r="F2" s="824"/>
      <c r="G2" s="824"/>
      <c r="H2" s="824"/>
      <c r="I2" s="824"/>
      <c r="J2" s="824"/>
      <c r="K2" s="824"/>
      <c r="L2" s="824"/>
      <c r="M2" s="824"/>
      <c r="N2" s="825"/>
    </row>
    <row r="3" spans="1:16" ht="243.6" customHeight="1" thickBot="1">
      <c r="A3" s="826" t="s">
        <v>420</v>
      </c>
      <c r="B3" s="827"/>
      <c r="C3" s="827"/>
      <c r="D3" s="827"/>
      <c r="E3" s="827"/>
      <c r="F3" s="827"/>
      <c r="G3" s="827"/>
      <c r="H3" s="827"/>
      <c r="I3" s="827"/>
      <c r="J3" s="827"/>
      <c r="K3" s="827"/>
      <c r="L3" s="827"/>
      <c r="M3" s="827"/>
      <c r="N3" s="828"/>
      <c r="P3" s="425" t="s">
        <v>245</v>
      </c>
    </row>
    <row r="4" spans="1:16" ht="54.6" customHeight="1">
      <c r="A4" s="832" t="s">
        <v>421</v>
      </c>
      <c r="B4" s="833"/>
      <c r="C4" s="833"/>
      <c r="D4" s="833"/>
      <c r="E4" s="833"/>
      <c r="F4" s="833"/>
      <c r="G4" s="833"/>
      <c r="H4" s="833"/>
      <c r="I4" s="833"/>
      <c r="J4" s="833"/>
      <c r="K4" s="833"/>
      <c r="L4" s="833"/>
      <c r="M4" s="833"/>
      <c r="N4" s="834"/>
    </row>
    <row r="5" spans="1:16" ht="121.2" customHeight="1" thickBot="1">
      <c r="A5" s="829" t="s">
        <v>422</v>
      </c>
      <c r="B5" s="830"/>
      <c r="C5" s="830"/>
      <c r="D5" s="830"/>
      <c r="E5" s="830"/>
      <c r="F5" s="830"/>
      <c r="G5" s="830"/>
      <c r="H5" s="830"/>
      <c r="I5" s="830"/>
      <c r="J5" s="830"/>
      <c r="K5" s="830"/>
      <c r="L5" s="830"/>
      <c r="M5" s="830"/>
      <c r="N5" s="831"/>
    </row>
    <row r="6" spans="1:16" ht="54.6" customHeight="1" thickBot="1">
      <c r="A6" s="835" t="s">
        <v>423</v>
      </c>
      <c r="B6" s="836"/>
      <c r="C6" s="836"/>
      <c r="D6" s="836"/>
      <c r="E6" s="836"/>
      <c r="F6" s="836"/>
      <c r="G6" s="836"/>
      <c r="H6" s="836"/>
      <c r="I6" s="836"/>
      <c r="J6" s="836"/>
      <c r="K6" s="836"/>
      <c r="L6" s="836"/>
      <c r="M6" s="836"/>
      <c r="N6" s="837"/>
    </row>
    <row r="7" spans="1:16" ht="278.39999999999998" customHeight="1" thickBot="1">
      <c r="A7" s="838" t="s">
        <v>424</v>
      </c>
      <c r="B7" s="839"/>
      <c r="C7" s="839"/>
      <c r="D7" s="839"/>
      <c r="E7" s="839"/>
      <c r="F7" s="839"/>
      <c r="G7" s="839"/>
      <c r="H7" s="839"/>
      <c r="I7" s="839"/>
      <c r="J7" s="839"/>
      <c r="K7" s="839"/>
      <c r="L7" s="839"/>
      <c r="M7" s="839"/>
      <c r="N7" s="840"/>
      <c r="O7" s="44"/>
    </row>
    <row r="8" spans="1:16" ht="50.4" customHeight="1" thickBot="1">
      <c r="A8" s="843" t="s">
        <v>425</v>
      </c>
      <c r="B8" s="844"/>
      <c r="C8" s="844"/>
      <c r="D8" s="844"/>
      <c r="E8" s="844"/>
      <c r="F8" s="844"/>
      <c r="G8" s="844"/>
      <c r="H8" s="844"/>
      <c r="I8" s="844"/>
      <c r="J8" s="844"/>
      <c r="K8" s="844"/>
      <c r="L8" s="844"/>
      <c r="M8" s="844"/>
      <c r="N8" s="845"/>
      <c r="O8" s="47"/>
    </row>
    <row r="9" spans="1:16" ht="150.6" customHeight="1" thickBot="1">
      <c r="A9" s="846" t="s">
        <v>426</v>
      </c>
      <c r="B9" s="847"/>
      <c r="C9" s="847"/>
      <c r="D9" s="847"/>
      <c r="E9" s="847"/>
      <c r="F9" s="847"/>
      <c r="G9" s="847"/>
      <c r="H9" s="847"/>
      <c r="I9" s="847"/>
      <c r="J9" s="847"/>
      <c r="K9" s="847"/>
      <c r="L9" s="847"/>
      <c r="M9" s="847"/>
      <c r="N9" s="848"/>
      <c r="O9" s="47"/>
    </row>
    <row r="10" spans="1:16" s="119" customFormat="1" ht="50.4" hidden="1" customHeight="1">
      <c r="A10" s="849"/>
      <c r="B10" s="850"/>
      <c r="C10" s="850"/>
      <c r="D10" s="850"/>
      <c r="E10" s="850"/>
      <c r="F10" s="850"/>
      <c r="G10" s="850"/>
      <c r="H10" s="850"/>
      <c r="I10" s="850"/>
      <c r="J10" s="850"/>
      <c r="K10" s="850"/>
      <c r="L10" s="850"/>
      <c r="M10" s="850"/>
      <c r="N10" s="851"/>
      <c r="O10" s="377"/>
    </row>
    <row r="11" spans="1:16" s="119" customFormat="1" ht="126.6" hidden="1" customHeight="1" thickBot="1">
      <c r="A11" s="852"/>
      <c r="B11" s="853"/>
      <c r="C11" s="853"/>
      <c r="D11" s="853"/>
      <c r="E11" s="853"/>
      <c r="F11" s="853"/>
      <c r="G11" s="853"/>
      <c r="H11" s="853"/>
      <c r="I11" s="853"/>
      <c r="J11" s="853"/>
      <c r="K11" s="853"/>
      <c r="L11" s="853"/>
      <c r="M11" s="853"/>
      <c r="N11" s="854"/>
      <c r="O11" s="377"/>
    </row>
    <row r="12" spans="1:16" ht="22.8" customHeight="1">
      <c r="A12" s="842" t="s">
        <v>29</v>
      </c>
      <c r="B12" s="842"/>
      <c r="C12" s="842"/>
      <c r="D12" s="842"/>
      <c r="E12" s="842"/>
      <c r="F12" s="842"/>
      <c r="G12" s="842"/>
      <c r="H12" s="842"/>
      <c r="I12" s="842"/>
      <c r="J12" s="842"/>
      <c r="K12" s="842"/>
      <c r="L12" s="842"/>
      <c r="M12" s="842"/>
      <c r="N12" s="842"/>
    </row>
    <row r="13" spans="1:16" ht="40.200000000000003" customHeight="1">
      <c r="A13" s="787" t="s">
        <v>27</v>
      </c>
      <c r="B13" s="841"/>
      <c r="C13" s="841"/>
      <c r="D13" s="841"/>
      <c r="E13" s="841"/>
      <c r="F13" s="841"/>
      <c r="G13" s="841"/>
      <c r="H13" s="841"/>
      <c r="I13" s="841"/>
      <c r="J13" s="841"/>
      <c r="K13" s="841"/>
      <c r="L13" s="841"/>
      <c r="M13" s="841"/>
      <c r="N13" s="841"/>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c r="N42" s="1" t="s">
        <v>237</v>
      </c>
    </row>
    <row r="43" spans="14:14" ht="18.600000000000001" customHeight="1"/>
    <row r="44" spans="14:14" ht="18.600000000000001" customHeight="1"/>
    <row r="45" spans="14:14" ht="18.600000000000001" customHeight="1"/>
    <row r="46" spans="14:14" ht="18.600000000000001" customHeight="1"/>
    <row r="47" spans="14:14" ht="18.600000000000001" customHeight="1"/>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23" sqref="A23"/>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2" customFormat="1" ht="46.2" customHeight="1" thickBot="1">
      <c r="A1" s="176" t="s">
        <v>340</v>
      </c>
      <c r="B1" s="45" t="s">
        <v>0</v>
      </c>
      <c r="C1" s="46" t="s">
        <v>2</v>
      </c>
    </row>
    <row r="2" spans="1:3" ht="40.799999999999997" customHeight="1">
      <c r="A2" s="435" t="s">
        <v>427</v>
      </c>
      <c r="B2" s="2"/>
      <c r="C2" s="855"/>
    </row>
    <row r="3" spans="1:3" ht="177.6" customHeight="1">
      <c r="A3" s="404" t="s">
        <v>428</v>
      </c>
      <c r="B3" s="48"/>
      <c r="C3" s="856"/>
    </row>
    <row r="4" spans="1:3" ht="31.8" customHeight="1" thickBot="1">
      <c r="A4" s="153" t="s">
        <v>429</v>
      </c>
      <c r="B4" s="1"/>
      <c r="C4" s="1"/>
    </row>
    <row r="5" spans="1:3" ht="41.4" customHeight="1" thickBot="1">
      <c r="A5" s="548" t="s">
        <v>430</v>
      </c>
      <c r="B5" s="2"/>
      <c r="C5" s="855"/>
    </row>
    <row r="6" spans="1:3" ht="301.8" customHeight="1">
      <c r="A6" s="540" t="s">
        <v>431</v>
      </c>
      <c r="B6" s="48"/>
      <c r="C6" s="856"/>
    </row>
    <row r="7" spans="1:3" ht="42.6" customHeight="1" thickBot="1">
      <c r="A7" s="408" t="s">
        <v>432</v>
      </c>
      <c r="B7" s="1"/>
      <c r="C7" s="1"/>
    </row>
    <row r="8" spans="1:3" ht="43.2" customHeight="1">
      <c r="A8" s="374" t="s">
        <v>433</v>
      </c>
      <c r="B8" s="219"/>
      <c r="C8" s="855"/>
    </row>
    <row r="9" spans="1:3" ht="331.2" customHeight="1" thickBot="1">
      <c r="A9" s="859" t="s">
        <v>434</v>
      </c>
      <c r="B9" s="220"/>
      <c r="C9" s="856"/>
    </row>
    <row r="10" spans="1:3" ht="39" customHeight="1" thickBot="1">
      <c r="A10" s="221" t="s">
        <v>435</v>
      </c>
      <c r="B10" s="1"/>
      <c r="C10" s="1"/>
    </row>
    <row r="11" spans="1:3" ht="42.6" hidden="1" customHeight="1">
      <c r="A11" s="405"/>
      <c r="B11" s="237"/>
      <c r="C11" s="237"/>
    </row>
    <row r="12" spans="1:3" ht="333" hidden="1" customHeight="1" thickBot="1">
      <c r="A12" s="406"/>
      <c r="B12" s="242"/>
      <c r="C12" s="242"/>
    </row>
    <row r="13" spans="1:3" ht="42.6" customHeight="1" thickBot="1">
      <c r="A13" s="153"/>
      <c r="B13" s="1"/>
      <c r="C13" s="1"/>
    </row>
    <row r="14" spans="1:3" ht="27.6" customHeight="1">
      <c r="A14" s="231"/>
      <c r="B14" s="1"/>
      <c r="C14" s="1"/>
    </row>
    <row r="15" spans="1:3" ht="39" customHeight="1">
      <c r="A15" s="1" t="s">
        <v>218</v>
      </c>
      <c r="B15" s="1"/>
      <c r="C15" s="1"/>
    </row>
    <row r="16" spans="1:3" ht="32.25" customHeight="1">
      <c r="A16" s="1" t="s">
        <v>219</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4" r:id="rId1" xr:uid="{B26D1689-A257-44A4-A5A1-4C6E13A5280F}"/>
    <hyperlink ref="A7" r:id="rId2" xr:uid="{49B7351B-8403-4981-BFB0-EAAE6B6915AC}"/>
    <hyperlink ref="A10" r:id="rId3" xr:uid="{22415134-116B-4C13-8ED4-13182DB792E7}"/>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U58"/>
  <sheetViews>
    <sheetView view="pageBreakPreview" zoomScaleNormal="100" zoomScaleSheetLayoutView="100" workbookViewId="0">
      <selection activeCell="V25" sqref="V25"/>
    </sheetView>
  </sheetViews>
  <sheetFormatPr defaultRowHeight="13.2"/>
  <cols>
    <col min="9" max="9" width="8.88671875" customWidth="1"/>
    <col min="10" max="10" width="8.88671875" hidden="1" customWidth="1"/>
    <col min="11" max="11" width="0.77734375" customWidth="1"/>
  </cols>
  <sheetData>
    <row r="1" spans="1:19">
      <c r="A1" s="495"/>
      <c r="B1" s="495"/>
      <c r="C1" s="495"/>
      <c r="D1" s="495"/>
      <c r="E1" s="495"/>
      <c r="F1" s="495"/>
      <c r="G1" s="495"/>
      <c r="H1" s="495"/>
      <c r="I1" s="495"/>
      <c r="J1" s="495"/>
      <c r="K1" s="495"/>
      <c r="L1" s="495"/>
      <c r="M1" s="495"/>
      <c r="N1" s="495"/>
      <c r="O1" s="495"/>
      <c r="P1" s="495"/>
      <c r="Q1" s="495"/>
      <c r="R1" s="495"/>
      <c r="S1" s="424"/>
    </row>
    <row r="2" spans="1:19" ht="24.6">
      <c r="A2" s="495"/>
      <c r="B2" s="496"/>
      <c r="C2" s="497"/>
      <c r="D2" s="497"/>
      <c r="E2" s="497"/>
      <c r="F2" s="497"/>
      <c r="G2" s="497"/>
      <c r="H2" s="497"/>
      <c r="I2" s="497"/>
      <c r="J2" s="497"/>
      <c r="K2" s="497"/>
      <c r="L2" s="497"/>
      <c r="M2" s="497"/>
      <c r="N2" s="497"/>
      <c r="O2" s="497"/>
      <c r="P2" s="497"/>
      <c r="Q2" s="497"/>
      <c r="R2" s="497"/>
    </row>
    <row r="3" spans="1:19">
      <c r="A3" s="495"/>
      <c r="B3" s="495"/>
      <c r="C3" s="495"/>
      <c r="D3" s="495"/>
      <c r="E3" s="495"/>
      <c r="F3" s="495"/>
      <c r="G3" s="495"/>
      <c r="H3" s="495"/>
      <c r="I3" s="495"/>
      <c r="J3" s="495"/>
      <c r="K3" s="495"/>
      <c r="L3" s="495"/>
      <c r="M3" s="495"/>
      <c r="N3" s="495"/>
      <c r="O3" s="495"/>
      <c r="P3" s="495"/>
      <c r="Q3" s="495"/>
      <c r="R3" s="495"/>
    </row>
    <row r="4" spans="1:19" ht="13.2" customHeight="1">
      <c r="A4" s="495"/>
      <c r="B4" s="495"/>
      <c r="C4" s="495"/>
      <c r="D4" s="495"/>
      <c r="E4" s="495"/>
      <c r="F4" s="495"/>
      <c r="G4" s="495"/>
      <c r="H4" s="495"/>
      <c r="I4" s="598"/>
      <c r="J4" s="598"/>
      <c r="K4" s="598"/>
      <c r="L4" s="598"/>
      <c r="M4" s="598"/>
      <c r="N4" s="598"/>
      <c r="O4" s="598"/>
      <c r="P4" s="598"/>
      <c r="Q4" s="598"/>
      <c r="R4" s="598"/>
    </row>
    <row r="5" spans="1:19" ht="13.2" customHeight="1">
      <c r="A5" s="495"/>
      <c r="B5" s="495"/>
      <c r="C5" s="495"/>
      <c r="D5" s="495"/>
      <c r="E5" s="495"/>
      <c r="F5" s="495"/>
      <c r="G5" s="495"/>
      <c r="H5" s="495"/>
      <c r="I5" s="598"/>
      <c r="J5" s="598"/>
      <c r="K5" s="598"/>
      <c r="L5" s="598"/>
      <c r="M5" s="598"/>
      <c r="N5" s="598"/>
      <c r="O5" s="598"/>
      <c r="P5" s="598"/>
      <c r="Q5" s="598"/>
      <c r="R5" s="598"/>
    </row>
    <row r="6" spans="1:19" ht="13.2" customHeight="1">
      <c r="A6" s="495"/>
      <c r="B6" s="495"/>
      <c r="C6" s="495"/>
      <c r="D6" s="495"/>
      <c r="E6" s="495"/>
      <c r="F6" s="495"/>
      <c r="G6" s="495"/>
      <c r="H6" s="495"/>
      <c r="I6" s="598"/>
      <c r="J6" s="598"/>
      <c r="K6" s="598"/>
      <c r="L6" s="598"/>
      <c r="M6" s="598"/>
      <c r="N6" s="598"/>
      <c r="O6" s="598"/>
      <c r="P6" s="598"/>
      <c r="Q6" s="598"/>
      <c r="R6" s="598"/>
    </row>
    <row r="7" spans="1:19" ht="13.2" customHeight="1">
      <c r="A7" s="495"/>
      <c r="B7" s="495"/>
      <c r="C7" s="495"/>
      <c r="D7" s="495"/>
      <c r="E7" s="495"/>
      <c r="F7" s="495"/>
      <c r="G7" s="495"/>
      <c r="H7" s="495"/>
      <c r="I7" s="598"/>
      <c r="J7" s="598"/>
      <c r="K7" s="598"/>
      <c r="L7" s="598"/>
      <c r="M7" s="598"/>
      <c r="N7" s="598"/>
      <c r="O7" s="598"/>
      <c r="P7" s="598"/>
      <c r="Q7" s="598"/>
      <c r="R7" s="598"/>
    </row>
    <row r="8" spans="1:19" ht="13.2" customHeight="1">
      <c r="A8" s="495"/>
      <c r="B8" s="495"/>
      <c r="C8" s="495"/>
      <c r="D8" s="495"/>
      <c r="E8" s="495"/>
      <c r="F8" s="495"/>
      <c r="G8" s="495"/>
      <c r="H8" s="495"/>
      <c r="I8" s="598"/>
      <c r="J8" s="598"/>
      <c r="K8" s="598"/>
      <c r="L8" s="598"/>
      <c r="M8" s="598"/>
      <c r="N8" s="598"/>
      <c r="O8" s="598"/>
      <c r="P8" s="598"/>
      <c r="Q8" s="598"/>
      <c r="R8" s="598"/>
    </row>
    <row r="9" spans="1:19" ht="13.2" customHeight="1">
      <c r="A9" s="495"/>
      <c r="B9" s="495"/>
      <c r="C9" s="495"/>
      <c r="D9" s="495"/>
      <c r="E9" s="495"/>
      <c r="F9" s="495"/>
      <c r="G9" s="495"/>
      <c r="H9" s="495"/>
      <c r="I9" s="598"/>
      <c r="J9" s="598"/>
      <c r="K9" s="598"/>
      <c r="L9" s="598"/>
      <c r="M9" s="598"/>
      <c r="N9" s="598"/>
      <c r="O9" s="598"/>
      <c r="P9" s="598"/>
      <c r="Q9" s="598"/>
      <c r="R9" s="598"/>
    </row>
    <row r="10" spans="1:19">
      <c r="A10" s="495"/>
      <c r="B10" s="495"/>
      <c r="C10" s="495"/>
      <c r="D10" s="495"/>
      <c r="E10" s="495"/>
      <c r="F10" s="495"/>
      <c r="G10" s="495"/>
      <c r="H10" s="495"/>
      <c r="I10" s="495"/>
      <c r="J10" s="495"/>
      <c r="K10" s="495"/>
      <c r="L10" s="495"/>
      <c r="M10" s="495"/>
      <c r="N10" s="495"/>
      <c r="O10" s="495"/>
      <c r="P10" s="495"/>
      <c r="Q10" s="495"/>
      <c r="R10" s="495"/>
    </row>
    <row r="11" spans="1:19" ht="21" customHeight="1">
      <c r="A11" s="495"/>
      <c r="B11" s="495"/>
      <c r="C11" s="495"/>
      <c r="D11" s="495"/>
      <c r="E11" s="495"/>
      <c r="F11" s="495"/>
      <c r="G11" s="495"/>
      <c r="H11" s="495"/>
      <c r="I11" s="495"/>
      <c r="J11" s="495"/>
      <c r="K11" s="495"/>
      <c r="L11" s="495"/>
      <c r="M11" s="495"/>
      <c r="N11" s="495"/>
      <c r="O11" s="495"/>
      <c r="P11" s="495"/>
      <c r="Q11" s="495"/>
      <c r="R11" s="495"/>
    </row>
    <row r="12" spans="1:19" ht="13.2" customHeight="1">
      <c r="A12" s="495"/>
      <c r="B12" s="495"/>
      <c r="C12" s="495"/>
      <c r="D12" s="495"/>
      <c r="E12" s="495"/>
      <c r="F12" s="495"/>
      <c r="G12" s="495"/>
      <c r="H12" s="495"/>
      <c r="I12" s="495"/>
      <c r="J12" s="495"/>
      <c r="K12" s="495"/>
      <c r="L12" s="495"/>
      <c r="M12" s="495"/>
      <c r="N12" s="495"/>
      <c r="O12" s="495"/>
      <c r="P12" s="495"/>
      <c r="Q12" s="495"/>
      <c r="R12" s="495"/>
    </row>
    <row r="13" spans="1:19" ht="13.2" customHeight="1">
      <c r="A13" s="495"/>
      <c r="B13" s="495"/>
      <c r="C13" s="495"/>
      <c r="D13" s="495"/>
      <c r="E13" s="495"/>
      <c r="F13" s="495"/>
      <c r="G13" s="495"/>
      <c r="H13" s="495"/>
      <c r="I13" s="495"/>
      <c r="J13" s="495"/>
      <c r="K13" s="495"/>
      <c r="L13" s="495"/>
      <c r="M13" s="495"/>
      <c r="N13" s="495"/>
      <c r="O13" s="495"/>
      <c r="P13" s="495"/>
      <c r="Q13" s="495"/>
      <c r="R13" s="495"/>
    </row>
    <row r="14" spans="1:19">
      <c r="A14" s="495"/>
      <c r="B14" s="495"/>
      <c r="C14" s="495"/>
      <c r="D14" s="495"/>
      <c r="E14" s="495"/>
      <c r="F14" s="495"/>
      <c r="G14" s="495"/>
      <c r="H14" s="495"/>
      <c r="I14" s="495"/>
      <c r="J14" s="495"/>
      <c r="K14" s="495"/>
      <c r="L14" s="495"/>
      <c r="M14" s="495"/>
      <c r="N14" s="495"/>
      <c r="O14" s="495"/>
      <c r="P14" s="495"/>
      <c r="Q14" s="495"/>
      <c r="R14" s="495"/>
    </row>
    <row r="15" spans="1:19">
      <c r="A15" s="495"/>
      <c r="B15" s="495"/>
      <c r="C15" s="495"/>
      <c r="D15" s="495"/>
      <c r="E15" s="495"/>
      <c r="F15" s="495"/>
      <c r="G15" s="495"/>
      <c r="H15" s="495"/>
      <c r="I15" s="495"/>
      <c r="J15" s="495"/>
      <c r="K15" s="495"/>
      <c r="L15" s="495"/>
      <c r="M15" s="495"/>
      <c r="N15" s="495"/>
      <c r="O15" s="495"/>
      <c r="P15" s="495"/>
      <c r="Q15" s="495"/>
      <c r="R15" s="495"/>
    </row>
    <row r="16" spans="1:19">
      <c r="A16" s="495"/>
      <c r="B16" s="495"/>
      <c r="C16" s="495"/>
      <c r="D16" s="495"/>
      <c r="E16" s="495"/>
      <c r="F16" s="495"/>
      <c r="G16" s="495"/>
      <c r="H16" s="495"/>
      <c r="I16" s="495"/>
      <c r="J16" s="495"/>
      <c r="K16" s="495"/>
      <c r="L16" s="495"/>
      <c r="M16" s="495"/>
      <c r="N16" s="495"/>
      <c r="O16" s="495"/>
      <c r="P16" s="495"/>
      <c r="Q16" s="495"/>
      <c r="R16" s="495"/>
    </row>
    <row r="17" spans="1:21">
      <c r="A17" s="495"/>
      <c r="B17" s="597"/>
      <c r="C17" s="597"/>
      <c r="D17" s="597"/>
      <c r="E17" s="597"/>
      <c r="F17" s="597"/>
      <c r="G17" s="597"/>
      <c r="H17" s="597"/>
      <c r="I17" s="495"/>
      <c r="J17" s="495"/>
      <c r="K17" s="495"/>
      <c r="L17" s="495"/>
      <c r="M17" s="495"/>
      <c r="N17" s="495"/>
      <c r="O17" s="495"/>
      <c r="P17" s="495"/>
      <c r="Q17" s="495"/>
      <c r="R17" s="495"/>
      <c r="U17" s="425"/>
    </row>
    <row r="18" spans="1:21">
      <c r="A18" s="495"/>
      <c r="B18" s="597"/>
      <c r="C18" s="597"/>
      <c r="D18" s="597"/>
      <c r="E18" s="597"/>
      <c r="F18" s="597"/>
      <c r="G18" s="597"/>
      <c r="H18" s="597"/>
      <c r="I18" s="495"/>
      <c r="J18" s="495"/>
      <c r="K18" s="495"/>
      <c r="L18" s="495"/>
      <c r="M18" s="495"/>
      <c r="N18" s="495"/>
      <c r="O18" s="495"/>
      <c r="P18" s="495"/>
      <c r="Q18" s="495"/>
      <c r="R18" s="495"/>
    </row>
    <row r="19" spans="1:21">
      <c r="A19" s="495"/>
      <c r="B19" s="597"/>
      <c r="C19" s="597"/>
      <c r="D19" s="597"/>
      <c r="E19" s="597"/>
      <c r="F19" s="597"/>
      <c r="G19" s="597"/>
      <c r="H19" s="597"/>
      <c r="I19" s="495"/>
      <c r="J19" s="495"/>
      <c r="K19" s="495"/>
      <c r="L19" s="495"/>
      <c r="M19" s="495"/>
      <c r="N19" s="495"/>
      <c r="O19" s="495"/>
      <c r="P19" s="495"/>
      <c r="Q19" s="495"/>
      <c r="R19" s="495"/>
    </row>
    <row r="20" spans="1:21">
      <c r="A20" s="495"/>
      <c r="B20" s="597"/>
      <c r="C20" s="597"/>
      <c r="D20" s="597"/>
      <c r="E20" s="597"/>
      <c r="F20" s="597"/>
      <c r="G20" s="597"/>
      <c r="H20" s="597"/>
      <c r="I20" s="495"/>
      <c r="J20" s="495"/>
      <c r="K20" s="495"/>
      <c r="L20" s="495"/>
      <c r="M20" s="495"/>
      <c r="N20" s="495"/>
      <c r="O20" s="495"/>
      <c r="P20" s="495"/>
      <c r="Q20" s="495"/>
      <c r="R20" s="495"/>
    </row>
    <row r="21" spans="1:21">
      <c r="A21" s="495"/>
      <c r="B21" s="597"/>
      <c r="C21" s="597"/>
      <c r="D21" s="597"/>
      <c r="E21" s="597"/>
      <c r="F21" s="597"/>
      <c r="G21" s="597"/>
      <c r="H21" s="597"/>
      <c r="I21" s="495"/>
      <c r="J21" s="495"/>
      <c r="K21" s="495"/>
      <c r="L21" s="495"/>
      <c r="M21" s="495"/>
      <c r="N21" s="495"/>
      <c r="O21" s="495"/>
      <c r="P21" s="495"/>
      <c r="Q21" s="495"/>
      <c r="R21" s="495"/>
    </row>
    <row r="22" spans="1:21">
      <c r="A22" s="495"/>
      <c r="B22" s="597"/>
      <c r="C22" s="597"/>
      <c r="D22" s="597"/>
      <c r="E22" s="597"/>
      <c r="F22" s="597"/>
      <c r="G22" s="597"/>
      <c r="H22" s="597"/>
      <c r="I22" s="495"/>
      <c r="J22" s="495"/>
      <c r="K22" s="495"/>
      <c r="L22" s="495"/>
      <c r="M22" s="495"/>
      <c r="N22" s="495"/>
      <c r="O22" s="495"/>
      <c r="P22" s="495"/>
      <c r="Q22" s="495"/>
      <c r="R22" s="495"/>
    </row>
    <row r="23" spans="1:21">
      <c r="A23" s="495"/>
      <c r="B23" s="597"/>
      <c r="C23" s="597"/>
      <c r="D23" s="597"/>
      <c r="E23" s="597"/>
      <c r="F23" s="597"/>
      <c r="G23" s="597"/>
      <c r="H23" s="597"/>
      <c r="I23" s="495"/>
      <c r="J23" s="495"/>
      <c r="K23" s="495"/>
      <c r="L23" s="495"/>
      <c r="M23" s="495"/>
      <c r="N23" s="495"/>
      <c r="O23" s="495"/>
      <c r="P23" s="495"/>
      <c r="Q23" s="495"/>
      <c r="R23" s="495"/>
    </row>
    <row r="24" spans="1:21">
      <c r="A24" s="495"/>
      <c r="B24" s="597"/>
      <c r="C24" s="597"/>
      <c r="D24" s="597"/>
      <c r="E24" s="597"/>
      <c r="F24" s="597"/>
      <c r="G24" s="597"/>
      <c r="H24" s="597"/>
      <c r="I24" s="495"/>
      <c r="J24" s="495"/>
      <c r="K24" s="495"/>
      <c r="L24" s="495"/>
      <c r="M24" s="495"/>
      <c r="N24" s="495"/>
      <c r="O24" s="495"/>
      <c r="P24" s="495"/>
      <c r="Q24" s="495"/>
      <c r="R24" s="495"/>
    </row>
    <row r="25" spans="1:21">
      <c r="A25" s="495"/>
      <c r="B25" s="597"/>
      <c r="C25" s="597"/>
      <c r="D25" s="597"/>
      <c r="E25" s="597"/>
      <c r="F25" s="597"/>
      <c r="G25" s="597"/>
      <c r="H25" s="597"/>
      <c r="I25" s="495"/>
      <c r="J25" s="495"/>
      <c r="K25" s="495"/>
      <c r="L25" s="495"/>
      <c r="M25" s="495"/>
      <c r="N25" s="495"/>
      <c r="O25" s="495"/>
      <c r="P25" s="495"/>
      <c r="Q25" s="495"/>
      <c r="R25" s="495"/>
    </row>
    <row r="26" spans="1:21">
      <c r="A26" s="495"/>
      <c r="B26" s="597"/>
      <c r="C26" s="597"/>
      <c r="D26" s="597"/>
      <c r="E26" s="597"/>
      <c r="F26" s="597"/>
      <c r="G26" s="597"/>
      <c r="H26" s="597"/>
      <c r="I26" s="495"/>
      <c r="J26" s="495"/>
      <c r="K26" s="495"/>
      <c r="L26" s="495"/>
      <c r="M26" s="495"/>
      <c r="N26" s="495"/>
      <c r="O26" s="495"/>
      <c r="P26" s="495"/>
      <c r="Q26" s="495"/>
      <c r="R26" s="495"/>
    </row>
    <row r="27" spans="1:21">
      <c r="A27" s="495"/>
      <c r="B27" s="597"/>
      <c r="C27" s="597"/>
      <c r="D27" s="597"/>
      <c r="E27" s="597"/>
      <c r="F27" s="597"/>
      <c r="G27" s="597"/>
      <c r="H27" s="597"/>
      <c r="I27" s="495"/>
      <c r="J27" s="495"/>
      <c r="K27" s="495"/>
      <c r="L27" s="495"/>
      <c r="M27" s="495"/>
      <c r="N27" s="495"/>
      <c r="O27" s="495"/>
      <c r="P27" s="495"/>
      <c r="Q27" s="495"/>
      <c r="R27" s="495"/>
    </row>
    <row r="28" spans="1:21">
      <c r="A28" s="495"/>
      <c r="B28" s="495"/>
      <c r="C28" s="495"/>
      <c r="D28" s="495"/>
      <c r="E28" s="495"/>
      <c r="F28" s="495"/>
      <c r="G28" s="495"/>
      <c r="H28" s="495"/>
      <c r="I28" s="495"/>
      <c r="J28" s="495"/>
      <c r="K28" s="495"/>
      <c r="L28" s="495"/>
      <c r="M28" s="495"/>
      <c r="N28" s="495"/>
      <c r="O28" s="495"/>
      <c r="P28" s="495"/>
      <c r="Q28" s="495"/>
      <c r="R28" s="495"/>
    </row>
    <row r="29" spans="1:21" ht="16.2">
      <c r="A29" s="495"/>
      <c r="B29" s="498"/>
      <c r="C29" s="499"/>
      <c r="D29" s="498"/>
      <c r="E29" s="498"/>
      <c r="F29" s="498"/>
      <c r="G29" s="498"/>
      <c r="H29" s="498"/>
      <c r="I29" s="498"/>
      <c r="J29" s="495"/>
      <c r="K29" s="495"/>
      <c r="L29" s="495"/>
      <c r="M29" s="495"/>
      <c r="N29" s="495"/>
      <c r="O29" s="495"/>
      <c r="P29" s="495"/>
      <c r="Q29" s="495"/>
      <c r="R29" s="495"/>
    </row>
    <row r="30" spans="1:21">
      <c r="A30" s="495"/>
      <c r="B30" s="495"/>
      <c r="C30" s="495"/>
      <c r="D30" s="495"/>
      <c r="E30" s="495"/>
      <c r="F30" s="495"/>
      <c r="G30" s="495"/>
      <c r="H30" s="495"/>
      <c r="I30" s="495"/>
      <c r="J30" s="495"/>
      <c r="K30" s="495"/>
      <c r="L30" s="495"/>
      <c r="M30" s="495"/>
      <c r="N30" s="495"/>
      <c r="O30" s="495"/>
      <c r="P30" s="495"/>
      <c r="Q30" s="495"/>
      <c r="R30" s="495"/>
    </row>
    <row r="31" spans="1:21">
      <c r="A31" s="599"/>
      <c r="B31" s="600"/>
      <c r="C31" s="600"/>
      <c r="D31" s="600"/>
      <c r="E31" s="600"/>
      <c r="F31" s="600"/>
      <c r="G31" s="600"/>
      <c r="H31" s="600"/>
      <c r="I31" s="600"/>
      <c r="J31" s="600"/>
      <c r="K31" s="600"/>
      <c r="L31" s="600"/>
      <c r="M31" s="600"/>
      <c r="N31" s="600"/>
      <c r="O31" s="600"/>
      <c r="P31" s="600"/>
      <c r="Q31" s="600"/>
      <c r="R31" s="600"/>
    </row>
    <row r="32" spans="1:21">
      <c r="A32" s="600"/>
      <c r="B32" s="600"/>
      <c r="C32" s="600"/>
      <c r="D32" s="600"/>
      <c r="E32" s="600"/>
      <c r="F32" s="600"/>
      <c r="G32" s="600"/>
      <c r="H32" s="600"/>
      <c r="I32" s="600"/>
      <c r="J32" s="600"/>
      <c r="K32" s="600"/>
      <c r="L32" s="600"/>
      <c r="M32" s="600"/>
      <c r="N32" s="600"/>
      <c r="O32" s="600"/>
      <c r="P32" s="600"/>
      <c r="Q32" s="600"/>
      <c r="R32" s="600"/>
    </row>
    <row r="33" spans="1:18">
      <c r="A33" s="600"/>
      <c r="B33" s="600"/>
      <c r="C33" s="600"/>
      <c r="D33" s="600"/>
      <c r="E33" s="600"/>
      <c r="F33" s="600"/>
      <c r="G33" s="600"/>
      <c r="H33" s="600"/>
      <c r="I33" s="600"/>
      <c r="J33" s="600"/>
      <c r="K33" s="600"/>
      <c r="L33" s="600"/>
      <c r="M33" s="600"/>
      <c r="N33" s="600"/>
      <c r="O33" s="600"/>
      <c r="P33" s="600"/>
      <c r="Q33" s="600"/>
      <c r="R33" s="600"/>
    </row>
    <row r="34" spans="1:18">
      <c r="A34" s="600"/>
      <c r="B34" s="600"/>
      <c r="C34" s="600"/>
      <c r="D34" s="600"/>
      <c r="E34" s="600"/>
      <c r="F34" s="600"/>
      <c r="G34" s="600"/>
      <c r="H34" s="600"/>
      <c r="I34" s="600"/>
      <c r="J34" s="600"/>
      <c r="K34" s="600"/>
      <c r="L34" s="600"/>
      <c r="M34" s="600"/>
      <c r="N34" s="600"/>
      <c r="O34" s="600"/>
      <c r="P34" s="600"/>
      <c r="Q34" s="600"/>
      <c r="R34" s="600"/>
    </row>
    <row r="35" spans="1:18">
      <c r="A35" s="600"/>
      <c r="B35" s="600"/>
      <c r="C35" s="600"/>
      <c r="D35" s="600"/>
      <c r="E35" s="600"/>
      <c r="F35" s="600"/>
      <c r="G35" s="600"/>
      <c r="H35" s="600"/>
      <c r="I35" s="600"/>
      <c r="J35" s="600"/>
      <c r="K35" s="600"/>
      <c r="L35" s="600"/>
      <c r="M35" s="600"/>
      <c r="N35" s="600"/>
      <c r="O35" s="600"/>
      <c r="P35" s="600"/>
      <c r="Q35" s="600"/>
      <c r="R35" s="600"/>
    </row>
    <row r="36" spans="1:18">
      <c r="A36" s="600"/>
      <c r="B36" s="600"/>
      <c r="C36" s="600"/>
      <c r="D36" s="600"/>
      <c r="E36" s="600"/>
      <c r="F36" s="600"/>
      <c r="G36" s="600"/>
      <c r="H36" s="600"/>
      <c r="I36" s="600"/>
      <c r="J36" s="600"/>
      <c r="K36" s="600"/>
      <c r="L36" s="600"/>
      <c r="M36" s="600"/>
      <c r="N36" s="600"/>
      <c r="O36" s="600"/>
      <c r="P36" s="600"/>
      <c r="Q36" s="600"/>
      <c r="R36" s="600"/>
    </row>
    <row r="37" spans="1:18">
      <c r="A37" s="600"/>
      <c r="B37" s="600"/>
      <c r="C37" s="600"/>
      <c r="D37" s="600"/>
      <c r="E37" s="600"/>
      <c r="F37" s="600"/>
      <c r="G37" s="600"/>
      <c r="H37" s="600"/>
      <c r="I37" s="600"/>
      <c r="J37" s="600"/>
      <c r="K37" s="600"/>
      <c r="L37" s="600"/>
      <c r="M37" s="600"/>
      <c r="N37" s="600"/>
      <c r="O37" s="600"/>
      <c r="P37" s="600"/>
      <c r="Q37" s="600"/>
      <c r="R37" s="600"/>
    </row>
    <row r="38" spans="1:18">
      <c r="A38" s="600"/>
      <c r="B38" s="600"/>
      <c r="C38" s="600"/>
      <c r="D38" s="600"/>
      <c r="E38" s="600"/>
      <c r="F38" s="600"/>
      <c r="G38" s="600"/>
      <c r="H38" s="600"/>
      <c r="I38" s="600"/>
      <c r="J38" s="600"/>
      <c r="K38" s="600"/>
      <c r="L38" s="600"/>
      <c r="M38" s="600"/>
      <c r="N38" s="600"/>
      <c r="O38" s="600"/>
      <c r="P38" s="600"/>
      <c r="Q38" s="600"/>
      <c r="R38" s="600"/>
    </row>
    <row r="39" spans="1:18">
      <c r="A39" s="600"/>
      <c r="B39" s="600"/>
      <c r="C39" s="600"/>
      <c r="D39" s="600"/>
      <c r="E39" s="600"/>
      <c r="F39" s="600"/>
      <c r="G39" s="600"/>
      <c r="H39" s="600"/>
      <c r="I39" s="600"/>
      <c r="J39" s="600"/>
      <c r="K39" s="600"/>
      <c r="L39" s="600"/>
      <c r="M39" s="600"/>
      <c r="N39" s="600"/>
      <c r="O39" s="600"/>
      <c r="P39" s="600"/>
      <c r="Q39" s="600"/>
      <c r="R39" s="600"/>
    </row>
    <row r="40" spans="1:18">
      <c r="A40" s="600"/>
      <c r="B40" s="600"/>
      <c r="C40" s="600"/>
      <c r="D40" s="600"/>
      <c r="E40" s="600"/>
      <c r="F40" s="600"/>
      <c r="G40" s="600"/>
      <c r="H40" s="600"/>
      <c r="I40" s="600"/>
      <c r="J40" s="600"/>
      <c r="K40" s="600"/>
      <c r="L40" s="600"/>
      <c r="M40" s="600"/>
      <c r="N40" s="600"/>
      <c r="O40" s="600"/>
      <c r="P40" s="600"/>
      <c r="Q40" s="600"/>
      <c r="R40" s="600"/>
    </row>
    <row r="41" spans="1:18">
      <c r="A41" s="557"/>
      <c r="B41" s="557"/>
      <c r="C41" s="557"/>
      <c r="D41" s="557"/>
      <c r="E41" s="557"/>
      <c r="F41" s="557"/>
      <c r="G41" s="557"/>
      <c r="H41" s="557"/>
      <c r="I41" s="557"/>
      <c r="J41" s="557"/>
      <c r="K41" s="557"/>
      <c r="L41" s="557"/>
      <c r="M41" s="557"/>
      <c r="N41" s="557"/>
      <c r="O41" s="557"/>
      <c r="P41" s="557"/>
      <c r="Q41" s="557"/>
      <c r="R41" s="557"/>
    </row>
    <row r="42" spans="1:18">
      <c r="A42" s="557"/>
      <c r="B42" s="557"/>
      <c r="C42" s="557"/>
      <c r="D42" s="557"/>
      <c r="E42" s="557"/>
      <c r="F42" s="557"/>
      <c r="G42" s="557"/>
      <c r="H42" s="557"/>
      <c r="I42" s="557"/>
      <c r="J42" s="557"/>
      <c r="K42" s="557"/>
      <c r="L42" s="557"/>
      <c r="M42" s="557"/>
      <c r="N42" s="557"/>
      <c r="O42" s="557"/>
      <c r="P42" s="557"/>
      <c r="Q42" s="557"/>
      <c r="R42" s="557"/>
    </row>
    <row r="43" spans="1:18">
      <c r="A43" s="557"/>
      <c r="B43" s="557"/>
      <c r="C43" s="557"/>
      <c r="D43" s="557"/>
      <c r="E43" s="557"/>
      <c r="F43" s="557"/>
      <c r="G43" s="557"/>
      <c r="H43" s="557"/>
      <c r="I43" s="557"/>
      <c r="J43" s="557"/>
      <c r="K43" s="557"/>
      <c r="L43" s="557"/>
      <c r="M43" s="557"/>
      <c r="N43" s="557"/>
      <c r="O43" s="557"/>
      <c r="P43" s="557"/>
      <c r="Q43" s="557"/>
      <c r="R43" s="557"/>
    </row>
    <row r="44" spans="1:18">
      <c r="A44" s="557"/>
      <c r="B44" s="557"/>
      <c r="C44" s="557"/>
      <c r="D44" s="557"/>
      <c r="E44" s="557"/>
      <c r="F44" s="557"/>
      <c r="G44" s="557"/>
      <c r="H44" s="557"/>
      <c r="I44" s="557"/>
      <c r="J44" s="557"/>
      <c r="K44" s="557"/>
      <c r="L44" s="557"/>
      <c r="M44" s="557"/>
      <c r="N44" s="557"/>
      <c r="O44" s="557"/>
      <c r="P44" s="557"/>
      <c r="Q44" s="557"/>
      <c r="R44" s="557"/>
    </row>
    <row r="45" spans="1:18">
      <c r="A45" s="557"/>
      <c r="B45" s="557"/>
      <c r="C45" s="557"/>
      <c r="D45" s="557"/>
      <c r="E45" s="557"/>
      <c r="F45" s="557"/>
      <c r="G45" s="557"/>
      <c r="H45" s="557"/>
      <c r="I45" s="557"/>
      <c r="J45" s="557"/>
      <c r="K45" s="557"/>
      <c r="L45" s="557"/>
      <c r="M45" s="557"/>
      <c r="N45" s="557"/>
      <c r="O45" s="557"/>
      <c r="P45" s="557"/>
      <c r="Q45" s="557"/>
      <c r="R45" s="557"/>
    </row>
    <row r="46" spans="1:18">
      <c r="A46" s="557"/>
      <c r="B46" s="557"/>
      <c r="C46" s="557"/>
      <c r="D46" s="557"/>
      <c r="E46" s="557"/>
      <c r="F46" s="557"/>
      <c r="G46" s="557"/>
      <c r="H46" s="557"/>
      <c r="I46" s="557"/>
      <c r="J46" s="557"/>
      <c r="K46" s="557"/>
      <c r="L46" s="557"/>
      <c r="M46" s="557"/>
      <c r="N46" s="557"/>
      <c r="O46" s="557"/>
      <c r="P46" s="557"/>
      <c r="Q46" s="557"/>
      <c r="R46" s="557"/>
    </row>
    <row r="47" spans="1:18">
      <c r="A47" s="557"/>
      <c r="B47" s="557"/>
      <c r="C47" s="557"/>
      <c r="D47" s="557"/>
      <c r="E47" s="557"/>
      <c r="F47" s="557"/>
      <c r="G47" s="557"/>
      <c r="H47" s="557"/>
      <c r="I47" s="557"/>
      <c r="J47" s="557"/>
      <c r="K47" s="557"/>
      <c r="L47" s="557"/>
      <c r="M47" s="557"/>
      <c r="N47" s="557"/>
      <c r="O47" s="557"/>
      <c r="P47" s="557"/>
      <c r="Q47" s="557"/>
      <c r="R47" s="557"/>
    </row>
    <row r="48" spans="1:18">
      <c r="A48" s="557"/>
      <c r="B48" s="557"/>
      <c r="C48" s="557"/>
      <c r="D48" s="557"/>
      <c r="E48" s="557"/>
      <c r="F48" s="557"/>
      <c r="G48" s="557"/>
      <c r="H48" s="557"/>
      <c r="I48" s="557"/>
      <c r="J48" s="557"/>
      <c r="K48" s="557"/>
      <c r="L48" s="557"/>
      <c r="M48" s="557"/>
      <c r="N48" s="557"/>
      <c r="O48" s="557"/>
      <c r="P48" s="557"/>
      <c r="Q48" s="557"/>
      <c r="R48" s="557"/>
    </row>
    <row r="49" spans="1:18">
      <c r="A49" s="557"/>
      <c r="B49" s="557"/>
      <c r="C49" s="557"/>
      <c r="D49" s="557"/>
      <c r="E49" s="557"/>
      <c r="F49" s="557"/>
      <c r="G49" s="557"/>
      <c r="H49" s="557"/>
      <c r="I49" s="557"/>
      <c r="J49" s="557"/>
      <c r="K49" s="557"/>
      <c r="L49" s="557"/>
      <c r="M49" s="557"/>
      <c r="N49" s="557"/>
      <c r="O49" s="557"/>
      <c r="P49" s="557"/>
      <c r="Q49" s="557"/>
      <c r="R49" s="557"/>
    </row>
    <row r="50" spans="1:18">
      <c r="A50" s="557"/>
      <c r="B50" s="557"/>
      <c r="C50" s="557"/>
      <c r="D50" s="557"/>
      <c r="E50" s="557"/>
      <c r="F50" s="557"/>
      <c r="G50" s="557"/>
      <c r="H50" s="557"/>
      <c r="I50" s="557"/>
      <c r="J50" s="557"/>
      <c r="K50" s="557"/>
      <c r="L50" s="557"/>
      <c r="M50" s="557"/>
      <c r="N50" s="557"/>
      <c r="O50" s="557"/>
      <c r="P50" s="557"/>
      <c r="Q50" s="557"/>
      <c r="R50" s="557"/>
    </row>
    <row r="51" spans="1:18">
      <c r="A51" s="557"/>
      <c r="B51" s="557"/>
      <c r="C51" s="557"/>
      <c r="D51" s="557"/>
      <c r="E51" s="557"/>
      <c r="F51" s="557"/>
      <c r="G51" s="557"/>
      <c r="H51" s="557"/>
      <c r="I51" s="557"/>
      <c r="J51" s="557"/>
      <c r="K51" s="557"/>
      <c r="L51" s="557"/>
      <c r="M51" s="557"/>
      <c r="N51" s="557"/>
      <c r="O51" s="557"/>
      <c r="P51" s="557"/>
      <c r="Q51" s="557"/>
      <c r="R51" s="557"/>
    </row>
    <row r="52" spans="1:18">
      <c r="A52" s="557"/>
      <c r="B52" s="557"/>
      <c r="C52" s="557"/>
      <c r="D52" s="557"/>
      <c r="E52" s="557"/>
      <c r="F52" s="557"/>
      <c r="G52" s="557"/>
      <c r="H52" s="557"/>
      <c r="I52" s="557"/>
      <c r="J52" s="557"/>
      <c r="K52" s="557"/>
      <c r="L52" s="557"/>
      <c r="M52" s="557"/>
      <c r="N52" s="557"/>
      <c r="O52" s="557"/>
      <c r="P52" s="557"/>
      <c r="Q52" s="557"/>
      <c r="R52" s="557"/>
    </row>
    <row r="53" spans="1:18">
      <c r="A53" s="557"/>
      <c r="B53" s="557"/>
      <c r="C53" s="557"/>
      <c r="D53" s="557"/>
      <c r="E53" s="557"/>
      <c r="F53" s="557"/>
      <c r="G53" s="557"/>
      <c r="H53" s="557"/>
      <c r="I53" s="557"/>
      <c r="J53" s="557"/>
      <c r="K53" s="557"/>
      <c r="L53" s="557"/>
      <c r="M53" s="557"/>
      <c r="N53" s="557"/>
      <c r="O53" s="557"/>
      <c r="P53" s="557"/>
      <c r="Q53" s="557"/>
      <c r="R53" s="557"/>
    </row>
    <row r="54" spans="1:18">
      <c r="A54" s="557"/>
      <c r="B54" s="557"/>
      <c r="C54" s="557"/>
      <c r="D54" s="557"/>
      <c r="E54" s="557"/>
      <c r="F54" s="557"/>
      <c r="G54" s="557"/>
      <c r="H54" s="557"/>
      <c r="I54" s="557"/>
      <c r="J54" s="557"/>
      <c r="K54" s="557"/>
      <c r="L54" s="557"/>
      <c r="M54" s="557"/>
      <c r="N54" s="557"/>
      <c r="O54" s="557"/>
      <c r="P54" s="557"/>
      <c r="Q54" s="557"/>
      <c r="R54" s="557"/>
    </row>
    <row r="55" spans="1:18">
      <c r="A55" s="557"/>
      <c r="B55" s="557"/>
      <c r="C55" s="557"/>
      <c r="D55" s="557"/>
      <c r="E55" s="557"/>
      <c r="F55" s="557"/>
      <c r="G55" s="557"/>
      <c r="H55" s="557"/>
      <c r="I55" s="557"/>
      <c r="J55" s="557"/>
      <c r="K55" s="557"/>
      <c r="L55" s="557"/>
      <c r="M55" s="557"/>
      <c r="N55" s="557"/>
      <c r="O55" s="557"/>
      <c r="P55" s="557"/>
      <c r="Q55" s="557"/>
      <c r="R55" s="557"/>
    </row>
    <row r="56" spans="1:18">
      <c r="A56" s="557"/>
      <c r="B56" s="557"/>
      <c r="C56" s="557"/>
      <c r="D56" s="557"/>
      <c r="E56" s="557"/>
      <c r="F56" s="557"/>
      <c r="G56" s="557"/>
      <c r="H56" s="557"/>
      <c r="I56" s="557"/>
      <c r="J56" s="557"/>
      <c r="K56" s="557"/>
      <c r="L56" s="557"/>
      <c r="M56" s="557"/>
      <c r="N56" s="557"/>
      <c r="O56" s="557"/>
      <c r="P56" s="557"/>
      <c r="Q56" s="557"/>
      <c r="R56" s="557"/>
    </row>
    <row r="57" spans="1:18">
      <c r="A57" s="557"/>
      <c r="B57" s="557"/>
      <c r="C57" s="557"/>
      <c r="D57" s="557"/>
      <c r="E57" s="557"/>
      <c r="F57" s="557"/>
      <c r="G57" s="557"/>
      <c r="H57" s="557"/>
      <c r="I57" s="557"/>
      <c r="J57" s="557"/>
      <c r="K57" s="557"/>
      <c r="L57" s="557"/>
      <c r="M57" s="557"/>
      <c r="N57" s="557"/>
      <c r="O57" s="557"/>
      <c r="P57" s="557"/>
      <c r="Q57" s="557"/>
      <c r="R57" s="557"/>
    </row>
    <row r="58" spans="1:18">
      <c r="A58" s="557"/>
      <c r="B58" s="557"/>
      <c r="C58" s="557"/>
      <c r="D58" s="557"/>
      <c r="E58" s="557"/>
      <c r="F58" s="557"/>
      <c r="G58" s="557"/>
      <c r="H58" s="557"/>
      <c r="I58" s="557"/>
      <c r="J58" s="557"/>
      <c r="K58" s="557"/>
      <c r="L58" s="557"/>
      <c r="M58" s="557"/>
      <c r="N58" s="557"/>
      <c r="O58" s="557"/>
      <c r="P58" s="557"/>
      <c r="Q58" s="557"/>
      <c r="R58" s="557"/>
    </row>
  </sheetData>
  <sheetProtection formatCells="0" formatColumns="0" formatRows="0" insertColumns="0" insertRows="0" insertHyperlinks="0" deleteColumns="0" deleteRows="0" sort="0" autoFilter="0" pivotTables="0"/>
  <mergeCells count="3">
    <mergeCell ref="B17:H27"/>
    <mergeCell ref="I4:R9"/>
    <mergeCell ref="A31:R40"/>
  </mergeCells>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O4" sqref="O4"/>
    </sheetView>
  </sheetViews>
  <sheetFormatPr defaultColWidth="9" defaultRowHeight="13.2"/>
  <cols>
    <col min="1" max="1" width="12.77734375" style="57" customWidth="1"/>
    <col min="2" max="2" width="5.109375" style="57" customWidth="1"/>
    <col min="3" max="3" width="3.77734375" style="57" customWidth="1"/>
    <col min="4" max="4" width="6.88671875" style="57" customWidth="1"/>
    <col min="5" max="5" width="13.109375" style="57" customWidth="1"/>
    <col min="6" max="6" width="13.109375" style="100" customWidth="1"/>
    <col min="7" max="7" width="11.33203125" style="57" customWidth="1"/>
    <col min="8" max="8" width="26.6640625" style="74" customWidth="1"/>
    <col min="9" max="9" width="13" style="65" customWidth="1"/>
    <col min="10" max="10" width="16.109375" style="65" customWidth="1"/>
    <col min="11" max="11" width="13.44140625" style="100" customWidth="1"/>
    <col min="12" max="12" width="22.44140625" style="100" customWidth="1"/>
    <col min="13" max="13" width="13.44140625" style="72" customWidth="1"/>
    <col min="14" max="14" width="22.44140625" style="57" customWidth="1"/>
    <col min="15" max="15" width="9" style="58"/>
    <col min="16" max="16384" width="9" style="57"/>
  </cols>
  <sheetData>
    <row r="1" spans="1:16" ht="26.25" customHeight="1" thickTop="1">
      <c r="A1" s="49" t="s">
        <v>272</v>
      </c>
      <c r="B1" s="50"/>
      <c r="C1" s="50"/>
      <c r="D1" s="51"/>
      <c r="E1" s="51"/>
      <c r="F1" s="52"/>
      <c r="G1" s="53"/>
      <c r="H1" s="54"/>
      <c r="I1" s="262" t="s">
        <v>38</v>
      </c>
      <c r="J1" s="74"/>
      <c r="K1" s="55"/>
      <c r="L1" s="263"/>
      <c r="M1" s="56"/>
    </row>
    <row r="2" spans="1:16" ht="17.399999999999999">
      <c r="A2" s="59"/>
      <c r="B2" s="264"/>
      <c r="C2" s="264"/>
      <c r="D2" s="264"/>
      <c r="E2" s="264"/>
      <c r="F2" s="264"/>
      <c r="G2" s="60"/>
      <c r="H2" s="61"/>
      <c r="I2" s="265" t="s">
        <v>39</v>
      </c>
      <c r="J2" s="62"/>
      <c r="K2" s="266" t="s">
        <v>21</v>
      </c>
      <c r="L2" s="63"/>
      <c r="M2" s="56"/>
      <c r="N2" s="222"/>
      <c r="P2" s="157"/>
    </row>
    <row r="3" spans="1:16" ht="17.399999999999999">
      <c r="A3" s="267" t="s">
        <v>29</v>
      </c>
      <c r="B3" s="268"/>
      <c r="D3" s="269"/>
      <c r="E3" s="269"/>
      <c r="F3" s="269"/>
      <c r="G3" s="64"/>
      <c r="H3"/>
      <c r="J3" s="270"/>
      <c r="L3" s="55"/>
      <c r="M3" s="66"/>
    </row>
    <row r="4" spans="1:16" ht="17.399999999999999">
      <c r="A4" s="67"/>
      <c r="B4" s="268"/>
      <c r="C4" s="100"/>
      <c r="D4" s="269"/>
      <c r="E4" s="269"/>
      <c r="F4" s="271"/>
      <c r="G4" s="68"/>
      <c r="H4" s="69"/>
      <c r="I4" s="69"/>
      <c r="J4" s="74"/>
      <c r="L4" s="55"/>
      <c r="M4" s="66"/>
      <c r="N4" s="340"/>
    </row>
    <row r="5" spans="1:16">
      <c r="A5" s="272"/>
      <c r="D5" s="269"/>
      <c r="E5" s="70"/>
      <c r="F5" s="273"/>
      <c r="G5" s="71"/>
      <c r="H5"/>
      <c r="I5" s="274"/>
      <c r="J5" s="74"/>
      <c r="M5" s="66"/>
    </row>
    <row r="6" spans="1:16" ht="17.399999999999999">
      <c r="A6" s="272"/>
      <c r="D6" s="269"/>
      <c r="E6" s="273"/>
      <c r="F6" s="273"/>
      <c r="G6" s="71"/>
      <c r="H6" s="61"/>
      <c r="I6" s="275"/>
      <c r="J6" s="74"/>
      <c r="M6" s="66"/>
    </row>
    <row r="7" spans="1:16">
      <c r="A7" s="272"/>
      <c r="D7" s="269"/>
      <c r="E7" s="273"/>
      <c r="F7" s="273"/>
      <c r="G7" s="71"/>
      <c r="H7" s="276"/>
      <c r="I7" s="274"/>
      <c r="J7" s="74"/>
      <c r="M7" s="66"/>
    </row>
    <row r="8" spans="1:16">
      <c r="A8" s="272"/>
      <c r="D8" s="269"/>
      <c r="E8" s="273"/>
      <c r="F8" s="273"/>
      <c r="G8" s="71"/>
      <c r="H8" s="62"/>
      <c r="I8" s="42"/>
      <c r="J8" s="42"/>
      <c r="K8" s="42"/>
    </row>
    <row r="9" spans="1:16">
      <c r="A9" s="272"/>
      <c r="D9" s="269"/>
      <c r="E9" s="273"/>
      <c r="F9" s="273"/>
      <c r="G9" s="71"/>
      <c r="H9" s="42"/>
      <c r="I9" s="42"/>
      <c r="J9" s="42"/>
      <c r="K9" s="42"/>
      <c r="N9" s="73"/>
    </row>
    <row r="10" spans="1:16">
      <c r="A10" s="272"/>
      <c r="D10" s="269"/>
      <c r="E10" s="273"/>
      <c r="F10" s="273"/>
      <c r="G10" s="71"/>
      <c r="H10" s="42"/>
      <c r="I10" s="42"/>
      <c r="J10" s="42"/>
      <c r="K10" s="42"/>
      <c r="N10" s="73" t="s">
        <v>40</v>
      </c>
    </row>
    <row r="11" spans="1:16">
      <c r="A11" s="272"/>
      <c r="D11" s="269"/>
      <c r="E11" s="273"/>
      <c r="F11" s="273"/>
      <c r="G11" s="71"/>
      <c r="H11" s="42"/>
      <c r="I11" s="42"/>
      <c r="J11" s="42"/>
      <c r="K11" s="42"/>
    </row>
    <row r="12" spans="1:16">
      <c r="A12" s="272"/>
      <c r="D12" s="269"/>
      <c r="E12" s="273"/>
      <c r="F12" s="273"/>
      <c r="G12" s="71"/>
      <c r="H12" s="42"/>
      <c r="I12" s="42"/>
      <c r="J12" s="42"/>
      <c r="K12" s="42"/>
      <c r="N12" s="73" t="s">
        <v>41</v>
      </c>
      <c r="O12" s="386"/>
    </row>
    <row r="13" spans="1:16">
      <c r="A13" s="272"/>
      <c r="D13" s="269"/>
      <c r="E13" s="273"/>
      <c r="F13" s="273"/>
      <c r="G13" s="71"/>
      <c r="H13" s="42"/>
      <c r="I13" s="42"/>
      <c r="J13" s="42"/>
      <c r="K13" s="42"/>
    </row>
    <row r="14" spans="1:16">
      <c r="A14" s="272"/>
      <c r="D14" s="269"/>
      <c r="E14" s="273"/>
      <c r="F14" s="273"/>
      <c r="G14" s="71"/>
      <c r="H14" s="42"/>
      <c r="I14" s="42"/>
      <c r="J14" s="42"/>
      <c r="K14" s="42"/>
      <c r="N14" s="494" t="s">
        <v>42</v>
      </c>
    </row>
    <row r="15" spans="1:16">
      <c r="A15" s="272"/>
      <c r="D15" s="269"/>
      <c r="E15" s="269" t="s">
        <v>21</v>
      </c>
      <c r="F15" s="271"/>
      <c r="G15" s="64"/>
      <c r="H15" s="276"/>
      <c r="I15" s="274"/>
      <c r="J15" s="62"/>
    </row>
    <row r="16" spans="1:16">
      <c r="A16" s="272"/>
      <c r="D16" s="269"/>
      <c r="E16" s="269"/>
      <c r="F16" s="271"/>
      <c r="G16" s="64"/>
      <c r="I16" s="274"/>
      <c r="J16" s="74"/>
      <c r="N16" s="342" t="s">
        <v>263</v>
      </c>
    </row>
    <row r="17" spans="1:19" ht="20.25" customHeight="1" thickBot="1">
      <c r="A17" s="610" t="s">
        <v>305</v>
      </c>
      <c r="B17" s="611"/>
      <c r="C17" s="611"/>
      <c r="D17" s="278"/>
      <c r="E17" s="279"/>
      <c r="F17" s="611" t="s">
        <v>306</v>
      </c>
      <c r="G17" s="612"/>
      <c r="H17" s="276"/>
      <c r="I17" s="274"/>
      <c r="J17" s="62"/>
      <c r="L17" s="63"/>
      <c r="M17" s="66"/>
      <c r="N17" s="277" t="s">
        <v>134</v>
      </c>
    </row>
    <row r="18" spans="1:19" ht="39" customHeight="1" thickTop="1">
      <c r="A18" s="613" t="s">
        <v>43</v>
      </c>
      <c r="B18" s="614"/>
      <c r="C18" s="615"/>
      <c r="D18" s="280" t="s">
        <v>44</v>
      </c>
      <c r="E18" s="281"/>
      <c r="F18" s="616" t="s">
        <v>45</v>
      </c>
      <c r="G18" s="617"/>
      <c r="I18" s="274"/>
      <c r="J18" s="74"/>
      <c r="M18" s="66"/>
      <c r="Q18" s="57" t="s">
        <v>29</v>
      </c>
      <c r="S18" s="57" t="s">
        <v>21</v>
      </c>
    </row>
    <row r="19" spans="1:19" ht="30" customHeight="1">
      <c r="A19" s="618" t="s">
        <v>271</v>
      </c>
      <c r="B19" s="618"/>
      <c r="C19" s="618"/>
      <c r="D19" s="618"/>
      <c r="E19" s="618"/>
      <c r="F19" s="618"/>
      <c r="G19" s="618"/>
      <c r="H19" s="282"/>
      <c r="I19" s="75" t="s">
        <v>46</v>
      </c>
      <c r="J19" s="75"/>
      <c r="K19" s="75"/>
      <c r="L19" s="63"/>
      <c r="M19" s="66"/>
    </row>
    <row r="20" spans="1:19" ht="17.399999999999999">
      <c r="E20" s="283" t="s">
        <v>47</v>
      </c>
      <c r="F20" s="284" t="s">
        <v>48</v>
      </c>
      <c r="H20" s="389" t="s">
        <v>212</v>
      </c>
      <c r="I20" s="274"/>
      <c r="J20" s="74" t="s">
        <v>21</v>
      </c>
      <c r="K20" s="285" t="s">
        <v>21</v>
      </c>
      <c r="M20" s="66"/>
    </row>
    <row r="21" spans="1:19" ht="16.8" thickBot="1">
      <c r="A21" s="286"/>
      <c r="B21" s="619">
        <v>44983</v>
      </c>
      <c r="C21" s="620"/>
      <c r="D21" s="287" t="s">
        <v>49</v>
      </c>
      <c r="E21" s="621" t="s">
        <v>50</v>
      </c>
      <c r="F21" s="622"/>
      <c r="G21" s="65" t="s">
        <v>51</v>
      </c>
      <c r="H21" s="623" t="s">
        <v>307</v>
      </c>
      <c r="I21" s="624"/>
      <c r="J21" s="624"/>
      <c r="K21" s="624"/>
      <c r="L21" s="624"/>
      <c r="M21" s="76" t="s">
        <v>212</v>
      </c>
      <c r="N21" s="77"/>
    </row>
    <row r="22" spans="1:19" ht="36" customHeight="1" thickTop="1" thickBot="1">
      <c r="A22" s="288" t="s">
        <v>52</v>
      </c>
      <c r="B22" s="625" t="s">
        <v>53</v>
      </c>
      <c r="C22" s="626"/>
      <c r="D22" s="627"/>
      <c r="E22" s="78" t="s">
        <v>273</v>
      </c>
      <c r="F22" s="78" t="s">
        <v>308</v>
      </c>
      <c r="G22" s="289" t="s">
        <v>54</v>
      </c>
      <c r="H22" s="628" t="s">
        <v>55</v>
      </c>
      <c r="I22" s="629"/>
      <c r="J22" s="629"/>
      <c r="K22" s="629"/>
      <c r="L22" s="630"/>
      <c r="M22" s="290" t="s">
        <v>56</v>
      </c>
      <c r="N22" s="291" t="s">
        <v>57</v>
      </c>
      <c r="R22" s="57" t="s">
        <v>29</v>
      </c>
    </row>
    <row r="23" spans="1:19" ht="71.400000000000006" customHeight="1" thickBot="1">
      <c r="A23" s="292" t="s">
        <v>58</v>
      </c>
      <c r="B23" s="601" t="str">
        <f t="shared" ref="B23" si="0">IF(G23&gt;5,"☆☆☆☆",IF(AND(G23&gt;=2.39,G23&lt;5),"☆☆☆",IF(AND(G23&gt;=1.39,G23&lt;2.4),"☆☆",IF(AND(G23&gt;0,G23&lt;1.4),"☆",IF(AND(G23&gt;=-1.39,G23&lt;0),"★",IF(AND(G23&gt;=-2.39,G23&lt;-1.4),"★★",IF(AND(G23&gt;=-3.39,G23&lt;-2.4),"★★★")))))))</f>
        <v>☆</v>
      </c>
      <c r="C23" s="602"/>
      <c r="D23" s="603"/>
      <c r="E23" s="373">
        <v>2.76</v>
      </c>
      <c r="F23" s="159">
        <v>3.18</v>
      </c>
      <c r="G23" s="400">
        <f t="shared" ref="G23:G70" si="1">+F23-E23</f>
        <v>0.42000000000000037</v>
      </c>
      <c r="H23" s="608" t="s">
        <v>327</v>
      </c>
      <c r="I23" s="608"/>
      <c r="J23" s="608"/>
      <c r="K23" s="608"/>
      <c r="L23" s="609"/>
      <c r="M23" s="566" t="s">
        <v>328</v>
      </c>
      <c r="N23" s="567">
        <v>44979</v>
      </c>
      <c r="O23" s="356" t="s">
        <v>226</v>
      </c>
    </row>
    <row r="24" spans="1:19" ht="66" customHeight="1" thickBot="1">
      <c r="A24" s="293" t="s">
        <v>59</v>
      </c>
      <c r="B24" s="601" t="str">
        <f t="shared" ref="B24" si="2">IF(G24&gt;5,"☆☆☆☆",IF(AND(G24&gt;=2.39,G24&lt;5),"☆☆☆",IF(AND(G24&gt;=1.39,G24&lt;2.4),"☆☆",IF(AND(G24&gt;0,G24&lt;1.4),"☆",IF(AND(G24&gt;=-1.39,G24&lt;0),"★",IF(AND(G24&gt;=-2.39,G24&lt;-1.4),"★★",IF(AND(G24&gt;=-3.39,G24&lt;-2.4),"★★★")))))))</f>
        <v>☆</v>
      </c>
      <c r="C24" s="602"/>
      <c r="D24" s="603"/>
      <c r="E24" s="434">
        <v>8.9</v>
      </c>
      <c r="F24" s="434">
        <v>9.43</v>
      </c>
      <c r="G24" s="400">
        <f t="shared" si="1"/>
        <v>0.52999999999999936</v>
      </c>
      <c r="H24" s="631"/>
      <c r="I24" s="632"/>
      <c r="J24" s="632"/>
      <c r="K24" s="632"/>
      <c r="L24" s="633"/>
      <c r="M24" s="213"/>
      <c r="N24" s="214"/>
      <c r="O24" s="356" t="s">
        <v>59</v>
      </c>
      <c r="Q24" s="57" t="s">
        <v>29</v>
      </c>
    </row>
    <row r="25" spans="1:19" ht="81" customHeight="1" thickBot="1">
      <c r="A25" s="362" t="s">
        <v>60</v>
      </c>
      <c r="B25" s="601" t="str">
        <f t="shared" ref="B25:B70" si="3">IF(G25&gt;5,"☆☆☆☆",IF(AND(G25&gt;=2.39,G25&lt;5),"☆☆☆",IF(AND(G25&gt;=1.39,G25&lt;2.4),"☆☆",IF(AND(G25&gt;0,G25&lt;1.4),"☆",IF(AND(G25&gt;=-1.39,G25&lt;0),"★",IF(AND(G25&gt;=-2.39,G25&lt;-1.4),"★★",IF(AND(G25&gt;=-3.39,G25&lt;-2.4),"★★★")))))))</f>
        <v>☆</v>
      </c>
      <c r="C25" s="602"/>
      <c r="D25" s="603"/>
      <c r="E25" s="434">
        <v>6.95</v>
      </c>
      <c r="F25" s="434">
        <v>7.45</v>
      </c>
      <c r="G25" s="400">
        <f t="shared" si="1"/>
        <v>0.5</v>
      </c>
      <c r="H25" s="604" t="s">
        <v>286</v>
      </c>
      <c r="I25" s="605"/>
      <c r="J25" s="605"/>
      <c r="K25" s="605"/>
      <c r="L25" s="606"/>
      <c r="M25" s="558" t="s">
        <v>287</v>
      </c>
      <c r="N25" s="214">
        <v>44974</v>
      </c>
      <c r="O25" s="356" t="s">
        <v>60</v>
      </c>
    </row>
    <row r="26" spans="1:19" ht="83.25" customHeight="1" thickBot="1">
      <c r="A26" s="362" t="s">
        <v>61</v>
      </c>
      <c r="B26" s="601" t="str">
        <f t="shared" si="3"/>
        <v>★★</v>
      </c>
      <c r="C26" s="602"/>
      <c r="D26" s="603"/>
      <c r="E26" s="434">
        <v>10.84</v>
      </c>
      <c r="F26" s="434">
        <v>8.4700000000000006</v>
      </c>
      <c r="G26" s="400">
        <f t="shared" si="1"/>
        <v>-2.3699999999999992</v>
      </c>
      <c r="H26" s="604"/>
      <c r="I26" s="605"/>
      <c r="J26" s="605"/>
      <c r="K26" s="605"/>
      <c r="L26" s="606"/>
      <c r="M26" s="213"/>
      <c r="N26" s="214"/>
      <c r="O26" s="356" t="s">
        <v>61</v>
      </c>
    </row>
    <row r="27" spans="1:19" ht="78.599999999999994" customHeight="1" thickBot="1">
      <c r="A27" s="362" t="s">
        <v>62</v>
      </c>
      <c r="B27" s="601" t="str">
        <f t="shared" si="3"/>
        <v>☆</v>
      </c>
      <c r="C27" s="602"/>
      <c r="D27" s="603"/>
      <c r="E27" s="159">
        <v>4.97</v>
      </c>
      <c r="F27" s="434">
        <v>6.12</v>
      </c>
      <c r="G27" s="400">
        <f t="shared" si="1"/>
        <v>1.1500000000000004</v>
      </c>
      <c r="H27" s="607" t="s">
        <v>329</v>
      </c>
      <c r="I27" s="608"/>
      <c r="J27" s="608"/>
      <c r="K27" s="608"/>
      <c r="L27" s="609"/>
      <c r="M27" s="562" t="s">
        <v>330</v>
      </c>
      <c r="N27" s="563">
        <v>44976</v>
      </c>
      <c r="O27" s="356" t="s">
        <v>62</v>
      </c>
    </row>
    <row r="28" spans="1:19" ht="87" customHeight="1" thickBot="1">
      <c r="A28" s="362" t="s">
        <v>63</v>
      </c>
      <c r="B28" s="601" t="str">
        <f t="shared" si="3"/>
        <v>☆</v>
      </c>
      <c r="C28" s="602"/>
      <c r="D28" s="603"/>
      <c r="E28" s="434">
        <v>11.03</v>
      </c>
      <c r="F28" s="434">
        <v>11.96</v>
      </c>
      <c r="G28" s="400">
        <f t="shared" si="1"/>
        <v>0.93000000000000149</v>
      </c>
      <c r="H28" s="607" t="s">
        <v>319</v>
      </c>
      <c r="I28" s="608"/>
      <c r="J28" s="608"/>
      <c r="K28" s="608"/>
      <c r="L28" s="609"/>
      <c r="M28" s="562" t="s">
        <v>320</v>
      </c>
      <c r="N28" s="563">
        <v>44980</v>
      </c>
      <c r="O28" s="356" t="s">
        <v>63</v>
      </c>
    </row>
    <row r="29" spans="1:19" ht="71.25" customHeight="1" thickBot="1">
      <c r="A29" s="362" t="s">
        <v>64</v>
      </c>
      <c r="B29" s="601" t="str">
        <f t="shared" si="3"/>
        <v>★</v>
      </c>
      <c r="C29" s="602"/>
      <c r="D29" s="603"/>
      <c r="E29" s="434">
        <v>8.26</v>
      </c>
      <c r="F29" s="434">
        <v>7.84</v>
      </c>
      <c r="G29" s="400">
        <f t="shared" si="1"/>
        <v>-0.41999999999999993</v>
      </c>
      <c r="H29" s="604"/>
      <c r="I29" s="605"/>
      <c r="J29" s="605"/>
      <c r="K29" s="605"/>
      <c r="L29" s="606"/>
      <c r="M29" s="213"/>
      <c r="N29" s="214"/>
      <c r="O29" s="356" t="s">
        <v>64</v>
      </c>
    </row>
    <row r="30" spans="1:19" ht="73.5" customHeight="1" thickBot="1">
      <c r="A30" s="362" t="s">
        <v>65</v>
      </c>
      <c r="B30" s="601" t="str">
        <f t="shared" si="3"/>
        <v>☆</v>
      </c>
      <c r="C30" s="602"/>
      <c r="D30" s="603"/>
      <c r="E30" s="159">
        <v>5.27</v>
      </c>
      <c r="F30" s="159">
        <v>5.37</v>
      </c>
      <c r="G30" s="400">
        <f t="shared" si="1"/>
        <v>0.10000000000000053</v>
      </c>
      <c r="H30" s="604"/>
      <c r="I30" s="605"/>
      <c r="J30" s="605"/>
      <c r="K30" s="605"/>
      <c r="L30" s="606"/>
      <c r="M30" s="213"/>
      <c r="N30" s="214"/>
      <c r="O30" s="356" t="s">
        <v>65</v>
      </c>
    </row>
    <row r="31" spans="1:19" ht="75.75" customHeight="1" thickBot="1">
      <c r="A31" s="362" t="s">
        <v>66</v>
      </c>
      <c r="B31" s="601" t="str">
        <f t="shared" si="3"/>
        <v>☆</v>
      </c>
      <c r="C31" s="602"/>
      <c r="D31" s="603"/>
      <c r="E31" s="434">
        <v>6.94</v>
      </c>
      <c r="F31" s="434">
        <v>7.15</v>
      </c>
      <c r="G31" s="400">
        <f t="shared" si="1"/>
        <v>0.20999999999999996</v>
      </c>
      <c r="H31" s="607" t="s">
        <v>315</v>
      </c>
      <c r="I31" s="608"/>
      <c r="J31" s="608"/>
      <c r="K31" s="608"/>
      <c r="L31" s="609"/>
      <c r="M31" s="562" t="s">
        <v>316</v>
      </c>
      <c r="N31" s="563">
        <v>44980</v>
      </c>
      <c r="O31" s="356" t="s">
        <v>66</v>
      </c>
    </row>
    <row r="32" spans="1:19" ht="90" customHeight="1" thickBot="1">
      <c r="A32" s="363" t="s">
        <v>67</v>
      </c>
      <c r="B32" s="601" t="str">
        <f t="shared" si="3"/>
        <v>★</v>
      </c>
      <c r="C32" s="602"/>
      <c r="D32" s="603"/>
      <c r="E32" s="434">
        <v>8.26</v>
      </c>
      <c r="F32" s="434">
        <v>8.15</v>
      </c>
      <c r="G32" s="400">
        <f t="shared" si="1"/>
        <v>-0.10999999999999943</v>
      </c>
      <c r="H32" s="604"/>
      <c r="I32" s="605"/>
      <c r="J32" s="605"/>
      <c r="K32" s="605"/>
      <c r="L32" s="606"/>
      <c r="M32" s="213"/>
      <c r="N32" s="214"/>
      <c r="O32" s="356" t="s">
        <v>67</v>
      </c>
    </row>
    <row r="33" spans="1:16" ht="94.95" customHeight="1" thickBot="1">
      <c r="A33" s="364" t="s">
        <v>68</v>
      </c>
      <c r="B33" s="601" t="str">
        <f t="shared" si="3"/>
        <v>★</v>
      </c>
      <c r="C33" s="602"/>
      <c r="D33" s="603"/>
      <c r="E33" s="434">
        <v>7.34</v>
      </c>
      <c r="F33" s="434">
        <v>7.25</v>
      </c>
      <c r="G33" s="400">
        <f t="shared" si="1"/>
        <v>-8.9999999999999858E-2</v>
      </c>
      <c r="H33" s="604"/>
      <c r="I33" s="605"/>
      <c r="J33" s="605"/>
      <c r="K33" s="605"/>
      <c r="L33" s="606"/>
      <c r="M33" s="213"/>
      <c r="N33" s="214"/>
      <c r="O33" s="356" t="s">
        <v>68</v>
      </c>
    </row>
    <row r="34" spans="1:16" ht="81" customHeight="1" thickBot="1">
      <c r="A34" s="293" t="s">
        <v>69</v>
      </c>
      <c r="B34" s="601" t="str">
        <f t="shared" si="3"/>
        <v>★</v>
      </c>
      <c r="C34" s="602"/>
      <c r="D34" s="603"/>
      <c r="E34" s="434">
        <v>7.46</v>
      </c>
      <c r="F34" s="434">
        <v>6.86</v>
      </c>
      <c r="G34" s="400">
        <f t="shared" si="1"/>
        <v>-0.59999999999999964</v>
      </c>
      <c r="H34" s="604"/>
      <c r="I34" s="605"/>
      <c r="J34" s="605"/>
      <c r="K34" s="605"/>
      <c r="L34" s="606"/>
      <c r="M34" s="470"/>
      <c r="N34" s="471"/>
      <c r="O34" s="356" t="s">
        <v>69</v>
      </c>
    </row>
    <row r="35" spans="1:16" ht="94.5" customHeight="1" thickBot="1">
      <c r="A35" s="363" t="s">
        <v>70</v>
      </c>
      <c r="B35" s="601" t="str">
        <f t="shared" si="3"/>
        <v>☆</v>
      </c>
      <c r="C35" s="602"/>
      <c r="D35" s="603"/>
      <c r="E35" s="434">
        <v>6.73</v>
      </c>
      <c r="F35" s="434">
        <v>7.06</v>
      </c>
      <c r="G35" s="400">
        <f t="shared" si="1"/>
        <v>0.32999999999999918</v>
      </c>
      <c r="H35" s="634" t="s">
        <v>325</v>
      </c>
      <c r="I35" s="635"/>
      <c r="J35" s="635"/>
      <c r="K35" s="635"/>
      <c r="L35" s="636"/>
      <c r="M35" s="564" t="s">
        <v>326</v>
      </c>
      <c r="N35" s="565">
        <v>44979</v>
      </c>
      <c r="O35" s="356" t="s">
        <v>70</v>
      </c>
    </row>
    <row r="36" spans="1:16" ht="92.4" customHeight="1" thickBot="1">
      <c r="A36" s="365" t="s">
        <v>71</v>
      </c>
      <c r="B36" s="601" t="str">
        <f t="shared" si="3"/>
        <v>★</v>
      </c>
      <c r="C36" s="602"/>
      <c r="D36" s="603"/>
      <c r="E36" s="434">
        <v>6.96</v>
      </c>
      <c r="F36" s="434">
        <v>6.31</v>
      </c>
      <c r="G36" s="400">
        <f t="shared" si="1"/>
        <v>-0.65000000000000036</v>
      </c>
      <c r="H36" s="604"/>
      <c r="I36" s="605"/>
      <c r="J36" s="605"/>
      <c r="K36" s="605"/>
      <c r="L36" s="606"/>
      <c r="M36" s="472"/>
      <c r="N36" s="473"/>
      <c r="O36" s="356" t="s">
        <v>71</v>
      </c>
    </row>
    <row r="37" spans="1:16" ht="87.75" customHeight="1" thickBot="1">
      <c r="A37" s="362" t="s">
        <v>72</v>
      </c>
      <c r="B37" s="601" t="str">
        <f t="shared" si="3"/>
        <v>☆</v>
      </c>
      <c r="C37" s="602"/>
      <c r="D37" s="603"/>
      <c r="E37" s="434">
        <v>6.41</v>
      </c>
      <c r="F37" s="434">
        <v>6.77</v>
      </c>
      <c r="G37" s="400">
        <f t="shared" si="1"/>
        <v>0.35999999999999943</v>
      </c>
      <c r="H37" s="604"/>
      <c r="I37" s="605"/>
      <c r="J37" s="605"/>
      <c r="K37" s="605"/>
      <c r="L37" s="606"/>
      <c r="M37" s="213"/>
      <c r="N37" s="214"/>
      <c r="O37" s="356" t="s">
        <v>72</v>
      </c>
    </row>
    <row r="38" spans="1:16" ht="75.75" customHeight="1" thickBot="1">
      <c r="A38" s="362" t="s">
        <v>73</v>
      </c>
      <c r="B38" s="601" t="str">
        <f t="shared" si="3"/>
        <v>★★</v>
      </c>
      <c r="C38" s="602"/>
      <c r="D38" s="603"/>
      <c r="E38" s="542">
        <v>14.03</v>
      </c>
      <c r="F38" s="542">
        <v>12.28</v>
      </c>
      <c r="G38" s="400">
        <f t="shared" si="1"/>
        <v>-1.75</v>
      </c>
      <c r="H38" s="604"/>
      <c r="I38" s="605"/>
      <c r="J38" s="605"/>
      <c r="K38" s="605"/>
      <c r="L38" s="606"/>
      <c r="M38" s="213"/>
      <c r="N38" s="214"/>
      <c r="O38" s="356" t="s">
        <v>73</v>
      </c>
    </row>
    <row r="39" spans="1:16" ht="70.2" customHeight="1" thickBot="1">
      <c r="A39" s="362" t="s">
        <v>74</v>
      </c>
      <c r="B39" s="601" t="str">
        <f t="shared" si="3"/>
        <v>☆</v>
      </c>
      <c r="C39" s="602"/>
      <c r="D39" s="603"/>
      <c r="E39" s="434">
        <v>10.07</v>
      </c>
      <c r="F39" s="434">
        <v>11.28</v>
      </c>
      <c r="G39" s="400">
        <f t="shared" si="1"/>
        <v>1.2099999999999991</v>
      </c>
      <c r="H39" s="604" t="s">
        <v>290</v>
      </c>
      <c r="I39" s="605"/>
      <c r="J39" s="605"/>
      <c r="K39" s="605"/>
      <c r="L39" s="606"/>
      <c r="M39" s="472" t="s">
        <v>291</v>
      </c>
      <c r="N39" s="473">
        <v>44969</v>
      </c>
      <c r="O39" s="356" t="s">
        <v>74</v>
      </c>
    </row>
    <row r="40" spans="1:16" ht="78.75" customHeight="1" thickBot="1">
      <c r="A40" s="362" t="s">
        <v>75</v>
      </c>
      <c r="B40" s="601" t="str">
        <f t="shared" si="3"/>
        <v>★</v>
      </c>
      <c r="C40" s="602"/>
      <c r="D40" s="603"/>
      <c r="E40" s="434">
        <v>6</v>
      </c>
      <c r="F40" s="159">
        <v>5.17</v>
      </c>
      <c r="G40" s="400">
        <f t="shared" si="1"/>
        <v>-0.83000000000000007</v>
      </c>
      <c r="H40" s="604"/>
      <c r="I40" s="605"/>
      <c r="J40" s="605"/>
      <c r="K40" s="605"/>
      <c r="L40" s="606"/>
      <c r="M40" s="213"/>
      <c r="N40" s="214"/>
      <c r="O40" s="356" t="s">
        <v>75</v>
      </c>
    </row>
    <row r="41" spans="1:16" ht="66" customHeight="1" thickBot="1">
      <c r="A41" s="362" t="s">
        <v>76</v>
      </c>
      <c r="B41" s="601" t="str">
        <f t="shared" si="3"/>
        <v>☆☆☆</v>
      </c>
      <c r="C41" s="602"/>
      <c r="D41" s="603"/>
      <c r="E41" s="434">
        <v>8.6300000000000008</v>
      </c>
      <c r="F41" s="434">
        <v>11.38</v>
      </c>
      <c r="G41" s="400">
        <f t="shared" si="1"/>
        <v>2.75</v>
      </c>
      <c r="H41" s="604"/>
      <c r="I41" s="605"/>
      <c r="J41" s="605"/>
      <c r="K41" s="605"/>
      <c r="L41" s="606"/>
      <c r="M41" s="213"/>
      <c r="N41" s="214"/>
      <c r="O41" s="356" t="s">
        <v>76</v>
      </c>
    </row>
    <row r="42" spans="1:16" ht="77.25" customHeight="1" thickBot="1">
      <c r="A42" s="362" t="s">
        <v>77</v>
      </c>
      <c r="B42" s="601" t="str">
        <f t="shared" si="3"/>
        <v>★</v>
      </c>
      <c r="C42" s="602"/>
      <c r="D42" s="603"/>
      <c r="E42" s="434">
        <v>9.6199999999999992</v>
      </c>
      <c r="F42" s="434">
        <v>9.02</v>
      </c>
      <c r="G42" s="400">
        <f t="shared" si="1"/>
        <v>-0.59999999999999964</v>
      </c>
      <c r="H42" s="604"/>
      <c r="I42" s="605"/>
      <c r="J42" s="605"/>
      <c r="K42" s="605"/>
      <c r="L42" s="606"/>
      <c r="M42" s="472"/>
      <c r="N42" s="214"/>
      <c r="O42" s="356" t="s">
        <v>77</v>
      </c>
      <c r="P42" s="57" t="s">
        <v>212</v>
      </c>
    </row>
    <row r="43" spans="1:16" ht="69.75" customHeight="1" thickBot="1">
      <c r="A43" s="362" t="s">
        <v>78</v>
      </c>
      <c r="B43" s="601" t="str">
        <f t="shared" si="3"/>
        <v>★</v>
      </c>
      <c r="C43" s="602"/>
      <c r="D43" s="603"/>
      <c r="E43" s="159">
        <v>4.43</v>
      </c>
      <c r="F43" s="159">
        <v>4.2300000000000004</v>
      </c>
      <c r="G43" s="400">
        <f t="shared" si="1"/>
        <v>-0.19999999999999929</v>
      </c>
      <c r="H43" s="607" t="s">
        <v>436</v>
      </c>
      <c r="I43" s="608"/>
      <c r="J43" s="608"/>
      <c r="K43" s="608"/>
      <c r="L43" s="609"/>
      <c r="M43" s="562" t="s">
        <v>437</v>
      </c>
      <c r="N43" s="563">
        <v>44983</v>
      </c>
      <c r="O43" s="356" t="s">
        <v>78</v>
      </c>
    </row>
    <row r="44" spans="1:16" ht="77.25" customHeight="1" thickBot="1">
      <c r="A44" s="366" t="s">
        <v>79</v>
      </c>
      <c r="B44" s="601" t="str">
        <f t="shared" si="3"/>
        <v>☆</v>
      </c>
      <c r="C44" s="602"/>
      <c r="D44" s="603"/>
      <c r="E44" s="434">
        <v>8.3000000000000007</v>
      </c>
      <c r="F44" s="434">
        <v>9.01</v>
      </c>
      <c r="G44" s="400">
        <f t="shared" si="1"/>
        <v>0.70999999999999908</v>
      </c>
      <c r="H44" s="637"/>
      <c r="I44" s="638"/>
      <c r="J44" s="638"/>
      <c r="K44" s="638"/>
      <c r="L44" s="638"/>
      <c r="M44" s="213"/>
      <c r="N44" s="529"/>
      <c r="O44" s="356" t="s">
        <v>79</v>
      </c>
    </row>
    <row r="45" spans="1:16" ht="81.75" customHeight="1" thickBot="1">
      <c r="A45" s="362" t="s">
        <v>80</v>
      </c>
      <c r="B45" s="601" t="str">
        <f t="shared" si="3"/>
        <v>☆</v>
      </c>
      <c r="C45" s="602"/>
      <c r="D45" s="603"/>
      <c r="E45" s="159">
        <v>5.95</v>
      </c>
      <c r="F45" s="434">
        <v>7.02</v>
      </c>
      <c r="G45" s="400">
        <f t="shared" si="1"/>
        <v>1.0699999999999994</v>
      </c>
      <c r="H45" s="639" t="s">
        <v>294</v>
      </c>
      <c r="I45" s="640"/>
      <c r="J45" s="640"/>
      <c r="K45" s="640"/>
      <c r="L45" s="641"/>
      <c r="M45" s="213" t="s">
        <v>295</v>
      </c>
      <c r="N45" s="559">
        <v>44975</v>
      </c>
      <c r="O45" s="356" t="s">
        <v>80</v>
      </c>
    </row>
    <row r="46" spans="1:16" ht="72.75" customHeight="1" thickBot="1">
      <c r="A46" s="362" t="s">
        <v>81</v>
      </c>
      <c r="B46" s="601" t="str">
        <f t="shared" si="3"/>
        <v>☆</v>
      </c>
      <c r="C46" s="602"/>
      <c r="D46" s="603"/>
      <c r="E46" s="159">
        <v>5.36</v>
      </c>
      <c r="F46" s="159">
        <v>5.53</v>
      </c>
      <c r="G46" s="400">
        <f t="shared" si="1"/>
        <v>0.16999999999999993</v>
      </c>
      <c r="H46" s="604"/>
      <c r="I46" s="605"/>
      <c r="J46" s="605"/>
      <c r="K46" s="605"/>
      <c r="L46" s="606"/>
      <c r="M46" s="213"/>
      <c r="N46" s="214"/>
      <c r="O46" s="356" t="s">
        <v>81</v>
      </c>
    </row>
    <row r="47" spans="1:16" ht="91.2" customHeight="1" thickBot="1">
      <c r="A47" s="362" t="s">
        <v>82</v>
      </c>
      <c r="B47" s="601" t="str">
        <f t="shared" si="3"/>
        <v>★</v>
      </c>
      <c r="C47" s="602"/>
      <c r="D47" s="603"/>
      <c r="E47" s="434">
        <v>6.61</v>
      </c>
      <c r="F47" s="434">
        <v>6.31</v>
      </c>
      <c r="G47" s="400">
        <f t="shared" si="1"/>
        <v>-0.30000000000000071</v>
      </c>
      <c r="H47" s="604"/>
      <c r="I47" s="605"/>
      <c r="J47" s="605"/>
      <c r="K47" s="605"/>
      <c r="L47" s="606"/>
      <c r="M47" s="541"/>
      <c r="N47" s="214"/>
      <c r="O47" s="356" t="s">
        <v>82</v>
      </c>
    </row>
    <row r="48" spans="1:16" ht="78.75" customHeight="1" thickBot="1">
      <c r="A48" s="362" t="s">
        <v>83</v>
      </c>
      <c r="B48" s="601" t="str">
        <f t="shared" si="3"/>
        <v>★</v>
      </c>
      <c r="C48" s="602"/>
      <c r="D48" s="603"/>
      <c r="E48" s="159">
        <v>5.74</v>
      </c>
      <c r="F48" s="159">
        <v>4.62</v>
      </c>
      <c r="G48" s="400">
        <f t="shared" si="1"/>
        <v>-1.1200000000000001</v>
      </c>
      <c r="H48" s="645" t="s">
        <v>324</v>
      </c>
      <c r="I48" s="646"/>
      <c r="J48" s="646"/>
      <c r="K48" s="646"/>
      <c r="L48" s="647"/>
      <c r="M48" s="562" t="s">
        <v>323</v>
      </c>
      <c r="N48" s="563">
        <v>44980</v>
      </c>
      <c r="O48" s="356" t="s">
        <v>83</v>
      </c>
    </row>
    <row r="49" spans="1:15" ht="74.25" customHeight="1" thickBot="1">
      <c r="A49" s="362" t="s">
        <v>84</v>
      </c>
      <c r="B49" s="601" t="str">
        <f t="shared" si="3"/>
        <v>★</v>
      </c>
      <c r="C49" s="602"/>
      <c r="D49" s="603"/>
      <c r="E49" s="434">
        <v>6.67</v>
      </c>
      <c r="F49" s="434">
        <v>6.64</v>
      </c>
      <c r="G49" s="400">
        <f t="shared" si="1"/>
        <v>-3.0000000000000249E-2</v>
      </c>
      <c r="H49" s="604" t="s">
        <v>284</v>
      </c>
      <c r="I49" s="605"/>
      <c r="J49" s="605"/>
      <c r="K49" s="605"/>
      <c r="L49" s="606"/>
      <c r="M49" s="560" t="s">
        <v>285</v>
      </c>
      <c r="N49" s="214">
        <v>44972</v>
      </c>
      <c r="O49" s="356" t="s">
        <v>84</v>
      </c>
    </row>
    <row r="50" spans="1:15" ht="73.2" customHeight="1" thickBot="1">
      <c r="A50" s="362" t="s">
        <v>85</v>
      </c>
      <c r="B50" s="601" t="str">
        <f t="shared" si="3"/>
        <v>☆</v>
      </c>
      <c r="C50" s="602"/>
      <c r="D50" s="603"/>
      <c r="E50" s="434">
        <v>9.19</v>
      </c>
      <c r="F50" s="434">
        <v>9.32</v>
      </c>
      <c r="G50" s="400">
        <f t="shared" si="1"/>
        <v>0.13000000000000078</v>
      </c>
      <c r="H50" s="642" t="s">
        <v>292</v>
      </c>
      <c r="I50" s="643"/>
      <c r="J50" s="643"/>
      <c r="K50" s="643"/>
      <c r="L50" s="644"/>
      <c r="M50" s="213" t="s">
        <v>293</v>
      </c>
      <c r="N50" s="214">
        <v>44974</v>
      </c>
      <c r="O50" s="356" t="s">
        <v>85</v>
      </c>
    </row>
    <row r="51" spans="1:15" ht="73.5" customHeight="1" thickBot="1">
      <c r="A51" s="362" t="s">
        <v>86</v>
      </c>
      <c r="B51" s="601" t="str">
        <f t="shared" si="3"/>
        <v>☆☆</v>
      </c>
      <c r="C51" s="602"/>
      <c r="D51" s="603"/>
      <c r="E51" s="159">
        <v>5.56</v>
      </c>
      <c r="F51" s="434">
        <v>7.09</v>
      </c>
      <c r="G51" s="400">
        <f t="shared" si="1"/>
        <v>1.5300000000000002</v>
      </c>
      <c r="H51" s="604"/>
      <c r="I51" s="605"/>
      <c r="J51" s="605"/>
      <c r="K51" s="605"/>
      <c r="L51" s="606"/>
      <c r="M51" s="474"/>
      <c r="N51" s="475"/>
      <c r="O51" s="356" t="s">
        <v>86</v>
      </c>
    </row>
    <row r="52" spans="1:15" ht="75" customHeight="1" thickBot="1">
      <c r="A52" s="362" t="s">
        <v>87</v>
      </c>
      <c r="B52" s="601" t="str">
        <f t="shared" si="3"/>
        <v>★</v>
      </c>
      <c r="C52" s="602"/>
      <c r="D52" s="603"/>
      <c r="E52" s="159">
        <v>5.67</v>
      </c>
      <c r="F52" s="159">
        <v>5.17</v>
      </c>
      <c r="G52" s="400">
        <f t="shared" si="1"/>
        <v>-0.5</v>
      </c>
      <c r="H52" s="604"/>
      <c r="I52" s="605"/>
      <c r="J52" s="605"/>
      <c r="K52" s="605"/>
      <c r="L52" s="606"/>
      <c r="M52" s="213"/>
      <c r="N52" s="214"/>
      <c r="O52" s="356" t="s">
        <v>87</v>
      </c>
    </row>
    <row r="53" spans="1:15" ht="77.25" customHeight="1" thickBot="1">
      <c r="A53" s="362" t="s">
        <v>88</v>
      </c>
      <c r="B53" s="601" t="str">
        <f t="shared" si="3"/>
        <v>★</v>
      </c>
      <c r="C53" s="602"/>
      <c r="D53" s="603"/>
      <c r="E53" s="434">
        <v>8.2100000000000009</v>
      </c>
      <c r="F53" s="434">
        <v>8</v>
      </c>
      <c r="G53" s="400">
        <f t="shared" si="1"/>
        <v>-0.21000000000000085</v>
      </c>
      <c r="H53" s="604"/>
      <c r="I53" s="605"/>
      <c r="J53" s="605"/>
      <c r="K53" s="605"/>
      <c r="L53" s="606"/>
      <c r="M53" s="213"/>
      <c r="N53" s="214"/>
      <c r="O53" s="356" t="s">
        <v>88</v>
      </c>
    </row>
    <row r="54" spans="1:15" ht="63.75" customHeight="1" thickBot="1">
      <c r="A54" s="362" t="s">
        <v>89</v>
      </c>
      <c r="B54" s="601" t="str">
        <f t="shared" si="3"/>
        <v>☆</v>
      </c>
      <c r="C54" s="602"/>
      <c r="D54" s="603"/>
      <c r="E54" s="434">
        <v>8.6999999999999993</v>
      </c>
      <c r="F54" s="434">
        <v>9.6999999999999993</v>
      </c>
      <c r="G54" s="400">
        <f t="shared" si="1"/>
        <v>1</v>
      </c>
      <c r="H54" s="604"/>
      <c r="I54" s="605"/>
      <c r="J54" s="605"/>
      <c r="K54" s="605"/>
      <c r="L54" s="606"/>
      <c r="M54" s="213"/>
      <c r="N54" s="214"/>
      <c r="O54" s="356" t="s">
        <v>89</v>
      </c>
    </row>
    <row r="55" spans="1:15" ht="93.6" customHeight="1" thickBot="1">
      <c r="A55" s="362" t="s">
        <v>90</v>
      </c>
      <c r="B55" s="601" t="str">
        <f t="shared" si="3"/>
        <v>★</v>
      </c>
      <c r="C55" s="602"/>
      <c r="D55" s="603"/>
      <c r="E55" s="434">
        <v>7.13</v>
      </c>
      <c r="F55" s="434">
        <v>7.11</v>
      </c>
      <c r="G55" s="400">
        <f t="shared" si="1"/>
        <v>-1.9999999999999574E-2</v>
      </c>
      <c r="H55" s="604"/>
      <c r="I55" s="605"/>
      <c r="J55" s="605"/>
      <c r="K55" s="605"/>
      <c r="L55" s="606"/>
      <c r="M55" s="213"/>
      <c r="N55" s="214"/>
      <c r="O55" s="356" t="s">
        <v>90</v>
      </c>
    </row>
    <row r="56" spans="1:15" ht="80.25" customHeight="1" thickBot="1">
      <c r="A56" s="362" t="s">
        <v>91</v>
      </c>
      <c r="B56" s="601" t="str">
        <f t="shared" si="3"/>
        <v>☆</v>
      </c>
      <c r="C56" s="602"/>
      <c r="D56" s="603"/>
      <c r="E56" s="434">
        <v>8.26</v>
      </c>
      <c r="F56" s="434">
        <v>8.2799999999999994</v>
      </c>
      <c r="G56" s="400">
        <f t="shared" si="1"/>
        <v>1.9999999999999574E-2</v>
      </c>
      <c r="H56" s="604"/>
      <c r="I56" s="605"/>
      <c r="J56" s="605"/>
      <c r="K56" s="605"/>
      <c r="L56" s="606"/>
      <c r="M56" s="213"/>
      <c r="N56" s="214"/>
      <c r="O56" s="356" t="s">
        <v>91</v>
      </c>
    </row>
    <row r="57" spans="1:15" ht="63.75" customHeight="1" thickBot="1">
      <c r="A57" s="362" t="s">
        <v>92</v>
      </c>
      <c r="B57" s="601" t="str">
        <f t="shared" si="3"/>
        <v>★★</v>
      </c>
      <c r="C57" s="602"/>
      <c r="D57" s="603"/>
      <c r="E57" s="434">
        <v>11.84</v>
      </c>
      <c r="F57" s="434">
        <v>9.6199999999999992</v>
      </c>
      <c r="G57" s="400">
        <f t="shared" si="1"/>
        <v>-2.2200000000000006</v>
      </c>
      <c r="H57" s="642"/>
      <c r="I57" s="643"/>
      <c r="J57" s="643"/>
      <c r="K57" s="643"/>
      <c r="L57" s="644"/>
      <c r="M57" s="213"/>
      <c r="N57" s="214"/>
      <c r="O57" s="356" t="s">
        <v>92</v>
      </c>
    </row>
    <row r="58" spans="1:15" ht="69.75" customHeight="1" thickBot="1">
      <c r="A58" s="362" t="s">
        <v>93</v>
      </c>
      <c r="B58" s="601" t="str">
        <f t="shared" si="3"/>
        <v>★</v>
      </c>
      <c r="C58" s="602"/>
      <c r="D58" s="603"/>
      <c r="E58" s="434">
        <v>7.96</v>
      </c>
      <c r="F58" s="434">
        <v>7.22</v>
      </c>
      <c r="G58" s="400">
        <f t="shared" si="1"/>
        <v>-0.74000000000000021</v>
      </c>
      <c r="H58" s="604"/>
      <c r="I58" s="605"/>
      <c r="J58" s="605"/>
      <c r="K58" s="605"/>
      <c r="L58" s="606"/>
      <c r="M58" s="213"/>
      <c r="N58" s="214"/>
      <c r="O58" s="356" t="s">
        <v>93</v>
      </c>
    </row>
    <row r="59" spans="1:15" ht="76.2" customHeight="1" thickBot="1">
      <c r="A59" s="362" t="s">
        <v>94</v>
      </c>
      <c r="B59" s="601" t="str">
        <f t="shared" si="3"/>
        <v>★</v>
      </c>
      <c r="C59" s="602"/>
      <c r="D59" s="603"/>
      <c r="E59" s="434">
        <v>11.32</v>
      </c>
      <c r="F59" s="434">
        <v>10.14</v>
      </c>
      <c r="G59" s="400">
        <f t="shared" si="1"/>
        <v>-1.1799999999999997</v>
      </c>
      <c r="H59" s="604"/>
      <c r="I59" s="605"/>
      <c r="J59" s="605"/>
      <c r="K59" s="605"/>
      <c r="L59" s="606"/>
      <c r="M59" s="474"/>
      <c r="N59" s="475"/>
      <c r="O59" s="356" t="s">
        <v>94</v>
      </c>
    </row>
    <row r="60" spans="1:15" ht="91.95" customHeight="1" thickBot="1">
      <c r="A60" s="362" t="s">
        <v>95</v>
      </c>
      <c r="B60" s="601" t="str">
        <f t="shared" si="3"/>
        <v>☆☆☆☆</v>
      </c>
      <c r="C60" s="602"/>
      <c r="D60" s="603"/>
      <c r="E60" s="434">
        <v>10.46</v>
      </c>
      <c r="F60" s="542">
        <v>17.54</v>
      </c>
      <c r="G60" s="400">
        <f t="shared" si="1"/>
        <v>7.0799999999999983</v>
      </c>
      <c r="H60" s="607" t="s">
        <v>317</v>
      </c>
      <c r="I60" s="608"/>
      <c r="J60" s="608"/>
      <c r="K60" s="608"/>
      <c r="L60" s="609"/>
      <c r="M60" s="562" t="s">
        <v>318</v>
      </c>
      <c r="N60" s="563">
        <v>44981</v>
      </c>
      <c r="O60" s="356" t="s">
        <v>95</v>
      </c>
    </row>
    <row r="61" spans="1:15" ht="81" customHeight="1" thickBot="1">
      <c r="A61" s="362" t="s">
        <v>96</v>
      </c>
      <c r="B61" s="601" t="str">
        <f t="shared" si="3"/>
        <v>★</v>
      </c>
      <c r="C61" s="602"/>
      <c r="D61" s="603"/>
      <c r="E61" s="434">
        <v>8.11</v>
      </c>
      <c r="F61" s="434">
        <v>6.74</v>
      </c>
      <c r="G61" s="400">
        <f t="shared" si="1"/>
        <v>-1.3699999999999992</v>
      </c>
      <c r="H61" s="604"/>
      <c r="I61" s="605"/>
      <c r="J61" s="605"/>
      <c r="K61" s="605"/>
      <c r="L61" s="606"/>
      <c r="M61" s="213"/>
      <c r="N61" s="214"/>
      <c r="O61" s="356" t="s">
        <v>96</v>
      </c>
    </row>
    <row r="62" spans="1:15" ht="75.599999999999994" customHeight="1" thickBot="1">
      <c r="A62" s="362" t="s">
        <v>97</v>
      </c>
      <c r="B62" s="601" t="str">
        <f t="shared" si="3"/>
        <v>☆</v>
      </c>
      <c r="C62" s="602"/>
      <c r="D62" s="603"/>
      <c r="E62" s="434">
        <v>6.12</v>
      </c>
      <c r="F62" s="434">
        <v>7.26</v>
      </c>
      <c r="G62" s="400">
        <f t="shared" si="1"/>
        <v>1.1399999999999997</v>
      </c>
      <c r="H62" s="604" t="s">
        <v>288</v>
      </c>
      <c r="I62" s="605"/>
      <c r="J62" s="605"/>
      <c r="K62" s="605"/>
      <c r="L62" s="606"/>
      <c r="M62" s="561" t="s">
        <v>289</v>
      </c>
      <c r="N62" s="214">
        <v>44971</v>
      </c>
      <c r="O62" s="356" t="s">
        <v>97</v>
      </c>
    </row>
    <row r="63" spans="1:15" ht="87" customHeight="1" thickBot="1">
      <c r="A63" s="362" t="s">
        <v>98</v>
      </c>
      <c r="B63" s="601" t="str">
        <f t="shared" si="3"/>
        <v>☆</v>
      </c>
      <c r="C63" s="602"/>
      <c r="D63" s="603"/>
      <c r="E63" s="159">
        <v>3.26</v>
      </c>
      <c r="F63" s="159">
        <v>4.09</v>
      </c>
      <c r="G63" s="400">
        <f t="shared" si="1"/>
        <v>0.83000000000000007</v>
      </c>
      <c r="H63" s="604"/>
      <c r="I63" s="605"/>
      <c r="J63" s="605"/>
      <c r="K63" s="605"/>
      <c r="L63" s="606"/>
      <c r="M63" s="530"/>
      <c r="N63" s="214"/>
      <c r="O63" s="356" t="s">
        <v>98</v>
      </c>
    </row>
    <row r="64" spans="1:15" ht="73.2" customHeight="1" thickBot="1">
      <c r="A64" s="362" t="s">
        <v>99</v>
      </c>
      <c r="B64" s="601" t="str">
        <f t="shared" si="3"/>
        <v>★</v>
      </c>
      <c r="C64" s="602"/>
      <c r="D64" s="603"/>
      <c r="E64" s="159">
        <v>5.34</v>
      </c>
      <c r="F64" s="159">
        <v>4.3</v>
      </c>
      <c r="G64" s="400">
        <f t="shared" si="1"/>
        <v>-1.04</v>
      </c>
      <c r="H64" s="687" t="s">
        <v>321</v>
      </c>
      <c r="I64" s="688"/>
      <c r="J64" s="688"/>
      <c r="K64" s="688"/>
      <c r="L64" s="689"/>
      <c r="M64" s="562" t="s">
        <v>322</v>
      </c>
      <c r="N64" s="563">
        <v>44980</v>
      </c>
      <c r="O64" s="356" t="s">
        <v>99</v>
      </c>
    </row>
    <row r="65" spans="1:18" ht="80.25" customHeight="1" thickBot="1">
      <c r="A65" s="362" t="s">
        <v>100</v>
      </c>
      <c r="B65" s="601" t="str">
        <f t="shared" si="3"/>
        <v>★</v>
      </c>
      <c r="C65" s="602"/>
      <c r="D65" s="603"/>
      <c r="E65" s="434">
        <v>7.02</v>
      </c>
      <c r="F65" s="434">
        <v>6.6</v>
      </c>
      <c r="G65" s="400">
        <f t="shared" si="1"/>
        <v>-0.41999999999999993</v>
      </c>
      <c r="H65" s="642"/>
      <c r="I65" s="643"/>
      <c r="J65" s="643"/>
      <c r="K65" s="643"/>
      <c r="L65" s="644"/>
      <c r="M65" s="531"/>
      <c r="N65" s="214"/>
      <c r="O65" s="356" t="s">
        <v>100</v>
      </c>
    </row>
    <row r="66" spans="1:18" ht="88.5" customHeight="1" thickBot="1">
      <c r="A66" s="362" t="s">
        <v>101</v>
      </c>
      <c r="B66" s="601" t="str">
        <f t="shared" si="3"/>
        <v>★★★</v>
      </c>
      <c r="C66" s="602"/>
      <c r="D66" s="603"/>
      <c r="E66" s="542">
        <v>14.42</v>
      </c>
      <c r="F66" s="434">
        <v>11.97</v>
      </c>
      <c r="G66" s="400">
        <f t="shared" si="1"/>
        <v>-2.4499999999999993</v>
      </c>
      <c r="H66" s="642"/>
      <c r="I66" s="643"/>
      <c r="J66" s="643"/>
      <c r="K66" s="643"/>
      <c r="L66" s="644"/>
      <c r="M66" s="213"/>
      <c r="N66" s="214"/>
      <c r="O66" s="356" t="s">
        <v>101</v>
      </c>
    </row>
    <row r="67" spans="1:18" ht="78.75" customHeight="1" thickBot="1">
      <c r="A67" s="362" t="s">
        <v>102</v>
      </c>
      <c r="B67" s="601" t="str">
        <f t="shared" si="3"/>
        <v>☆</v>
      </c>
      <c r="C67" s="602"/>
      <c r="D67" s="603"/>
      <c r="E67" s="542">
        <v>13.89</v>
      </c>
      <c r="F67" s="542">
        <v>14.47</v>
      </c>
      <c r="G67" s="400">
        <f t="shared" si="1"/>
        <v>0.58000000000000007</v>
      </c>
      <c r="H67" s="604"/>
      <c r="I67" s="605"/>
      <c r="J67" s="605"/>
      <c r="K67" s="605"/>
      <c r="L67" s="606"/>
      <c r="M67" s="213"/>
      <c r="N67" s="214"/>
      <c r="O67" s="356" t="s">
        <v>102</v>
      </c>
    </row>
    <row r="68" spans="1:18" ht="63" customHeight="1" thickBot="1">
      <c r="A68" s="365" t="s">
        <v>103</v>
      </c>
      <c r="B68" s="601" t="str">
        <f t="shared" si="3"/>
        <v>★</v>
      </c>
      <c r="C68" s="602"/>
      <c r="D68" s="603"/>
      <c r="E68" s="434">
        <v>9.93</v>
      </c>
      <c r="F68" s="434">
        <v>8.67</v>
      </c>
      <c r="G68" s="400">
        <f t="shared" si="1"/>
        <v>-1.2599999999999998</v>
      </c>
      <c r="H68" s="604"/>
      <c r="I68" s="605"/>
      <c r="J68" s="605"/>
      <c r="K68" s="605"/>
      <c r="L68" s="606"/>
      <c r="M68" s="474"/>
      <c r="N68" s="214"/>
      <c r="O68" s="356" t="s">
        <v>103</v>
      </c>
    </row>
    <row r="69" spans="1:18" ht="72.75" customHeight="1" thickBot="1">
      <c r="A69" s="363" t="s">
        <v>104</v>
      </c>
      <c r="B69" s="601" t="str">
        <f t="shared" si="3"/>
        <v>★</v>
      </c>
      <c r="C69" s="602"/>
      <c r="D69" s="603"/>
      <c r="E69" s="443">
        <v>1.69</v>
      </c>
      <c r="F69" s="443">
        <v>1.5</v>
      </c>
      <c r="G69" s="400">
        <f t="shared" si="1"/>
        <v>-0.18999999999999995</v>
      </c>
      <c r="H69" s="642"/>
      <c r="I69" s="643"/>
      <c r="J69" s="643"/>
      <c r="K69" s="643"/>
      <c r="L69" s="644"/>
      <c r="M69" s="213"/>
      <c r="N69" s="214"/>
      <c r="O69" s="356" t="s">
        <v>104</v>
      </c>
    </row>
    <row r="70" spans="1:18" ht="58.5" customHeight="1" thickBot="1">
      <c r="A70" s="294" t="s">
        <v>105</v>
      </c>
      <c r="B70" s="601" t="str">
        <f t="shared" si="3"/>
        <v>☆</v>
      </c>
      <c r="C70" s="602"/>
      <c r="D70" s="603"/>
      <c r="E70" s="434">
        <v>7.27</v>
      </c>
      <c r="F70" s="434">
        <v>7.31</v>
      </c>
      <c r="G70" s="400">
        <f t="shared" si="1"/>
        <v>4.0000000000000036E-2</v>
      </c>
      <c r="H70" s="604"/>
      <c r="I70" s="605"/>
      <c r="J70" s="605"/>
      <c r="K70" s="605"/>
      <c r="L70" s="606"/>
      <c r="M70" s="295"/>
      <c r="N70" s="214"/>
      <c r="O70" s="356"/>
    </row>
    <row r="71" spans="1:18" ht="42.75" customHeight="1" thickBot="1">
      <c r="A71" s="296"/>
      <c r="B71" s="296"/>
      <c r="C71" s="296"/>
      <c r="D71" s="296"/>
      <c r="E71" s="678"/>
      <c r="F71" s="678"/>
      <c r="G71" s="678"/>
      <c r="H71" s="678"/>
      <c r="I71" s="678"/>
      <c r="J71" s="678"/>
      <c r="K71" s="678"/>
      <c r="L71" s="678"/>
      <c r="M71" s="58">
        <f>COUNTIF(E23:E69,"&gt;=10")</f>
        <v>9</v>
      </c>
      <c r="N71" s="58">
        <f>COUNTIF(F23:F69,"&gt;=10")</f>
        <v>8</v>
      </c>
      <c r="O71" s="58" t="s">
        <v>29</v>
      </c>
    </row>
    <row r="72" spans="1:18" ht="36.75" customHeight="1" thickBot="1">
      <c r="A72" s="79" t="s">
        <v>21</v>
      </c>
      <c r="B72" s="80"/>
      <c r="C72" s="140"/>
      <c r="D72" s="140"/>
      <c r="E72" s="679" t="s">
        <v>20</v>
      </c>
      <c r="F72" s="679"/>
      <c r="G72" s="679"/>
      <c r="H72" s="680" t="s">
        <v>239</v>
      </c>
      <c r="I72" s="681"/>
      <c r="J72" s="80"/>
      <c r="K72" s="81"/>
      <c r="L72" s="81"/>
      <c r="M72" s="82"/>
      <c r="N72" s="83"/>
    </row>
    <row r="73" spans="1:18" ht="36.75" customHeight="1" thickBot="1">
      <c r="A73" s="84"/>
      <c r="B73" s="297"/>
      <c r="C73" s="684" t="s">
        <v>314</v>
      </c>
      <c r="D73" s="685"/>
      <c r="E73" s="685"/>
      <c r="F73" s="686"/>
      <c r="G73" s="85">
        <f>+F70</f>
        <v>7.31</v>
      </c>
      <c r="H73" s="86" t="s">
        <v>106</v>
      </c>
      <c r="I73" s="682">
        <f>+G70</f>
        <v>4.0000000000000036E-2</v>
      </c>
      <c r="J73" s="683"/>
      <c r="K73" s="298"/>
      <c r="L73" s="298"/>
      <c r="M73" s="299"/>
      <c r="N73" s="87"/>
    </row>
    <row r="74" spans="1:18" ht="36.75" customHeight="1" thickBot="1">
      <c r="A74" s="84"/>
      <c r="B74" s="297"/>
      <c r="C74" s="648" t="s">
        <v>107</v>
      </c>
      <c r="D74" s="649"/>
      <c r="E74" s="649"/>
      <c r="F74" s="650"/>
      <c r="G74" s="88">
        <f>+F35</f>
        <v>7.06</v>
      </c>
      <c r="H74" s="89" t="s">
        <v>106</v>
      </c>
      <c r="I74" s="651">
        <f>+G35</f>
        <v>0.32999999999999918</v>
      </c>
      <c r="J74" s="652"/>
      <c r="K74" s="298"/>
      <c r="L74" s="298"/>
      <c r="M74" s="299"/>
      <c r="N74" s="87"/>
      <c r="R74" s="337" t="s">
        <v>21</v>
      </c>
    </row>
    <row r="75" spans="1:18" ht="36.75" customHeight="1" thickBot="1">
      <c r="A75" s="84"/>
      <c r="B75" s="297"/>
      <c r="C75" s="653" t="s">
        <v>108</v>
      </c>
      <c r="D75" s="654"/>
      <c r="E75" s="654"/>
      <c r="F75" s="90" t="str">
        <f>VLOOKUP(G75,F:P,10,0)</f>
        <v>愛媛県</v>
      </c>
      <c r="G75" s="91">
        <f>MAX(F23:F70)</f>
        <v>17.54</v>
      </c>
      <c r="H75" s="655" t="s">
        <v>109</v>
      </c>
      <c r="I75" s="656"/>
      <c r="J75" s="656"/>
      <c r="K75" s="92">
        <f>+N71</f>
        <v>8</v>
      </c>
      <c r="L75" s="93" t="s">
        <v>110</v>
      </c>
      <c r="M75" s="94">
        <f>N71-M71</f>
        <v>-1</v>
      </c>
      <c r="N75" s="87"/>
      <c r="R75" s="338"/>
    </row>
    <row r="76" spans="1:18" ht="36.75" customHeight="1" thickBot="1">
      <c r="A76" s="95"/>
      <c r="B76" s="96"/>
      <c r="C76" s="96"/>
      <c r="D76" s="96"/>
      <c r="E76" s="96"/>
      <c r="F76" s="96"/>
      <c r="G76" s="96"/>
      <c r="H76" s="96"/>
      <c r="I76" s="96"/>
      <c r="J76" s="96"/>
      <c r="K76" s="97"/>
      <c r="L76" s="97"/>
      <c r="M76" s="98"/>
      <c r="N76" s="99"/>
      <c r="R76" s="338"/>
    </row>
    <row r="77" spans="1:18" ht="30.75" customHeight="1">
      <c r="A77" s="124"/>
      <c r="B77" s="124"/>
      <c r="C77" s="124"/>
      <c r="D77" s="124"/>
      <c r="E77" s="124"/>
      <c r="F77" s="124"/>
      <c r="G77" s="124"/>
      <c r="H77" s="124"/>
      <c r="I77" s="124"/>
      <c r="J77" s="124"/>
      <c r="K77" s="300"/>
      <c r="L77" s="300"/>
      <c r="M77" s="301"/>
      <c r="N77" s="302"/>
      <c r="R77" s="339"/>
    </row>
    <row r="78" spans="1:18" ht="30.75" customHeight="1" thickBot="1">
      <c r="A78" s="303"/>
      <c r="B78" s="303"/>
      <c r="C78" s="303"/>
      <c r="D78" s="303"/>
      <c r="E78" s="303"/>
      <c r="F78" s="303"/>
      <c r="G78" s="303"/>
      <c r="H78" s="303"/>
      <c r="I78" s="303"/>
      <c r="J78" s="303"/>
      <c r="K78" s="304"/>
      <c r="L78" s="304"/>
      <c r="M78" s="305"/>
      <c r="N78" s="303"/>
    </row>
    <row r="79" spans="1:18" ht="24.75" customHeight="1" thickTop="1">
      <c r="A79" s="657">
        <v>3</v>
      </c>
      <c r="B79" s="660" t="s">
        <v>268</v>
      </c>
      <c r="C79" s="661"/>
      <c r="D79" s="661"/>
      <c r="E79" s="661"/>
      <c r="F79" s="662"/>
      <c r="G79" s="669" t="s">
        <v>269</v>
      </c>
      <c r="H79" s="670"/>
      <c r="I79" s="670"/>
      <c r="J79" s="670"/>
      <c r="K79" s="670"/>
      <c r="L79" s="670"/>
      <c r="M79" s="670"/>
      <c r="N79" s="671"/>
    </row>
    <row r="80" spans="1:18" ht="24.75" customHeight="1">
      <c r="A80" s="658"/>
      <c r="B80" s="663"/>
      <c r="C80" s="664"/>
      <c r="D80" s="664"/>
      <c r="E80" s="664"/>
      <c r="F80" s="665"/>
      <c r="G80" s="672"/>
      <c r="H80" s="673"/>
      <c r="I80" s="673"/>
      <c r="J80" s="673"/>
      <c r="K80" s="673"/>
      <c r="L80" s="673"/>
      <c r="M80" s="673"/>
      <c r="N80" s="674"/>
      <c r="O80" s="306" t="s">
        <v>29</v>
      </c>
      <c r="P80" s="306"/>
    </row>
    <row r="81" spans="1:16" ht="24.75" customHeight="1">
      <c r="A81" s="658"/>
      <c r="B81" s="663"/>
      <c r="C81" s="664"/>
      <c r="D81" s="664"/>
      <c r="E81" s="664"/>
      <c r="F81" s="665"/>
      <c r="G81" s="672"/>
      <c r="H81" s="673"/>
      <c r="I81" s="673"/>
      <c r="J81" s="673"/>
      <c r="K81" s="673"/>
      <c r="L81" s="673"/>
      <c r="M81" s="673"/>
      <c r="N81" s="674"/>
      <c r="O81" s="306" t="s">
        <v>21</v>
      </c>
      <c r="P81" s="306" t="s">
        <v>111</v>
      </c>
    </row>
    <row r="82" spans="1:16" ht="24.75" customHeight="1">
      <c r="A82" s="658"/>
      <c r="B82" s="663"/>
      <c r="C82" s="664"/>
      <c r="D82" s="664"/>
      <c r="E82" s="664"/>
      <c r="F82" s="665"/>
      <c r="G82" s="672"/>
      <c r="H82" s="673"/>
      <c r="I82" s="673"/>
      <c r="J82" s="673"/>
      <c r="K82" s="673"/>
      <c r="L82" s="673"/>
      <c r="M82" s="673"/>
      <c r="N82" s="674"/>
      <c r="O82" s="307"/>
      <c r="P82" s="306"/>
    </row>
    <row r="83" spans="1:16" ht="46.2" customHeight="1" thickBot="1">
      <c r="A83" s="659"/>
      <c r="B83" s="666"/>
      <c r="C83" s="667"/>
      <c r="D83" s="667"/>
      <c r="E83" s="667"/>
      <c r="F83" s="668"/>
      <c r="G83" s="675"/>
      <c r="H83" s="676"/>
      <c r="I83" s="676"/>
      <c r="J83" s="676"/>
      <c r="K83" s="676"/>
      <c r="L83" s="676"/>
      <c r="M83" s="676"/>
      <c r="N83" s="677"/>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18439-DC8E-458B-860C-7575EF422CC0}">
  <dimension ref="A1:P27"/>
  <sheetViews>
    <sheetView view="pageBreakPreview" zoomScale="95" zoomScaleNormal="75" zoomScaleSheetLayoutView="95" workbookViewId="0">
      <selection activeCell="T11" sqref="T11"/>
    </sheetView>
  </sheetViews>
  <sheetFormatPr defaultColWidth="9" defaultRowHeight="13.2"/>
  <cols>
    <col min="1" max="1" width="4.88671875" style="568" customWidth="1"/>
    <col min="2" max="11" width="9" style="568"/>
    <col min="12" max="12" width="32.77734375" style="568" customWidth="1"/>
    <col min="13" max="13" width="4.21875" style="568" customWidth="1"/>
    <col min="14" max="14" width="3.44140625" style="568" customWidth="1"/>
    <col min="15" max="16384" width="9" style="568"/>
  </cols>
  <sheetData>
    <row r="1" spans="1:16" ht="23.4">
      <c r="A1" s="701" t="s">
        <v>264</v>
      </c>
      <c r="B1" s="701"/>
      <c r="C1" s="701"/>
      <c r="D1" s="701"/>
      <c r="E1" s="701"/>
      <c r="F1" s="701"/>
      <c r="G1" s="701"/>
      <c r="H1" s="701"/>
      <c r="I1" s="701"/>
      <c r="J1" s="702"/>
      <c r="K1" s="702"/>
      <c r="L1" s="702"/>
      <c r="M1" s="702"/>
    </row>
    <row r="2" spans="1:16" ht="19.2">
      <c r="A2" s="703" t="s">
        <v>335</v>
      </c>
      <c r="B2" s="703"/>
      <c r="C2" s="703"/>
      <c r="D2" s="703"/>
      <c r="E2" s="703"/>
      <c r="F2" s="703"/>
      <c r="G2" s="703"/>
      <c r="H2" s="703"/>
      <c r="I2" s="703"/>
      <c r="J2" s="704"/>
      <c r="K2" s="704"/>
      <c r="L2" s="704"/>
      <c r="M2" s="704"/>
      <c r="N2" s="573"/>
      <c r="P2" s="572"/>
    </row>
    <row r="3" spans="1:16" ht="29.4" customHeight="1">
      <c r="A3" s="705" t="s">
        <v>334</v>
      </c>
      <c r="B3" s="705"/>
      <c r="C3" s="705"/>
      <c r="D3" s="705"/>
      <c r="E3" s="705"/>
      <c r="F3" s="705"/>
      <c r="G3" s="705"/>
      <c r="H3" s="705"/>
      <c r="I3" s="705"/>
      <c r="J3" s="706"/>
      <c r="K3" s="706"/>
      <c r="L3" s="706"/>
      <c r="M3" s="706"/>
      <c r="N3" s="707"/>
      <c r="O3" s="571"/>
      <c r="P3" s="425"/>
    </row>
    <row r="4" spans="1:16" ht="17.399999999999999">
      <c r="A4" s="708" t="s">
        <v>333</v>
      </c>
      <c r="B4" s="708"/>
      <c r="C4" s="708"/>
      <c r="D4" s="708"/>
      <c r="E4" s="708"/>
      <c r="F4" s="708"/>
      <c r="G4" s="708"/>
      <c r="H4" s="708"/>
      <c r="I4" s="708"/>
      <c r="J4" s="709"/>
      <c r="K4" s="709"/>
      <c r="L4" s="709"/>
      <c r="M4" s="709"/>
      <c r="N4" s="707"/>
      <c r="P4" s="572"/>
    </row>
    <row r="5" spans="1:16" ht="16.8" thickBot="1">
      <c r="A5" s="574"/>
      <c r="B5" s="575"/>
      <c r="C5" s="575"/>
      <c r="D5" s="575"/>
      <c r="E5" s="575"/>
      <c r="F5" s="575"/>
      <c r="G5" s="575"/>
      <c r="H5" s="575"/>
      <c r="I5" s="575"/>
      <c r="J5" s="575"/>
      <c r="K5" s="575"/>
      <c r="L5" s="575"/>
      <c r="M5" s="575"/>
      <c r="N5" s="707"/>
    </row>
    <row r="6" spans="1:16" ht="24" customHeight="1" thickTop="1">
      <c r="A6" s="575"/>
      <c r="B6" s="710" t="s">
        <v>29</v>
      </c>
      <c r="C6" s="711"/>
      <c r="D6" s="711"/>
      <c r="E6" s="711"/>
      <c r="F6" s="575"/>
      <c r="G6" s="575"/>
      <c r="H6" s="713" t="s">
        <v>332</v>
      </c>
      <c r="I6" s="714"/>
      <c r="J6" s="714"/>
      <c r="K6" s="714"/>
      <c r="L6" s="715"/>
      <c r="M6" s="575"/>
      <c r="N6" s="707"/>
      <c r="O6" s="571"/>
      <c r="P6" s="571"/>
    </row>
    <row r="7" spans="1:16" ht="24" customHeight="1">
      <c r="A7" s="575"/>
      <c r="B7" s="711"/>
      <c r="C7" s="711"/>
      <c r="D7" s="711"/>
      <c r="E7" s="711"/>
      <c r="F7" s="575"/>
      <c r="G7" s="575"/>
      <c r="H7" s="716"/>
      <c r="I7" s="717"/>
      <c r="J7" s="717"/>
      <c r="K7" s="717"/>
      <c r="L7" s="718"/>
      <c r="M7" s="575"/>
      <c r="N7" s="707"/>
      <c r="O7" s="568" t="s">
        <v>21</v>
      </c>
      <c r="P7" s="425"/>
    </row>
    <row r="8" spans="1:16" ht="24" customHeight="1">
      <c r="A8" s="575"/>
      <c r="B8" s="711"/>
      <c r="C8" s="711"/>
      <c r="D8" s="711"/>
      <c r="E8" s="711"/>
      <c r="F8" s="575"/>
      <c r="G8" s="575"/>
      <c r="H8" s="716"/>
      <c r="I8" s="717"/>
      <c r="J8" s="717"/>
      <c r="K8" s="717"/>
      <c r="L8" s="718"/>
      <c r="M8" s="575"/>
      <c r="P8" s="572"/>
    </row>
    <row r="9" spans="1:16" ht="24" customHeight="1">
      <c r="A9" s="575"/>
      <c r="B9" s="711"/>
      <c r="C9" s="711"/>
      <c r="D9" s="711"/>
      <c r="E9" s="711"/>
      <c r="F9" s="575"/>
      <c r="G9" s="575"/>
      <c r="H9" s="716"/>
      <c r="I9" s="717"/>
      <c r="J9" s="717"/>
      <c r="K9" s="717"/>
      <c r="L9" s="718"/>
      <c r="M9" s="575"/>
    </row>
    <row r="10" spans="1:16" ht="24" customHeight="1">
      <c r="A10" s="575"/>
      <c r="B10" s="711"/>
      <c r="C10" s="711"/>
      <c r="D10" s="711"/>
      <c r="E10" s="711"/>
      <c r="F10" s="575"/>
      <c r="G10" s="575"/>
      <c r="H10" s="716"/>
      <c r="I10" s="717"/>
      <c r="J10" s="717"/>
      <c r="K10" s="717"/>
      <c r="L10" s="718"/>
      <c r="M10" s="575"/>
    </row>
    <row r="11" spans="1:16" ht="24" customHeight="1">
      <c r="A11" s="575"/>
      <c r="B11" s="711"/>
      <c r="C11" s="711"/>
      <c r="D11" s="711"/>
      <c r="E11" s="711"/>
      <c r="F11" s="576"/>
      <c r="G11" s="576"/>
      <c r="H11" s="716"/>
      <c r="I11" s="717"/>
      <c r="J11" s="717"/>
      <c r="K11" s="717"/>
      <c r="L11" s="718"/>
      <c r="M11" s="575"/>
    </row>
    <row r="12" spans="1:16" ht="24" customHeight="1">
      <c r="A12" s="575"/>
      <c r="B12" s="711"/>
      <c r="C12" s="711"/>
      <c r="D12" s="711"/>
      <c r="E12" s="711"/>
      <c r="F12" s="577"/>
      <c r="G12" s="577"/>
      <c r="H12" s="716"/>
      <c r="I12" s="717"/>
      <c r="J12" s="717"/>
      <c r="K12" s="717"/>
      <c r="L12" s="718"/>
      <c r="M12" s="575"/>
    </row>
    <row r="13" spans="1:16" ht="24" customHeight="1">
      <c r="A13" s="575"/>
      <c r="B13" s="712"/>
      <c r="C13" s="712"/>
      <c r="D13" s="712"/>
      <c r="E13" s="712"/>
      <c r="F13" s="577"/>
      <c r="G13" s="577"/>
      <c r="H13" s="716"/>
      <c r="I13" s="717"/>
      <c r="J13" s="717"/>
      <c r="K13" s="717"/>
      <c r="L13" s="718"/>
      <c r="M13" s="575"/>
      <c r="P13" s="571"/>
    </row>
    <row r="14" spans="1:16" ht="63.6" customHeight="1" thickBot="1">
      <c r="A14" s="575"/>
      <c r="B14" s="712"/>
      <c r="C14" s="712"/>
      <c r="D14" s="712"/>
      <c r="E14" s="712"/>
      <c r="F14" s="576"/>
      <c r="G14" s="576"/>
      <c r="H14" s="719"/>
      <c r="I14" s="720"/>
      <c r="J14" s="720"/>
      <c r="K14" s="720"/>
      <c r="L14" s="721"/>
      <c r="M14" s="575"/>
      <c r="P14" s="570" t="s">
        <v>21</v>
      </c>
    </row>
    <row r="15" spans="1:16" ht="16.8" thickTop="1">
      <c r="A15" s="569"/>
      <c r="B15" s="569"/>
      <c r="C15" s="569"/>
      <c r="D15" s="569"/>
      <c r="E15" s="569"/>
      <c r="F15" s="569"/>
      <c r="G15" s="569"/>
      <c r="H15" s="569" t="s">
        <v>21</v>
      </c>
      <c r="I15" s="569"/>
      <c r="J15" s="569"/>
      <c r="K15" s="569"/>
      <c r="L15" s="569"/>
      <c r="M15" s="569"/>
    </row>
    <row r="16" spans="1:16" ht="9" customHeight="1" thickBot="1">
      <c r="A16" s="578"/>
      <c r="B16" s="579"/>
      <c r="C16" s="579"/>
      <c r="D16" s="579"/>
      <c r="E16" s="579"/>
      <c r="F16" s="579"/>
      <c r="G16" s="579"/>
      <c r="H16" s="579"/>
      <c r="I16" s="579"/>
      <c r="J16" s="579"/>
      <c r="K16" s="579"/>
      <c r="L16" s="579"/>
      <c r="M16" s="579"/>
    </row>
    <row r="17" spans="1:14" ht="17.399999999999999" customHeight="1" thickTop="1">
      <c r="A17" s="579"/>
      <c r="B17" s="690" t="s">
        <v>331</v>
      </c>
      <c r="C17" s="691"/>
      <c r="D17" s="691"/>
      <c r="E17" s="691"/>
      <c r="F17" s="691"/>
      <c r="G17" s="691"/>
      <c r="H17" s="691"/>
      <c r="I17" s="691"/>
      <c r="J17" s="691"/>
      <c r="K17" s="691"/>
      <c r="L17" s="692"/>
      <c r="M17" s="579"/>
    </row>
    <row r="18" spans="1:14">
      <c r="A18" s="579"/>
      <c r="B18" s="693"/>
      <c r="C18" s="694"/>
      <c r="D18" s="694"/>
      <c r="E18" s="694"/>
      <c r="F18" s="694"/>
      <c r="G18" s="694"/>
      <c r="H18" s="694"/>
      <c r="I18" s="694"/>
      <c r="J18" s="694"/>
      <c r="K18" s="694"/>
      <c r="L18" s="695"/>
      <c r="M18" s="579"/>
    </row>
    <row r="19" spans="1:14">
      <c r="A19" s="579"/>
      <c r="B19" s="693"/>
      <c r="C19" s="694"/>
      <c r="D19" s="694"/>
      <c r="E19" s="694"/>
      <c r="F19" s="694"/>
      <c r="G19" s="694"/>
      <c r="H19" s="694"/>
      <c r="I19" s="694"/>
      <c r="J19" s="694"/>
      <c r="K19" s="694"/>
      <c r="L19" s="695"/>
      <c r="M19" s="579"/>
    </row>
    <row r="20" spans="1:14">
      <c r="A20" s="579"/>
      <c r="B20" s="693"/>
      <c r="C20" s="694"/>
      <c r="D20" s="694"/>
      <c r="E20" s="694"/>
      <c r="F20" s="694"/>
      <c r="G20" s="694"/>
      <c r="H20" s="694"/>
      <c r="I20" s="694"/>
      <c r="J20" s="694"/>
      <c r="K20" s="694"/>
      <c r="L20" s="695"/>
      <c r="M20" s="579"/>
    </row>
    <row r="21" spans="1:14" ht="13.8" thickBot="1">
      <c r="A21" s="579"/>
      <c r="B21" s="696"/>
      <c r="C21" s="697"/>
      <c r="D21" s="697"/>
      <c r="E21" s="697"/>
      <c r="F21" s="697"/>
      <c r="G21" s="697"/>
      <c r="H21" s="697"/>
      <c r="I21" s="697"/>
      <c r="J21" s="697"/>
      <c r="K21" s="697"/>
      <c r="L21" s="698"/>
      <c r="M21" s="579"/>
    </row>
    <row r="22" spans="1:14" ht="13.8" thickTop="1">
      <c r="A22" s="579"/>
      <c r="B22" s="579"/>
      <c r="C22" s="579"/>
      <c r="D22" s="579"/>
      <c r="E22" s="579"/>
      <c r="F22" s="579"/>
      <c r="G22" s="579"/>
      <c r="H22" s="579"/>
      <c r="I22" s="579"/>
      <c r="J22" s="579"/>
      <c r="K22" s="579"/>
      <c r="L22" s="579"/>
      <c r="M22" s="579"/>
    </row>
    <row r="23" spans="1:14">
      <c r="A23" s="699"/>
      <c r="B23" s="700"/>
      <c r="C23" s="700"/>
      <c r="D23" s="700"/>
      <c r="E23" s="700"/>
      <c r="F23" s="700"/>
      <c r="G23" s="700"/>
      <c r="H23" s="700"/>
      <c r="I23" s="700"/>
      <c r="J23" s="700"/>
      <c r="K23" s="700"/>
      <c r="L23" s="700"/>
      <c r="M23" s="700"/>
      <c r="N23" s="700"/>
    </row>
    <row r="24" spans="1:14">
      <c r="A24" s="700"/>
      <c r="B24" s="700"/>
      <c r="C24" s="700"/>
      <c r="D24" s="700"/>
      <c r="E24" s="700"/>
      <c r="F24" s="700"/>
      <c r="G24" s="700"/>
      <c r="H24" s="700"/>
      <c r="I24" s="700"/>
      <c r="J24" s="700"/>
      <c r="K24" s="700"/>
      <c r="L24" s="700"/>
      <c r="M24" s="700"/>
      <c r="N24" s="700"/>
    </row>
    <row r="25" spans="1:14">
      <c r="A25" s="700"/>
      <c r="B25" s="700"/>
      <c r="C25" s="700"/>
      <c r="D25" s="700"/>
      <c r="E25" s="700"/>
      <c r="F25" s="700"/>
      <c r="G25" s="700"/>
      <c r="H25" s="700"/>
      <c r="I25" s="700"/>
      <c r="J25" s="700"/>
      <c r="K25" s="700"/>
      <c r="L25" s="700"/>
      <c r="M25" s="700"/>
      <c r="N25" s="700"/>
    </row>
    <row r="26" spans="1:14">
      <c r="A26" s="700"/>
      <c r="B26" s="700"/>
      <c r="C26" s="700"/>
      <c r="D26" s="700"/>
      <c r="E26" s="700"/>
      <c r="F26" s="700"/>
      <c r="G26" s="700"/>
      <c r="H26" s="700"/>
      <c r="I26" s="700"/>
      <c r="J26" s="700"/>
      <c r="K26" s="700"/>
      <c r="L26" s="700"/>
      <c r="M26" s="700"/>
      <c r="N26" s="700"/>
    </row>
    <row r="27" spans="1:14">
      <c r="A27" s="700"/>
      <c r="B27" s="700"/>
      <c r="C27" s="700"/>
      <c r="D27" s="700"/>
      <c r="E27" s="700"/>
      <c r="F27" s="700"/>
      <c r="G27" s="700"/>
      <c r="H27" s="700"/>
      <c r="I27" s="700"/>
      <c r="J27" s="700"/>
      <c r="K27" s="700"/>
      <c r="L27" s="700"/>
      <c r="M27" s="700"/>
      <c r="N27" s="700"/>
    </row>
  </sheetData>
  <mergeCells count="9">
    <mergeCell ref="B17:L21"/>
    <mergeCell ref="A23:N27"/>
    <mergeCell ref="A1:M1"/>
    <mergeCell ref="A2:M2"/>
    <mergeCell ref="A3:M3"/>
    <mergeCell ref="N3:N7"/>
    <mergeCell ref="A4:M4"/>
    <mergeCell ref="B6:E14"/>
    <mergeCell ref="H6:L14"/>
  </mergeCells>
  <phoneticPr fontId="106"/>
  <pageMargins left="0.23622047244094491" right="0.23622047244094491" top="0.74803149606299213" bottom="0.74803149606299213" header="0.31496062992125984" footer="0.31496062992125984"/>
  <pageSetup paperSize="9" scale="110"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C10" zoomScale="75" zoomScaleNormal="75" workbookViewId="0">
      <selection activeCell="P33" sqref="P33"/>
    </sheetView>
  </sheetViews>
  <sheetFormatPr defaultColWidth="8.88671875" defaultRowHeight="14.4"/>
  <cols>
    <col min="1" max="1" width="12.77734375" style="120"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30.6640625" customWidth="1"/>
    <col min="15" max="15" width="7.88671875" customWidth="1"/>
    <col min="16" max="16" width="40.44140625" style="225" customWidth="1"/>
    <col min="17" max="17" width="40.44140625" customWidth="1"/>
  </cols>
  <sheetData>
    <row r="1" spans="2:19" ht="31.2" customHeight="1">
      <c r="B1" s="126"/>
      <c r="C1" s="341" t="s">
        <v>309</v>
      </c>
      <c r="D1" s="175"/>
      <c r="E1" s="175"/>
      <c r="F1" s="175"/>
      <c r="G1" s="175" t="s">
        <v>242</v>
      </c>
      <c r="H1" s="175"/>
      <c r="I1" s="175"/>
      <c r="J1" s="175"/>
      <c r="K1" s="175"/>
      <c r="L1" s="175"/>
      <c r="M1" s="175"/>
      <c r="N1" s="175"/>
      <c r="O1" s="120"/>
      <c r="P1" s="224"/>
    </row>
    <row r="2" spans="2:19" ht="31.2" customHeight="1">
      <c r="B2" s="126"/>
      <c r="C2" s="175"/>
      <c r="D2" s="175"/>
      <c r="E2" s="175"/>
      <c r="F2" s="175"/>
      <c r="G2" s="175"/>
      <c r="H2" s="175"/>
      <c r="I2" s="175"/>
      <c r="J2" s="175" t="s">
        <v>275</v>
      </c>
      <c r="K2" s="175"/>
      <c r="L2" s="175"/>
      <c r="M2" s="175"/>
      <c r="N2" s="175"/>
      <c r="O2" s="120"/>
      <c r="P2" s="224"/>
    </row>
    <row r="3" spans="2:19" ht="298.8" customHeight="1">
      <c r="B3" s="743"/>
      <c r="C3" s="743"/>
      <c r="D3" s="743"/>
      <c r="E3" s="743"/>
      <c r="F3" s="743"/>
      <c r="G3" s="743"/>
      <c r="H3" s="743"/>
      <c r="I3" s="743"/>
      <c r="J3" s="743"/>
      <c r="K3" s="743"/>
      <c r="L3" s="743"/>
      <c r="M3" s="743"/>
      <c r="N3" s="743"/>
      <c r="O3" s="120" t="s">
        <v>204</v>
      </c>
      <c r="P3" s="224"/>
    </row>
    <row r="4" spans="2:19" ht="29.25" customHeight="1">
      <c r="B4" s="191"/>
      <c r="C4" s="192" t="s">
        <v>310</v>
      </c>
      <c r="D4" s="193"/>
      <c r="E4" s="193"/>
      <c r="F4" s="193"/>
      <c r="G4" s="194"/>
      <c r="H4" s="193"/>
      <c r="I4" s="193"/>
      <c r="J4" s="195"/>
      <c r="K4" s="195"/>
      <c r="L4" s="195"/>
      <c r="M4" s="195"/>
      <c r="N4" s="196"/>
      <c r="O4" s="120"/>
      <c r="P4" s="215"/>
    </row>
    <row r="5" spans="2:19" ht="267" customHeight="1">
      <c r="B5" s="747" t="s">
        <v>311</v>
      </c>
      <c r="C5" s="748"/>
      <c r="D5" s="748"/>
      <c r="E5" s="748"/>
      <c r="F5" s="748"/>
      <c r="G5" s="748"/>
      <c r="H5" s="748"/>
      <c r="I5" s="748"/>
      <c r="J5" s="748"/>
      <c r="K5" s="748"/>
      <c r="L5" s="748"/>
      <c r="M5" s="748"/>
      <c r="N5" s="748"/>
      <c r="O5" s="120"/>
      <c r="P5" s="379" t="s">
        <v>204</v>
      </c>
    </row>
    <row r="6" spans="2:19" ht="32.4" customHeight="1">
      <c r="B6" s="751" t="s">
        <v>234</v>
      </c>
      <c r="C6" s="752"/>
      <c r="D6" s="752"/>
      <c r="E6" s="752"/>
      <c r="F6" s="752"/>
      <c r="G6" s="752"/>
      <c r="H6" s="752"/>
      <c r="I6" s="752"/>
      <c r="J6" s="752"/>
      <c r="K6" s="752"/>
      <c r="L6" s="752"/>
      <c r="M6" s="752"/>
      <c r="N6" s="752"/>
      <c r="O6" s="120"/>
      <c r="P6" s="212"/>
    </row>
    <row r="7" spans="2:19" ht="11.4" customHeight="1">
      <c r="B7" s="749"/>
      <c r="C7" s="750"/>
      <c r="D7" s="750"/>
      <c r="E7" s="750"/>
      <c r="F7" s="750"/>
      <c r="G7" s="750"/>
      <c r="H7" s="750"/>
      <c r="I7" s="750"/>
      <c r="J7" s="750"/>
      <c r="K7" s="750"/>
      <c r="L7" s="750"/>
      <c r="M7" s="750"/>
      <c r="N7" s="750"/>
      <c r="O7" s="120"/>
      <c r="P7" s="212"/>
      <c r="R7" t="s">
        <v>220</v>
      </c>
    </row>
    <row r="8" spans="2:19" ht="21.6" customHeight="1">
      <c r="B8" s="199"/>
      <c r="C8" s="744" t="s">
        <v>312</v>
      </c>
      <c r="D8" s="744"/>
      <c r="E8" s="744"/>
      <c r="F8" s="744"/>
      <c r="G8" s="744"/>
      <c r="H8" s="744"/>
      <c r="I8" s="744"/>
      <c r="J8" s="744"/>
      <c r="K8" s="744"/>
      <c r="L8" s="744"/>
      <c r="M8" s="127" t="s">
        <v>204</v>
      </c>
      <c r="N8" s="127"/>
      <c r="O8" s="120"/>
      <c r="P8" s="235"/>
      <c r="Q8" s="395" t="s">
        <v>204</v>
      </c>
    </row>
    <row r="9" spans="2:19" ht="21.6" customHeight="1">
      <c r="B9" s="199"/>
      <c r="C9" s="745" t="s">
        <v>174</v>
      </c>
      <c r="D9" s="745"/>
      <c r="E9" s="745"/>
      <c r="F9" s="745"/>
      <c r="G9" s="745"/>
      <c r="H9" s="745"/>
      <c r="I9" s="745"/>
      <c r="J9" s="745"/>
      <c r="K9" s="745"/>
      <c r="L9" s="745"/>
      <c r="M9" s="127"/>
      <c r="N9" s="152"/>
      <c r="O9" s="120"/>
      <c r="P9" s="236"/>
    </row>
    <row r="10" spans="2:19" ht="21.6" customHeight="1">
      <c r="B10" s="127"/>
      <c r="C10" s="127"/>
      <c r="D10" s="152"/>
      <c r="E10" s="152"/>
      <c r="F10" s="152"/>
      <c r="G10" s="167"/>
      <c r="H10" s="152"/>
      <c r="I10" s="152"/>
      <c r="J10" s="152"/>
      <c r="K10" s="152"/>
      <c r="L10" s="152"/>
      <c r="M10" s="152"/>
      <c r="N10" s="152"/>
      <c r="O10" s="120"/>
      <c r="P10" s="239"/>
    </row>
    <row r="11" spans="2:19" ht="15" customHeight="1">
      <c r="B11" s="120"/>
      <c r="C11" s="120"/>
      <c r="D11" s="168"/>
      <c r="E11" s="168"/>
      <c r="F11" s="168"/>
      <c r="G11" s="169"/>
      <c r="H11" s="168"/>
      <c r="I11" s="168"/>
      <c r="J11" s="168"/>
      <c r="K11" s="168"/>
      <c r="L11" s="168"/>
      <c r="M11" s="168"/>
      <c r="N11" s="168"/>
      <c r="O11" s="120"/>
      <c r="P11" s="390">
        <f>+H13-G13</f>
        <v>1005726</v>
      </c>
      <c r="Q11" s="384"/>
      <c r="R11" s="384"/>
      <c r="S11" s="384"/>
    </row>
    <row r="12" spans="2:19" ht="13.5" customHeight="1">
      <c r="B12" s="120"/>
      <c r="C12" s="120"/>
      <c r="D12" s="170" t="s">
        <v>175</v>
      </c>
      <c r="E12" s="170"/>
      <c r="F12" s="170"/>
      <c r="G12" s="171" t="s">
        <v>176</v>
      </c>
      <c r="H12" s="172" t="s">
        <v>177</v>
      </c>
      <c r="I12" s="173" t="s">
        <v>178</v>
      </c>
      <c r="J12" s="172" t="s">
        <v>179</v>
      </c>
      <c r="K12" s="172" t="s">
        <v>180</v>
      </c>
      <c r="L12" s="174" t="s">
        <v>193</v>
      </c>
      <c r="M12" s="168"/>
      <c r="N12" s="168"/>
      <c r="O12" s="120"/>
      <c r="P12" s="239"/>
      <c r="Q12" s="384"/>
      <c r="R12" s="384"/>
      <c r="S12" s="384"/>
    </row>
    <row r="13" spans="2:19" ht="18" customHeight="1" thickBot="1">
      <c r="B13" s="120"/>
      <c r="C13" s="120"/>
      <c r="D13" s="170"/>
      <c r="E13" s="170"/>
      <c r="F13" s="201" t="s">
        <v>181</v>
      </c>
      <c r="G13" s="410">
        <v>673957661</v>
      </c>
      <c r="H13" s="410">
        <v>674963387</v>
      </c>
      <c r="I13" s="198">
        <f t="shared" ref="I13:I23" si="0">+H13/$H$13</f>
        <v>1</v>
      </c>
      <c r="J13" s="407">
        <v>6869966</v>
      </c>
      <c r="K13" s="343">
        <f>+J13/G13</f>
        <v>1.0193468221440695E-2</v>
      </c>
      <c r="L13" s="198">
        <f t="shared" ref="L13:L29" si="1">+H13/G13</f>
        <v>1.0014922688147914</v>
      </c>
      <c r="M13" s="746" t="s">
        <v>182</v>
      </c>
      <c r="N13" s="746"/>
      <c r="O13" s="391"/>
      <c r="P13" s="532"/>
      <c r="Q13" s="384"/>
      <c r="R13" s="384"/>
      <c r="S13" s="384"/>
    </row>
    <row r="14" spans="2:19" ht="17.25" customHeight="1">
      <c r="B14" s="120"/>
      <c r="C14" s="120"/>
      <c r="D14" s="170"/>
      <c r="E14" s="756" t="s">
        <v>212</v>
      </c>
      <c r="F14" s="461" t="s">
        <v>255</v>
      </c>
      <c r="G14" s="437">
        <v>103123281</v>
      </c>
      <c r="H14" s="437">
        <v>103372978</v>
      </c>
      <c r="I14" s="438">
        <f>+H14/$H$13</f>
        <v>0.15315345986314957</v>
      </c>
      <c r="J14" s="451">
        <v>1119560</v>
      </c>
      <c r="K14" s="439">
        <f>+J14/H14</f>
        <v>1.0830296482316685E-2</v>
      </c>
      <c r="L14" s="490">
        <f t="shared" si="1"/>
        <v>1.0024213446040375</v>
      </c>
      <c r="M14" s="757" t="s">
        <v>212</v>
      </c>
      <c r="N14" s="392">
        <f>+H13-G13</f>
        <v>1005726</v>
      </c>
      <c r="O14" s="391"/>
      <c r="P14" s="549"/>
      <c r="Q14" s="384"/>
      <c r="R14" s="384"/>
      <c r="S14" s="384"/>
    </row>
    <row r="15" spans="2:19" ht="17.25" customHeight="1">
      <c r="B15" s="120"/>
      <c r="C15" s="120"/>
      <c r="D15" s="170"/>
      <c r="E15" s="756"/>
      <c r="F15" s="462" t="s">
        <v>231</v>
      </c>
      <c r="G15" s="241">
        <v>4590808</v>
      </c>
      <c r="H15" s="241">
        <v>4600513</v>
      </c>
      <c r="I15" s="198">
        <f t="shared" si="0"/>
        <v>6.8159445217433699E-3</v>
      </c>
      <c r="J15" s="240">
        <v>51375</v>
      </c>
      <c r="K15" s="226">
        <f>+J15/G15</f>
        <v>1.1190840479497291E-2</v>
      </c>
      <c r="L15" s="480">
        <f t="shared" si="1"/>
        <v>1.0021140069460539</v>
      </c>
      <c r="M15" s="757"/>
      <c r="N15" s="397" t="s">
        <v>204</v>
      </c>
      <c r="O15" s="391"/>
      <c r="P15" s="549"/>
      <c r="Q15" s="238"/>
      <c r="R15" s="384"/>
      <c r="S15" s="384"/>
    </row>
    <row r="16" spans="2:19" ht="17.25" customHeight="1">
      <c r="B16" s="120"/>
      <c r="C16" s="120"/>
      <c r="D16" s="170"/>
      <c r="E16" s="756"/>
      <c r="F16" s="491" t="s">
        <v>257</v>
      </c>
      <c r="G16" s="240">
        <v>7414918</v>
      </c>
      <c r="H16" s="240">
        <v>7443151</v>
      </c>
      <c r="I16" s="198">
        <f t="shared" si="0"/>
        <v>1.102748851768459E-2</v>
      </c>
      <c r="J16" s="200">
        <v>332938</v>
      </c>
      <c r="K16" s="478">
        <f t="shared" ref="K16:K23" si="2">+J16/H16</f>
        <v>4.4730786732662016E-2</v>
      </c>
      <c r="L16" s="480">
        <f t="shared" si="1"/>
        <v>1.0038075943658447</v>
      </c>
      <c r="M16" s="393"/>
      <c r="N16" s="393"/>
      <c r="O16" s="391"/>
      <c r="P16" s="549"/>
      <c r="Q16" s="239"/>
      <c r="R16" s="384"/>
      <c r="S16" s="384"/>
    </row>
    <row r="17" spans="2:19" ht="17.25" customHeight="1">
      <c r="B17" s="120"/>
      <c r="C17" s="120"/>
      <c r="D17" s="170"/>
      <c r="E17" s="170"/>
      <c r="F17" s="491" t="s">
        <v>261</v>
      </c>
      <c r="G17" s="240">
        <v>36987682</v>
      </c>
      <c r="H17" s="240">
        <v>37020531</v>
      </c>
      <c r="I17" s="198">
        <f t="shared" si="0"/>
        <v>5.4848206159069782E-2</v>
      </c>
      <c r="J17" s="200">
        <v>698928</v>
      </c>
      <c r="K17" s="463">
        <f t="shared" si="2"/>
        <v>1.8879469881185659E-2</v>
      </c>
      <c r="L17" s="480">
        <f t="shared" si="1"/>
        <v>1.0008881064782595</v>
      </c>
      <c r="M17" s="393"/>
      <c r="N17" s="393"/>
      <c r="O17" s="391"/>
      <c r="P17" s="549"/>
      <c r="Q17" s="544"/>
      <c r="R17" s="384"/>
      <c r="S17" s="384"/>
    </row>
    <row r="18" spans="2:19" ht="17.25" customHeight="1">
      <c r="B18" s="120"/>
      <c r="C18" s="120"/>
      <c r="D18" s="170"/>
      <c r="E18" s="756" t="s">
        <v>258</v>
      </c>
      <c r="F18" s="462" t="s">
        <v>183</v>
      </c>
      <c r="G18" s="479">
        <v>10042136</v>
      </c>
      <c r="H18" s="240">
        <v>10043308</v>
      </c>
      <c r="I18" s="198">
        <f>+H18/H13</f>
        <v>1.4879781916230073E-2</v>
      </c>
      <c r="J18" s="200">
        <v>130458</v>
      </c>
      <c r="K18" s="226">
        <f t="shared" si="2"/>
        <v>1.2989544879037862E-2</v>
      </c>
      <c r="L18" s="480">
        <f t="shared" si="1"/>
        <v>1.0001167082381677</v>
      </c>
      <c r="M18" s="393"/>
      <c r="N18" s="409"/>
      <c r="O18" s="391"/>
      <c r="P18" s="549"/>
      <c r="Q18" s="238"/>
      <c r="R18" s="384"/>
      <c r="S18" s="384"/>
    </row>
    <row r="19" spans="2:19" ht="17.25" customHeight="1">
      <c r="B19" s="120"/>
      <c r="C19" s="120"/>
      <c r="D19" s="170"/>
      <c r="E19" s="756"/>
      <c r="F19" s="457" t="s">
        <v>248</v>
      </c>
      <c r="G19" s="240">
        <v>5147683</v>
      </c>
      <c r="H19" s="240">
        <v>5161209</v>
      </c>
      <c r="I19" s="198">
        <f t="shared" si="0"/>
        <v>7.6466503211973479E-3</v>
      </c>
      <c r="J19" s="200">
        <v>64158</v>
      </c>
      <c r="K19" s="226">
        <f t="shared" si="2"/>
        <v>1.2430808362924269E-2</v>
      </c>
      <c r="L19" s="480">
        <f t="shared" si="1"/>
        <v>1.0026275899273518</v>
      </c>
      <c r="M19" s="393"/>
      <c r="N19" s="393"/>
      <c r="O19" s="391"/>
      <c r="P19" s="549"/>
      <c r="Q19" s="239"/>
      <c r="R19" s="384"/>
      <c r="S19" s="384"/>
    </row>
    <row r="20" spans="2:19" ht="17.25" customHeight="1">
      <c r="B20" s="120"/>
      <c r="C20" s="120"/>
      <c r="D20" s="170"/>
      <c r="E20" s="756"/>
      <c r="F20" s="458" t="s">
        <v>249</v>
      </c>
      <c r="G20" s="240">
        <v>4060349</v>
      </c>
      <c r="H20" s="240">
        <v>4061383</v>
      </c>
      <c r="I20" s="198">
        <f t="shared" si="0"/>
        <v>6.0171900850082699E-3</v>
      </c>
      <c r="J20" s="200">
        <v>144835</v>
      </c>
      <c r="K20" s="469">
        <f t="shared" si="2"/>
        <v>3.5661497573609778E-2</v>
      </c>
      <c r="L20" s="480">
        <f t="shared" si="1"/>
        <v>1.000254657912411</v>
      </c>
      <c r="M20" s="393"/>
      <c r="N20" s="393"/>
      <c r="O20" s="391"/>
      <c r="P20" s="549"/>
      <c r="Q20" s="385"/>
      <c r="R20" s="384"/>
      <c r="S20" s="384"/>
    </row>
    <row r="21" spans="2:19" ht="17.25" customHeight="1">
      <c r="B21" s="120"/>
      <c r="C21" s="120"/>
      <c r="D21" s="170"/>
      <c r="E21" s="756"/>
      <c r="F21" s="457" t="s">
        <v>250</v>
      </c>
      <c r="G21" s="241">
        <v>17042722</v>
      </c>
      <c r="H21" s="241">
        <v>17042722</v>
      </c>
      <c r="I21" s="198">
        <f t="shared" si="0"/>
        <v>2.5249846626125217E-2</v>
      </c>
      <c r="J21" s="453">
        <v>101492</v>
      </c>
      <c r="K21" s="226">
        <f t="shared" si="2"/>
        <v>5.9551519997803164E-3</v>
      </c>
      <c r="L21" s="480">
        <f t="shared" si="1"/>
        <v>1</v>
      </c>
      <c r="M21" s="393"/>
      <c r="N21" s="393"/>
      <c r="O21" s="391"/>
      <c r="P21" s="549"/>
      <c r="Q21" s="238"/>
      <c r="R21" s="384"/>
      <c r="S21" s="384"/>
    </row>
    <row r="22" spans="2:19" ht="17.25" customHeight="1">
      <c r="B22" s="120"/>
      <c r="C22" s="120"/>
      <c r="D22" s="170"/>
      <c r="E22" s="756"/>
      <c r="F22" s="457" t="s">
        <v>251</v>
      </c>
      <c r="G22" s="440">
        <v>7566265</v>
      </c>
      <c r="H22" s="440">
        <v>7567619</v>
      </c>
      <c r="I22" s="198">
        <f t="shared" si="0"/>
        <v>1.1211895557232647E-2</v>
      </c>
      <c r="J22" s="200">
        <v>144835</v>
      </c>
      <c r="K22" s="463">
        <f>+J22/H22</f>
        <v>1.9138780638930156E-2</v>
      </c>
      <c r="L22" s="480">
        <f t="shared" si="1"/>
        <v>1.0001789522307241</v>
      </c>
      <c r="M22" s="758" t="s">
        <v>313</v>
      </c>
      <c r="N22" s="753"/>
      <c r="O22" s="391"/>
      <c r="P22" s="549"/>
      <c r="Q22" s="239"/>
      <c r="R22" s="384"/>
      <c r="S22" s="384"/>
    </row>
    <row r="23" spans="2:19" ht="17.25" customHeight="1">
      <c r="B23" s="120"/>
      <c r="C23" s="120"/>
      <c r="D23" s="170"/>
      <c r="E23" s="756"/>
      <c r="F23" s="457" t="s">
        <v>252</v>
      </c>
      <c r="G23" s="440">
        <v>44686001</v>
      </c>
      <c r="H23" s="440">
        <v>44687025</v>
      </c>
      <c r="I23" s="198">
        <f t="shared" si="0"/>
        <v>6.620659114358747E-2</v>
      </c>
      <c r="J23" s="441">
        <v>530764</v>
      </c>
      <c r="K23" s="226">
        <f t="shared" si="2"/>
        <v>1.1877362612525671E-2</v>
      </c>
      <c r="L23" s="480">
        <f t="shared" si="1"/>
        <v>1.0000229154539919</v>
      </c>
      <c r="M23" s="393"/>
      <c r="N23" s="393"/>
      <c r="O23" s="391"/>
      <c r="P23" s="549"/>
      <c r="Q23" s="385"/>
      <c r="R23" s="384"/>
      <c r="S23" s="384"/>
    </row>
    <row r="24" spans="2:19" ht="17.25" customHeight="1">
      <c r="B24" s="120"/>
      <c r="C24" s="120"/>
      <c r="D24" s="170"/>
      <c r="E24" s="756"/>
      <c r="F24" s="459" t="s">
        <v>253</v>
      </c>
      <c r="G24" s="454">
        <v>1576640</v>
      </c>
      <c r="H24" s="454">
        <v>1576795</v>
      </c>
      <c r="I24" s="198">
        <f>+G24/$H$13</f>
        <v>2.3358896650789739E-3</v>
      </c>
      <c r="J24" s="455">
        <v>30641</v>
      </c>
      <c r="K24" s="463">
        <f>+J24/G24</f>
        <v>1.9434366754617415E-2</v>
      </c>
      <c r="L24" s="480">
        <f t="shared" si="1"/>
        <v>1.0000983103308301</v>
      </c>
      <c r="M24" s="393"/>
      <c r="N24" s="160"/>
      <c r="O24" s="391"/>
      <c r="P24" s="549"/>
      <c r="Q24" s="238"/>
      <c r="R24" s="384"/>
      <c r="S24" s="384"/>
    </row>
    <row r="25" spans="2:19" ht="17.25" customHeight="1">
      <c r="B25" s="120"/>
      <c r="C25" s="120"/>
      <c r="D25" s="170"/>
      <c r="E25" s="756"/>
      <c r="F25" s="460" t="s">
        <v>256</v>
      </c>
      <c r="G25" s="344">
        <v>21841651</v>
      </c>
      <c r="H25" s="344">
        <v>21932062</v>
      </c>
      <c r="I25" s="198">
        <f t="shared" ref="I25:I29" si="3">+H25/$H$13</f>
        <v>3.2493706210467384E-2</v>
      </c>
      <c r="J25" s="200">
        <v>388033</v>
      </c>
      <c r="K25" s="463">
        <f>+J25/H25</f>
        <v>1.7692499683796263E-2</v>
      </c>
      <c r="L25" s="480">
        <f t="shared" si="1"/>
        <v>1.0041393848844118</v>
      </c>
      <c r="M25" s="754" t="s">
        <v>204</v>
      </c>
      <c r="N25" s="754"/>
      <c r="O25" s="391"/>
      <c r="P25" s="549"/>
      <c r="Q25" s="239"/>
      <c r="R25" s="384"/>
      <c r="S25" s="384"/>
    </row>
    <row r="26" spans="2:19" ht="17.25" customHeight="1">
      <c r="B26" s="120"/>
      <c r="C26" s="120"/>
      <c r="D26" s="170"/>
      <c r="E26" s="756"/>
      <c r="F26" s="487" t="s">
        <v>254</v>
      </c>
      <c r="G26" s="344">
        <v>13755956</v>
      </c>
      <c r="H26" s="344">
        <v>13763336</v>
      </c>
      <c r="I26" s="198">
        <f t="shared" si="3"/>
        <v>2.0391233458119412E-2</v>
      </c>
      <c r="J26" s="200">
        <v>119380</v>
      </c>
      <c r="K26" s="226">
        <f t="shared" ref="K26:K29" si="4">+J26/H26</f>
        <v>8.6737692082791557E-3</v>
      </c>
      <c r="L26" s="480">
        <f t="shared" si="1"/>
        <v>1.0005364948826529</v>
      </c>
      <c r="M26" s="393"/>
      <c r="N26" s="393"/>
      <c r="O26" s="391"/>
      <c r="P26" s="549"/>
      <c r="Q26" s="385"/>
      <c r="R26" s="384"/>
      <c r="S26" s="384"/>
    </row>
    <row r="27" spans="2:19" ht="17.25" customHeight="1">
      <c r="B27" s="120"/>
      <c r="C27" s="120"/>
      <c r="D27" s="170"/>
      <c r="E27" s="170"/>
      <c r="F27" s="492" t="s">
        <v>232</v>
      </c>
      <c r="G27" s="344">
        <v>39786983</v>
      </c>
      <c r="H27" s="344">
        <v>39813898</v>
      </c>
      <c r="I27" s="198">
        <f t="shared" si="3"/>
        <v>5.8986752121415437E-2</v>
      </c>
      <c r="J27" s="200">
        <v>165918</v>
      </c>
      <c r="K27" s="226">
        <f t="shared" si="4"/>
        <v>4.1673387519101995E-3</v>
      </c>
      <c r="L27" s="480">
        <f t="shared" si="1"/>
        <v>1.000676477530352</v>
      </c>
      <c r="M27" s="393"/>
      <c r="N27" s="393"/>
      <c r="O27" s="391"/>
      <c r="P27" s="549"/>
      <c r="Q27" s="238"/>
      <c r="R27" s="384"/>
      <c r="S27" s="384"/>
    </row>
    <row r="28" spans="2:19" ht="22.2" customHeight="1" thickBot="1">
      <c r="B28" s="120"/>
      <c r="C28" s="120"/>
      <c r="D28" s="170"/>
      <c r="E28" s="170"/>
      <c r="F28" s="493" t="s">
        <v>192</v>
      </c>
      <c r="G28" s="452">
        <v>38002114</v>
      </c>
      <c r="H28" s="452">
        <v>38111063</v>
      </c>
      <c r="I28" s="442">
        <f t="shared" si="3"/>
        <v>5.6463896759484523E-2</v>
      </c>
      <c r="J28" s="488">
        <v>167812</v>
      </c>
      <c r="K28" s="456">
        <f t="shared" si="4"/>
        <v>4.4032358793036032E-3</v>
      </c>
      <c r="L28" s="489">
        <f t="shared" si="1"/>
        <v>1.0028669194561124</v>
      </c>
      <c r="M28" s="420"/>
      <c r="N28" s="393"/>
      <c r="O28" s="391"/>
      <c r="P28" s="549"/>
      <c r="Q28" s="239"/>
      <c r="R28" s="384"/>
      <c r="S28" s="384"/>
    </row>
    <row r="29" spans="2:19" ht="22.2" customHeight="1">
      <c r="B29" s="120"/>
      <c r="C29" s="120"/>
      <c r="D29" s="464"/>
      <c r="E29" s="755" t="s">
        <v>259</v>
      </c>
      <c r="F29" s="481" t="s">
        <v>202</v>
      </c>
      <c r="G29" s="482">
        <v>33098835</v>
      </c>
      <c r="H29" s="482">
        <v>33194709</v>
      </c>
      <c r="I29" s="483">
        <f t="shared" si="3"/>
        <v>4.9180014263499598E-2</v>
      </c>
      <c r="J29" s="484">
        <v>72214</v>
      </c>
      <c r="K29" s="485">
        <f t="shared" si="4"/>
        <v>2.1754671806280936E-3</v>
      </c>
      <c r="L29" s="486">
        <f t="shared" si="1"/>
        <v>1.0028965974180057</v>
      </c>
      <c r="M29" s="753" t="s">
        <v>274</v>
      </c>
      <c r="N29" s="753"/>
      <c r="O29" s="391"/>
      <c r="P29" s="549"/>
      <c r="Q29" s="385"/>
      <c r="R29" s="384"/>
      <c r="S29" s="384"/>
    </row>
    <row r="30" spans="2:19" ht="24.6" customHeight="1" thickBot="1">
      <c r="B30" s="125"/>
      <c r="C30" s="120"/>
      <c r="D30" s="223"/>
      <c r="E30" s="755"/>
      <c r="F30" s="533" t="s">
        <v>267</v>
      </c>
      <c r="G30" s="534">
        <v>4903521</v>
      </c>
      <c r="H30" s="534">
        <v>4903524</v>
      </c>
      <c r="I30" s="535">
        <f>+H30/$H$13</f>
        <v>7.2648740575316567E-3</v>
      </c>
      <c r="J30" s="536">
        <v>101040</v>
      </c>
      <c r="K30" s="543">
        <f>+J30/H30</f>
        <v>2.0605588960102977E-2</v>
      </c>
      <c r="L30" s="537">
        <f>+H30/G30</f>
        <v>1.0000006118052722</v>
      </c>
      <c r="M30" s="753"/>
      <c r="N30" s="753"/>
      <c r="O30" s="391"/>
      <c r="P30" s="549"/>
      <c r="Q30" s="238"/>
      <c r="R30" s="384"/>
      <c r="S30" s="384"/>
    </row>
    <row r="31" spans="2:19" ht="17.399999999999999" customHeight="1">
      <c r="B31" s="120"/>
      <c r="C31" s="120"/>
      <c r="D31" s="120"/>
      <c r="E31" s="120"/>
      <c r="F31" s="120"/>
      <c r="G31" s="120"/>
      <c r="H31" s="120"/>
      <c r="I31" s="120"/>
      <c r="J31" s="120"/>
      <c r="K31" s="120"/>
      <c r="L31" s="120"/>
      <c r="M31" s="391"/>
      <c r="N31" s="391"/>
      <c r="O31" s="391"/>
      <c r="P31" s="549"/>
      <c r="Q31" s="239"/>
      <c r="R31" s="384"/>
      <c r="S31" s="384"/>
    </row>
    <row r="32" spans="2:19" ht="21.6" customHeight="1">
      <c r="B32" s="160"/>
      <c r="C32" s="160"/>
      <c r="D32" s="160"/>
      <c r="E32" s="160"/>
      <c r="F32" s="160"/>
      <c r="G32" s="160"/>
      <c r="H32" s="160"/>
      <c r="I32" s="160"/>
      <c r="J32" s="160"/>
      <c r="K32" s="160"/>
      <c r="L32" s="725"/>
      <c r="M32" s="725"/>
      <c r="N32" s="725"/>
      <c r="O32" s="391"/>
      <c r="P32" s="549"/>
      <c r="Q32" s="385"/>
      <c r="R32" s="384"/>
      <c r="S32" s="384"/>
    </row>
    <row r="33" spans="2:19" ht="21.6" customHeight="1">
      <c r="B33" s="160"/>
      <c r="C33" s="160"/>
      <c r="D33" s="160"/>
      <c r="E33" s="160"/>
      <c r="F33" s="160"/>
      <c r="G33" s="160"/>
      <c r="H33" s="160"/>
      <c r="I33" s="160"/>
      <c r="J33" s="160"/>
      <c r="K33" s="160"/>
      <c r="L33" s="725"/>
      <c r="M33" s="725"/>
      <c r="N33" s="725"/>
      <c r="O33" s="391" t="s">
        <v>204</v>
      </c>
      <c r="P33" s="549"/>
      <c r="Q33" s="238"/>
      <c r="R33" s="384"/>
      <c r="S33" s="384"/>
    </row>
    <row r="34" spans="2:19" ht="21.6" customHeight="1">
      <c r="B34" s="160"/>
      <c r="C34" s="160"/>
      <c r="D34" s="160"/>
      <c r="E34" s="160"/>
      <c r="F34" s="160"/>
      <c r="G34" s="160"/>
      <c r="H34" s="160"/>
      <c r="I34" s="160"/>
      <c r="J34" s="160"/>
      <c r="K34" s="160"/>
      <c r="L34" s="725"/>
      <c r="M34" s="725"/>
      <c r="N34" s="725"/>
      <c r="O34" s="394"/>
      <c r="P34" s="549"/>
      <c r="Q34" s="239"/>
      <c r="R34" s="384"/>
      <c r="S34" s="384"/>
    </row>
    <row r="35" spans="2:19" ht="21.6" customHeight="1">
      <c r="B35" s="160"/>
      <c r="C35" s="160"/>
      <c r="D35" s="160"/>
      <c r="E35" s="160"/>
      <c r="F35" s="160"/>
      <c r="G35" s="160"/>
      <c r="H35" s="160"/>
      <c r="I35" s="160"/>
      <c r="J35" s="160"/>
      <c r="K35" s="160"/>
      <c r="L35" s="725"/>
      <c r="M35" s="725"/>
      <c r="N35" s="725"/>
      <c r="O35" s="394"/>
      <c r="P35" s="549"/>
      <c r="Q35" s="385"/>
      <c r="R35" s="384"/>
      <c r="S35" s="384"/>
    </row>
    <row r="36" spans="2:19" ht="21.6" customHeight="1">
      <c r="B36" s="160"/>
      <c r="C36" s="160"/>
      <c r="D36" s="160"/>
      <c r="E36" s="160"/>
      <c r="F36" s="160"/>
      <c r="G36" s="160"/>
      <c r="H36" s="160"/>
      <c r="I36" s="160"/>
      <c r="J36" s="160"/>
      <c r="K36" s="160"/>
      <c r="L36" s="725"/>
      <c r="M36" s="725"/>
      <c r="N36" s="725"/>
      <c r="O36" s="394"/>
      <c r="P36" s="549"/>
      <c r="Q36" s="238"/>
      <c r="R36" s="384"/>
      <c r="S36" s="384"/>
    </row>
    <row r="37" spans="2:19" ht="21.6" customHeight="1">
      <c r="B37" s="378"/>
      <c r="C37" s="160"/>
      <c r="D37" s="160"/>
      <c r="E37" s="160"/>
      <c r="F37" s="160"/>
      <c r="G37" s="160"/>
      <c r="H37" s="160"/>
      <c r="I37" s="160"/>
      <c r="J37" s="160"/>
      <c r="K37" s="160"/>
      <c r="L37" s="725"/>
      <c r="M37" s="725"/>
      <c r="N37" s="725"/>
      <c r="O37" s="394"/>
      <c r="P37" s="544"/>
      <c r="Q37" s="239"/>
      <c r="R37" s="384"/>
      <c r="S37" s="384"/>
    </row>
    <row r="38" spans="2:19" ht="21.6" customHeight="1">
      <c r="B38" s="160"/>
      <c r="C38" s="160"/>
      <c r="D38" s="160"/>
      <c r="E38" s="160"/>
      <c r="F38" s="160"/>
      <c r="G38" s="160"/>
      <c r="H38" s="160"/>
      <c r="I38" s="160"/>
      <c r="J38" s="160"/>
      <c r="K38" s="160"/>
      <c r="L38" s="725"/>
      <c r="M38" s="725"/>
      <c r="N38" s="725"/>
      <c r="O38" s="394"/>
      <c r="P38" s="544"/>
      <c r="Q38" s="385"/>
      <c r="R38" s="384"/>
      <c r="S38" s="384"/>
    </row>
    <row r="39" spans="2:19" ht="21.6" customHeight="1">
      <c r="B39" s="160"/>
      <c r="C39" s="160"/>
      <c r="D39" s="160"/>
      <c r="E39" s="160"/>
      <c r="F39" s="160"/>
      <c r="G39" s="160"/>
      <c r="H39" s="160"/>
      <c r="I39" s="160"/>
      <c r="J39" s="160"/>
      <c r="K39" s="160"/>
      <c r="L39" s="725"/>
      <c r="M39" s="725"/>
      <c r="N39" s="725"/>
      <c r="O39" s="394"/>
      <c r="P39" s="549"/>
      <c r="Q39" s="238"/>
      <c r="R39" s="384"/>
      <c r="S39" s="384"/>
    </row>
    <row r="40" spans="2:19" ht="21.6" customHeight="1">
      <c r="B40" s="160"/>
      <c r="C40" s="160"/>
      <c r="D40" s="160"/>
      <c r="E40" s="160"/>
      <c r="F40" s="160"/>
      <c r="G40" s="160"/>
      <c r="H40" s="160"/>
      <c r="I40" s="160"/>
      <c r="J40" s="160"/>
      <c r="K40" s="160"/>
      <c r="L40" s="725"/>
      <c r="M40" s="725"/>
      <c r="N40" s="725"/>
      <c r="O40" s="394"/>
      <c r="P40" s="549"/>
      <c r="Q40" s="239"/>
      <c r="R40" s="384"/>
      <c r="S40" s="384"/>
    </row>
    <row r="41" spans="2:19" ht="21.6" customHeight="1">
      <c r="B41" s="160"/>
      <c r="C41" s="160"/>
      <c r="D41" s="160"/>
      <c r="E41" s="160"/>
      <c r="F41" s="160"/>
      <c r="G41" s="160"/>
      <c r="H41" s="160"/>
      <c r="I41" s="160"/>
      <c r="J41" s="160"/>
      <c r="K41" s="160"/>
      <c r="L41" s="725"/>
      <c r="M41" s="725"/>
      <c r="N41" s="725"/>
      <c r="O41" s="394"/>
      <c r="P41" s="549"/>
      <c r="Q41" s="385"/>
      <c r="R41" s="384"/>
      <c r="S41" s="384"/>
    </row>
    <row r="42" spans="2:19" ht="21.6" customHeight="1">
      <c r="B42" s="160"/>
      <c r="C42" s="160"/>
      <c r="D42" s="160"/>
      <c r="E42" s="160"/>
      <c r="F42" s="160"/>
      <c r="G42" s="160"/>
      <c r="H42" s="160"/>
      <c r="I42" s="160"/>
      <c r="J42" s="160"/>
      <c r="K42" s="160"/>
      <c r="L42" s="725"/>
      <c r="M42" s="725"/>
      <c r="N42" s="725"/>
      <c r="O42" s="394"/>
      <c r="P42" s="549"/>
      <c r="Q42" s="238"/>
      <c r="R42" s="384"/>
      <c r="S42" s="384"/>
    </row>
    <row r="43" spans="2:19" ht="21.6" customHeight="1">
      <c r="B43" s="120"/>
      <c r="C43" s="120"/>
      <c r="D43" s="120"/>
      <c r="E43" s="120"/>
      <c r="F43" s="120"/>
      <c r="G43" s="120"/>
      <c r="H43" s="120"/>
      <c r="I43" s="120"/>
      <c r="J43" s="120" t="s">
        <v>241</v>
      </c>
      <c r="K43" s="120"/>
      <c r="L43" s="725"/>
      <c r="M43" s="725"/>
      <c r="N43" s="725"/>
      <c r="O43" s="394"/>
      <c r="P43" s="549"/>
      <c r="Q43" s="239"/>
      <c r="R43" s="384"/>
      <c r="S43" s="384"/>
    </row>
    <row r="44" spans="2:19" ht="21.6" customHeight="1">
      <c r="B44" s="120"/>
      <c r="C44" s="120"/>
      <c r="D44" s="120"/>
      <c r="E44" s="120"/>
      <c r="F44" s="120"/>
      <c r="G44" s="120"/>
      <c r="H44" s="120"/>
      <c r="I44" s="120"/>
      <c r="J44" s="120"/>
      <c r="K44" s="120"/>
      <c r="L44" s="725"/>
      <c r="M44" s="725"/>
      <c r="N44" s="725"/>
      <c r="O44" s="394"/>
      <c r="P44" s="549"/>
      <c r="Q44" s="385"/>
      <c r="R44" s="384"/>
      <c r="S44" s="384"/>
    </row>
    <row r="45" spans="2:19" ht="32.4">
      <c r="B45" s="722" t="s">
        <v>184</v>
      </c>
      <c r="C45" s="722"/>
      <c r="D45" s="722"/>
      <c r="E45" s="722"/>
      <c r="F45" s="722"/>
      <c r="G45" s="722"/>
      <c r="H45" s="722"/>
      <c r="I45" s="131"/>
      <c r="J45" s="130"/>
      <c r="K45" s="120"/>
      <c r="L45" s="120"/>
      <c r="M45" s="120"/>
      <c r="N45" s="120"/>
      <c r="O45" s="120"/>
      <c r="P45" s="549"/>
      <c r="Q45" s="239"/>
    </row>
    <row r="46" spans="2:19" ht="18">
      <c r="B46" s="161" t="s">
        <v>137</v>
      </c>
      <c r="C46" s="120"/>
      <c r="D46" s="120"/>
      <c r="E46" s="120"/>
      <c r="F46" s="120"/>
      <c r="G46" s="120"/>
      <c r="H46" s="120"/>
      <c r="I46" s="120"/>
      <c r="J46" s="120"/>
      <c r="K46" s="120"/>
      <c r="L46" s="120"/>
      <c r="M46" s="120"/>
      <c r="N46" s="120"/>
      <c r="O46" s="120"/>
      <c r="P46" s="549"/>
      <c r="Q46" s="385"/>
    </row>
    <row r="47" spans="2:19" ht="18">
      <c r="B47" s="723" t="s">
        <v>138</v>
      </c>
      <c r="C47" s="723"/>
      <c r="D47" s="723"/>
      <c r="E47" s="723"/>
      <c r="F47" s="723"/>
      <c r="G47" s="723"/>
      <c r="H47" s="723"/>
      <c r="I47" s="723"/>
      <c r="J47" s="723"/>
      <c r="K47" s="723"/>
      <c r="L47" s="723"/>
      <c r="M47" s="723"/>
      <c r="N47" s="120"/>
      <c r="O47" s="120"/>
    </row>
    <row r="48" spans="2:19" ht="18">
      <c r="B48" s="724" t="s">
        <v>139</v>
      </c>
      <c r="C48" s="724"/>
      <c r="D48" s="724"/>
      <c r="E48" s="724"/>
      <c r="F48" s="724"/>
      <c r="G48" s="724"/>
      <c r="H48" s="724"/>
      <c r="I48" s="724"/>
      <c r="J48" s="724"/>
      <c r="K48" s="724"/>
      <c r="L48" s="724"/>
      <c r="M48" s="724"/>
      <c r="N48" s="120"/>
      <c r="O48" s="120"/>
    </row>
    <row r="49" spans="2:15" ht="22.5" customHeight="1">
      <c r="B49" s="730" t="s">
        <v>199</v>
      </c>
      <c r="C49" s="731"/>
      <c r="D49" s="731"/>
      <c r="E49" s="731"/>
      <c r="F49" s="731"/>
      <c r="G49" s="731"/>
      <c r="H49" s="731"/>
      <c r="I49" s="731"/>
      <c r="J49" s="731"/>
      <c r="K49" s="731"/>
      <c r="L49" s="731"/>
      <c r="M49" s="732"/>
      <c r="N49" s="726" t="s">
        <v>185</v>
      </c>
      <c r="O49" s="120"/>
    </row>
    <row r="50" spans="2:15" ht="22.5" customHeight="1">
      <c r="B50" s="186" t="s">
        <v>205</v>
      </c>
      <c r="C50" s="184"/>
      <c r="D50" s="184"/>
      <c r="E50" s="184"/>
      <c r="F50" s="184"/>
      <c r="G50" s="184"/>
      <c r="H50" s="184"/>
      <c r="I50" s="184"/>
      <c r="J50" s="184"/>
      <c r="K50" s="184"/>
      <c r="L50" s="184"/>
      <c r="M50" s="185"/>
      <c r="N50" s="726"/>
      <c r="O50" s="120"/>
    </row>
    <row r="51" spans="2:15" ht="18">
      <c r="B51" s="723" t="s">
        <v>195</v>
      </c>
      <c r="C51" s="723"/>
      <c r="D51" s="723"/>
      <c r="E51" s="723"/>
      <c r="F51" s="723"/>
      <c r="G51" s="723"/>
      <c r="H51" s="723"/>
      <c r="I51" s="723"/>
      <c r="J51" s="723"/>
      <c r="K51" s="723"/>
      <c r="L51" s="723"/>
      <c r="M51" s="723"/>
      <c r="N51" s="726"/>
      <c r="O51" s="120"/>
    </row>
    <row r="52" spans="2:15" ht="18">
      <c r="B52" s="724" t="s">
        <v>196</v>
      </c>
      <c r="C52" s="724"/>
      <c r="D52" s="724"/>
      <c r="E52" s="724"/>
      <c r="F52" s="724"/>
      <c r="G52" s="724"/>
      <c r="H52" s="724"/>
      <c r="I52" s="724"/>
      <c r="J52" s="724"/>
      <c r="K52" s="724"/>
      <c r="L52" s="724"/>
      <c r="M52" s="724"/>
      <c r="N52" s="726"/>
      <c r="O52" s="120"/>
    </row>
    <row r="53" spans="2:15" ht="18">
      <c r="B53" s="723" t="s">
        <v>197</v>
      </c>
      <c r="C53" s="723"/>
      <c r="D53" s="723"/>
      <c r="E53" s="723"/>
      <c r="F53" s="723"/>
      <c r="G53" s="723"/>
      <c r="H53" s="723"/>
      <c r="I53" s="723"/>
      <c r="J53" s="723"/>
      <c r="K53" s="723"/>
      <c r="L53" s="723"/>
      <c r="M53" s="723"/>
      <c r="N53" s="726"/>
      <c r="O53" s="120"/>
    </row>
    <row r="54" spans="2:15" ht="18">
      <c r="B54" s="723" t="s">
        <v>198</v>
      </c>
      <c r="C54" s="723"/>
      <c r="D54" s="723"/>
      <c r="E54" s="723"/>
      <c r="F54" s="723"/>
      <c r="G54" s="723"/>
      <c r="H54" s="723"/>
      <c r="I54" s="723"/>
      <c r="J54" s="723"/>
      <c r="K54" s="723"/>
      <c r="L54" s="723"/>
      <c r="M54" s="723"/>
      <c r="N54" s="726"/>
      <c r="O54" s="120"/>
    </row>
    <row r="55" spans="2:15" ht="18">
      <c r="B55" s="133"/>
      <c r="M55" s="120"/>
      <c r="N55" s="726"/>
      <c r="O55" s="120"/>
    </row>
    <row r="56" spans="2:15" ht="17.25" customHeight="1">
      <c r="B56" s="727" t="s">
        <v>140</v>
      </c>
      <c r="C56" s="728"/>
      <c r="D56" s="728"/>
      <c r="E56" s="728"/>
      <c r="F56" s="728"/>
      <c r="G56" s="728"/>
      <c r="H56" s="728"/>
      <c r="I56" s="728"/>
      <c r="J56" s="728"/>
      <c r="K56" s="728"/>
      <c r="L56" s="728"/>
      <c r="M56" s="729"/>
      <c r="N56" s="726"/>
      <c r="O56" s="120"/>
    </row>
    <row r="57" spans="2:15" ht="17.25" customHeight="1">
      <c r="B57" s="727" t="s">
        <v>141</v>
      </c>
      <c r="C57" s="728"/>
      <c r="D57" s="728"/>
      <c r="E57" s="728"/>
      <c r="F57" s="728"/>
      <c r="G57" s="728"/>
      <c r="H57" s="728"/>
      <c r="I57" s="728"/>
      <c r="J57" s="728"/>
      <c r="K57" s="728"/>
      <c r="L57" s="728"/>
      <c r="M57" s="729"/>
      <c r="N57" s="726"/>
      <c r="O57" s="120"/>
    </row>
    <row r="58" spans="2:15" ht="17.25" customHeight="1">
      <c r="B58" s="727" t="s">
        <v>142</v>
      </c>
      <c r="C58" s="728"/>
      <c r="D58" s="728"/>
      <c r="E58" s="728"/>
      <c r="F58" s="728"/>
      <c r="G58" s="728"/>
      <c r="H58" s="728"/>
      <c r="I58" s="728"/>
      <c r="J58" s="728"/>
      <c r="K58" s="728"/>
      <c r="L58" s="728"/>
      <c r="M58" s="729"/>
      <c r="N58" s="726"/>
      <c r="O58" s="120"/>
    </row>
    <row r="59" spans="2:15" ht="18">
      <c r="B59" s="727" t="s">
        <v>143</v>
      </c>
      <c r="C59" s="728"/>
      <c r="D59" s="728"/>
      <c r="E59" s="728"/>
      <c r="F59" s="728"/>
      <c r="G59" s="728"/>
      <c r="H59" s="728"/>
      <c r="I59" s="728"/>
      <c r="J59" s="728"/>
      <c r="K59" s="728"/>
      <c r="L59" s="728"/>
      <c r="M59" s="729"/>
      <c r="N59" s="726"/>
      <c r="O59" s="120"/>
    </row>
    <row r="60" spans="2:15" ht="18">
      <c r="B60" s="727" t="s">
        <v>144</v>
      </c>
      <c r="C60" s="728"/>
      <c r="D60" s="728"/>
      <c r="E60" s="728"/>
      <c r="F60" s="728"/>
      <c r="G60" s="728"/>
      <c r="H60" s="728"/>
      <c r="I60" s="728"/>
      <c r="J60" s="728"/>
      <c r="K60" s="728"/>
      <c r="L60" s="728"/>
      <c r="M60" s="729"/>
      <c r="N60" s="726"/>
      <c r="O60" s="120"/>
    </row>
    <row r="61" spans="2:15" ht="18">
      <c r="B61" s="733" t="s">
        <v>145</v>
      </c>
      <c r="C61" s="734"/>
      <c r="D61" s="734"/>
      <c r="E61" s="734"/>
      <c r="F61" s="734"/>
      <c r="G61" s="734"/>
      <c r="H61" s="734"/>
      <c r="I61" s="734"/>
      <c r="J61" s="734"/>
      <c r="K61" s="734"/>
      <c r="L61" s="734"/>
      <c r="M61" s="735"/>
      <c r="N61" s="120"/>
      <c r="O61" s="120"/>
    </row>
    <row r="62" spans="2:15" ht="18">
      <c r="B62" s="736" t="s">
        <v>146</v>
      </c>
      <c r="C62" s="737"/>
      <c r="D62" s="737"/>
      <c r="E62" s="737"/>
      <c r="F62" s="737"/>
      <c r="G62" s="737"/>
      <c r="H62" s="737"/>
      <c r="I62" s="737"/>
      <c r="J62" s="737"/>
      <c r="K62" s="737"/>
      <c r="L62" s="737"/>
      <c r="M62" s="738"/>
      <c r="N62" s="120"/>
      <c r="O62" s="120"/>
    </row>
    <row r="63" spans="2:15" ht="18">
      <c r="B63" s="727" t="s">
        <v>203</v>
      </c>
      <c r="C63" s="728"/>
      <c r="D63" s="728"/>
      <c r="E63" s="728"/>
      <c r="F63" s="728"/>
      <c r="G63" s="728"/>
      <c r="H63" s="728"/>
      <c r="I63" s="728"/>
      <c r="J63" s="728"/>
      <c r="K63" s="728"/>
      <c r="L63" s="728"/>
      <c r="M63" s="729"/>
      <c r="N63" s="120"/>
      <c r="O63" s="120"/>
    </row>
    <row r="64" spans="2:15" ht="18">
      <c r="B64" s="133"/>
      <c r="M64" s="120"/>
      <c r="N64" s="120"/>
      <c r="O64" s="120"/>
    </row>
    <row r="65" spans="1:16" ht="18.600000000000001" thickBot="1">
      <c r="B65" s="133"/>
      <c r="M65" s="120"/>
      <c r="N65" s="120"/>
      <c r="O65" s="120"/>
    </row>
    <row r="66" spans="1:16" ht="20.25" customHeight="1">
      <c r="B66" s="739" t="s">
        <v>147</v>
      </c>
      <c r="C66" s="739" t="s">
        <v>148</v>
      </c>
      <c r="D66" s="739" t="s">
        <v>149</v>
      </c>
      <c r="E66" s="739" t="s">
        <v>150</v>
      </c>
      <c r="F66" s="134" t="s">
        <v>151</v>
      </c>
      <c r="G66" s="154" t="s">
        <v>211</v>
      </c>
      <c r="H66" s="741" t="s">
        <v>210</v>
      </c>
      <c r="I66" s="741" t="s">
        <v>153</v>
      </c>
      <c r="J66" s="741" t="s">
        <v>154</v>
      </c>
      <c r="K66" s="741" t="s">
        <v>186</v>
      </c>
      <c r="L66" s="739" t="s">
        <v>155</v>
      </c>
      <c r="M66" s="739" t="s">
        <v>206</v>
      </c>
      <c r="N66" s="120"/>
      <c r="O66" s="120"/>
    </row>
    <row r="67" spans="1:16" ht="18.600000000000001" thickBot="1">
      <c r="B67" s="740"/>
      <c r="C67" s="740"/>
      <c r="D67" s="740"/>
      <c r="E67" s="740"/>
      <c r="F67" s="135" t="s">
        <v>152</v>
      </c>
      <c r="G67" s="155"/>
      <c r="H67" s="742"/>
      <c r="I67" s="742"/>
      <c r="J67" s="742"/>
      <c r="K67" s="742"/>
      <c r="L67" s="740"/>
      <c r="M67" s="740"/>
      <c r="N67" s="120"/>
      <c r="O67" s="120"/>
    </row>
    <row r="68" spans="1:16" ht="18.600000000000001" thickBot="1">
      <c r="B68" s="136">
        <v>1</v>
      </c>
      <c r="C68" s="137" t="s">
        <v>156</v>
      </c>
      <c r="D68" s="138"/>
      <c r="E68" s="138"/>
      <c r="F68" s="138"/>
      <c r="G68" s="156"/>
      <c r="H68" s="138"/>
      <c r="I68" s="138"/>
      <c r="J68" s="138"/>
      <c r="K68" s="139" t="s">
        <v>156</v>
      </c>
      <c r="L68" s="138"/>
      <c r="M68" s="138"/>
      <c r="N68" s="120"/>
      <c r="O68" s="120"/>
    </row>
    <row r="69" spans="1:16" ht="18.600000000000001" thickBot="1">
      <c r="A69" s="148" t="s">
        <v>29</v>
      </c>
      <c r="B69" s="149">
        <v>2</v>
      </c>
      <c r="C69" s="150" t="s">
        <v>156</v>
      </c>
      <c r="D69" s="151" t="s">
        <v>156</v>
      </c>
      <c r="E69" s="151" t="s">
        <v>156</v>
      </c>
      <c r="F69" s="151" t="s">
        <v>187</v>
      </c>
      <c r="G69" s="156"/>
      <c r="H69" s="138"/>
      <c r="I69" s="138"/>
      <c r="J69" s="151" t="s">
        <v>188</v>
      </c>
      <c r="K69" s="151" t="s">
        <v>156</v>
      </c>
      <c r="L69" s="138"/>
      <c r="M69" s="138"/>
      <c r="N69" s="120" t="s">
        <v>189</v>
      </c>
      <c r="O69" s="120"/>
    </row>
    <row r="70" spans="1:16" ht="18.600000000000001" thickBot="1">
      <c r="A70" s="148" t="s">
        <v>21</v>
      </c>
      <c r="B70" s="149">
        <v>3</v>
      </c>
      <c r="C70" s="150" t="s">
        <v>156</v>
      </c>
      <c r="D70" s="151" t="s">
        <v>156</v>
      </c>
      <c r="E70" s="151" t="s">
        <v>156</v>
      </c>
      <c r="F70" s="151" t="s">
        <v>156</v>
      </c>
      <c r="G70" s="156"/>
      <c r="H70" s="138"/>
      <c r="I70" s="138"/>
      <c r="J70" s="151" t="s">
        <v>156</v>
      </c>
      <c r="K70" s="151" t="s">
        <v>156</v>
      </c>
      <c r="L70" s="151" t="s">
        <v>156</v>
      </c>
      <c r="M70" s="138"/>
      <c r="N70" s="120"/>
      <c r="O70" s="120"/>
      <c r="P70" s="544"/>
    </row>
    <row r="71" spans="1:16" ht="18.600000000000001" thickBot="1">
      <c r="A71" s="148" t="s">
        <v>190</v>
      </c>
      <c r="B71" s="145">
        <v>4</v>
      </c>
      <c r="C71" s="146" t="s">
        <v>156</v>
      </c>
      <c r="D71" s="147" t="s">
        <v>156</v>
      </c>
      <c r="E71" s="147" t="s">
        <v>156</v>
      </c>
      <c r="F71" s="147" t="s">
        <v>156</v>
      </c>
      <c r="G71" s="147" t="s">
        <v>156</v>
      </c>
      <c r="H71" s="147" t="s">
        <v>156</v>
      </c>
      <c r="I71" s="138" t="s">
        <v>208</v>
      </c>
      <c r="J71" s="147" t="s">
        <v>156</v>
      </c>
      <c r="K71" s="147" t="s">
        <v>156</v>
      </c>
      <c r="L71" s="147" t="s">
        <v>156</v>
      </c>
      <c r="M71" s="147" t="s">
        <v>156</v>
      </c>
      <c r="N71" t="s">
        <v>207</v>
      </c>
      <c r="O71" s="120"/>
      <c r="P71" s="532"/>
    </row>
    <row r="72" spans="1:16" ht="18.600000000000001" thickBot="1">
      <c r="A72" s="148"/>
      <c r="B72" s="149">
        <v>5</v>
      </c>
      <c r="C72" s="150" t="s">
        <v>156</v>
      </c>
      <c r="D72" s="151" t="s">
        <v>156</v>
      </c>
      <c r="E72" s="151" t="s">
        <v>156</v>
      </c>
      <c r="F72" s="151" t="s">
        <v>156</v>
      </c>
      <c r="G72" s="151" t="s">
        <v>156</v>
      </c>
      <c r="H72" s="151" t="s">
        <v>156</v>
      </c>
      <c r="I72" s="151" t="s">
        <v>156</v>
      </c>
      <c r="J72" s="151" t="s">
        <v>156</v>
      </c>
      <c r="K72" s="151" t="s">
        <v>156</v>
      </c>
      <c r="L72" s="151" t="s">
        <v>156</v>
      </c>
      <c r="M72" s="151" t="s">
        <v>156</v>
      </c>
      <c r="N72" s="120"/>
      <c r="O72" s="120"/>
      <c r="P72" s="532"/>
    </row>
    <row r="73" spans="1:16" ht="18.600000000000001" thickBot="1">
      <c r="B73" s="136">
        <v>6</v>
      </c>
      <c r="C73" s="137" t="s">
        <v>156</v>
      </c>
      <c r="D73" s="139" t="s">
        <v>156</v>
      </c>
      <c r="E73" s="139" t="s">
        <v>156</v>
      </c>
      <c r="F73" s="139" t="s">
        <v>156</v>
      </c>
      <c r="G73" s="139" t="s">
        <v>156</v>
      </c>
      <c r="H73" s="139" t="s">
        <v>156</v>
      </c>
      <c r="I73" s="139" t="s">
        <v>156</v>
      </c>
      <c r="J73" s="139" t="s">
        <v>156</v>
      </c>
      <c r="K73" s="139" t="s">
        <v>156</v>
      </c>
      <c r="L73" s="139" t="s">
        <v>156</v>
      </c>
      <c r="M73" s="139" t="s">
        <v>156</v>
      </c>
      <c r="N73" s="120"/>
      <c r="O73" s="120"/>
    </row>
    <row r="74" spans="1:16" ht="18.600000000000001" thickBot="1">
      <c r="B74" s="136">
        <v>7</v>
      </c>
      <c r="C74" s="137" t="s">
        <v>156</v>
      </c>
      <c r="D74" s="139" t="s">
        <v>156</v>
      </c>
      <c r="E74" s="139" t="s">
        <v>156</v>
      </c>
      <c r="F74" s="139" t="s">
        <v>156</v>
      </c>
      <c r="G74" s="139" t="s">
        <v>156</v>
      </c>
      <c r="H74" s="139" t="s">
        <v>156</v>
      </c>
      <c r="I74" s="139" t="s">
        <v>156</v>
      </c>
      <c r="J74" s="139" t="s">
        <v>156</v>
      </c>
      <c r="K74" s="139" t="s">
        <v>156</v>
      </c>
      <c r="L74" s="139" t="s">
        <v>156</v>
      </c>
      <c r="M74" s="139" t="s">
        <v>156</v>
      </c>
      <c r="N74" s="120"/>
      <c r="O74" s="120"/>
    </row>
    <row r="75" spans="1:16">
      <c r="N75" s="120"/>
      <c r="O75" s="120"/>
    </row>
    <row r="76" spans="1:16">
      <c r="I76" t="s">
        <v>209</v>
      </c>
      <c r="N76" s="120"/>
      <c r="O76" s="120"/>
    </row>
    <row r="77" spans="1:16">
      <c r="N77" s="120"/>
      <c r="O77" s="120"/>
    </row>
    <row r="79" spans="1:16">
      <c r="P79" s="477"/>
    </row>
    <row r="89" spans="16:16" ht="15.6">
      <c r="P89" s="411"/>
    </row>
    <row r="90" spans="16:16" ht="15.6">
      <c r="P90" s="411"/>
    </row>
    <row r="91" spans="16:16" ht="15.6">
      <c r="P91" s="411"/>
    </row>
    <row r="92" spans="16:16" ht="15.6">
      <c r="P92" s="411"/>
    </row>
    <row r="93" spans="16:16" ht="15.6">
      <c r="P93" s="411"/>
    </row>
    <row r="94" spans="16:16" ht="15.6">
      <c r="P94" s="411"/>
    </row>
    <row r="95" spans="16:16" ht="15.6">
      <c r="P95" s="411"/>
    </row>
    <row r="96" spans="16:16" ht="15.6">
      <c r="P96" s="411"/>
    </row>
    <row r="97" spans="16:16" ht="15.6">
      <c r="P97" s="411"/>
    </row>
    <row r="98" spans="16:16" ht="15.6">
      <c r="P98" s="411"/>
    </row>
    <row r="99" spans="16:16" ht="15.6">
      <c r="P99" s="411"/>
    </row>
  </sheetData>
  <mergeCells count="42">
    <mergeCell ref="M29:N30"/>
    <mergeCell ref="M25:N25"/>
    <mergeCell ref="E29:E30"/>
    <mergeCell ref="E18:E26"/>
    <mergeCell ref="E14:E16"/>
    <mergeCell ref="M14:M15"/>
    <mergeCell ref="M22:N22"/>
    <mergeCell ref="B3:N3"/>
    <mergeCell ref="C8:L8"/>
    <mergeCell ref="C9:L9"/>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5"/>
  <sheetViews>
    <sheetView showGridLines="0" zoomScale="80" zoomScaleNormal="80" zoomScaleSheetLayoutView="79" workbookViewId="0">
      <selection activeCell="A6" sqref="A6"/>
    </sheetView>
  </sheetViews>
  <sheetFormatPr defaultColWidth="9" defaultRowHeight="19.2"/>
  <cols>
    <col min="1" max="1" width="201.109375" style="383" customWidth="1"/>
    <col min="2" max="2" width="11.21875" style="381" customWidth="1"/>
    <col min="3" max="3" width="27.44140625" style="381" customWidth="1"/>
    <col min="4" max="4" width="17.88671875" style="382" customWidth="1"/>
    <col min="5" max="16384" width="9" style="1"/>
  </cols>
  <sheetData>
    <row r="1" spans="1:4" s="42" customFormat="1" ht="44.25" customHeight="1" thickBot="1">
      <c r="A1" s="243" t="s">
        <v>336</v>
      </c>
      <c r="B1" s="244" t="s">
        <v>0</v>
      </c>
      <c r="C1" s="245" t="s">
        <v>1</v>
      </c>
      <c r="D1" s="380" t="s">
        <v>2</v>
      </c>
    </row>
    <row r="2" spans="1:4" s="42" customFormat="1" ht="44.25" customHeight="1" thickTop="1">
      <c r="A2" s="232" t="s">
        <v>445</v>
      </c>
      <c r="B2" s="415"/>
      <c r="C2" s="779" t="s">
        <v>448</v>
      </c>
      <c r="D2" s="416"/>
    </row>
    <row r="3" spans="1:4" s="42" customFormat="1" ht="273.60000000000002" customHeight="1">
      <c r="A3" s="421" t="s">
        <v>446</v>
      </c>
      <c r="B3" s="444" t="s">
        <v>447</v>
      </c>
      <c r="C3" s="780"/>
      <c r="D3" s="418">
        <v>44982</v>
      </c>
    </row>
    <row r="4" spans="1:4" s="42" customFormat="1" ht="36.6" customHeight="1" thickBot="1">
      <c r="A4" s="233" t="s">
        <v>444</v>
      </c>
      <c r="B4" s="412"/>
      <c r="C4" s="781"/>
      <c r="D4" s="419"/>
    </row>
    <row r="5" spans="1:4" s="42" customFormat="1" ht="47.4" customHeight="1" thickTop="1">
      <c r="A5" s="414" t="s">
        <v>438</v>
      </c>
      <c r="B5" s="415"/>
      <c r="C5" s="779" t="s">
        <v>451</v>
      </c>
      <c r="D5" s="423"/>
    </row>
    <row r="6" spans="1:4" s="42" customFormat="1" ht="296.39999999999998" customHeight="1">
      <c r="A6" s="417" t="s">
        <v>439</v>
      </c>
      <c r="B6" s="426" t="s">
        <v>449</v>
      </c>
      <c r="C6" s="780"/>
      <c r="D6" s="418">
        <v>44983</v>
      </c>
    </row>
    <row r="7" spans="1:4" s="42" customFormat="1" ht="37.200000000000003" customHeight="1" thickBot="1">
      <c r="A7" s="545" t="s">
        <v>440</v>
      </c>
      <c r="B7" s="412"/>
      <c r="C7" s="781"/>
      <c r="D7" s="419"/>
    </row>
    <row r="8" spans="1:4" s="42" customFormat="1" ht="44.25" customHeight="1" thickTop="1">
      <c r="A8" s="232" t="s">
        <v>441</v>
      </c>
      <c r="B8" s="415"/>
      <c r="C8" s="779" t="s">
        <v>450</v>
      </c>
      <c r="D8" s="423"/>
    </row>
    <row r="9" spans="1:4" s="42" customFormat="1" ht="117" customHeight="1" thickBot="1">
      <c r="A9" s="546" t="s">
        <v>442</v>
      </c>
      <c r="B9" s="426" t="s">
        <v>449</v>
      </c>
      <c r="C9" s="780"/>
      <c r="D9" s="418">
        <v>44983</v>
      </c>
    </row>
    <row r="10" spans="1:4" s="42" customFormat="1" ht="36.6" customHeight="1" thickTop="1" thickBot="1">
      <c r="A10" s="425" t="s">
        <v>443</v>
      </c>
      <c r="B10" s="412"/>
      <c r="C10" s="781"/>
      <c r="D10" s="419"/>
    </row>
    <row r="11" spans="1:4" s="42" customFormat="1" ht="44.25" customHeight="1" thickTop="1">
      <c r="A11" s="232" t="s">
        <v>452</v>
      </c>
      <c r="B11" s="415"/>
      <c r="C11" s="779" t="s">
        <v>456</v>
      </c>
      <c r="D11" s="416"/>
    </row>
    <row r="12" spans="1:4" s="42" customFormat="1" ht="118.8" customHeight="1">
      <c r="A12" s="421" t="s">
        <v>453</v>
      </c>
      <c r="B12" s="444" t="s">
        <v>454</v>
      </c>
      <c r="C12" s="780"/>
      <c r="D12" s="418">
        <v>44982</v>
      </c>
    </row>
    <row r="13" spans="1:4" s="42" customFormat="1" ht="36.6" customHeight="1" thickBot="1">
      <c r="A13" s="233" t="s">
        <v>455</v>
      </c>
      <c r="B13" s="412"/>
      <c r="C13" s="781"/>
      <c r="D13" s="419"/>
    </row>
    <row r="14" spans="1:4" s="42" customFormat="1" ht="46.2" customHeight="1" thickBot="1">
      <c r="A14" s="860" t="s">
        <v>458</v>
      </c>
      <c r="B14" s="228"/>
      <c r="C14" s="774" t="s">
        <v>461</v>
      </c>
      <c r="D14" s="762">
        <v>44980</v>
      </c>
    </row>
    <row r="15" spans="1:4" s="42" customFormat="1" ht="192" customHeight="1" thickBot="1">
      <c r="A15" s="427" t="s">
        <v>459</v>
      </c>
      <c r="B15" s="401" t="s">
        <v>460</v>
      </c>
      <c r="C15" s="775"/>
      <c r="D15" s="763"/>
    </row>
    <row r="16" spans="1:4" s="42" customFormat="1" ht="34.950000000000003" customHeight="1" thickBot="1">
      <c r="A16" s="581" t="s">
        <v>457</v>
      </c>
      <c r="B16" s="582"/>
      <c r="C16" s="776"/>
      <c r="D16" s="763"/>
    </row>
    <row r="17" spans="1:4" s="42" customFormat="1" ht="43.8" customHeight="1" thickTop="1">
      <c r="A17" s="428" t="s">
        <v>462</v>
      </c>
      <c r="B17" s="580"/>
      <c r="C17" s="779" t="s">
        <v>466</v>
      </c>
      <c r="D17" s="764">
        <v>44978</v>
      </c>
    </row>
    <row r="18" spans="1:4" s="42" customFormat="1" ht="142.80000000000001" customHeight="1">
      <c r="A18" s="421" t="s">
        <v>463</v>
      </c>
      <c r="B18" s="229" t="s">
        <v>465</v>
      </c>
      <c r="C18" s="780"/>
      <c r="D18" s="765"/>
    </row>
    <row r="19" spans="1:4" s="42" customFormat="1" ht="34.950000000000003" customHeight="1" thickBot="1">
      <c r="A19" s="233" t="s">
        <v>464</v>
      </c>
      <c r="B19" s="230"/>
      <c r="C19" s="781"/>
      <c r="D19" s="766"/>
    </row>
    <row r="20" spans="1:4" s="42" customFormat="1" ht="48.6" customHeight="1" thickTop="1">
      <c r="A20" s="388" t="s">
        <v>467</v>
      </c>
      <c r="B20" s="785" t="s">
        <v>469</v>
      </c>
      <c r="C20" s="774" t="s">
        <v>471</v>
      </c>
      <c r="D20" s="771">
        <v>44977</v>
      </c>
    </row>
    <row r="21" spans="1:4" s="42" customFormat="1" ht="220.2" customHeight="1">
      <c r="A21" s="430" t="s">
        <v>468</v>
      </c>
      <c r="B21" s="777"/>
      <c r="C21" s="775"/>
      <c r="D21" s="772"/>
    </row>
    <row r="22" spans="1:4" s="42" customFormat="1" ht="43.2" customHeight="1" thickBot="1">
      <c r="A22" s="538" t="s">
        <v>470</v>
      </c>
      <c r="B22" s="778"/>
      <c r="C22" s="776"/>
      <c r="D22" s="773"/>
    </row>
    <row r="23" spans="1:4" s="42" customFormat="1" ht="51" hidden="1" customHeight="1" thickTop="1" thickBot="1">
      <c r="A23" s="539"/>
      <c r="B23" s="782"/>
      <c r="C23" s="782"/>
      <c r="D23" s="762"/>
    </row>
    <row r="24" spans="1:4" s="42" customFormat="1" ht="168" hidden="1" customHeight="1" thickBot="1">
      <c r="A24" s="413"/>
      <c r="B24" s="783"/>
      <c r="C24" s="783"/>
      <c r="D24" s="763"/>
    </row>
    <row r="25" spans="1:4" s="42" customFormat="1" ht="43.2" hidden="1" customHeight="1" thickBot="1">
      <c r="A25" s="402"/>
      <c r="B25" s="784"/>
      <c r="C25" s="784"/>
      <c r="D25" s="763"/>
    </row>
    <row r="26" spans="1:4" s="42" customFormat="1" ht="48.6" hidden="1" customHeight="1" thickTop="1" thickBot="1">
      <c r="A26" s="234"/>
      <c r="B26" s="759"/>
      <c r="C26" s="768"/>
      <c r="D26" s="762"/>
    </row>
    <row r="27" spans="1:4" s="42" customFormat="1" ht="97.2" hidden="1" customHeight="1" thickBot="1">
      <c r="A27" s="528"/>
      <c r="B27" s="760"/>
      <c r="C27" s="769"/>
      <c r="D27" s="763"/>
    </row>
    <row r="28" spans="1:4" s="42" customFormat="1" ht="40.950000000000003" hidden="1" customHeight="1" thickBot="1">
      <c r="A28" s="398"/>
      <c r="B28" s="761"/>
      <c r="C28" s="770"/>
      <c r="D28" s="767"/>
    </row>
    <row r="29" spans="1:4" s="42" customFormat="1" ht="48.6" hidden="1" customHeight="1" thickTop="1" thickBot="1">
      <c r="A29" s="234"/>
      <c r="B29" s="759"/>
      <c r="C29" s="768"/>
      <c r="D29" s="762"/>
    </row>
    <row r="30" spans="1:4" s="42" customFormat="1" ht="91.2" hidden="1" customHeight="1" thickBot="1">
      <c r="A30" s="528"/>
      <c r="B30" s="760"/>
      <c r="C30" s="769"/>
      <c r="D30" s="763"/>
    </row>
    <row r="31" spans="1:4" s="42" customFormat="1" ht="40.950000000000003" hidden="1" customHeight="1" thickBot="1">
      <c r="A31" s="398"/>
      <c r="B31" s="761"/>
      <c r="C31" s="770"/>
      <c r="D31" s="767"/>
    </row>
    <row r="32" spans="1:4" s="42" customFormat="1" ht="40.950000000000003" hidden="1" customHeight="1" thickTop="1" thickBot="1">
      <c r="A32" s="234"/>
      <c r="B32" s="759"/>
      <c r="C32" s="768"/>
      <c r="D32" s="762"/>
    </row>
    <row r="33" spans="1:4" s="42" customFormat="1" ht="177" hidden="1" customHeight="1" thickBot="1">
      <c r="A33" s="528"/>
      <c r="B33" s="760"/>
      <c r="C33" s="769"/>
      <c r="D33" s="763"/>
    </row>
    <row r="34" spans="1:4" s="42" customFormat="1" ht="40.950000000000003" hidden="1" customHeight="1" thickBot="1">
      <c r="A34" s="398"/>
      <c r="B34" s="761"/>
      <c r="C34" s="770"/>
      <c r="D34" s="767"/>
    </row>
    <row r="35" spans="1:4" ht="19.8" thickTop="1"/>
  </sheetData>
  <mergeCells count="23">
    <mergeCell ref="B29:B31"/>
    <mergeCell ref="C29:C31"/>
    <mergeCell ref="D29:D31"/>
    <mergeCell ref="B32:B34"/>
    <mergeCell ref="C32:C34"/>
    <mergeCell ref="D32:D34"/>
    <mergeCell ref="C2:C4"/>
    <mergeCell ref="C14:C16"/>
    <mergeCell ref="D14:D16"/>
    <mergeCell ref="C11:C13"/>
    <mergeCell ref="C5:C7"/>
    <mergeCell ref="C8:C10"/>
    <mergeCell ref="C17:C19"/>
    <mergeCell ref="B23:B25"/>
    <mergeCell ref="C23:C25"/>
    <mergeCell ref="B20:B22"/>
    <mergeCell ref="B26:B28"/>
    <mergeCell ref="D23:D25"/>
    <mergeCell ref="D17:D19"/>
    <mergeCell ref="D26:D28"/>
    <mergeCell ref="C26:C28"/>
    <mergeCell ref="D20:D22"/>
    <mergeCell ref="C20:C22"/>
  </mergeCells>
  <phoneticPr fontId="16"/>
  <hyperlinks>
    <hyperlink ref="A7" r:id="rId1" xr:uid="{08ADA067-B753-41B3-9F27-AC146772103C}"/>
    <hyperlink ref="A10" r:id="rId2" xr:uid="{0B73F87C-48AD-4600-A655-4CC6E0728ADF}"/>
    <hyperlink ref="A4" r:id="rId3" xr:uid="{D1FB6EDB-1E0A-4F30-836D-D18F667BEFDF}"/>
    <hyperlink ref="A13" r:id="rId4" xr:uid="{CB47F0EC-2BA6-4746-ACD1-7C357A907D38}"/>
    <hyperlink ref="A16" r:id="rId5" xr:uid="{F0949E02-A45B-4A04-AB57-FB08AF52C2A5}"/>
    <hyperlink ref="A19" r:id="rId6" xr:uid="{6B739490-2627-4730-9B74-45A2260127AB}"/>
    <hyperlink ref="A22" r:id="rId7" xr:uid="{44FFC953-C7C2-40AE-92E2-BE25DA3A7408}"/>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39"/>
  <sheetViews>
    <sheetView defaultGridColor="0" view="pageBreakPreview" topLeftCell="A31" colorId="56" zoomScale="83" zoomScaleNormal="66" zoomScaleSheetLayoutView="83" workbookViewId="0">
      <selection activeCell="A40" sqref="A40"/>
    </sheetView>
  </sheetViews>
  <sheetFormatPr defaultColWidth="9" defaultRowHeight="19.2"/>
  <cols>
    <col min="1" max="1" width="213.21875" style="396" customWidth="1"/>
    <col min="2" max="2" width="18" style="182" customWidth="1"/>
    <col min="3" max="3" width="20.109375" style="183" customWidth="1"/>
    <col min="4" max="16384" width="9" style="38"/>
  </cols>
  <sheetData>
    <row r="1" spans="1:3" ht="58.95" customHeight="1" thickBot="1">
      <c r="A1" s="37" t="s">
        <v>337</v>
      </c>
      <c r="B1" s="375" t="s">
        <v>24</v>
      </c>
      <c r="C1" s="376" t="s">
        <v>2</v>
      </c>
    </row>
    <row r="2" spans="1:3" ht="48.6" customHeight="1">
      <c r="A2" s="163" t="s">
        <v>485</v>
      </c>
      <c r="B2" s="177"/>
      <c r="C2" s="178"/>
    </row>
    <row r="3" spans="1:3" ht="276.60000000000002" customHeight="1">
      <c r="A3" s="556" t="s">
        <v>493</v>
      </c>
      <c r="B3" s="547" t="s">
        <v>504</v>
      </c>
      <c r="C3" s="179">
        <v>44981</v>
      </c>
    </row>
    <row r="4" spans="1:3" ht="48.6" customHeight="1" thickBot="1">
      <c r="A4" s="399" t="s">
        <v>492</v>
      </c>
      <c r="B4" s="180"/>
      <c r="C4" s="181"/>
    </row>
    <row r="5" spans="1:3" ht="48.6" customHeight="1">
      <c r="A5" s="163" t="s">
        <v>486</v>
      </c>
      <c r="B5" s="177"/>
      <c r="C5" s="178"/>
    </row>
    <row r="6" spans="1:3" ht="332.4" customHeight="1">
      <c r="A6" s="436" t="s">
        <v>494</v>
      </c>
      <c r="B6" s="403" t="s">
        <v>505</v>
      </c>
      <c r="C6" s="179">
        <v>44981</v>
      </c>
    </row>
    <row r="7" spans="1:3" ht="48.6" customHeight="1" thickBot="1">
      <c r="A7" s="399" t="s">
        <v>484</v>
      </c>
      <c r="B7" s="180"/>
      <c r="C7" s="181"/>
    </row>
    <row r="8" spans="1:3" ht="48.6" customHeight="1">
      <c r="A8" s="163" t="s">
        <v>487</v>
      </c>
      <c r="B8" s="177"/>
      <c r="C8" s="178"/>
    </row>
    <row r="9" spans="1:3" ht="262.2" customHeight="1">
      <c r="A9" s="502" t="s">
        <v>495</v>
      </c>
      <c r="B9" s="403" t="s">
        <v>506</v>
      </c>
      <c r="C9" s="179">
        <v>44981</v>
      </c>
    </row>
    <row r="10" spans="1:3" ht="48.6" customHeight="1" thickBot="1">
      <c r="A10" s="399" t="s">
        <v>483</v>
      </c>
      <c r="B10" s="180"/>
      <c r="C10" s="181"/>
    </row>
    <row r="11" spans="1:3" ht="48.6" customHeight="1">
      <c r="A11" s="163" t="s">
        <v>496</v>
      </c>
      <c r="B11" s="177"/>
      <c r="C11" s="178"/>
    </row>
    <row r="12" spans="1:3" ht="305.39999999999998" customHeight="1">
      <c r="A12" s="502" t="s">
        <v>497</v>
      </c>
      <c r="B12" s="863" t="s">
        <v>507</v>
      </c>
      <c r="C12" s="179">
        <v>44979</v>
      </c>
    </row>
    <row r="13" spans="1:3" ht="39.6" customHeight="1" thickBot="1">
      <c r="A13" s="399" t="s">
        <v>480</v>
      </c>
      <c r="B13" s="180"/>
      <c r="C13" s="181"/>
    </row>
    <row r="14" spans="1:3" ht="48.6" customHeight="1">
      <c r="A14" s="163" t="s">
        <v>488</v>
      </c>
      <c r="B14" s="177"/>
      <c r="C14" s="178"/>
    </row>
    <row r="15" spans="1:3" ht="249.6" customHeight="1">
      <c r="A15" s="550" t="s">
        <v>498</v>
      </c>
      <c r="B15" s="547" t="s">
        <v>505</v>
      </c>
      <c r="C15" s="179">
        <v>44979</v>
      </c>
    </row>
    <row r="16" spans="1:3" ht="48.6" customHeight="1" thickBot="1">
      <c r="A16" s="399" t="s">
        <v>481</v>
      </c>
      <c r="B16" s="180"/>
      <c r="C16" s="181"/>
    </row>
    <row r="17" spans="1:3" ht="48.6" customHeight="1">
      <c r="A17" s="163" t="s">
        <v>489</v>
      </c>
      <c r="B17" s="177"/>
      <c r="C17" s="178"/>
    </row>
    <row r="18" spans="1:3" ht="276" customHeight="1">
      <c r="A18" s="436" t="s">
        <v>499</v>
      </c>
      <c r="B18" s="403" t="s">
        <v>504</v>
      </c>
      <c r="C18" s="179">
        <v>44979</v>
      </c>
    </row>
    <row r="19" spans="1:3" ht="48.6" customHeight="1" thickBot="1">
      <c r="A19" s="399" t="s">
        <v>482</v>
      </c>
      <c r="B19" s="180"/>
      <c r="C19" s="181"/>
    </row>
    <row r="20" spans="1:3" ht="48.6" customHeight="1">
      <c r="A20" s="163" t="s">
        <v>490</v>
      </c>
      <c r="B20" s="177"/>
      <c r="C20" s="178"/>
    </row>
    <row r="21" spans="1:3" ht="354.6" customHeight="1">
      <c r="A21" s="436" t="s">
        <v>500</v>
      </c>
      <c r="B21" s="403" t="s">
        <v>504</v>
      </c>
      <c r="C21" s="179">
        <v>44979</v>
      </c>
    </row>
    <row r="22" spans="1:3" ht="48.6" customHeight="1" thickBot="1">
      <c r="A22" s="399" t="s">
        <v>478</v>
      </c>
      <c r="B22" s="180"/>
      <c r="C22" s="181"/>
    </row>
    <row r="23" spans="1:3" ht="48.6" customHeight="1">
      <c r="A23" s="163" t="s">
        <v>491</v>
      </c>
      <c r="B23" s="177"/>
      <c r="C23" s="178"/>
    </row>
    <row r="24" spans="1:3" ht="147.6" customHeight="1">
      <c r="A24" s="436" t="s">
        <v>501</v>
      </c>
      <c r="B24" s="403" t="s">
        <v>508</v>
      </c>
      <c r="C24" s="179">
        <v>44978</v>
      </c>
    </row>
    <row r="25" spans="1:3" ht="48.6" customHeight="1" thickBot="1">
      <c r="A25" s="399" t="s">
        <v>479</v>
      </c>
      <c r="B25" s="180"/>
      <c r="C25" s="181"/>
    </row>
    <row r="26" spans="1:3" ht="48.6" customHeight="1">
      <c r="A26" s="163" t="s">
        <v>472</v>
      </c>
      <c r="B26" s="177"/>
      <c r="C26" s="178"/>
    </row>
    <row r="27" spans="1:3" ht="197.4" customHeight="1">
      <c r="A27" s="436" t="s">
        <v>511</v>
      </c>
      <c r="B27" s="403" t="s">
        <v>512</v>
      </c>
      <c r="C27" s="179">
        <v>44978</v>
      </c>
    </row>
    <row r="28" spans="1:3" ht="48.6" customHeight="1" thickBot="1">
      <c r="A28" s="399" t="s">
        <v>477</v>
      </c>
      <c r="B28" s="180"/>
      <c r="C28" s="181"/>
    </row>
    <row r="29" spans="1:3" ht="48.6" customHeight="1">
      <c r="A29" s="163" t="s">
        <v>473</v>
      </c>
      <c r="B29" s="177"/>
      <c r="C29" s="178"/>
    </row>
    <row r="30" spans="1:3" ht="282.60000000000002" customHeight="1">
      <c r="A30" s="436" t="s">
        <v>502</v>
      </c>
      <c r="B30" s="403" t="s">
        <v>509</v>
      </c>
      <c r="C30" s="179">
        <v>44978</v>
      </c>
    </row>
    <row r="31" spans="1:3" ht="48.6" customHeight="1" thickBot="1">
      <c r="A31" s="399" t="s">
        <v>476</v>
      </c>
      <c r="B31" s="180"/>
      <c r="C31" s="181"/>
    </row>
    <row r="32" spans="1:3" ht="48.6" customHeight="1">
      <c r="A32" s="163" t="s">
        <v>474</v>
      </c>
      <c r="B32" s="177"/>
      <c r="C32" s="178"/>
    </row>
    <row r="33" spans="1:3" ht="224.4" customHeight="1">
      <c r="A33" s="436" t="s">
        <v>503</v>
      </c>
      <c r="B33" s="403" t="s">
        <v>510</v>
      </c>
      <c r="C33" s="179">
        <v>44977</v>
      </c>
    </row>
    <row r="34" spans="1:3" ht="48.6" customHeight="1" thickBot="1">
      <c r="A34" s="399" t="s">
        <v>475</v>
      </c>
      <c r="B34" s="180"/>
      <c r="C34" s="181"/>
    </row>
    <row r="35" spans="1:3" ht="25.2" customHeight="1">
      <c r="A35" s="231"/>
      <c r="B35" s="861"/>
      <c r="C35" s="862"/>
    </row>
    <row r="36" spans="1:3" ht="25.2" customHeight="1" thickBot="1">
      <c r="A36" s="231"/>
      <c r="B36" s="861"/>
      <c r="C36" s="862"/>
    </row>
    <row r="37" spans="1:3" ht="37.799999999999997" customHeight="1">
      <c r="A37" s="786" t="s">
        <v>28</v>
      </c>
      <c r="B37" s="786"/>
      <c r="C37" s="786"/>
    </row>
    <row r="38" spans="1:3" ht="46.2" customHeight="1">
      <c r="A38" s="787" t="s">
        <v>27</v>
      </c>
      <c r="B38" s="787"/>
      <c r="C38" s="787"/>
    </row>
    <row r="39" spans="1:3">
      <c r="A39" s="396" t="s">
        <v>21</v>
      </c>
    </row>
  </sheetData>
  <mergeCells count="2">
    <mergeCell ref="A37:C37"/>
    <mergeCell ref="A38:C38"/>
  </mergeCells>
  <phoneticPr fontId="106"/>
  <hyperlinks>
    <hyperlink ref="A34" r:id="rId1" xr:uid="{4CBAFF16-A0DA-471E-8D55-7287D027E4E9}"/>
    <hyperlink ref="A31" r:id="rId2" xr:uid="{66AC419A-365F-4326-8CC6-3796D93D547F}"/>
    <hyperlink ref="A28" r:id="rId3" xr:uid="{DCD0C56A-B79E-4B86-BB04-AE96899238EB}"/>
    <hyperlink ref="A22" r:id="rId4" xr:uid="{4B34D5CA-1422-44B5-BDDD-E1049FF5989D}"/>
    <hyperlink ref="A25" r:id="rId5" xr:uid="{63B9266F-8D37-467E-9C98-82D4BEA5FD0C}"/>
    <hyperlink ref="A13" r:id="rId6" xr:uid="{8CAB84B1-4163-495F-9507-5D4987781C65}"/>
    <hyperlink ref="A16" r:id="rId7" xr:uid="{361A71E2-3FCE-43D4-9E98-0E42C86A507B}"/>
    <hyperlink ref="A19" r:id="rId8" xr:uid="{417FB6DA-A537-43B2-BFFB-A851D87AAFD4}"/>
    <hyperlink ref="A10" r:id="rId9" xr:uid="{F33665AF-F22F-4C7D-B495-4AA9FDE007D3}"/>
    <hyperlink ref="A7" r:id="rId10" xr:uid="{9E87C894-0445-4145-98B0-359D87A3E9F8}"/>
    <hyperlink ref="A4" r:id="rId11" xr:uid="{3BC67BAE-76D7-4CE2-9510-775A6323C8C5}"/>
  </hyperlinks>
  <pageMargins left="0.74803149606299213" right="0.74803149606299213" top="0.98425196850393704" bottom="0.98425196850393704" header="0.51181102362204722" footer="0.51181102362204722"/>
  <pageSetup paperSize="9" scale="16" fitToHeight="3" orientation="portrait" r:id="rId12"/>
  <headerFooter alignWithMargins="0"/>
  <rowBreaks count="1" manualBreakCount="1">
    <brk id="36"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9"/>
  <sheetViews>
    <sheetView topLeftCell="A20" zoomScaleNormal="100" zoomScaleSheetLayoutView="100" workbookViewId="0">
      <selection activeCell="AD28" sqref="AD28"/>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90" t="s">
        <v>3</v>
      </c>
      <c r="B1" s="791"/>
      <c r="C1" s="791"/>
      <c r="D1" s="791"/>
      <c r="E1" s="791"/>
      <c r="F1" s="791"/>
      <c r="G1" s="791"/>
      <c r="H1" s="791"/>
      <c r="I1" s="791"/>
      <c r="J1" s="791"/>
      <c r="K1" s="791"/>
      <c r="L1" s="791"/>
      <c r="M1" s="791"/>
      <c r="N1" s="792"/>
      <c r="P1" s="793" t="s">
        <v>4</v>
      </c>
      <c r="Q1" s="794"/>
      <c r="R1" s="794"/>
      <c r="S1" s="794"/>
      <c r="T1" s="794"/>
      <c r="U1" s="794"/>
      <c r="V1" s="794"/>
      <c r="W1" s="794"/>
      <c r="X1" s="794"/>
      <c r="Y1" s="794"/>
      <c r="Z1" s="794"/>
      <c r="AA1" s="794"/>
      <c r="AB1" s="794"/>
      <c r="AC1" s="795"/>
    </row>
    <row r="2" spans="1:29" ht="18" customHeight="1" thickBot="1">
      <c r="A2" s="796" t="s">
        <v>5</v>
      </c>
      <c r="B2" s="797"/>
      <c r="C2" s="797"/>
      <c r="D2" s="797"/>
      <c r="E2" s="797"/>
      <c r="F2" s="797"/>
      <c r="G2" s="797"/>
      <c r="H2" s="797"/>
      <c r="I2" s="797"/>
      <c r="J2" s="797"/>
      <c r="K2" s="797"/>
      <c r="L2" s="797"/>
      <c r="M2" s="797"/>
      <c r="N2" s="798"/>
      <c r="P2" s="799" t="s">
        <v>6</v>
      </c>
      <c r="Q2" s="797"/>
      <c r="R2" s="797"/>
      <c r="S2" s="797"/>
      <c r="T2" s="797"/>
      <c r="U2" s="797"/>
      <c r="V2" s="797"/>
      <c r="W2" s="797"/>
      <c r="X2" s="797"/>
      <c r="Y2" s="797"/>
      <c r="Z2" s="797"/>
      <c r="AA2" s="797"/>
      <c r="AB2" s="797"/>
      <c r="AC2" s="800"/>
    </row>
    <row r="3" spans="1:29" ht="13.8" thickBot="1">
      <c r="A3" s="6"/>
      <c r="B3" s="197" t="s">
        <v>230</v>
      </c>
      <c r="C3" s="188" t="s">
        <v>7</v>
      </c>
      <c r="D3" s="197" t="s">
        <v>8</v>
      </c>
      <c r="E3" s="197" t="s">
        <v>9</v>
      </c>
      <c r="F3" s="197" t="s">
        <v>10</v>
      </c>
      <c r="G3" s="197" t="s">
        <v>11</v>
      </c>
      <c r="H3" s="197" t="s">
        <v>12</v>
      </c>
      <c r="I3" s="197" t="s">
        <v>13</v>
      </c>
      <c r="J3" s="197" t="s">
        <v>14</v>
      </c>
      <c r="K3" s="197" t="s">
        <v>15</v>
      </c>
      <c r="L3" s="197" t="s">
        <v>16</v>
      </c>
      <c r="M3" s="197" t="s">
        <v>17</v>
      </c>
      <c r="N3" s="7" t="s">
        <v>18</v>
      </c>
      <c r="P3" s="8"/>
      <c r="Q3" s="197" t="s">
        <v>230</v>
      </c>
      <c r="R3" s="188" t="s">
        <v>7</v>
      </c>
      <c r="S3" s="197" t="s">
        <v>8</v>
      </c>
      <c r="T3" s="197" t="s">
        <v>9</v>
      </c>
      <c r="U3" s="197" t="s">
        <v>10</v>
      </c>
      <c r="V3" s="197" t="s">
        <v>11</v>
      </c>
      <c r="W3" s="197" t="s">
        <v>12</v>
      </c>
      <c r="X3" s="197" t="s">
        <v>13</v>
      </c>
      <c r="Y3" s="197" t="s">
        <v>14</v>
      </c>
      <c r="Z3" s="197" t="s">
        <v>15</v>
      </c>
      <c r="AA3" s="197" t="s">
        <v>16</v>
      </c>
      <c r="AB3" s="197" t="s">
        <v>17</v>
      </c>
      <c r="AC3" s="9" t="s">
        <v>19</v>
      </c>
    </row>
    <row r="4" spans="1:29" ht="19.8" thickBot="1">
      <c r="A4" s="525" t="s">
        <v>228</v>
      </c>
      <c r="B4" s="526">
        <f>AVERAGE(B7:B18)</f>
        <v>68</v>
      </c>
      <c r="C4" s="526">
        <f t="shared" ref="C4:M4" si="0">AVERAGE(C7:C18)</f>
        <v>54.333333333333336</v>
      </c>
      <c r="D4" s="526">
        <f t="shared" si="0"/>
        <v>64.454545454545453</v>
      </c>
      <c r="E4" s="526">
        <f t="shared" si="0"/>
        <v>102.45454545454545</v>
      </c>
      <c r="F4" s="526">
        <f t="shared" si="0"/>
        <v>184.81818181818181</v>
      </c>
      <c r="G4" s="526">
        <f t="shared" si="0"/>
        <v>405.27272727272725</v>
      </c>
      <c r="H4" s="526">
        <f t="shared" si="0"/>
        <v>614.90909090909088</v>
      </c>
      <c r="I4" s="526">
        <f t="shared" si="0"/>
        <v>875.18181818181813</v>
      </c>
      <c r="J4" s="526">
        <f t="shared" si="0"/>
        <v>564.72727272727275</v>
      </c>
      <c r="K4" s="526">
        <f t="shared" si="0"/>
        <v>363.72727272727275</v>
      </c>
      <c r="L4" s="526">
        <f t="shared" si="0"/>
        <v>207</v>
      </c>
      <c r="M4" s="526">
        <f t="shared" si="0"/>
        <v>134.81818181818181</v>
      </c>
      <c r="N4" s="526">
        <f>AVERAGE(N7:N18)</f>
        <v>3639.7272727272725</v>
      </c>
      <c r="O4" s="10"/>
      <c r="P4" s="527" t="str">
        <f>+A4</f>
        <v>12-21年月平均</v>
      </c>
      <c r="Q4" s="526">
        <f>AVERAGE(Q7:Q18)</f>
        <v>8.1666666666666661</v>
      </c>
      <c r="R4" s="526">
        <f t="shared" ref="R4:AC4" si="1">AVERAGE(R7:R18)</f>
        <v>8.75</v>
      </c>
      <c r="S4" s="526">
        <f t="shared" si="1"/>
        <v>14.090909090909092</v>
      </c>
      <c r="T4" s="526">
        <f t="shared" si="1"/>
        <v>6.9090909090909092</v>
      </c>
      <c r="U4" s="526">
        <f t="shared" si="1"/>
        <v>9.8181818181818183</v>
      </c>
      <c r="V4" s="526">
        <f t="shared" si="1"/>
        <v>9.0909090909090917</v>
      </c>
      <c r="W4" s="526">
        <f t="shared" si="1"/>
        <v>8.1818181818181817</v>
      </c>
      <c r="X4" s="526">
        <f t="shared" si="1"/>
        <v>11.545454545454545</v>
      </c>
      <c r="Y4" s="526">
        <f t="shared" si="1"/>
        <v>9.9090909090909083</v>
      </c>
      <c r="Z4" s="526">
        <f t="shared" si="1"/>
        <v>19.818181818181817</v>
      </c>
      <c r="AA4" s="526">
        <f t="shared" si="1"/>
        <v>11.636363636363637</v>
      </c>
      <c r="AB4" s="526">
        <f t="shared" si="1"/>
        <v>12.181818181818182</v>
      </c>
      <c r="AC4" s="526">
        <f t="shared" si="1"/>
        <v>131.45454545454547</v>
      </c>
    </row>
    <row r="5" spans="1:29" ht="19.8" customHeight="1" thickBot="1">
      <c r="A5" s="346"/>
      <c r="B5" s="346"/>
      <c r="C5" s="11" t="s">
        <v>20</v>
      </c>
      <c r="D5" s="118"/>
      <c r="E5" s="118"/>
      <c r="F5" s="118"/>
      <c r="G5" s="118"/>
      <c r="H5" s="118"/>
      <c r="I5" s="118"/>
      <c r="J5" s="118"/>
      <c r="K5" s="118"/>
      <c r="L5" s="118"/>
      <c r="M5" s="118"/>
      <c r="N5" s="309"/>
      <c r="O5" s="119"/>
      <c r="P5" s="189"/>
      <c r="Q5" s="189"/>
      <c r="R5" s="11" t="s">
        <v>20</v>
      </c>
      <c r="S5" s="118"/>
      <c r="T5" s="118"/>
      <c r="U5" s="118"/>
      <c r="V5" s="118"/>
      <c r="W5" s="118"/>
      <c r="X5" s="118"/>
      <c r="Y5" s="118"/>
      <c r="Z5" s="118"/>
      <c r="AA5" s="118"/>
      <c r="AB5" s="118"/>
      <c r="AC5" s="309"/>
    </row>
    <row r="6" spans="1:29" ht="19.8" customHeight="1" thickBot="1">
      <c r="A6" s="346"/>
      <c r="B6" s="346"/>
      <c r="C6" s="512">
        <v>18</v>
      </c>
      <c r="D6" s="511"/>
      <c r="E6" s="511"/>
      <c r="F6" s="511"/>
      <c r="G6" s="511"/>
      <c r="H6" s="511"/>
      <c r="I6" s="511"/>
      <c r="J6" s="511"/>
      <c r="K6" s="511"/>
      <c r="L6" s="511"/>
      <c r="M6" s="511"/>
      <c r="N6" s="503"/>
      <c r="O6" s="119"/>
      <c r="P6" s="189"/>
      <c r="Q6" s="189"/>
      <c r="R6" s="512">
        <v>1</v>
      </c>
      <c r="S6" s="511"/>
      <c r="T6" s="511"/>
      <c r="U6" s="511"/>
      <c r="V6" s="511"/>
      <c r="W6" s="511"/>
      <c r="X6" s="511"/>
      <c r="Y6" s="511"/>
      <c r="Z6" s="511"/>
      <c r="AA6" s="511"/>
      <c r="AB6" s="511"/>
      <c r="AC6" s="503"/>
    </row>
    <row r="7" spans="1:29" ht="18" customHeight="1" thickBot="1">
      <c r="A7" s="504" t="s">
        <v>266</v>
      </c>
      <c r="B7" s="522">
        <v>81</v>
      </c>
      <c r="C7" s="520">
        <v>41</v>
      </c>
      <c r="D7" s="520"/>
      <c r="E7" s="520"/>
      <c r="F7" s="520"/>
      <c r="G7" s="520"/>
      <c r="H7" s="520"/>
      <c r="I7" s="520"/>
      <c r="J7" s="520"/>
      <c r="K7" s="520"/>
      <c r="L7" s="520"/>
      <c r="M7" s="523"/>
      <c r="N7" s="521"/>
      <c r="O7" s="10"/>
      <c r="P7" s="510" t="s">
        <v>266</v>
      </c>
      <c r="Q7" s="522">
        <v>1</v>
      </c>
      <c r="R7" s="520">
        <v>1</v>
      </c>
      <c r="S7" s="520"/>
      <c r="T7" s="520"/>
      <c r="U7" s="520"/>
      <c r="V7" s="520"/>
      <c r="W7" s="520"/>
      <c r="X7" s="520"/>
      <c r="Y7" s="520"/>
      <c r="Z7" s="520"/>
      <c r="AA7" s="520"/>
      <c r="AB7" s="524"/>
      <c r="AC7" s="521"/>
    </row>
    <row r="8" spans="1:29" ht="18" customHeight="1" thickBot="1">
      <c r="A8" s="504" t="s">
        <v>229</v>
      </c>
      <c r="B8" s="513">
        <v>81</v>
      </c>
      <c r="C8" s="514">
        <v>39</v>
      </c>
      <c r="D8" s="514">
        <v>72</v>
      </c>
      <c r="E8" s="515">
        <v>89</v>
      </c>
      <c r="F8" s="515">
        <v>258</v>
      </c>
      <c r="G8" s="515">
        <v>416</v>
      </c>
      <c r="H8" s="515">
        <v>554</v>
      </c>
      <c r="I8" s="515">
        <v>568</v>
      </c>
      <c r="J8" s="515">
        <v>578</v>
      </c>
      <c r="K8" s="515">
        <v>337</v>
      </c>
      <c r="L8" s="515">
        <v>169</v>
      </c>
      <c r="M8" s="515">
        <v>168</v>
      </c>
      <c r="N8" s="516">
        <f t="shared" ref="N8:N19" si="2">SUM(B8:M8)</f>
        <v>3329</v>
      </c>
      <c r="O8" s="124" t="s">
        <v>21</v>
      </c>
      <c r="P8" s="505" t="s">
        <v>229</v>
      </c>
      <c r="Q8" s="517">
        <v>0</v>
      </c>
      <c r="R8" s="518">
        <v>5</v>
      </c>
      <c r="S8" s="518">
        <v>4</v>
      </c>
      <c r="T8" s="518">
        <v>1</v>
      </c>
      <c r="U8" s="518">
        <v>1</v>
      </c>
      <c r="V8" s="518">
        <v>1</v>
      </c>
      <c r="W8" s="518">
        <v>1</v>
      </c>
      <c r="X8" s="518">
        <v>1</v>
      </c>
      <c r="Y8" s="517">
        <v>0</v>
      </c>
      <c r="Z8" s="517">
        <v>0</v>
      </c>
      <c r="AA8" s="517">
        <v>0</v>
      </c>
      <c r="AB8" s="517">
        <v>2</v>
      </c>
      <c r="AC8" s="519">
        <f t="shared" ref="AC8:AC19" si="3">SUM(Q8:AB8)</f>
        <v>16</v>
      </c>
    </row>
    <row r="9" spans="1:29" ht="18" customHeight="1" thickBot="1">
      <c r="A9" s="347" t="s">
        <v>201</v>
      </c>
      <c r="B9" s="367">
        <v>81</v>
      </c>
      <c r="C9" s="367">
        <v>48</v>
      </c>
      <c r="D9" s="368">
        <v>71</v>
      </c>
      <c r="E9" s="367">
        <v>128</v>
      </c>
      <c r="F9" s="367">
        <v>171</v>
      </c>
      <c r="G9" s="367">
        <v>350</v>
      </c>
      <c r="H9" s="367">
        <v>569</v>
      </c>
      <c r="I9" s="367">
        <v>553</v>
      </c>
      <c r="J9" s="367">
        <v>458</v>
      </c>
      <c r="K9" s="367">
        <v>306</v>
      </c>
      <c r="L9" s="367">
        <v>220</v>
      </c>
      <c r="M9" s="368">
        <v>229</v>
      </c>
      <c r="N9" s="445">
        <f t="shared" si="2"/>
        <v>3184</v>
      </c>
      <c r="O9" s="345"/>
      <c r="P9" s="505" t="s">
        <v>200</v>
      </c>
      <c r="Q9" s="506">
        <v>1</v>
      </c>
      <c r="R9" s="506">
        <v>2</v>
      </c>
      <c r="S9" s="506">
        <v>1</v>
      </c>
      <c r="T9" s="506">
        <v>0</v>
      </c>
      <c r="U9" s="506">
        <v>0</v>
      </c>
      <c r="V9" s="506">
        <v>0</v>
      </c>
      <c r="W9" s="506">
        <v>1</v>
      </c>
      <c r="X9" s="506">
        <v>1</v>
      </c>
      <c r="Y9" s="506">
        <v>0</v>
      </c>
      <c r="Z9" s="506">
        <v>1</v>
      </c>
      <c r="AA9" s="506">
        <v>0</v>
      </c>
      <c r="AB9" s="506">
        <v>0</v>
      </c>
      <c r="AC9" s="507">
        <f t="shared" si="3"/>
        <v>7</v>
      </c>
    </row>
    <row r="10" spans="1:29" ht="18" customHeight="1" thickBot="1">
      <c r="A10" s="348" t="s">
        <v>135</v>
      </c>
      <c r="B10" s="246">
        <v>112</v>
      </c>
      <c r="C10" s="246">
        <v>85</v>
      </c>
      <c r="D10" s="246">
        <v>60</v>
      </c>
      <c r="E10" s="246">
        <v>97</v>
      </c>
      <c r="F10" s="246">
        <v>95</v>
      </c>
      <c r="G10" s="246">
        <v>305</v>
      </c>
      <c r="H10" s="246">
        <v>544</v>
      </c>
      <c r="I10" s="246">
        <v>449</v>
      </c>
      <c r="J10" s="246">
        <v>475</v>
      </c>
      <c r="K10" s="246">
        <v>505</v>
      </c>
      <c r="L10" s="246">
        <v>219</v>
      </c>
      <c r="M10" s="247">
        <v>98</v>
      </c>
      <c r="N10" s="361">
        <f t="shared" si="2"/>
        <v>3044</v>
      </c>
      <c r="O10" s="124"/>
      <c r="P10" s="505" t="s">
        <v>135</v>
      </c>
      <c r="Q10" s="308">
        <v>16</v>
      </c>
      <c r="R10" s="308">
        <v>1</v>
      </c>
      <c r="S10" s="308">
        <v>19</v>
      </c>
      <c r="T10" s="308">
        <v>3</v>
      </c>
      <c r="U10" s="308">
        <v>13</v>
      </c>
      <c r="V10" s="308">
        <v>1</v>
      </c>
      <c r="W10" s="308">
        <v>2</v>
      </c>
      <c r="X10" s="308">
        <v>2</v>
      </c>
      <c r="Y10" s="308">
        <v>0</v>
      </c>
      <c r="Z10" s="308">
        <v>24</v>
      </c>
      <c r="AA10" s="308">
        <v>4</v>
      </c>
      <c r="AB10" s="308">
        <v>2</v>
      </c>
      <c r="AC10" s="360">
        <f t="shared" si="3"/>
        <v>87</v>
      </c>
    </row>
    <row r="11" spans="1:29" ht="18" customHeight="1" thickBot="1">
      <c r="A11" s="349" t="s">
        <v>30</v>
      </c>
      <c r="B11" s="310">
        <v>84</v>
      </c>
      <c r="C11" s="310">
        <v>100</v>
      </c>
      <c r="D11" s="311">
        <v>77</v>
      </c>
      <c r="E11" s="311">
        <v>80</v>
      </c>
      <c r="F11" s="165">
        <v>236</v>
      </c>
      <c r="G11" s="165">
        <v>438</v>
      </c>
      <c r="H11" s="166">
        <v>631</v>
      </c>
      <c r="I11" s="165">
        <v>752</v>
      </c>
      <c r="J11" s="164">
        <v>523</v>
      </c>
      <c r="K11" s="165">
        <v>427</v>
      </c>
      <c r="L11" s="164">
        <v>253</v>
      </c>
      <c r="M11" s="312">
        <v>136</v>
      </c>
      <c r="N11" s="351">
        <f t="shared" si="2"/>
        <v>3737</v>
      </c>
      <c r="O11" s="124"/>
      <c r="P11" s="508" t="s">
        <v>22</v>
      </c>
      <c r="Q11" s="313">
        <v>7</v>
      </c>
      <c r="R11" s="313">
        <v>7</v>
      </c>
      <c r="S11" s="314">
        <v>13</v>
      </c>
      <c r="T11" s="314">
        <v>3</v>
      </c>
      <c r="U11" s="314">
        <v>8</v>
      </c>
      <c r="V11" s="314">
        <v>11</v>
      </c>
      <c r="W11" s="313">
        <v>5</v>
      </c>
      <c r="X11" s="314">
        <v>11</v>
      </c>
      <c r="Y11" s="314">
        <v>9</v>
      </c>
      <c r="Z11" s="314">
        <v>9</v>
      </c>
      <c r="AA11" s="315">
        <v>20</v>
      </c>
      <c r="AB11" s="315">
        <v>37</v>
      </c>
      <c r="AC11" s="358">
        <f t="shared" si="3"/>
        <v>140</v>
      </c>
    </row>
    <row r="12" spans="1:29" ht="18" customHeight="1" thickBot="1">
      <c r="A12" s="349" t="s">
        <v>31</v>
      </c>
      <c r="B12" s="314">
        <v>41</v>
      </c>
      <c r="C12" s="314">
        <v>44</v>
      </c>
      <c r="D12" s="314">
        <v>67</v>
      </c>
      <c r="E12" s="314">
        <v>103</v>
      </c>
      <c r="F12" s="316">
        <v>311</v>
      </c>
      <c r="G12" s="314">
        <v>415</v>
      </c>
      <c r="H12" s="314">
        <v>539</v>
      </c>
      <c r="I12" s="316">
        <v>1165</v>
      </c>
      <c r="J12" s="314">
        <v>534</v>
      </c>
      <c r="K12" s="314">
        <v>297</v>
      </c>
      <c r="L12" s="313">
        <v>205</v>
      </c>
      <c r="M12" s="317">
        <v>92</v>
      </c>
      <c r="N12" s="352">
        <f t="shared" si="2"/>
        <v>3813</v>
      </c>
      <c r="O12" s="124"/>
      <c r="P12" s="509" t="s">
        <v>31</v>
      </c>
      <c r="Q12" s="314">
        <v>9</v>
      </c>
      <c r="R12" s="314">
        <v>22</v>
      </c>
      <c r="S12" s="313">
        <v>18</v>
      </c>
      <c r="T12" s="314">
        <v>9</v>
      </c>
      <c r="U12" s="318">
        <v>21</v>
      </c>
      <c r="V12" s="314">
        <v>14</v>
      </c>
      <c r="W12" s="314">
        <v>6</v>
      </c>
      <c r="X12" s="314">
        <v>13</v>
      </c>
      <c r="Y12" s="314">
        <v>7</v>
      </c>
      <c r="Z12" s="319">
        <v>81</v>
      </c>
      <c r="AA12" s="318">
        <v>31</v>
      </c>
      <c r="AB12" s="319">
        <v>37</v>
      </c>
      <c r="AC12" s="359">
        <f t="shared" si="3"/>
        <v>268</v>
      </c>
    </row>
    <row r="13" spans="1:29" ht="18" customHeight="1" thickBot="1">
      <c r="A13" s="349" t="s">
        <v>32</v>
      </c>
      <c r="B13" s="314">
        <v>57</v>
      </c>
      <c r="C13" s="313">
        <v>35</v>
      </c>
      <c r="D13" s="314">
        <v>95</v>
      </c>
      <c r="E13" s="313">
        <v>112</v>
      </c>
      <c r="F13" s="314">
        <v>131</v>
      </c>
      <c r="G13" s="14">
        <v>340</v>
      </c>
      <c r="H13" s="14">
        <v>483</v>
      </c>
      <c r="I13" s="15">
        <v>1339</v>
      </c>
      <c r="J13" s="14">
        <v>614</v>
      </c>
      <c r="K13" s="14">
        <v>349</v>
      </c>
      <c r="L13" s="14">
        <v>236</v>
      </c>
      <c r="M13" s="320">
        <v>68</v>
      </c>
      <c r="N13" s="351">
        <f t="shared" si="2"/>
        <v>3859</v>
      </c>
      <c r="O13" s="124"/>
      <c r="P13" s="509" t="s">
        <v>32</v>
      </c>
      <c r="Q13" s="314">
        <v>19</v>
      </c>
      <c r="R13" s="314">
        <v>12</v>
      </c>
      <c r="S13" s="314">
        <v>8</v>
      </c>
      <c r="T13" s="313">
        <v>12</v>
      </c>
      <c r="U13" s="314">
        <v>7</v>
      </c>
      <c r="V13" s="314">
        <v>15</v>
      </c>
      <c r="W13" s="14">
        <v>16</v>
      </c>
      <c r="X13" s="320">
        <v>12</v>
      </c>
      <c r="Y13" s="313">
        <v>16</v>
      </c>
      <c r="Z13" s="314">
        <v>6</v>
      </c>
      <c r="AA13" s="313">
        <v>12</v>
      </c>
      <c r="AB13" s="313">
        <v>6</v>
      </c>
      <c r="AC13" s="358">
        <f t="shared" si="3"/>
        <v>141</v>
      </c>
    </row>
    <row r="14" spans="1:29" ht="18" customHeight="1" thickBot="1">
      <c r="A14" s="349" t="s">
        <v>33</v>
      </c>
      <c r="B14" s="321">
        <v>68</v>
      </c>
      <c r="C14" s="314">
        <v>42</v>
      </c>
      <c r="D14" s="314">
        <v>44</v>
      </c>
      <c r="E14" s="313">
        <v>75</v>
      </c>
      <c r="F14" s="313">
        <v>135</v>
      </c>
      <c r="G14" s="313">
        <v>448</v>
      </c>
      <c r="H14" s="314">
        <v>507</v>
      </c>
      <c r="I14" s="314">
        <v>808</v>
      </c>
      <c r="J14" s="318">
        <v>795</v>
      </c>
      <c r="K14" s="313">
        <v>313</v>
      </c>
      <c r="L14" s="313">
        <v>246</v>
      </c>
      <c r="M14" s="313">
        <v>143</v>
      </c>
      <c r="N14" s="351">
        <f t="shared" si="2"/>
        <v>3624</v>
      </c>
      <c r="O14" s="124"/>
      <c r="P14" s="509" t="s">
        <v>33</v>
      </c>
      <c r="Q14" s="323">
        <v>9</v>
      </c>
      <c r="R14" s="314">
        <v>16</v>
      </c>
      <c r="S14" s="314">
        <v>12</v>
      </c>
      <c r="T14" s="313">
        <v>6</v>
      </c>
      <c r="U14" s="324">
        <v>7</v>
      </c>
      <c r="V14" s="324">
        <v>14</v>
      </c>
      <c r="W14" s="314">
        <v>9</v>
      </c>
      <c r="X14" s="314">
        <v>14</v>
      </c>
      <c r="Y14" s="314">
        <v>9</v>
      </c>
      <c r="Z14" s="314">
        <v>9</v>
      </c>
      <c r="AA14" s="324">
        <v>8</v>
      </c>
      <c r="AB14" s="324">
        <v>7</v>
      </c>
      <c r="AC14" s="358">
        <f t="shared" si="3"/>
        <v>120</v>
      </c>
    </row>
    <row r="15" spans="1:29" ht="18" hidden="1" customHeight="1" thickBot="1">
      <c r="A15" s="13" t="s">
        <v>34</v>
      </c>
      <c r="B15" s="325">
        <v>71</v>
      </c>
      <c r="C15" s="325">
        <v>97</v>
      </c>
      <c r="D15" s="325">
        <v>61</v>
      </c>
      <c r="E15" s="326">
        <v>105</v>
      </c>
      <c r="F15" s="326">
        <v>198</v>
      </c>
      <c r="G15" s="326">
        <v>442</v>
      </c>
      <c r="H15" s="327">
        <v>790</v>
      </c>
      <c r="I15" s="16">
        <v>674</v>
      </c>
      <c r="J15" s="16">
        <v>594</v>
      </c>
      <c r="K15" s="326">
        <v>275</v>
      </c>
      <c r="L15" s="326">
        <v>133</v>
      </c>
      <c r="M15" s="326">
        <v>108</v>
      </c>
      <c r="N15" s="351">
        <f t="shared" si="2"/>
        <v>3548</v>
      </c>
      <c r="O15" s="10"/>
      <c r="P15" s="350" t="s">
        <v>34</v>
      </c>
      <c r="Q15" s="325">
        <v>7</v>
      </c>
      <c r="R15" s="325">
        <v>13</v>
      </c>
      <c r="S15" s="325">
        <v>12</v>
      </c>
      <c r="T15" s="326">
        <v>11</v>
      </c>
      <c r="U15" s="326">
        <v>12</v>
      </c>
      <c r="V15" s="326">
        <v>15</v>
      </c>
      <c r="W15" s="326">
        <v>20</v>
      </c>
      <c r="X15" s="326">
        <v>15</v>
      </c>
      <c r="Y15" s="326">
        <v>15</v>
      </c>
      <c r="Z15" s="326">
        <v>20</v>
      </c>
      <c r="AA15" s="326">
        <v>9</v>
      </c>
      <c r="AB15" s="326">
        <v>7</v>
      </c>
      <c r="AC15" s="357">
        <f t="shared" si="3"/>
        <v>156</v>
      </c>
    </row>
    <row r="16" spans="1:29" ht="13.8" hidden="1" thickBot="1">
      <c r="A16" s="18" t="s">
        <v>35</v>
      </c>
      <c r="B16" s="323">
        <v>38</v>
      </c>
      <c r="C16" s="326">
        <v>19</v>
      </c>
      <c r="D16" s="326">
        <v>38</v>
      </c>
      <c r="E16" s="326">
        <v>203</v>
      </c>
      <c r="F16" s="326">
        <v>146</v>
      </c>
      <c r="G16" s="326">
        <v>439</v>
      </c>
      <c r="H16" s="327">
        <v>964</v>
      </c>
      <c r="I16" s="327">
        <v>1154</v>
      </c>
      <c r="J16" s="326">
        <v>423</v>
      </c>
      <c r="K16" s="326">
        <v>388</v>
      </c>
      <c r="L16" s="326">
        <v>176</v>
      </c>
      <c r="M16" s="326">
        <v>143</v>
      </c>
      <c r="N16" s="328">
        <f t="shared" si="2"/>
        <v>4131</v>
      </c>
      <c r="O16" s="10"/>
      <c r="P16" s="17" t="s">
        <v>35</v>
      </c>
      <c r="Q16" s="326">
        <v>7</v>
      </c>
      <c r="R16" s="326">
        <v>7</v>
      </c>
      <c r="S16" s="326">
        <v>8</v>
      </c>
      <c r="T16" s="326">
        <v>12</v>
      </c>
      <c r="U16" s="326">
        <v>9</v>
      </c>
      <c r="V16" s="326">
        <v>6</v>
      </c>
      <c r="W16" s="326">
        <v>11</v>
      </c>
      <c r="X16" s="326">
        <v>8</v>
      </c>
      <c r="Y16" s="326">
        <v>16</v>
      </c>
      <c r="Z16" s="326">
        <v>40</v>
      </c>
      <c r="AA16" s="326">
        <v>17</v>
      </c>
      <c r="AB16" s="326">
        <v>16</v>
      </c>
      <c r="AC16" s="326">
        <f t="shared" si="3"/>
        <v>157</v>
      </c>
    </row>
    <row r="17" spans="1:31" ht="13.8" hidden="1" thickBot="1">
      <c r="A17" s="329" t="s">
        <v>36</v>
      </c>
      <c r="B17" s="16">
        <v>49</v>
      </c>
      <c r="C17" s="16">
        <v>63</v>
      </c>
      <c r="D17" s="16">
        <v>50</v>
      </c>
      <c r="E17" s="16">
        <v>71</v>
      </c>
      <c r="F17" s="16">
        <v>144</v>
      </c>
      <c r="G17" s="16">
        <v>374</v>
      </c>
      <c r="H17" s="121">
        <v>729</v>
      </c>
      <c r="I17" s="121">
        <v>1097</v>
      </c>
      <c r="J17" s="121">
        <v>650</v>
      </c>
      <c r="K17" s="16">
        <v>397</v>
      </c>
      <c r="L17" s="16">
        <v>192</v>
      </c>
      <c r="M17" s="16">
        <v>217</v>
      </c>
      <c r="N17" s="328">
        <f t="shared" si="2"/>
        <v>4033</v>
      </c>
      <c r="O17" s="10"/>
      <c r="P17" s="19" t="s">
        <v>36</v>
      </c>
      <c r="Q17" s="16">
        <v>10</v>
      </c>
      <c r="R17" s="16">
        <v>6</v>
      </c>
      <c r="S17" s="16">
        <v>14</v>
      </c>
      <c r="T17" s="16">
        <v>10</v>
      </c>
      <c r="U17" s="16">
        <v>10</v>
      </c>
      <c r="V17" s="16">
        <v>19</v>
      </c>
      <c r="W17" s="16">
        <v>11</v>
      </c>
      <c r="X17" s="16">
        <v>20</v>
      </c>
      <c r="Y17" s="16">
        <v>15</v>
      </c>
      <c r="Z17" s="16">
        <v>8</v>
      </c>
      <c r="AA17" s="16">
        <v>11</v>
      </c>
      <c r="AB17" s="16">
        <v>8</v>
      </c>
      <c r="AC17" s="326">
        <f t="shared" si="3"/>
        <v>142</v>
      </c>
    </row>
    <row r="18" spans="1:31" ht="13.8" hidden="1" thickBot="1">
      <c r="A18" s="18" t="s">
        <v>37</v>
      </c>
      <c r="B18" s="16">
        <v>53</v>
      </c>
      <c r="C18" s="16">
        <v>39</v>
      </c>
      <c r="D18" s="16">
        <v>74</v>
      </c>
      <c r="E18" s="16">
        <v>64</v>
      </c>
      <c r="F18" s="16">
        <v>208</v>
      </c>
      <c r="G18" s="16">
        <v>491</v>
      </c>
      <c r="H18" s="16">
        <v>454</v>
      </c>
      <c r="I18" s="121">
        <v>1068</v>
      </c>
      <c r="J18" s="16">
        <v>568</v>
      </c>
      <c r="K18" s="16">
        <v>407</v>
      </c>
      <c r="L18" s="16">
        <v>228</v>
      </c>
      <c r="M18" s="16">
        <v>81</v>
      </c>
      <c r="N18" s="322">
        <f t="shared" si="2"/>
        <v>3735</v>
      </c>
      <c r="O18" s="10"/>
      <c r="P18" s="17" t="s">
        <v>37</v>
      </c>
      <c r="Q18" s="16">
        <v>12</v>
      </c>
      <c r="R18" s="16">
        <v>13</v>
      </c>
      <c r="S18" s="16">
        <v>46</v>
      </c>
      <c r="T18" s="16">
        <v>9</v>
      </c>
      <c r="U18" s="16">
        <v>20</v>
      </c>
      <c r="V18" s="16">
        <v>4</v>
      </c>
      <c r="W18" s="16">
        <v>8</v>
      </c>
      <c r="X18" s="16">
        <v>30</v>
      </c>
      <c r="Y18" s="16">
        <v>22</v>
      </c>
      <c r="Z18" s="16">
        <v>20</v>
      </c>
      <c r="AA18" s="16">
        <v>16</v>
      </c>
      <c r="AB18" s="16">
        <v>12</v>
      </c>
      <c r="AC18" s="330">
        <f t="shared" si="3"/>
        <v>212</v>
      </c>
    </row>
    <row r="19" spans="1:31" ht="13.8" hidden="1" thickBot="1">
      <c r="A19" s="18" t="s">
        <v>23</v>
      </c>
      <c r="B19" s="122">
        <v>67</v>
      </c>
      <c r="C19" s="122">
        <v>62</v>
      </c>
      <c r="D19" s="122">
        <v>57</v>
      </c>
      <c r="E19" s="122">
        <v>77</v>
      </c>
      <c r="F19" s="122">
        <v>473</v>
      </c>
      <c r="G19" s="122">
        <v>468</v>
      </c>
      <c r="H19" s="123">
        <v>659</v>
      </c>
      <c r="I19" s="122">
        <v>851</v>
      </c>
      <c r="J19" s="122">
        <v>542</v>
      </c>
      <c r="K19" s="122">
        <v>270</v>
      </c>
      <c r="L19" s="122">
        <v>208</v>
      </c>
      <c r="M19" s="122">
        <v>174</v>
      </c>
      <c r="N19" s="331">
        <f t="shared" si="2"/>
        <v>3908</v>
      </c>
      <c r="O19" s="10" t="s">
        <v>29</v>
      </c>
      <c r="P19" s="19" t="s">
        <v>23</v>
      </c>
      <c r="Q19" s="16">
        <v>6</v>
      </c>
      <c r="R19" s="16">
        <v>25</v>
      </c>
      <c r="S19" s="16">
        <v>29</v>
      </c>
      <c r="T19" s="16">
        <v>4</v>
      </c>
      <c r="U19" s="16">
        <v>17</v>
      </c>
      <c r="V19" s="16">
        <v>19</v>
      </c>
      <c r="W19" s="16">
        <v>14</v>
      </c>
      <c r="X19" s="16">
        <v>37</v>
      </c>
      <c r="Y19" s="20">
        <v>76</v>
      </c>
      <c r="Z19" s="16">
        <v>34</v>
      </c>
      <c r="AA19" s="16">
        <v>17</v>
      </c>
      <c r="AB19" s="16">
        <v>18</v>
      </c>
      <c r="AC19" s="330">
        <f t="shared" si="3"/>
        <v>296</v>
      </c>
    </row>
    <row r="20" spans="1:31">
      <c r="A20" s="21"/>
      <c r="B20" s="332"/>
      <c r="C20" s="332"/>
      <c r="D20" s="332"/>
      <c r="E20" s="332"/>
      <c r="F20" s="332"/>
      <c r="G20" s="332"/>
      <c r="H20" s="332"/>
      <c r="I20" s="332"/>
      <c r="J20" s="332"/>
      <c r="K20" s="332"/>
      <c r="L20" s="332"/>
      <c r="M20" s="332"/>
      <c r="N20" s="22"/>
      <c r="O20" s="10"/>
      <c r="P20" s="23"/>
      <c r="Q20" s="333"/>
      <c r="R20" s="333"/>
      <c r="S20" s="333"/>
      <c r="T20" s="333"/>
      <c r="U20" s="333"/>
      <c r="V20" s="333"/>
      <c r="W20" s="333"/>
      <c r="X20" s="333"/>
      <c r="Y20" s="333"/>
      <c r="Z20" s="333"/>
      <c r="AA20" s="333"/>
      <c r="AB20" s="333"/>
      <c r="AC20" s="332"/>
    </row>
    <row r="21" spans="1:31" ht="13.5" customHeight="1">
      <c r="A21" s="801" t="s">
        <v>341</v>
      </c>
      <c r="B21" s="802"/>
      <c r="C21" s="802"/>
      <c r="D21" s="802"/>
      <c r="E21" s="802"/>
      <c r="F21" s="802"/>
      <c r="G21" s="802"/>
      <c r="H21" s="802"/>
      <c r="I21" s="802"/>
      <c r="J21" s="802"/>
      <c r="K21" s="802"/>
      <c r="L21" s="802"/>
      <c r="M21" s="802"/>
      <c r="N21" s="803"/>
      <c r="O21" s="10"/>
      <c r="P21" s="801" t="str">
        <f>+A21</f>
        <v>※2023年 第7週（2/13～2/19） 現在</v>
      </c>
      <c r="Q21" s="802"/>
      <c r="R21" s="802"/>
      <c r="S21" s="802"/>
      <c r="T21" s="802"/>
      <c r="U21" s="802"/>
      <c r="V21" s="802"/>
      <c r="W21" s="802"/>
      <c r="X21" s="802"/>
      <c r="Y21" s="802"/>
      <c r="Z21" s="802"/>
      <c r="AA21" s="802"/>
      <c r="AB21" s="802"/>
      <c r="AC21" s="803"/>
    </row>
    <row r="22" spans="1:31" ht="13.8" thickBot="1">
      <c r="A22" s="432" t="s">
        <v>244</v>
      </c>
      <c r="B22" s="10"/>
      <c r="C22" s="10"/>
      <c r="D22" s="10"/>
      <c r="E22" s="10"/>
      <c r="F22" s="10"/>
      <c r="G22" s="10" t="s">
        <v>21</v>
      </c>
      <c r="H22" s="10"/>
      <c r="I22" s="10"/>
      <c r="J22" s="10"/>
      <c r="K22" s="10"/>
      <c r="L22" s="10"/>
      <c r="M22" s="10"/>
      <c r="N22" s="25"/>
      <c r="O22" s="10"/>
      <c r="P22" s="433" t="s">
        <v>243</v>
      </c>
      <c r="Q22" s="10"/>
      <c r="R22" s="10"/>
      <c r="S22" s="10"/>
      <c r="T22" s="10"/>
      <c r="U22" s="10"/>
      <c r="V22" s="10"/>
      <c r="W22" s="10"/>
      <c r="X22" s="10"/>
      <c r="Y22" s="10"/>
      <c r="Z22" s="10"/>
      <c r="AA22" s="10"/>
      <c r="AB22" s="10"/>
      <c r="AC22" s="27"/>
    </row>
    <row r="23" spans="1:31" ht="17.25" customHeight="1" thickBot="1">
      <c r="A23" s="24"/>
      <c r="B23" s="334" t="s">
        <v>222</v>
      </c>
      <c r="C23" s="10"/>
      <c r="D23" s="429" t="s">
        <v>342</v>
      </c>
      <c r="E23" s="28"/>
      <c r="F23" s="10"/>
      <c r="G23" s="10" t="s">
        <v>21</v>
      </c>
      <c r="H23" s="10"/>
      <c r="I23" s="10"/>
      <c r="J23" s="10"/>
      <c r="K23" s="10"/>
      <c r="L23" s="10"/>
      <c r="M23" s="10"/>
      <c r="N23" s="25"/>
      <c r="O23" s="124" t="s">
        <v>21</v>
      </c>
      <c r="P23" s="211"/>
      <c r="Q23" s="335" t="s">
        <v>223</v>
      </c>
      <c r="R23" s="788" t="s">
        <v>233</v>
      </c>
      <c r="S23" s="789"/>
      <c r="T23" s="422" t="s">
        <v>240</v>
      </c>
      <c r="U23" s="422"/>
      <c r="V23" s="10"/>
      <c r="W23" s="10"/>
      <c r="X23" s="10"/>
      <c r="Y23" s="10"/>
      <c r="Z23" s="10"/>
      <c r="AA23" s="10"/>
      <c r="AB23" s="10"/>
      <c r="AC23" s="27"/>
    </row>
    <row r="24" spans="1:31" ht="15" customHeight="1">
      <c r="A24" s="24"/>
      <c r="B24" s="10"/>
      <c r="C24" s="10"/>
      <c r="D24" s="10" t="s">
        <v>29</v>
      </c>
      <c r="E24" s="10"/>
      <c r="F24" s="10"/>
      <c r="G24" s="10"/>
      <c r="H24" s="10"/>
      <c r="I24" s="10"/>
      <c r="J24" s="10"/>
      <c r="K24" s="10"/>
      <c r="L24" s="10"/>
      <c r="M24" s="10"/>
      <c r="N24" s="25"/>
      <c r="O24" s="124" t="s">
        <v>21</v>
      </c>
      <c r="P24" s="21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24" t="s">
        <v>21</v>
      </c>
      <c r="P25" s="26"/>
      <c r="Q25" s="10"/>
      <c r="R25" s="10"/>
      <c r="S25" s="10"/>
      <c r="T25" s="10"/>
      <c r="U25" s="10"/>
      <c r="V25" s="10"/>
      <c r="W25" s="10"/>
      <c r="X25" s="10"/>
      <c r="Y25" s="10"/>
      <c r="Z25" s="10"/>
      <c r="AA25" s="10"/>
      <c r="AB25" s="10"/>
      <c r="AC25" s="27"/>
      <c r="AE25" s="1" t="s">
        <v>212</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48"/>
    </row>
    <row r="29" spans="1:31">
      <c r="A29" s="24"/>
      <c r="B29" s="10"/>
      <c r="C29" s="10"/>
      <c r="D29" s="10"/>
      <c r="E29" s="10"/>
      <c r="F29" s="10"/>
      <c r="G29" s="10"/>
      <c r="H29" s="10"/>
      <c r="I29" s="10"/>
      <c r="J29" s="10"/>
      <c r="K29" s="10"/>
      <c r="L29" s="10"/>
      <c r="M29" s="10"/>
      <c r="N29" s="25"/>
      <c r="O29" s="10"/>
      <c r="P29" s="12"/>
      <c r="AC29" s="29"/>
    </row>
    <row r="30" spans="1:31">
      <c r="A30" s="24"/>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36" t="s">
        <v>29</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58" t="s">
        <v>224</v>
      </c>
      <c r="R38" s="158"/>
      <c r="S38" s="158"/>
      <c r="T38" s="158"/>
      <c r="U38" s="158"/>
      <c r="V38" s="158"/>
      <c r="W38" s="158"/>
      <c r="X38" s="158"/>
    </row>
    <row r="39" spans="1:29">
      <c r="Q39" s="158" t="s">
        <v>225</v>
      </c>
      <c r="R39" s="158"/>
      <c r="S39" s="158"/>
      <c r="T39" s="158"/>
      <c r="U39" s="158"/>
      <c r="V39" s="158"/>
      <c r="W39" s="158"/>
      <c r="X39" s="158"/>
    </row>
  </sheetData>
  <mergeCells count="7">
    <mergeCell ref="R23:S23"/>
    <mergeCell ref="A1:N1"/>
    <mergeCell ref="P1:AC1"/>
    <mergeCell ref="A2:N2"/>
    <mergeCell ref="P2:AC2"/>
    <mergeCell ref="A21:N21"/>
    <mergeCell ref="P21:AC21"/>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85" zoomScaleNormal="112" zoomScaleSheetLayoutView="85" workbookViewId="0">
      <selection activeCell="H14" sqref="H14"/>
    </sheetView>
  </sheetViews>
  <sheetFormatPr defaultColWidth="9" defaultRowHeight="13.2"/>
  <cols>
    <col min="1" max="1" width="2.109375" style="1" customWidth="1"/>
    <col min="2" max="2" width="25.77734375" style="101" customWidth="1"/>
    <col min="3" max="3" width="67.6640625" style="1" customWidth="1"/>
    <col min="4" max="4" width="96" style="1" customWidth="1"/>
    <col min="5" max="5" width="3.88671875" style="1" customWidth="1"/>
    <col min="6" max="16384" width="9" style="1"/>
  </cols>
  <sheetData>
    <row r="1" spans="2:7" ht="18.75" customHeight="1">
      <c r="B1" s="101" t="s">
        <v>112</v>
      </c>
    </row>
    <row r="2" spans="2:7" ht="17.25" customHeight="1" thickBot="1">
      <c r="B2" t="s">
        <v>343</v>
      </c>
      <c r="D2" s="806"/>
      <c r="E2" s="807"/>
    </row>
    <row r="3" spans="2:7" ht="16.5" customHeight="1" thickBot="1">
      <c r="B3" s="102" t="s">
        <v>113</v>
      </c>
      <c r="C3" s="259" t="s">
        <v>114</v>
      </c>
      <c r="D3" s="190" t="s">
        <v>216</v>
      </c>
    </row>
    <row r="4" spans="2:7" ht="17.25" customHeight="1" thickBot="1">
      <c r="B4" s="103" t="s">
        <v>115</v>
      </c>
      <c r="C4" s="132" t="s">
        <v>344</v>
      </c>
      <c r="D4" s="104"/>
    </row>
    <row r="5" spans="2:7" ht="17.25" customHeight="1">
      <c r="B5" s="808" t="s">
        <v>173</v>
      </c>
      <c r="C5" s="811" t="s">
        <v>213</v>
      </c>
      <c r="D5" s="812"/>
    </row>
    <row r="6" spans="2:7" ht="19.2" customHeight="1">
      <c r="B6" s="809"/>
      <c r="C6" s="813" t="s">
        <v>214</v>
      </c>
      <c r="D6" s="814"/>
      <c r="G6" s="216"/>
    </row>
    <row r="7" spans="2:7" ht="19.95" customHeight="1">
      <c r="B7" s="809"/>
      <c r="C7" s="260" t="s">
        <v>215</v>
      </c>
      <c r="D7" s="261"/>
      <c r="G7" s="216"/>
    </row>
    <row r="8" spans="2:7" ht="19.95" customHeight="1" thickBot="1">
      <c r="B8" s="810"/>
      <c r="C8" s="218" t="s">
        <v>217</v>
      </c>
      <c r="D8" s="217"/>
      <c r="G8" s="216"/>
    </row>
    <row r="9" spans="2:7" ht="34.200000000000003" customHeight="1" thickBot="1">
      <c r="B9" s="105" t="s">
        <v>116</v>
      </c>
      <c r="C9" s="815" t="s">
        <v>270</v>
      </c>
      <c r="D9" s="816"/>
    </row>
    <row r="10" spans="2:7" ht="69" customHeight="1" thickBot="1">
      <c r="B10" s="106" t="s">
        <v>117</v>
      </c>
      <c r="C10" s="817" t="s">
        <v>348</v>
      </c>
      <c r="D10" s="818"/>
    </row>
    <row r="11" spans="2:7" ht="59.4" customHeight="1" thickBot="1">
      <c r="B11" s="107"/>
      <c r="C11" s="108" t="s">
        <v>347</v>
      </c>
      <c r="D11" s="227" t="s">
        <v>346</v>
      </c>
      <c r="F11" s="1" t="s">
        <v>21</v>
      </c>
    </row>
    <row r="12" spans="2:7" ht="42.6" customHeight="1" thickBot="1">
      <c r="B12" s="105" t="s">
        <v>235</v>
      </c>
      <c r="C12" s="110" t="s">
        <v>345</v>
      </c>
      <c r="D12" s="109"/>
    </row>
    <row r="13" spans="2:7" ht="105" customHeight="1" thickBot="1">
      <c r="B13" s="111" t="s">
        <v>118</v>
      </c>
      <c r="C13" s="112" t="s">
        <v>349</v>
      </c>
      <c r="D13" s="187" t="s">
        <v>350</v>
      </c>
      <c r="F13" t="s">
        <v>29</v>
      </c>
    </row>
    <row r="14" spans="2:7" ht="79.2" customHeight="1" thickBot="1">
      <c r="B14" s="113" t="s">
        <v>119</v>
      </c>
      <c r="C14" s="804" t="s">
        <v>351</v>
      </c>
      <c r="D14" s="805"/>
    </row>
    <row r="15" spans="2:7" ht="17.25" customHeight="1"/>
    <row r="16" spans="2:7" ht="17.25" customHeight="1">
      <c r="C16" s="431"/>
      <c r="D16" s="1" t="s">
        <v>212</v>
      </c>
    </row>
    <row r="17" spans="2:5">
      <c r="C17" s="1" t="s">
        <v>29</v>
      </c>
    </row>
    <row r="18" spans="2:5">
      <c r="E18" s="1" t="s">
        <v>21</v>
      </c>
    </row>
    <row r="21" spans="2:5">
      <c r="B21" s="101" t="s">
        <v>21</v>
      </c>
    </row>
    <row r="29" spans="2:5">
      <c r="D29" s="1" t="s">
        <v>236</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7　ノロウイルス関連情報 </vt:lpstr>
      <vt:lpstr>7  衛生訓話 </vt:lpstr>
      <vt:lpstr>7　新型コロナウイルス情報</vt:lpstr>
      <vt:lpstr>7　食中毒記事等 </vt:lpstr>
      <vt:lpstr>7　海外情報</vt:lpstr>
      <vt:lpstr>7　感染症統計</vt:lpstr>
      <vt:lpstr>6　感染症情報</vt:lpstr>
      <vt:lpstr>7 食品回収</vt:lpstr>
      <vt:lpstr>7　食品表示</vt:lpstr>
      <vt:lpstr>7　 残留農薬　等 </vt:lpstr>
      <vt:lpstr>'6　感染症情報'!Print_Area</vt:lpstr>
      <vt:lpstr>'7  衛生訓話 '!Print_Area</vt:lpstr>
      <vt:lpstr>'7　 残留農薬　等 '!Print_Area</vt:lpstr>
      <vt:lpstr>'7　ノロウイルス関連情報 '!Print_Area</vt:lpstr>
      <vt:lpstr>'7　海外情報'!Print_Area</vt:lpstr>
      <vt:lpstr>'7　感染症統計'!Print_Area</vt:lpstr>
      <vt:lpstr>'7　食中毒記事等 '!Print_Area</vt:lpstr>
      <vt:lpstr>'7 食品回収'!Print_Area</vt:lpstr>
      <vt:lpstr>'7　食品表示'!Print_Area</vt:lpstr>
      <vt:lpstr>スポンサー公告!Print_Area</vt:lpstr>
      <vt:lpstr>'7　 残留農薬　等 '!Print_Titles</vt:lpstr>
      <vt:lpstr>'7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2023-02-27T10:14:14Z</dcterms:modified>
</cp:coreProperties>
</file>