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codeName="ThisWorkbook"/>
  <xr:revisionPtr revIDLastSave="0" documentId="13_ncr:1_{4D8DBBF2-BCB4-418D-8E5D-656D8D692561}"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15" r:id="rId2"/>
    <sheet name="7　ノロウイルス関連情報 " sheetId="101" r:id="rId3"/>
    <sheet name="7  衛生訓話 " sheetId="137" r:id="rId4"/>
    <sheet name="7　新型コロナウイルス情報" sheetId="82" r:id="rId5"/>
    <sheet name="7　食中毒記事等 " sheetId="29" r:id="rId6"/>
    <sheet name="7　海外情報" sheetId="123" r:id="rId7"/>
    <sheet name="7　感染症統計" sheetId="125" r:id="rId8"/>
    <sheet name="6　感染症情報" sheetId="124" r:id="rId9"/>
    <sheet name="7 食品回収" sheetId="60" r:id="rId10"/>
    <sheet name="7　食品表示" sheetId="34" r:id="rId11"/>
    <sheet name="7　 残留農薬　等 " sheetId="35" r:id="rId12"/>
  </sheets>
  <definedNames>
    <definedName name="_xlnm._FilterDatabase" localSheetId="11" hidden="1">'7　 残留農薬　等 '!$A$1:$C$1</definedName>
    <definedName name="_xlnm._FilterDatabase" localSheetId="2" hidden="1">'7　ノロウイルス関連情報 '!$A$22:$G$75</definedName>
    <definedName name="_xlnm._FilterDatabase" localSheetId="5" hidden="1">'7　食中毒記事等 '!$A$1:$D$1</definedName>
    <definedName name="_xlnm.Print_Area" localSheetId="8">'6　感染症情報'!$A$1:$D$21</definedName>
    <definedName name="_xlnm.Print_Area" localSheetId="3">'7  衛生訓話 '!$A$1:$M$22</definedName>
    <definedName name="_xlnm.Print_Area" localSheetId="11">'7　 残留農薬　等 '!$A$1:$A$16</definedName>
    <definedName name="_xlnm.Print_Area" localSheetId="2">'7　ノロウイルス関連情報 '!$A$1:$N$84</definedName>
    <definedName name="_xlnm.Print_Area" localSheetId="6">'7　海外情報'!$A$1:$C$38</definedName>
    <definedName name="_xlnm.Print_Area" localSheetId="7">'7　感染症統計'!$A$1:$AC$37</definedName>
    <definedName name="_xlnm.Print_Area" localSheetId="5">'7　食中毒記事等 '!$A$1:$D$6</definedName>
    <definedName name="_xlnm.Print_Area" localSheetId="9">'7 食品回収'!$A$1:$E$47</definedName>
    <definedName name="_xlnm.Print_Area" localSheetId="10">'7　食品表示'!$A$1:$N$13</definedName>
    <definedName name="_xlnm.Print_Area" localSheetId="1">スポンサー公告!$A$1:$R$58</definedName>
    <definedName name="_xlnm.Print_Titles" localSheetId="11">'7　 残留農薬　等 '!$1:$1</definedName>
    <definedName name="_xlnm.Print_Titles" localSheetId="5">'7　食中毒記事等 '!$1:$1</definedName>
  </definedNames>
  <calcPr calcId="191029"/>
</workbook>
</file>

<file path=xl/calcChain.xml><?xml version="1.0" encoding="utf-8"?>
<calcChain xmlns="http://schemas.openxmlformats.org/spreadsheetml/2006/main">
  <c r="B11" i="78" l="1"/>
  <c r="B17" i="78"/>
  <c r="B25" i="101"/>
  <c r="B26" i="101"/>
  <c r="B27" i="101"/>
  <c r="B28" i="101"/>
  <c r="B29" i="101"/>
  <c r="B30" i="101"/>
  <c r="B31" i="101"/>
  <c r="B32" i="101"/>
  <c r="B33" i="101"/>
  <c r="B34" i="101"/>
  <c r="B35" i="101"/>
  <c r="B36" i="101"/>
  <c r="B37" i="101"/>
  <c r="B38" i="101"/>
  <c r="B39" i="101"/>
  <c r="B40" i="101"/>
  <c r="B41" i="101"/>
  <c r="B42" i="101"/>
  <c r="B43" i="101"/>
  <c r="B44" i="101"/>
  <c r="B45" i="101"/>
  <c r="B46" i="101"/>
  <c r="B47" i="101"/>
  <c r="B48" i="101"/>
  <c r="B49" i="101"/>
  <c r="B50" i="101"/>
  <c r="B51" i="101"/>
  <c r="B52" i="101"/>
  <c r="B53" i="101"/>
  <c r="B54" i="101"/>
  <c r="B55" i="101"/>
  <c r="B56" i="101"/>
  <c r="B57" i="101"/>
  <c r="B58" i="101"/>
  <c r="B59" i="101"/>
  <c r="B60" i="101"/>
  <c r="B61" i="101"/>
  <c r="B62" i="101"/>
  <c r="B63" i="101"/>
  <c r="B64" i="101"/>
  <c r="B65" i="101"/>
  <c r="B66" i="101"/>
  <c r="B67" i="101"/>
  <c r="B68" i="101"/>
  <c r="B69" i="101"/>
  <c r="G73" i="101"/>
  <c r="B14" i="78" l="1"/>
  <c r="G56" i="101"/>
  <c r="B15" i="78"/>
  <c r="R4" i="125"/>
  <c r="S4" i="125"/>
  <c r="T4" i="125"/>
  <c r="U4" i="125"/>
  <c r="V4" i="125"/>
  <c r="W4" i="125"/>
  <c r="X4" i="125"/>
  <c r="Y4" i="125"/>
  <c r="Z4" i="125"/>
  <c r="AA4" i="125"/>
  <c r="AB4" i="125"/>
  <c r="AC4" i="125"/>
  <c r="Q4" i="125"/>
  <c r="N4" i="125"/>
  <c r="C4" i="125"/>
  <c r="D4" i="125"/>
  <c r="E4" i="125"/>
  <c r="F4" i="125"/>
  <c r="G4" i="125"/>
  <c r="H4" i="125"/>
  <c r="I4" i="125"/>
  <c r="J4" i="125"/>
  <c r="K4" i="125"/>
  <c r="L4" i="125"/>
  <c r="M4" i="125"/>
  <c r="B4" i="125"/>
  <c r="B13" i="78"/>
  <c r="I23" i="82" l="1"/>
  <c r="B9" i="78"/>
  <c r="B16" i="78" l="1"/>
  <c r="G70" i="101"/>
  <c r="B70" i="101" s="1"/>
  <c r="G69" i="101"/>
  <c r="G68" i="101"/>
  <c r="G67" i="101"/>
  <c r="G66" i="101"/>
  <c r="G65" i="101"/>
  <c r="G64" i="101"/>
  <c r="G63" i="101"/>
  <c r="G62" i="101"/>
  <c r="G61" i="101"/>
  <c r="G60" i="101"/>
  <c r="G59" i="101"/>
  <c r="G58" i="101"/>
  <c r="G57" i="101"/>
  <c r="G55" i="101"/>
  <c r="G54" i="101"/>
  <c r="G53" i="101"/>
  <c r="G52" i="101"/>
  <c r="G51" i="101"/>
  <c r="G50" i="101"/>
  <c r="G49" i="101"/>
  <c r="G48" i="101"/>
  <c r="G47" i="101"/>
  <c r="G46" i="101"/>
  <c r="G45" i="101"/>
  <c r="G44" i="101"/>
  <c r="G43" i="101"/>
  <c r="G42" i="101"/>
  <c r="G41" i="101"/>
  <c r="G40" i="101"/>
  <c r="G39" i="101"/>
  <c r="G38" i="101"/>
  <c r="G37" i="101"/>
  <c r="G36" i="101"/>
  <c r="G35" i="101"/>
  <c r="G34" i="101"/>
  <c r="G33" i="101"/>
  <c r="G32" i="101"/>
  <c r="G31" i="101"/>
  <c r="G30" i="101"/>
  <c r="G29" i="101"/>
  <c r="G28" i="101"/>
  <c r="G27" i="101"/>
  <c r="G26" i="101"/>
  <c r="G25" i="101"/>
  <c r="G24" i="101"/>
  <c r="B24" i="101" s="1"/>
  <c r="G23" i="101"/>
  <c r="P21" i="125"/>
  <c r="AC19" i="125"/>
  <c r="N19" i="125"/>
  <c r="AC18" i="125"/>
  <c r="N18" i="125"/>
  <c r="AC17" i="125"/>
  <c r="N17" i="125"/>
  <c r="AC16" i="125"/>
  <c r="N16" i="125"/>
  <c r="AC15" i="125"/>
  <c r="N15" i="125"/>
  <c r="AC14" i="125"/>
  <c r="N14" i="125"/>
  <c r="AC13" i="125"/>
  <c r="N13" i="125"/>
  <c r="AC12" i="125"/>
  <c r="N12" i="125"/>
  <c r="AC11" i="125"/>
  <c r="N11" i="125"/>
  <c r="AC10" i="125"/>
  <c r="N10" i="125"/>
  <c r="AC9" i="125"/>
  <c r="N9" i="125"/>
  <c r="AC8" i="125"/>
  <c r="N8" i="125"/>
  <c r="P4" i="125"/>
  <c r="P11" i="82" l="1"/>
  <c r="I14" i="82" l="1"/>
  <c r="I18" i="82"/>
  <c r="I15" i="82"/>
  <c r="I16" i="82"/>
  <c r="I17" i="82"/>
  <c r="I19" i="82"/>
  <c r="I20" i="82"/>
  <c r="I21" i="82"/>
  <c r="I22" i="82"/>
  <c r="M71" i="101" l="1"/>
  <c r="N71" i="101"/>
  <c r="G74" i="101" l="1"/>
  <c r="B23" i="101"/>
  <c r="B12" i="78" l="1"/>
  <c r="L30" i="82" l="1"/>
  <c r="K28" i="82"/>
  <c r="K29" i="82"/>
  <c r="K30" i="82"/>
  <c r="I30" i="82"/>
  <c r="L27" i="82"/>
  <c r="N14" i="82" l="1"/>
  <c r="G75" i="101" l="1"/>
  <c r="F75" i="101" s="1"/>
  <c r="D10" i="78"/>
  <c r="I74" i="101" l="1"/>
  <c r="I73" i="101"/>
  <c r="F10" i="78" s="1"/>
  <c r="M75" i="101"/>
  <c r="K75" i="101"/>
  <c r="K23" i="82" l="1"/>
  <c r="K13" i="82" l="1"/>
  <c r="L24" i="82" l="1"/>
  <c r="B18" i="78" l="1"/>
  <c r="K14" i="82" l="1"/>
  <c r="I13" i="82" l="1"/>
  <c r="L26" i="82" l="1"/>
  <c r="K27" i="82" l="1"/>
  <c r="K26" i="82"/>
  <c r="K18" i="82"/>
  <c r="K19" i="82"/>
  <c r="K20" i="82"/>
  <c r="K21" i="82"/>
  <c r="K22" i="82"/>
  <c r="K24" i="82"/>
  <c r="K25" i="82"/>
  <c r="K17" i="82"/>
  <c r="K16" i="82"/>
  <c r="K15" i="82"/>
  <c r="L15" i="82"/>
  <c r="L13" i="82" l="1"/>
  <c r="L14" i="82"/>
  <c r="I24" i="82"/>
  <c r="I25" i="82"/>
  <c r="I26" i="82"/>
  <c r="I27" i="82"/>
  <c r="I28" i="82"/>
  <c r="I29" i="82"/>
  <c r="L29" i="82"/>
  <c r="L16" i="82"/>
  <c r="L17" i="82"/>
  <c r="L18" i="82"/>
  <c r="L19" i="82"/>
  <c r="L20" i="82"/>
  <c r="L21" i="82"/>
  <c r="L22" i="82"/>
  <c r="L23" i="82"/>
  <c r="L25" i="82"/>
  <c r="L28" i="82"/>
</calcChain>
</file>

<file path=xl/sharedStrings.xml><?xml version="1.0" encoding="utf-8"?>
<sst xmlns="http://schemas.openxmlformats.org/spreadsheetml/2006/main" count="748" uniqueCount="514">
  <si>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</si>
  <si>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</si>
  <si>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</si>
  <si>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</si>
  <si>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</si>
  <si>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</si>
  <si>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</si>
  <si>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</si>
  <si>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</si>
  <si>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</si>
  <si>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</si>
  <si>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</si>
  <si>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</si>
  <si>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</si>
  <si>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</si>
  <si>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</si>
  <si>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</si>
  <si>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</si>
  <si>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</si>
  <si>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</si>
  <si>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</si>
  <si>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</si>
  <si>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</si>
  <si>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</si>
  <si>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</si>
  <si>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</si>
  <si>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</si>
  <si>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</si>
  <si>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</si>
  <si>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</si>
  <si>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</si>
  <si>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</si>
  <si>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</si>
  <si>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</si>
  <si>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</si>
  <si>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</si>
  <si>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</si>
  <si>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</si>
  <si>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</si>
  <si>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</si>
  <si>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</si>
  <si>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</si>
  <si>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</si>
  <si>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</si>
  <si>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</si>
  <si>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</si>
  <si>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</si>
  <si>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</si>
  <si>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</si>
  <si>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</si>
  <si>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</si>
  <si>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</si>
  <si>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</si>
  <si>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</si>
  <si>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</si>
  <si>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</si>
  <si>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</si>
  <si>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</si>
  <si>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</si>
  <si>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</si>
  <si>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</si>
  <si>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</si>
  <si>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</si>
  <si>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</si>
  <si>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</si>
  <si>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</si>
  <si>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</si>
  <si>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</si>
  <si>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</si>
  <si>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</si>
  <si>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</si>
  <si>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</si>
  <si>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</si>
  <si>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</si>
  <si>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</si>
  <si>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</si>
  <si>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</si>
  <si>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</si>
  <si>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</si>
  <si>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</si>
  <si>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</si>
  <si>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</si>
  <si>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</si>
  <si>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</si>
  <si>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</si>
  <si>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</si>
  <si>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</si>
  <si>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</si>
  <si>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</si>
  <si>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</si>
  <si>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</si>
  <si>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</si>
  <si>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</si>
  <si>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</si>
  <si>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</si>
  <si>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</si>
  <si>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</si>
  <si>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</si>
  <si>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</si>
  <si>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</si>
  <si>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</si>
  <si>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</si>
  <si>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</si>
  <si>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</si>
  <si>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</si>
  <si>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</si>
  <si>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</si>
  <si>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</si>
  <si>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</si>
  <si>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</si>
  <si>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</si>
  <si>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</si>
  <si>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</si>
  <si>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</si>
  <si>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</si>
  <si>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</si>
  <si>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</si>
  <si>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</si>
  <si>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</si>
  <si>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</si>
  <si>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</si>
  <si>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</si>
  <si>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</si>
  <si>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</si>
  <si>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1．食中毒情報      　      </t>
    <phoneticPr fontId="5"/>
  </si>
  <si>
    <t xml:space="preserve">2．ノロウイルス　   　     </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</si>
  <si>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</si>
  <si>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</si>
  <si>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</si>
  <si>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</si>
  <si>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</si>
  <si>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</si>
  <si>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</si>
  <si>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</si>
  <si>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</si>
  <si>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</si>
  <si>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</si>
  <si>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</si>
  <si>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</si>
  <si>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</si>
  <si>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</si>
  <si>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</si>
  <si>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</si>
  <si>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</si>
  <si>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</si>
  <si>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</si>
  <si>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</si>
  <si>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</si>
  <si>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</si>
  <si>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</si>
  <si>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</si>
  <si>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</si>
  <si>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</si>
  <si>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</si>
  <si>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</si>
  <si>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</si>
  <si>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</si>
  <si>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</si>
  <si>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</si>
  <si>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</si>
  <si>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</si>
  <si>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</si>
  <si>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</si>
  <si>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</si>
  <si>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</si>
  <si>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</si>
  <si>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</si>
  <si>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</si>
  <si>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</si>
  <si>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</si>
  <si>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</si>
  <si>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</si>
  <si>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</si>
  <si>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</si>
  <si>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https://gisanddata.maps.arcgis.com/apps/opsdashboard/index.html#/bda7594740fd40299423467b48e9ecf6</t>
    <phoneticPr fontId="5"/>
  </si>
  <si>
    <t>現在の新型コロナウイルス感染者数</t>
    <rPh sb="0" eb="2">
      <t>ゲンザイ</t>
    </rPh>
    <rPh sb="3" eb="5">
      <t>シンガタ</t>
    </rPh>
    <rPh sb="12" eb="15">
      <t>カンセンシャ</t>
    </rPh>
    <rPh sb="15" eb="16">
      <t>スウ</t>
    </rPh>
    <phoneticPr fontId="5"/>
  </si>
  <si>
    <t>前週</t>
    <rPh sb="0" eb="2">
      <t>ゼンシュウ</t>
    </rPh>
    <phoneticPr fontId="5"/>
  </si>
  <si>
    <t>患者数</t>
    <rPh sb="0" eb="3">
      <t>カンジャスウ</t>
    </rPh>
    <phoneticPr fontId="5"/>
  </si>
  <si>
    <r>
      <rPr>
        <sz val="10"/>
        <color theme="0"/>
        <rFont val="ＭＳ Ｐゴシック"/>
        <family val="3"/>
        <charset val="128"/>
      </rPr>
      <t>対世界比</t>
    </r>
    <r>
      <rPr>
        <sz val="10"/>
        <color theme="0"/>
        <rFont val="Inherit"/>
        <family val="2"/>
      </rPr>
      <t>%</t>
    </r>
    <phoneticPr fontId="5"/>
  </si>
  <si>
    <t>死者数</t>
    <rPh sb="0" eb="2">
      <t>シシャ</t>
    </rPh>
    <rPh sb="2" eb="3">
      <t>スウ</t>
    </rPh>
    <phoneticPr fontId="5"/>
  </si>
  <si>
    <t>致死率</t>
    <rPh sb="0" eb="2">
      <t>チシ</t>
    </rPh>
    <rPh sb="2" eb="3">
      <t>リツ</t>
    </rPh>
    <phoneticPr fontId="5"/>
  </si>
  <si>
    <t>Total</t>
    <phoneticPr fontId="5"/>
  </si>
  <si>
    <t>前週からの増加数</t>
    <rPh sb="0" eb="2">
      <t>ゼンシュウ</t>
    </rPh>
    <rPh sb="5" eb="8">
      <t>ゾウカスウ</t>
    </rPh>
    <phoneticPr fontId="5"/>
  </si>
  <si>
    <t>ｱﾙｾﾞﾝﾁﾝ</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</si>
  <si>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</si>
  <si>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</si>
  <si>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</si>
  <si>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</si>
  <si>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</si>
  <si>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</si>
  <si>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</si>
  <si>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</si>
  <si>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ドイツ</t>
    <phoneticPr fontId="106"/>
  </si>
  <si>
    <t>対前週増加率</t>
    <rPh sb="0" eb="1">
      <t>タイ</t>
    </rPh>
    <rPh sb="1" eb="3">
      <t>ゼンシュウ</t>
    </rPh>
    <rPh sb="3" eb="5">
      <t>ゾウカ</t>
    </rPh>
    <rPh sb="5" eb="6">
      <t>リツ</t>
    </rPh>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</si>
  <si>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</si>
  <si>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6"/>
  </si>
  <si>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</si>
  <si>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</si>
  <si>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6"/>
  </si>
  <si>
    <t>3.  地域住民、同居者の参加団体に感染者が確認された段階</t>
    <phoneticPr fontId="106"/>
  </si>
  <si>
    <t>2021年</t>
  </si>
  <si>
    <t>2021年</t>
    <phoneticPr fontId="5"/>
  </si>
  <si>
    <t>日本</t>
    <rPh sb="0" eb="2">
      <t>ニホン</t>
    </rPh>
    <phoneticPr fontId="106"/>
  </si>
  <si>
    <t>・長期間休業に対する対策　従業員のケア</t>
    <phoneticPr fontId="106"/>
  </si>
  <si>
    <t>　</t>
    <phoneticPr fontId="106"/>
  </si>
  <si>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6"/>
  </si>
  <si>
    <t>PCR検査確認</t>
    <rPh sb="3" eb="5">
      <t>ケンサ</t>
    </rPh>
    <rPh sb="5" eb="7">
      <t>カクニン</t>
    </rPh>
    <phoneticPr fontId="106"/>
  </si>
  <si>
    <t>無症状なら１週間経過と就業制限</t>
    <rPh sb="0" eb="3">
      <t>ムショウジョウ</t>
    </rPh>
    <rPh sb="6" eb="8">
      <t>シュウカン</t>
    </rPh>
    <rPh sb="8" eb="10">
      <t>ケイカ</t>
    </rPh>
    <rPh sb="11" eb="13">
      <t>シュウギョウ</t>
    </rPh>
    <rPh sb="13" eb="15">
      <t>セイゲン</t>
    </rPh>
    <phoneticPr fontId="106"/>
  </si>
  <si>
    <t>★</t>
    <phoneticPr fontId="106"/>
  </si>
  <si>
    <t>★PCR+</t>
    <phoneticPr fontId="106"/>
  </si>
  <si>
    <t>保健所　　       医療機関</t>
    <phoneticPr fontId="106"/>
  </si>
  <si>
    <t>行動履歴整理</t>
    <rPh sb="0" eb="2">
      <t>コウドウ</t>
    </rPh>
    <rPh sb="2" eb="4">
      <t>リレキ</t>
    </rPh>
    <rPh sb="4" eb="6">
      <t>セイリ</t>
    </rPh>
    <phoneticPr fontId="106"/>
  </si>
  <si>
    <t xml:space="preserve"> </t>
    <phoneticPr fontId="106"/>
  </si>
  <si>
    <t>厚生労働省：国内の発生状況など
https://www.mhlw.go.jp/stf/covid-19/kokunainohasseijoukyou.html#h2_1
厚生労働省：データからわかる－新型コロナウイルス感染症情報－
https：//covid19.mhlw.go.jp/</t>
    <phoneticPr fontId="106"/>
  </si>
  <si>
    <t>https://www.mhlw.go.jp/stf/covid-19/kokunainohasseijoukyou.html#h2_1</t>
    <phoneticPr fontId="106"/>
  </si>
  <si>
    <t>厚生労働省：データからわかる－新型コロナウイルス感染症情報－</t>
    <phoneticPr fontId="106"/>
  </si>
  <si>
    <t xml:space="preserve">
</t>
    <phoneticPr fontId="106"/>
  </si>
  <si>
    <t>https：//covid19.mhlw.go.jp/</t>
    <phoneticPr fontId="10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</si>
  <si>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</si>
  <si>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</si>
  <si>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&gt;</t>
    <phoneticPr fontId="10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</si>
  <si>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</si>
  <si>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</si>
  <si>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</si>
  <si>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</si>
  <si>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</si>
  <si>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106"/>
  </si>
  <si>
    <t>8．衛生訓話</t>
    <rPh sb="2" eb="4">
      <t>エイセイ</t>
    </rPh>
    <rPh sb="4" eb="6">
      <t>クンワ</t>
    </rPh>
    <phoneticPr fontId="5"/>
  </si>
  <si>
    <t>12-21年月平均</t>
  </si>
  <si>
    <t>2022年</t>
    <phoneticPr fontId="5"/>
  </si>
  <si>
    <t>1月</t>
    <phoneticPr fontId="106"/>
  </si>
  <si>
    <t>カナダ</t>
    <phoneticPr fontId="5"/>
  </si>
  <si>
    <t>フランス</t>
    <phoneticPr fontId="106"/>
  </si>
  <si>
    <t>非常に少ない</t>
    <rPh sb="0" eb="2">
      <t>ヒジョウ</t>
    </rPh>
    <rPh sb="3" eb="4">
      <t>スク</t>
    </rPh>
    <phoneticPr fontId="5"/>
  </si>
  <si>
    <t>コロナ・ワクチン接種予定と内容　(元阿部首相と菅前首相の最大の功績)</t>
    <rPh sb="8" eb="10">
      <t>セッシュ</t>
    </rPh>
    <rPh sb="10" eb="12">
      <t>ヨテイ</t>
    </rPh>
    <rPh sb="13" eb="15">
      <t>ナイヨウ</t>
    </rPh>
    <rPh sb="17" eb="18">
      <t>モト</t>
    </rPh>
    <rPh sb="18" eb="20">
      <t>アベ</t>
    </rPh>
    <rPh sb="20" eb="22">
      <t>シュショウ</t>
    </rPh>
    <rPh sb="23" eb="24">
      <t>スガ</t>
    </rPh>
    <rPh sb="24" eb="27">
      <t>ゼンシュショウ</t>
    </rPh>
    <rPh sb="28" eb="30">
      <t>サイダイ</t>
    </rPh>
    <rPh sb="31" eb="33">
      <t>コウセキ</t>
    </rPh>
    <phoneticPr fontId="106"/>
  </si>
  <si>
    <t xml:space="preserve">腸チフス
パラチフス
</t>
    <rPh sb="0" eb="1">
      <t>チョウ</t>
    </rPh>
    <phoneticPr fontId="5"/>
  </si>
  <si>
    <t>^</t>
    <phoneticPr fontId="106"/>
  </si>
  <si>
    <t xml:space="preserve">  </t>
    <phoneticPr fontId="16"/>
  </si>
  <si>
    <t>l</t>
    <phoneticPr fontId="33"/>
  </si>
  <si>
    <t>管理レベル「1」　</t>
    <phoneticPr fontId="5"/>
  </si>
  <si>
    <t>　コロナ渦</t>
    <rPh sb="4" eb="5">
      <t>ウズ</t>
    </rPh>
    <phoneticPr fontId="5"/>
  </si>
  <si>
    <t>冬に向かい</t>
    <rPh sb="0" eb="1">
      <t>フユ</t>
    </rPh>
    <rPh sb="2" eb="3">
      <t>ム</t>
    </rPh>
    <phoneticPr fontId="106"/>
  </si>
  <si>
    <t>コロナは既にWITHの時代、今年の冬が付き合い方の結論か</t>
    <rPh sb="4" eb="5">
      <t>スデ</t>
    </rPh>
    <rPh sb="11" eb="13">
      <t>ジダイ</t>
    </rPh>
    <rPh sb="14" eb="16">
      <t>コトシ</t>
    </rPh>
    <rPh sb="17" eb="18">
      <t>フユ</t>
    </rPh>
    <rPh sb="19" eb="20">
      <t>ツ</t>
    </rPh>
    <rPh sb="21" eb="22">
      <t>ア</t>
    </rPh>
    <rPh sb="23" eb="24">
      <t>カタ</t>
    </rPh>
    <rPh sb="25" eb="27">
      <t>ケツロン</t>
    </rPh>
    <phoneticPr fontId="106"/>
  </si>
  <si>
    <t>*発行予定は2022年11月7日（月）です。</t>
  </si>
  <si>
    <t>*発行予定は2022年11月7日（月）です。</t>
    <phoneticPr fontId="106"/>
  </si>
  <si>
    <t>▶https://zoom.us/webinar/register/WN_9-ciXs0sQT2yGdb79VBoLQ</t>
  </si>
  <si>
    <t xml:space="preserve"> 全国指数</t>
    <phoneticPr fontId="5"/>
  </si>
  <si>
    <t>先週より</t>
    <phoneticPr fontId="5"/>
  </si>
  <si>
    <r>
      <rPr>
        <sz val="12"/>
        <color theme="0"/>
        <rFont val="ＭＳ Ｐゴシック"/>
        <family val="3"/>
        <charset val="128"/>
      </rPr>
      <t>チリ</t>
    </r>
    <phoneticPr fontId="5"/>
  </si>
  <si>
    <r>
      <rPr>
        <sz val="12"/>
        <color theme="0"/>
        <rFont val="ＭＳ Ｐゴシック"/>
        <family val="3"/>
        <charset val="128"/>
      </rPr>
      <t>南アフリカ</t>
    </r>
    <rPh sb="0" eb="1">
      <t>ミナミ</t>
    </rPh>
    <phoneticPr fontId="5"/>
  </si>
  <si>
    <r>
      <rPr>
        <sz val="12"/>
        <color theme="0"/>
        <rFont val="ＭＳ Ｐゴシック"/>
        <family val="3"/>
        <charset val="128"/>
      </rPr>
      <t>トルコ</t>
    </r>
    <phoneticPr fontId="5"/>
  </si>
  <si>
    <r>
      <rPr>
        <sz val="12"/>
        <color theme="0"/>
        <rFont val="ＭＳ Ｐゴシック"/>
        <family val="3"/>
        <charset val="128"/>
      </rPr>
      <t>イラン</t>
    </r>
    <phoneticPr fontId="5"/>
  </si>
  <si>
    <r>
      <rPr>
        <sz val="12"/>
        <color theme="0"/>
        <rFont val="ＭＳ Ｐゴシック"/>
        <family val="3"/>
        <charset val="128"/>
      </rPr>
      <t>インド</t>
    </r>
    <phoneticPr fontId="5"/>
  </si>
  <si>
    <r>
      <rPr>
        <sz val="12"/>
        <color theme="0"/>
        <rFont val="ＭＳ Ｐゴシック"/>
        <family val="3"/>
        <charset val="128"/>
      </rPr>
      <t>パキスタン</t>
    </r>
    <phoneticPr fontId="5"/>
  </si>
  <si>
    <r>
      <rPr>
        <b/>
        <sz val="12"/>
        <color theme="0"/>
        <rFont val="Inherit"/>
        <family val="2"/>
      </rPr>
      <t>スペイン</t>
    </r>
    <phoneticPr fontId="106"/>
  </si>
  <si>
    <r>
      <rPr>
        <sz val="12"/>
        <color theme="0"/>
        <rFont val="ＭＳ Ｐゴシック"/>
        <family val="3"/>
        <charset val="128"/>
      </rPr>
      <t>米国</t>
    </r>
    <rPh sb="0" eb="2">
      <t>ベイコク</t>
    </rPh>
    <phoneticPr fontId="5"/>
  </si>
  <si>
    <r>
      <rPr>
        <b/>
        <sz val="12"/>
        <color theme="0"/>
        <rFont val="ＭＳ Ｐゴシック"/>
        <family val="3"/>
        <charset val="128"/>
      </rPr>
      <t>ロシア</t>
    </r>
    <phoneticPr fontId="5"/>
  </si>
  <si>
    <r>
      <rPr>
        <b/>
        <sz val="12"/>
        <color theme="0"/>
        <rFont val="ＭＳ Ｐゴシック"/>
        <family val="3"/>
        <charset val="128"/>
      </rPr>
      <t>メキシコ</t>
    </r>
    <phoneticPr fontId="5"/>
  </si>
  <si>
    <t>感染制御地区</t>
    <rPh sb="0" eb="2">
      <t>カンセン</t>
    </rPh>
    <rPh sb="2" eb="4">
      <t>セイギョ</t>
    </rPh>
    <rPh sb="4" eb="6">
      <t>チク</t>
    </rPh>
    <phoneticPr fontId="106"/>
  </si>
  <si>
    <t>感染拡大地区</t>
    <rPh sb="0" eb="2">
      <t>カンセン</t>
    </rPh>
    <rPh sb="2" eb="4">
      <t>カクダイ</t>
    </rPh>
    <rPh sb="4" eb="6">
      <t>チク</t>
    </rPh>
    <phoneticPr fontId="106"/>
  </si>
  <si>
    <t>皆様  週刊情報2022-48を配信いたします</t>
    <phoneticPr fontId="5"/>
  </si>
  <si>
    <r>
      <rPr>
        <b/>
        <sz val="12"/>
        <color theme="0"/>
        <rFont val="ＭＳ Ｐゴシック"/>
        <family val="3"/>
        <charset val="128"/>
      </rPr>
      <t>ブラジル</t>
    </r>
    <phoneticPr fontId="5"/>
  </si>
  <si>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</si>
  <si>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</si>
  <si>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毎週　　ひとつ　　覚えていきましょう</t>
    <phoneticPr fontId="5"/>
  </si>
  <si>
    <t>管理レベル「1」　</t>
  </si>
  <si>
    <t>2023年</t>
    <phoneticPr fontId="5"/>
  </si>
  <si>
    <r>
      <rPr>
        <u/>
        <sz val="12"/>
        <color theme="0"/>
        <rFont val="Inherit"/>
        <family val="2"/>
      </rPr>
      <t>中国</t>
    </r>
    <rPh sb="0" eb="2">
      <t>チュウゴク</t>
    </rPh>
    <phoneticPr fontId="106"/>
  </si>
  <si>
    <t>11月ー3月中
施設の所在市町村で流行・   食中毒が複数件報告される 
定点観測値が5.00～10.00</t>
    <phoneticPr fontId="106"/>
  </si>
  <si>
    <t>【情報共有】業界・地域のニュースを掲示して、注意を促す
【常設】（次亜塩素系消毒剤)、うがい薬(イソジン）
【行動】出勤時、休憩後、退社時に手洗いの指示と徹底
【体調管理】健康状態の聞き取り、対応記録　予防的検査の実施、健康保菌者への生活指導、待機指示
【訓練】嘔吐物処理の実施訓練
【お客様・パートナー】客、納品業者に体調不良者がある場合には日報に記録</t>
    <phoneticPr fontId="106"/>
  </si>
  <si>
    <t>無し</t>
    <rPh sb="0" eb="1">
      <t>ナ</t>
    </rPh>
    <phoneticPr fontId="106"/>
  </si>
  <si>
    <t>★各地でノロウイルスが流行しています</t>
    <rPh sb="1" eb="3">
      <t>カクチ</t>
    </rPh>
    <rPh sb="11" eb="13">
      <t>リュウコウ</t>
    </rPh>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</si>
  <si>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</si>
  <si>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t>2023/6週</t>
    <phoneticPr fontId="106"/>
  </si>
  <si>
    <r>
      <rPr>
        <sz val="12.55"/>
        <color theme="0"/>
        <rFont val="ＭＳ Ｐゴシック"/>
        <family val="3"/>
        <charset val="128"/>
      </rPr>
      <t>日本の</t>
    </r>
    <r>
      <rPr>
        <sz val="12.55"/>
        <color rgb="FFFFFF00"/>
        <rFont val="ＭＳ Ｐゴシック"/>
        <family val="3"/>
        <charset val="128"/>
      </rPr>
      <t>コロナ増加率はかなり落ち着いてきた。
中国は統計修正があり死亡数が一気に跳ね上がる。</t>
    </r>
    <rPh sb="0" eb="2">
      <t>ニホン</t>
    </rPh>
    <rPh sb="6" eb="8">
      <t>ゾウカ</t>
    </rPh>
    <rPh sb="8" eb="9">
      <t>リツ</t>
    </rPh>
    <rPh sb="13" eb="14">
      <t>オ</t>
    </rPh>
    <rPh sb="15" eb="16">
      <t>ツ</t>
    </rPh>
    <rPh sb="22" eb="24">
      <t>チュウゴク</t>
    </rPh>
    <rPh sb="25" eb="29">
      <t>トウケイシュウセイ</t>
    </rPh>
    <rPh sb="32" eb="35">
      <t>シボウスウ</t>
    </rPh>
    <rPh sb="36" eb="38">
      <t>イッキ</t>
    </rPh>
    <rPh sb="39" eb="40">
      <t>ハ</t>
    </rPh>
    <rPh sb="41" eb="42">
      <t>ア</t>
    </rPh>
    <phoneticPr fontId="106"/>
  </si>
  <si>
    <t>感染ピークが見えなくなる時代が到来　低め安定</t>
    <rPh sb="0" eb="2">
      <t>カンセン</t>
    </rPh>
    <rPh sb="6" eb="7">
      <t>ミ</t>
    </rPh>
    <rPh sb="12" eb="14">
      <t>ジダイ</t>
    </rPh>
    <rPh sb="15" eb="17">
      <t>トウライ</t>
    </rPh>
    <rPh sb="18" eb="19">
      <t>ヒク</t>
    </rPh>
    <rPh sb="20" eb="22">
      <t>アンテイ</t>
    </rPh>
    <phoneticPr fontId="106"/>
  </si>
  <si>
    <t>回収</t>
  </si>
  <si>
    <t>回収＆交換</t>
  </si>
  <si>
    <t>回収＆返金/交換</t>
  </si>
  <si>
    <t>回収＆返金</t>
  </si>
  <si>
    <t>とりせん</t>
  </si>
  <si>
    <t>ヤオコー</t>
  </si>
  <si>
    <t>カスミ</t>
  </si>
  <si>
    <r>
      <t xml:space="preserve">タイトル </t>
    </r>
    <r>
      <rPr>
        <sz val="14"/>
        <color theme="0"/>
        <rFont val="ＭＳ Ｐゴシック"/>
        <family val="3"/>
        <charset val="128"/>
      </rPr>
      <t>(賞味期限誤りとアレルゲン記載漏れが目立つ一週間でした。!)</t>
    </r>
    <rPh sb="6" eb="10">
      <t>ショウミキゲン</t>
    </rPh>
    <rPh sb="10" eb="11">
      <t>アヤマ</t>
    </rPh>
    <rPh sb="18" eb="20">
      <t>キサイ</t>
    </rPh>
    <rPh sb="20" eb="21">
      <t>モ</t>
    </rPh>
    <rPh sb="23" eb="25">
      <t>メダ</t>
    </rPh>
    <rPh sb="26" eb="29">
      <t>イッシュウカン</t>
    </rPh>
    <phoneticPr fontId="5"/>
  </si>
  <si>
    <t>「障害者支援施設　陵東館長曽根」にて発生致しましたノロウイルスによる食中毒ですが、２月１４日をもちまして収束いたしましたことをご報告させていただきます。
ご利用者様ならびにご家族様・関係者の皆様には多大なるご心配をおかけしたことを心よりお詫び申し上げます。今後、より一層の感染防止対策を講じ、皆様方に安心していただけるよう最善を尽くして参りますので、引き続きご理解とご協力を賜りますようお願い申し上げます。</t>
    <phoneticPr fontId="106"/>
  </si>
  <si>
    <t>社会福祉法人　関西福祉会</t>
    <phoneticPr fontId="106"/>
  </si>
  <si>
    <t>二戸管内の教育・保育施設でノロウイルス 園児３０人発症 - デーリー東北 
岩手県は１６日、二戸保健所管内の教育・保育施設（園児１０７人、職員３３人）で、ノロウイルスによる感染性胃腸炎の集団発生があったと発表した。</t>
    <phoneticPr fontId="106"/>
  </si>
  <si>
    <t xml:space="preserve">デーリー東北 </t>
    <rPh sb="4" eb="6">
      <t>トウホク</t>
    </rPh>
    <phoneticPr fontId="106"/>
  </si>
  <si>
    <t>幼稚園児など２８１人にノロウイルスによる集団食中毒が発生しました。食中毒は８日に、福岡市南区の幼稚園から保健福祉センターへ「園児と職員複数人が嘔吐・下痢の食中毒症状が出ている」と連絡があり発覚。３日から９日までに作られた弁当を食べた幼稚園や保育園２５カ所で園児と職員あわせて２８１人に、嘔吐・下痢・発熱などの症状がでました。</t>
    <phoneticPr fontId="106"/>
  </si>
  <si>
    <t>KBC</t>
    <phoneticPr fontId="106"/>
  </si>
  <si>
    <t>食中毒があったのは、金沢市片町のすし店「鮨一」です。金沢市保健所によりますと、7日にこの店で食事をした20代から30代の男女5人が、翌日から下痢や嘔吐、発熱などの症状を訴え、うち1人は1泊の入院をしました。現在は、5人とも回復に向かっているということです。</t>
    <phoneticPr fontId="106"/>
  </si>
  <si>
    <t>MRO北陸放送</t>
    <rPh sb="3" eb="7">
      <t>ホクリクホウソウ</t>
    </rPh>
    <phoneticPr fontId="106"/>
  </si>
  <si>
    <t>兵庫県西宮市保健所は17日、同市の飲食店「鮨・酒・肴　杉玉（すぎだま）　西宮北口」でノロウイルスによる食中毒が発生したと発表した。　11、12日にすしや刺し身を飲食した客のうち計13人が下痢や嘔吐（おうと）、発熱などの症状を訴えた。うち7人と、調理担当の従業員1人の便からノロウイルスが検出された。重症者はいないという。市保健所は17日から3日間、同店に営業停止を命じた。</t>
    <phoneticPr fontId="106"/>
  </si>
  <si>
    <t>朝日新聞</t>
    <rPh sb="0" eb="4">
      <t>アサヒシンブン</t>
    </rPh>
    <phoneticPr fontId="106"/>
  </si>
  <si>
    <t>愛知県豊田市は十七日、市内のこども園などにおかずを提供する同市衣ケ原の弁当製造業トフスが製造した弁当などを食べた百人余に食中毒の症状があり、その一部や調理者の便からノロウイルスが検出されたと発表した。市は、同日付で営業禁止処分にした。トフスによると、十七日までに弁当などを食べた企業やこども園の百五人と、高齢者向け配食サービスの利用者二十三人が体調不良を訴えている。そのうち八人と、調理従事者十六人からノロウイルスが検出された。十七日時点で入院した人はいない。</t>
    <phoneticPr fontId="106"/>
  </si>
  <si>
    <t>中日新聞</t>
    <rPh sb="0" eb="4">
      <t>チュウニチシンブン</t>
    </rPh>
    <phoneticPr fontId="106"/>
  </si>
  <si>
    <t>掲載なし</t>
    <rPh sb="0" eb="2">
      <t>ケイサイ</t>
    </rPh>
    <phoneticPr fontId="33"/>
  </si>
  <si>
    <t xml:space="preserve"> 全国指数</t>
  </si>
  <si>
    <t>先週より</t>
  </si>
  <si>
    <t xml:space="preserve"> </t>
  </si>
  <si>
    <t>　</t>
  </si>
  <si>
    <t xml:space="preserve"> - 農林水産省 </t>
    <phoneticPr fontId="33"/>
  </si>
  <si>
    <t xml:space="preserve"> ｜- ジェトロ</t>
    <phoneticPr fontId="33"/>
  </si>
  <si>
    <t xml:space="preserve"> - Yahoo!ニュース </t>
    <phoneticPr fontId="33"/>
  </si>
  <si>
    <t>J</t>
    <phoneticPr fontId="33"/>
  </si>
  <si>
    <t xml:space="preserve"> GⅡ　6週　4例</t>
    <rPh sb="5" eb="6">
      <t>シュウ</t>
    </rPh>
    <phoneticPr fontId="5"/>
  </si>
  <si>
    <t xml:space="preserve"> GⅡ　7週　0例</t>
    <rPh sb="8" eb="9">
      <t>レイ</t>
    </rPh>
    <phoneticPr fontId="5"/>
  </si>
  <si>
    <t>今週のニュース（Noroｖｉｒｕｓ） (2/20-2/26)</t>
    <rPh sb="0" eb="2">
      <t>コンシュウ</t>
    </rPh>
    <phoneticPr fontId="5"/>
  </si>
  <si>
    <t>2023/7週</t>
    <phoneticPr fontId="106"/>
  </si>
  <si>
    <t>新規感染者数　 148週目</t>
    <rPh sb="0" eb="2">
      <t>シンキ</t>
    </rPh>
    <rPh sb="2" eb="5">
      <t>カンセンシャ</t>
    </rPh>
    <rPh sb="5" eb="6">
      <t>スウ</t>
    </rPh>
    <rPh sb="11" eb="13">
      <t>シュウメ</t>
    </rPh>
    <phoneticPr fontId="5"/>
  </si>
  <si>
    <t>今週の新型コロナ 新規感染者数　世界で101万人(対前週の増減 : 13万人減少)</t>
    <rPh sb="0" eb="2">
      <t>コンシュウ</t>
    </rPh>
    <rPh sb="9" eb="15">
      <t>シンキカンセンシャスウ</t>
    </rPh>
    <rPh sb="23" eb="24">
      <t>ニン</t>
    </rPh>
    <rPh sb="24" eb="25">
      <t>タイ</t>
    </rPh>
    <rPh sb="25" eb="27">
      <t>ゼンシュウ</t>
    </rPh>
    <rPh sb="29" eb="31">
      <t>ゾウゲン</t>
    </rPh>
    <rPh sb="36" eb="38">
      <t>マンニン</t>
    </rPh>
    <rPh sb="38" eb="40">
      <t>ゲンショウ</t>
    </rPh>
    <phoneticPr fontId="5"/>
  </si>
  <si>
    <t xml:space="preserve">
世界の新規感染者数: 101万人で感染持続 　世界的にはコロナ感染は終息に向かい始めたといえる。
北半球は冬に向かいインフルエンザとの同時流行に警戒。</t>
    <rPh sb="1" eb="3">
      <t>セカイ</t>
    </rPh>
    <rPh sb="4" eb="6">
      <t>シンキ</t>
    </rPh>
    <rPh sb="6" eb="10">
      <t>カンセンシャスウ</t>
    </rPh>
    <rPh sb="15" eb="17">
      <t>マンニン</t>
    </rPh>
    <rPh sb="18" eb="20">
      <t>カンセン</t>
    </rPh>
    <rPh sb="20" eb="22">
      <t>ジゾク</t>
    </rPh>
    <rPh sb="24" eb="27">
      <t>セカイテキ</t>
    </rPh>
    <rPh sb="32" eb="34">
      <t>カンセン</t>
    </rPh>
    <rPh sb="35" eb="37">
      <t>シュウソク</t>
    </rPh>
    <rPh sb="38" eb="39">
      <t>ム</t>
    </rPh>
    <rPh sb="41" eb="42">
      <t>ハジ</t>
    </rPh>
    <rPh sb="50" eb="53">
      <t>キタハンキュウ</t>
    </rPh>
    <rPh sb="54" eb="55">
      <t>フユ</t>
    </rPh>
    <rPh sb="56" eb="57">
      <t>ム</t>
    </rPh>
    <rPh sb="68" eb="70">
      <t>ドウジ</t>
    </rPh>
    <rPh sb="70" eb="72">
      <t>リュウコウ</t>
    </rPh>
    <rPh sb="73" eb="75">
      <t>ケイカイ</t>
    </rPh>
    <phoneticPr fontId="5"/>
  </si>
  <si>
    <t>Reported 2/26　 7:20 (前週より101万人) 　　世界は感染　第五波は終息中、アジアでは一部拡大傾向</t>
    <rPh sb="21" eb="23">
      <t>ゼンシュウ</t>
    </rPh>
    <rPh sb="22" eb="23">
      <t>シュウ</t>
    </rPh>
    <rPh sb="23" eb="24">
      <t>ゼンシュウ</t>
    </rPh>
    <rPh sb="28" eb="30">
      <t>マンニン</t>
    </rPh>
    <rPh sb="34" eb="36">
      <t>セカイ</t>
    </rPh>
    <rPh sb="37" eb="39">
      <t>カンセン</t>
    </rPh>
    <rPh sb="40" eb="42">
      <t>ダイゴ</t>
    </rPh>
    <rPh sb="42" eb="43">
      <t>ナミ</t>
    </rPh>
    <rPh sb="44" eb="46">
      <t>シュウソク</t>
    </rPh>
    <rPh sb="46" eb="47">
      <t>チュウ</t>
    </rPh>
    <rPh sb="53" eb="55">
      <t>イチブ</t>
    </rPh>
    <rPh sb="55" eb="59">
      <t>カクダイケイコウ</t>
    </rPh>
    <phoneticPr fontId="5"/>
  </si>
  <si>
    <t xml:space="preserve">         南部アフリカ・インド・中東では感染終息</t>
    <rPh sb="9" eb="11">
      <t>ナンブ</t>
    </rPh>
    <rPh sb="20" eb="22">
      <t>チュウトウ</t>
    </rPh>
    <rPh sb="24" eb="28">
      <t>カンセンシュウソク</t>
    </rPh>
    <phoneticPr fontId="106"/>
  </si>
  <si>
    <t>先週に比べて全国平均は</t>
    <phoneticPr fontId="5"/>
  </si>
  <si>
    <t>栃木県保健福祉部は22日、那須塩原市睦の飲食店「まぐろダイニング　美蔵（びくら）　ホテルルートイン西那須野店」が提供した食事が原因で、ノロウイルスによる食中毒が発生したと発表した。県は同日、食品衛生法に基づき、衛生的環境が確保されるまで同店の営業を禁止とした。</t>
    <phoneticPr fontId="106"/>
  </si>
  <si>
    <t>下野新聞</t>
    <rPh sb="0" eb="2">
      <t>シモノ</t>
    </rPh>
    <rPh sb="2" eb="4">
      <t>シンブン</t>
    </rPh>
    <phoneticPr fontId="106"/>
  </si>
  <si>
    <t>愛媛県松野町の飲食店が調理した仕出し弁当を食べた12人が嘔吐や下痢などの症状を訴え、保健所は、食中毒と断定しこの飲食店を3日間の営業停止処分としました。
営業停止処分を受けたのは、松野町豊岡の飲食店「魚聖鮮魚」です。</t>
    <phoneticPr fontId="106"/>
  </si>
  <si>
    <t>あいテレビ</t>
    <phoneticPr fontId="106"/>
  </si>
  <si>
    <t>山形市の飲食店で今月18日に食事をした複数の客が下痢などの食中毒症状を訴え、その後の調べでノロウイルスが原因と分かった。食中毒が発生したのは、山形市木の実町の飲食店「和工房空海」。山形市保健所によると、今月18日の夕方にこの店で食事をしたグループから、参加した複数人が下痢や吐き気などの食中毒症状を訴えていると店に連絡があった</t>
    <phoneticPr fontId="106"/>
  </si>
  <si>
    <t>さくらんぼテレビ</t>
    <phoneticPr fontId="106"/>
  </si>
  <si>
    <t>2日間で提供された朝食や夕食を食べた101人のうち70人が、腹痛やおう吐の症状を訴えていましたが、全員が回復に向かっているということです。
検査した20人のうち、調理スタッフも含め16人からノロウイルスが検出されていて、県は、食材を通じて二次汚染が起きた可能性が高いと見ています。</t>
    <phoneticPr fontId="106"/>
  </si>
  <si>
    <t>テレビ長崎</t>
    <rPh sb="3" eb="5">
      <t>ナガサキ</t>
    </rPh>
    <phoneticPr fontId="106"/>
  </si>
  <si>
    <t>au Webポータ</t>
    <phoneticPr fontId="106"/>
  </si>
  <si>
    <t xml:space="preserve">葬儀場2カ所で食事の49人が食中毒 調理従事者1人からノロウイルス検出 - 
葬儀場2カ所で食事の49人が食中毒 調理従事者1人からノロウイルス検出. 京都府は22日、宇治市槙島町の仕出店「京料理 心月 槙島店」の料理を食べた宇治市や ...
 </t>
    <phoneticPr fontId="106"/>
  </si>
  <si>
    <t>令和5年2月15日（水曜日）午後5時10分、千葉県から東京都に「千葉県在住のグループ37名が2月13日（月曜日）に都内で仕出し弁当を喫食したところ、18名がおう吐等の症状を呈した。」旨、連絡があった。調査の結果、当該弁当は品川区内の施設で調理されたことが判明した。患者のふん便からノロウイルスを検出した。</t>
    <phoneticPr fontId="106"/>
  </si>
  <si>
    <t>東京都公表</t>
    <rPh sb="0" eb="3">
      <t>トウキョウト</t>
    </rPh>
    <rPh sb="3" eb="5">
      <t>コウヒョウ</t>
    </rPh>
    <phoneticPr fontId="106"/>
  </si>
  <si>
    <t xml:space="preserve">函館の保育所でノロウイルス集団感染 - 函館新聞デジタル 
函館の保育所でノロウイルス集団感染 · 社会 · 函館新たに５８人感染 渡島２４人、桧山３人 · 道内８２２人感染、４人死亡 · 小笠原さんに函館中央署長感謝状 暴追 </t>
    <phoneticPr fontId="106"/>
  </si>
  <si>
    <t xml:space="preserve">函館新聞デジタル </t>
    <rPh sb="0" eb="2">
      <t>ハコダテ</t>
    </rPh>
    <rPh sb="2" eb="4">
      <t>シンブン</t>
    </rPh>
    <phoneticPr fontId="106"/>
  </si>
  <si>
    <t>集団食中毒が確認されたのは秋田県湯沢市の雄勝中央病院。
　秋田県によると2月14日に給食を食べた入院患者など20人が下痢や嘔吐などの症状を訴え、複数人からノロウイルスが検出された。　湯沢保健所は給食が原因とする食中毒と断定し調理した施設を18日から20日まで3日間の営業停止処分とした。</t>
    <phoneticPr fontId="106"/>
  </si>
  <si>
    <t>秋田テレビ</t>
    <rPh sb="0" eb="2">
      <t>アキタ</t>
    </rPh>
    <phoneticPr fontId="106"/>
  </si>
  <si>
    <t>一度発生すると大規模な食中毒になりやすいウェルシュ菌は冬でも起こります。環境中にいて、熱に強く、雨上がりに埃が
乾燥し舞い上がる際、乾燥が続く今のような天候時に調理材料に紛れ込みます。　大量調理品を加熱した後、粗熱取が不
十分な場合、特に危険です。60℃～30℃の温度帯を速やかに通過させること、つまり急速冷却することが必要重要です。</t>
    <rPh sb="0" eb="2">
      <t>イチド</t>
    </rPh>
    <rPh sb="2" eb="4">
      <t>ハッセイ</t>
    </rPh>
    <rPh sb="7" eb="10">
      <t>ダイキボ</t>
    </rPh>
    <rPh sb="11" eb="14">
      <t>ショクチュウドク</t>
    </rPh>
    <rPh sb="25" eb="26">
      <t>キン</t>
    </rPh>
    <rPh sb="27" eb="28">
      <t>フユ</t>
    </rPh>
    <rPh sb="30" eb="31">
      <t>オ</t>
    </rPh>
    <rPh sb="36" eb="39">
      <t>カンキョウチュウ</t>
    </rPh>
    <rPh sb="43" eb="44">
      <t>ネツ</t>
    </rPh>
    <rPh sb="45" eb="46">
      <t>ツヨ</t>
    </rPh>
    <rPh sb="48" eb="50">
      <t>アメア</t>
    </rPh>
    <rPh sb="53" eb="54">
      <t>ホコリ</t>
    </rPh>
    <rPh sb="56" eb="58">
      <t>カンソウ</t>
    </rPh>
    <rPh sb="59" eb="60">
      <t>マ</t>
    </rPh>
    <rPh sb="61" eb="62">
      <t>ア</t>
    </rPh>
    <rPh sb="64" eb="65">
      <t>サイ</t>
    </rPh>
    <rPh sb="66" eb="68">
      <t>カンソウ</t>
    </rPh>
    <rPh sb="69" eb="70">
      <t>ツヅ</t>
    </rPh>
    <rPh sb="71" eb="72">
      <t>イマ</t>
    </rPh>
    <rPh sb="76" eb="78">
      <t>テンコウ</t>
    </rPh>
    <rPh sb="78" eb="79">
      <t>ジ</t>
    </rPh>
    <rPh sb="80" eb="82">
      <t>チョウリ</t>
    </rPh>
    <rPh sb="82" eb="84">
      <t>ザイリョウ</t>
    </rPh>
    <rPh sb="85" eb="86">
      <t>マギ</t>
    </rPh>
    <rPh sb="87" eb="88">
      <t>コ</t>
    </rPh>
    <rPh sb="93" eb="95">
      <t>タイリョウ</t>
    </rPh>
    <rPh sb="95" eb="97">
      <t>チョウリ</t>
    </rPh>
    <rPh sb="97" eb="98">
      <t>ヒン</t>
    </rPh>
    <rPh sb="99" eb="101">
      <t>カネツ</t>
    </rPh>
    <rPh sb="103" eb="104">
      <t>アト</t>
    </rPh>
    <rPh sb="105" eb="107">
      <t>アラネツ</t>
    </rPh>
    <rPh sb="107" eb="108">
      <t>トリ</t>
    </rPh>
    <rPh sb="114" eb="116">
      <t>バアイ</t>
    </rPh>
    <rPh sb="117" eb="118">
      <t>トク</t>
    </rPh>
    <rPh sb="119" eb="121">
      <t>キケン</t>
    </rPh>
    <rPh sb="132" eb="134">
      <t>オンド</t>
    </rPh>
    <rPh sb="134" eb="135">
      <t>タイ</t>
    </rPh>
    <rPh sb="136" eb="137">
      <t>スミ</t>
    </rPh>
    <rPh sb="140" eb="142">
      <t>ツウカ</t>
    </rPh>
    <rPh sb="151" eb="153">
      <t>キュウソク</t>
    </rPh>
    <rPh sb="153" eb="155">
      <t>レイキャク</t>
    </rPh>
    <rPh sb="160" eb="162">
      <t>ヒツヨウ</t>
    </rPh>
    <rPh sb="162" eb="164">
      <t>ジュウヨウ</t>
    </rPh>
    <phoneticPr fontId="5"/>
  </si>
  <si>
    <r>
      <rPr>
        <b/>
        <sz val="14"/>
        <color indexed="13"/>
        <rFont val="ＭＳ Ｐゴシック"/>
        <family val="3"/>
        <charset val="128"/>
      </rPr>
      <t xml:space="preserve">★熱に強い食中毒菌の代表例がウェルシュ菌、セレウス
菌です。
</t>
    </r>
    <r>
      <rPr>
        <b/>
        <sz val="14"/>
        <color indexed="9"/>
        <rFont val="ＭＳ Ｐゴシック"/>
        <family val="3"/>
        <charset val="128"/>
      </rPr>
      <t>★環境中には、こうした耐熱芽胞(がほう)菌がたくさん存
在しています。特に運動場の砂埃には大量のウェルシュ菌
が含まれています。大量の和え物、煮物、スープ、シ
チュー、カレーなどを調理した場合、その喫食までに時間を
置く場合には、必ず粗熱取をしましょう。</t>
    </r>
    <r>
      <rPr>
        <b/>
        <sz val="14"/>
        <color indexed="13"/>
        <rFont val="ＭＳ Ｐゴシック"/>
        <family val="3"/>
        <charset val="128"/>
      </rPr>
      <t xml:space="preserve">大量調理品の鍋
中心部は非常にゆっくりとしか温度が下がりません。６０℃
から30℃付近をゆっくり長時間経過すると、耐熱残存菌が
爆発的に増殖します。
</t>
    </r>
    <r>
      <rPr>
        <b/>
        <sz val="14"/>
        <color indexed="51"/>
        <rFont val="ＭＳ Ｐゴシック"/>
        <family val="3"/>
        <charset val="128"/>
      </rPr>
      <t>★粗熱取は、耐熱食中毒菌に至適な発育温度を与えない
工程です。　                          
★そして、調理品提供には再加熱が必須です。　　　　　　　　　　　　　　　　　　　　　　　　　　　　　　　　　　　　</t>
    </r>
    <rPh sb="10" eb="12">
      <t>ダイヒョウ</t>
    </rPh>
    <rPh sb="12" eb="13">
      <t>レイ</t>
    </rPh>
    <rPh sb="26" eb="27">
      <t>キン</t>
    </rPh>
    <rPh sb="42" eb="44">
      <t>タイネツ</t>
    </rPh>
    <rPh sb="44" eb="46">
      <t>ガホウ</t>
    </rPh>
    <rPh sb="51" eb="52">
      <t>キン</t>
    </rPh>
    <rPh sb="76" eb="78">
      <t>タイリョウ</t>
    </rPh>
    <rPh sb="84" eb="85">
      <t>キン</t>
    </rPh>
    <rPh sb="87" eb="88">
      <t>フク</t>
    </rPh>
    <rPh sb="95" eb="97">
      <t>タイリョウ</t>
    </rPh>
    <rPh sb="102" eb="104">
      <t>ニモノ</t>
    </rPh>
    <rPh sb="121" eb="123">
      <t>チョウリ</t>
    </rPh>
    <rPh sb="125" eb="127">
      <t>バアイ</t>
    </rPh>
    <rPh sb="130" eb="132">
      <t>キッショク</t>
    </rPh>
    <rPh sb="135" eb="137">
      <t>ジカン</t>
    </rPh>
    <rPh sb="139" eb="140">
      <t>オ</t>
    </rPh>
    <rPh sb="141" eb="143">
      <t>バアイ</t>
    </rPh>
    <rPh sb="146" eb="147">
      <t>カナラ</t>
    </rPh>
    <rPh sb="150" eb="151">
      <t>トリ</t>
    </rPh>
    <rPh sb="164" eb="165">
      <t>ナベ</t>
    </rPh>
    <rPh sb="166" eb="168">
      <t>チュウシン</t>
    </rPh>
    <rPh sb="168" eb="169">
      <t>ブ</t>
    </rPh>
    <rPh sb="170" eb="172">
      <t>ヒジョウ</t>
    </rPh>
    <rPh sb="180" eb="182">
      <t>オンド</t>
    </rPh>
    <rPh sb="234" eb="236">
      <t>アラネツ</t>
    </rPh>
    <rPh sb="236" eb="237">
      <t>トリ</t>
    </rPh>
    <rPh sb="239" eb="241">
      <t>タイネツ</t>
    </rPh>
    <rPh sb="241" eb="244">
      <t>ショクチュウドク</t>
    </rPh>
    <rPh sb="244" eb="245">
      <t>キン</t>
    </rPh>
    <rPh sb="246" eb="248">
      <t>シテキ</t>
    </rPh>
    <rPh sb="249" eb="251">
      <t>ハツイク</t>
    </rPh>
    <rPh sb="251" eb="253">
      <t>オンド</t>
    </rPh>
    <rPh sb="254" eb="255">
      <t>アタ</t>
    </rPh>
    <rPh sb="259" eb="261">
      <t>コウテイ</t>
    </rPh>
    <rPh sb="297" eb="299">
      <t>チョウリ</t>
    </rPh>
    <rPh sb="299" eb="300">
      <t>ヒン</t>
    </rPh>
    <rPh sb="300" eb="302">
      <t>テイキョウ</t>
    </rPh>
    <rPh sb="304" eb="307">
      <t>サイカネツ</t>
    </rPh>
    <rPh sb="308" eb="310">
      <t>ヒッスウ</t>
    </rPh>
    <phoneticPr fontId="5"/>
  </si>
  <si>
    <t>　↓　職場の先輩は以下のことを理解して　わかり易く　指導しましょう　↓</t>
    <phoneticPr fontId="5"/>
  </si>
  <si>
    <t>　　なぜ　(スープ、カレー、シチュー等、大容量の煮物)は速やかに冷やすのでしょうか?</t>
    <rPh sb="18" eb="19">
      <t>ナド</t>
    </rPh>
    <rPh sb="20" eb="23">
      <t>ダイヨウリョウ</t>
    </rPh>
    <rPh sb="24" eb="26">
      <t>ニモノ</t>
    </rPh>
    <rPh sb="28" eb="29">
      <t>スミ</t>
    </rPh>
    <rPh sb="32" eb="33">
      <t>ヒ</t>
    </rPh>
    <phoneticPr fontId="5"/>
  </si>
  <si>
    <t>　　　　　今週のお題(大量調理の加熱後は、粗熱取りが必要です)</t>
    <rPh sb="11" eb="13">
      <t>タイリョウ</t>
    </rPh>
    <rPh sb="13" eb="15">
      <t>チョウリ</t>
    </rPh>
    <rPh sb="16" eb="18">
      <t>カネツ</t>
    </rPh>
    <rPh sb="18" eb="19">
      <t>ゴ</t>
    </rPh>
    <rPh sb="21" eb="23">
      <t>アラネツ</t>
    </rPh>
    <rPh sb="23" eb="24">
      <t>トリ</t>
    </rPh>
    <rPh sb="26" eb="28">
      <t>ヒツヨウ</t>
    </rPh>
    <phoneticPr fontId="5"/>
  </si>
  <si>
    <t>食中毒情報  (2/20-2/26)</t>
    <rPh sb="0" eb="3">
      <t>ショクチュウドク</t>
    </rPh>
    <rPh sb="3" eb="5">
      <t>ジョウホウ</t>
    </rPh>
    <phoneticPr fontId="5"/>
  </si>
  <si>
    <t>海外情報  (2/20-2/26)</t>
    <rPh sb="0" eb="2">
      <t>カイガイ</t>
    </rPh>
    <rPh sb="2" eb="4">
      <t>ジョウホウ</t>
    </rPh>
    <phoneticPr fontId="5"/>
  </si>
  <si>
    <t>食品リコール・回収情報
 (2/20-2/26)</t>
    <rPh sb="0" eb="2">
      <t>ショクヒン</t>
    </rPh>
    <rPh sb="7" eb="9">
      <t>カイシュウ</t>
    </rPh>
    <rPh sb="9" eb="11">
      <t>ジョウホウ</t>
    </rPh>
    <phoneticPr fontId="5"/>
  </si>
  <si>
    <t>食品表示 (2/20-2/26)</t>
    <rPh sb="0" eb="2">
      <t>ショクヒン</t>
    </rPh>
    <rPh sb="2" eb="4">
      <t>ヒョウジ</t>
    </rPh>
    <phoneticPr fontId="5"/>
  </si>
  <si>
    <t>残留農薬 (2/20-2/26)</t>
    <phoneticPr fontId="16"/>
  </si>
  <si>
    <t>※2023年 第7週（2/13～2/19） 現在</t>
    <phoneticPr fontId="5"/>
  </si>
  <si>
    <t>平年並み</t>
    <rPh sb="0" eb="3">
      <t>ヘイネンナ</t>
    </rPh>
    <phoneticPr fontId="106"/>
  </si>
  <si>
    <t>2023年 第6週（2月6日〜 2月12日）</t>
    <phoneticPr fontId="106"/>
  </si>
  <si>
    <t>結核例217</t>
    <phoneticPr fontId="5"/>
  </si>
  <si>
    <t>累積報告数：104例（有症者56例、うちHUS 1例．死亡なし）
腸チフス3例 感染地域：パキスタン2例、インド1例</t>
    <phoneticPr fontId="106"/>
  </si>
  <si>
    <t>血清群・毒素型：‌O121 VT2（1例）、O128 VT1・VT2（1例）、O157 VT1・VT2（1例）、O157 VT2（1例）、
O18 VT1（1例）、O26 VT1（1例）、その他・不明（4例）</t>
    <phoneticPr fontId="106"/>
  </si>
  <si>
    <t xml:space="preserve">年齢群：‌5歳（1例）、10代（1例）、20代（4例）、30代（2例）、40代（1例）、
50代（1例）
</t>
    <phoneticPr fontId="106"/>
  </si>
  <si>
    <t xml:space="preserve">腸管出血性大腸菌感染症10例（有症者6例、うちHUS なし）
感染地域：国内8例、国内・国外不明2例
国内の感染地域：‌群馬県1例、埼玉県1例、千葉県1例、東京都1例、長野県1例、福岡県1例、佐賀県1例、国内（都道府県不明）1例
</t>
    <phoneticPr fontId="106"/>
  </si>
  <si>
    <t>E型肝炎9例 感染地域（感染源）：‌東京都2例（不明2例）、神奈川県2例（不明
2例）、山形県1例（不明）、福岡県1例（不明）、沖縄県1例（猪肉）、
国内（都道府県不明）1例（不明）、国内・国外不明1例（不明）
A型肝炎1例 感染地域：パキスタン</t>
    <phoneticPr fontId="106"/>
  </si>
  <si>
    <t>レジオネラ症22例（肺炎型18例、ポンティアック型4例）
感染地域：‌静岡県4例、神奈川県3例、新潟県2例、栃木県1例、群馬県1例、東京都1例、福井県1例、
岐阜県1例、大阪府1例、島根県1例、福岡県1例、熊本県1例、沖縄県1例、
国内（都道府県不明）1例、国内・国外不明2例
年齢群：‌40代（2例）、50代（1例）、60代（3例）、70代（5例）、80代（7例）、90代以上（4例）累積報告数：152例</t>
    <phoneticPr fontId="106"/>
  </si>
  <si>
    <t>アメーバ赤痢6例（腸管アメーバ症6例）
感染地域：‌静岡県2例、東京都1例、国内（都道府県不明）1例、国内・国外不明2例
感染経路：経口感染2例、その他・不明4例</t>
    <phoneticPr fontId="106"/>
  </si>
  <si>
    <t>いわちく</t>
  </si>
  <si>
    <t>ヴェラジャパン</t>
  </si>
  <si>
    <t>イオン九州</t>
  </si>
  <si>
    <t>石川食品</t>
  </si>
  <si>
    <t>フレッセイ</t>
  </si>
  <si>
    <t>国分北海道</t>
  </si>
  <si>
    <t>栄泉堂</t>
  </si>
  <si>
    <t>千葉恵製菓</t>
  </si>
  <si>
    <t>デリシア</t>
  </si>
  <si>
    <t>サミット</t>
  </si>
  <si>
    <t>ＮａｓｕＫｏｍｅ...</t>
  </si>
  <si>
    <t>フォルテシモアッ...</t>
  </si>
  <si>
    <t>アッシュアソートD 一部アレルギー(くるみ、大豆)表示欠落</t>
  </si>
  <si>
    <t>チョコレートショ...</t>
  </si>
  <si>
    <t>博多の石畳店 ひとくち石畳(スイート) 一部賞味期限誤表記</t>
  </si>
  <si>
    <t>藤井商事</t>
  </si>
  <si>
    <t>J.DEUX CERCLE フィナンシェショコラ 一部アレルギー表示欠落</t>
  </si>
  <si>
    <t>国分グループ本社...</t>
  </si>
  <si>
    <t>J.モロー・エ・フィス モロー・ブラン 白 一部ビン割れる恐れ</t>
  </si>
  <si>
    <t>原口園</t>
  </si>
  <si>
    <t>粉末緑茶八女茶 一部賞味期限1年長く誤表記</t>
  </si>
  <si>
    <t>トランドール</t>
  </si>
  <si>
    <t>アミュプラザ長崎駅店 ホテルブレッド 一部アレルギー表示欠落</t>
  </si>
  <si>
    <t>戸田久</t>
  </si>
  <si>
    <t>ゆでそば 一部賞味期限誤表記</t>
  </si>
  <si>
    <t>イオンリテール</t>
  </si>
  <si>
    <t>トップバリュ 割れちゃったむき甘栗 一部パッケージ表示欠落</t>
  </si>
  <si>
    <t>ｃｂｄｉｓｌａｎ...</t>
  </si>
  <si>
    <t>ハニーアイランド 一部n-ペンタン検出</t>
  </si>
  <si>
    <t>マルサンアイ</t>
  </si>
  <si>
    <t>豆乳ソフト 一部カビ発生の恐れ</t>
  </si>
  <si>
    <t>鶏むね肉のカリカリ揚げ 一部(鶏肉,豚肉)表示欠落</t>
  </si>
  <si>
    <t>阪急阪神百貨店</t>
  </si>
  <si>
    <t>うめだ本店 蜜ぽてと 一部消費期限誤表記</t>
  </si>
  <si>
    <t>虎屋のはっさく大福 一部消費期限誤表記</t>
  </si>
  <si>
    <t>菓詩工房わたなべ...</t>
  </si>
  <si>
    <t>小高秀(シュークリーム) 一部消費期限誤表示</t>
  </si>
  <si>
    <t>丸共水産</t>
  </si>
  <si>
    <t>岡山県かき生食用中袋 一部誤印字</t>
  </si>
  <si>
    <t>玄人派だし おしゃぶり昆布梅味</t>
  </si>
  <si>
    <t>紀ノ國屋</t>
  </si>
  <si>
    <t>低糖質アーモンドチョコレート 一部賞味期限誤表示</t>
  </si>
  <si>
    <t>低糖質くるみチョコレートココアパウダー 一部賞味期限誤表示</t>
  </si>
  <si>
    <t>勉強堂</t>
  </si>
  <si>
    <t>生しょこら餅 一部アレルゲン(卵)表示欠落</t>
  </si>
  <si>
    <t>タイヨー</t>
  </si>
  <si>
    <t>阿見店 中国産イタヤ貝(小柱) 一部賞味期限誤表示</t>
  </si>
  <si>
    <t>子持ちからふとししゃも 一部消費期限誤表示</t>
  </si>
  <si>
    <t>上進漬物工業</t>
  </si>
  <si>
    <t>割干大根ハリハリ漬 一部異味・異臭の発生</t>
  </si>
  <si>
    <t>姫路中央漬物</t>
  </si>
  <si>
    <t>手仕込み白菜キムチ 一部異物混入の恐れ</t>
  </si>
  <si>
    <t>ジューシーメンチカツ 一部ゼラチン表示欠落</t>
  </si>
  <si>
    <t>エルンテフェスト熟成あらびきウインナー 一部異物混入</t>
  </si>
  <si>
    <t>馬脂肪注入冷凍馬肉(生食用) 一部大腸菌含む恐れ</t>
  </si>
  <si>
    <t>ごく厚ミニハムカツ アレルゲン(かに)表示欠落</t>
  </si>
  <si>
    <t>馬肉すじ煮込み用 一部保存方法誤表示</t>
  </si>
  <si>
    <t>10種の野菜スープ和風他 一部加熱殺菌不足の恐れ</t>
  </si>
  <si>
    <t>牛やわらか味付け炒め物用(解凍) 一部アレルゲン(卵)表記欠落</t>
  </si>
  <si>
    <t>大和の膳肉じゃが 一部加熱殺菌不足の恐れ</t>
  </si>
  <si>
    <t>サクリチーズ 数の子 一部(さば)表示欠落</t>
  </si>
  <si>
    <t>カマンベールチーズチキンカツ 特定原材料(えび,かに)表示欠落</t>
  </si>
  <si>
    <t>ひばりのあんもち 一部賞味期限ラベル欠落</t>
  </si>
  <si>
    <t>桜しんこ餅(こしあん) アレルゲン(乳成分,大豆)表示欠落</t>
  </si>
  <si>
    <t>伊那インター店 塩麴サーモン 一部賞味期限誤記載</t>
  </si>
  <si>
    <t>アーサー入り若鶏ももから揚 他 乾燥剤誤って混入の恐れ</t>
  </si>
  <si>
    <t>ディアマン（ソイブール）一部大豆アレルギー表示欠落</t>
  </si>
  <si>
    <t>ズワイガニで不適正表示、西友に是正指示</t>
    <phoneticPr fontId="16"/>
  </si>
  <si>
    <t>食品表示に関し、スーパーマーケット大手の「西友」が農林水産省より是正指示を受けました。農林水産省の発表によりますと、西友において、「紅ずわいがに」であるにもかかわらず「ずわいがに」と、また、「ずわいがに」であるにもかかわらず「紅ずわいがに」と誤って表示して販売していたということです。農水省は西友に対し、食品表示法に基づき指導を行い、表示の是正と併せて、原因の究明・分析の徹底、再発防止対策の実施等について指示（食品表示法第6条1項）を行いました。
是正指示の経緯
農水省は、令和3年11月11日から令和5年2月1日にかけて、西友とその傘下にあるサニーの計13店舗に対し、食品表示法第8条第2項の規定に基づく立入検査等を行ったところ、不正を確認したということです。
【不適正な食品表示の内容】
①生鮮水産物かに類、商品名「生ずわいがに」の名称について「紅ずわいがに」であるにもかかわらず「ずわいがに」と表示。
少なくとも令和2年3月27日から令和4年1月15日までの間に、359パックを、傘下10店舗において一般消費者に販売。
②生鮮水産物かに類　商品名「生紅ずわいがに」の名称について「ずわいがに」でありながら、「紅ずわいがに」と表示。
少なくとも令和3年5月2日から令和3年11月6日までの間に、50パックを、傘下5店舗において一般消費者に販売。</t>
    <phoneticPr fontId="16"/>
  </si>
  <si>
    <t>遺伝子組み換え食品の任意表示、消費者庁が2023年4月から厳格化</t>
    <phoneticPr fontId="16"/>
  </si>
  <si>
    <t>大豆やとうもろこしなど遺伝子組み換え食品の表示ルールが、2023年4月から変わります。消費者庁が「遺伝子組み換えでない」といった任意表示のあり方を厳格化します。わかりにくいとの指摘があった「不分別」（遺伝子組換え農産物と非遺伝子組換え農産物が分別されていない）の表記についても、より丁寧な説明を求めています。変更のポイントをわかりやすくまとめました。
変更のポイント：「任意表示」が厳格化　「義務表示」は変更なし
　遺伝子組み換え表示制度は「義務表示」と「任意表示」の二つに分かれています。今回の制度変更では、義務表示は変わらず、任意表示が厳格化されます。</t>
    <phoneticPr fontId="16"/>
  </si>
  <si>
    <t>アッシュアソートD 一部アレルギー(くるみ、大豆)表示欠落</t>
    <phoneticPr fontId="16"/>
  </si>
  <si>
    <t>2022年12月23日～2023年2月17日にル ショコラ ドゥ アッシュ 渋谷ヒカリエShinQs東横のれん街店で販売した焼き菓子ギフト「アッシュアソートD」において、商品外装に添付の一括表示に内容の誤りと、アレルゲン「くるみ、大豆」の表示が欠落したため、回収・返金する。これまで健康被害の報告はない。(リコールプラス)
【対象】商品名:アッシュアソートD
商品内容:
【正】カボスショコラ、ブラウニー、オランジュアブリコ、フロランタン、ガレット
アレルゲン:卵、乳成分、オレンジ、アーモンド、くるみ、大豆
【誤】カボスショコラ、オランジュアブリコ、ガレットショコラ、プチショコラ、フィナンシェショコラ、サブレチョコチップ
アレルゲン:卵、小麦、乳成分、オレンジ、アーモンド
賞味期限:1月28日～3月14日
販売場所:渋谷ヒカリエShinQs東横のれん街店
販売日:2022年12月23日～2023年2月17日
販売数量:110個
【回収方法】ル ショコラ ドゥ アッシュ 渋谷ヒカリエShinQs東横のれん街店に持参または問い合せ先に連絡</t>
    <phoneticPr fontId="16"/>
  </si>
  <si>
    <t>福岡市の食肉会社　”鹿児島産などの牛肉を佐賀産”　是正指示</t>
    <phoneticPr fontId="16"/>
  </si>
  <si>
    <t>福岡市内の食肉加工販売会社が鹿児島県産などの牛肉を佐賀県産と偽って販売していたとして、食品表示法に基づき是正指示を受けました。
是正指示を受けたのは、福岡市博多区の食肉加工販売会社「ＯＤＥＮ」です。
福岡市によりますと、おととし３月から去年１月の間に少なくとも鹿児島県産や長崎県産などの牛肉およそ１５トンを佐賀県産と偽り、佐賀県上峰町のふるさと納税の返礼品を扱う事業者などに販売していたということです。
福岡市は、九州農政局と合同で立ち入り検査を行った結果、食品表示法に違反するとして、表示の是正や原因の究明、それに再発防止策の実施などを行うよう指示しました。
食肉加工販売会社「ＯＤＥＮ」はＮＨＫの取材に対し、偽装を認めた上で「受注した量の佐賀県産の肉を確保できなかったので、ほかの牛肉をあててしまった。消費者や関係者におわびするとともに、今後こういうことがないようにしたい」と話しています。</t>
    <phoneticPr fontId="16"/>
  </si>
  <si>
    <t>食用昆虫のヒ素 重金属農薬調査結果</t>
    <phoneticPr fontId="16"/>
  </si>
  <si>
    <t>2022 年 63 巻 4 号 p. 136-140   DOI https://doi.org/10.3358/shokueishi.63.136
抄録
近年，持続的に調達可能な代替食料源の探索が進められており，栄養学的に問題がなく，大量生産が可能な食用昆虫に注目が集まっている．現在，日本では食用昆虫に対して，品質管理やリスク評価に関する法的な規制はなく，食用昆虫による健康影響への理解は十分とは言いがたい．本研究では国内で入手可能な食用昆虫14種を対象に，ヒ素・重金属および残留農薬の測定を行った．結果，各元素の最大値は，Asが6.15，Cdが0.82，Hgが0.50，Pbが0.67，Cuが297.7 ppmであり，残留農薬はGC-MS/MS分析にてフェノブカルブ（またはBPMC）を3.17 ppmの濃度で検出した．本研究は，日本国内で流通する食用昆虫中のヒ素・重金属および農薬の残留調査を初めて実施した例である．今後，日本国内においても昆虫食の摂取頻度の増加が予想されることを踏まえ，その安全性を確保するためリスク評価の取り組みを進めるべきと考える．
引用文献 (16)</t>
    <phoneticPr fontId="16"/>
  </si>
  <si>
    <t>https://www.jstage.jst.go.jp/article/shokueishi/63/4/63_136/_article/-char/ja/</t>
    <phoneticPr fontId="16"/>
  </si>
  <si>
    <t>害虫「ハダニ」はイモムシの足跡を嫌う、京大が発見</t>
    <phoneticPr fontId="16"/>
  </si>
  <si>
    <t>京都大学(京大)は、農場(圃場)における害虫であるナミハダニならびにその近縁種であるカンザワハダニが、チョウやガの幼虫(カイコ、セスジスズメ、ナミアゲハ、ハスモンヨトウ)の足跡を避けることを発見したと発表した。
同成果は、同大大学院農学研究科 地域環境科学専攻 生態情報開発学分野・修士1回生の金藤栞氏、同大学院農学研究科の矢野修一 助教、京都工芸繊維大学の秋野順治 教授らの研究グループによるもの。詳細は、2023年2月1日付の英国際学術誌「Scientific Reports」に掲載された。
ハダニは0.5mmよりも小さな虫で、約10日で世代が交代するため、爆発的に増殖しやすく、かつ進化が起こりやすく薬剤耐性を得やすい性質なため、農薬が効果を発揮できず、ほかの虫だけが死んでいったり、残留農薬が農作物に残る可能性などといった課題があり、農薬に頼らないハダニ対策が求められているという。
実際、自然界を見ると、ハダニが植物を食いつぶすといったことはほとんどなく、研究グループでも、捕食者であるアリやカブリダニがハダニを食べたり、その活動を抑止するなどで、生態系のバランスを保っていると考えきたという(実際、研究グループはハダニがアリの足跡に残る化学物質に反応し、それを避けていることを2022年に報告している)。また、生物界においては同じ系統の食性のグループ(ギルド)が存在するが、肉食同士が互いを捕食する(ギルド内捕食)ほか、草食動物であっても、ギルド内捕食が行われることが知られているという。主に、大型の生物が、葉っぱをそこについている小さな生物ごと食べる「偶発的ギルド内捕食」がそれにあたるとされ、研究グループでは、10cmほどの大きさのイモムシ(チョウやガの幼虫)は、ハダニの卵がついた葉っぱであってもお構いなしに10分ほどで食べてしまう大食漢であり、ハダニからしてもイモムシと出会うことは災害レベルの話であるため、イモムシと出会うことを避ける術を有しているはずと予測。ハダニが定着場所を決めるときに、イモムシの存在を避けるかどうかの調査を行うことにしたという。</t>
    <phoneticPr fontId="16"/>
  </si>
  <si>
    <t>https://news.mynavi.jp/techplus/article/20230222-2598853/</t>
    <phoneticPr fontId="16"/>
  </si>
  <si>
    <t>(株)ベジテックとの資本業務提携ならびに、デリカフーズホールディングス(株)の第三者割当増資引受についてのお知らせ</t>
    <phoneticPr fontId="16"/>
  </si>
  <si>
    <t>その実現に向け、当社は、株式会社ベジテック（代表取締役社長：遠矢 康太郎、以下「ベジテック」）と2023年2月8日付で業務提携に関する覚書を締結し、新たに同社株式の一部を取得しました。また、2019年5月に業務提携したデリカフーズホールディングス株式会社（代表取締役社長：大崎 善保、以下「デリカフーズホールディングス」）が2023年3月中に実施する第三者割当増資を引き受ける方法により同社株式を追加取得することについて、本日2月20日に同社と合意しましたので、お知らせいたします。
昨今の国際情勢を背景とした食料安全保障や食料自給率の向上といった社会的な課題解決に貢献する上で、両社との協業体制の構築が必要不可欠であり、このたびの出資に至りました。本協業を通じて、当社は、青果物の調達・加工・販売までのバリューチェーンをより強固なものとし、全国をカバーする付加価値の高い物流ネットワークを掛け合わせ、安全・安心な青果物をお客様のニーズに対応した形とタイミングでお届けする青果流通加工プラットフォームを強化してまいります。
１．経緯・目的
当社のアグリ＆フーズ（農業・食品関連）事業は、野菜の調達・加工やハム・デリカ、冷凍食品、スイーツ、野菜・果実系飲料、青果小売など「食」に関わる多彩な事業を展開しています。このうちアグリ（農産・加工）事業においては、北海道を中心にこれまで培ってきた青果物の調達から開発・加工、販売までのバリューチェーンの強化・拡大を図るとともに、高圧ガス輸送で培った低温輸送技術と物流ネットワークを活かし、バリューチェーンをつなぐ新たな食品物流事業の創出にも取り組んでいます。
一方、国内の青果物市場は、健康志向の高まりや少子高齢化、人手不足等を背景に、小売・業務用ともにカット野菜・フルーツの需要が拡大するとともに、生産農家の減少、異常気象の頻発、円安による輸入品の高騰等により、消費者ニーズを捉えた青果物の流通加工と安定調達・供給がより重要になっています。
こうした中、当社では青果物の調達から加工・販売まで手掛けるベジテック、デリカフーズホールディングスとの協業を通じて、原料調達機能を強化するとともに、加工・物流・販売における両社のリソースを活用。生産者が安心して農業に従事でき、消費者が安心して青果物を消費できる、「作って良し、使って良し」の青果流通ビジネスの拡大を進めてまいります。また、販路拡大などによる地域農業の振興や青果物の廃棄ロス低減などのフードロス低減にも貢献していきます。</t>
    <phoneticPr fontId="16"/>
  </si>
  <si>
    <t>https://www.jiji.com/jc/article?k=000000007.000114852&amp;g=prt</t>
    <phoneticPr fontId="16"/>
  </si>
  <si>
    <t>　食中毒が発生したのは多治見市太平町の「小規模保育園ボコデコキッズ」で、2月24日、園から「保育園に通う複数の園児が嘔吐した」と東濃保健所に連絡がありました。　保健所によりますと、22日と23日、園内の調理施設で作られた給食を食べた園児と職員33人のうち園児14人に下痢や嘔吐の症状があり、3人からノロウイルスが検出されたということです。</t>
    <phoneticPr fontId="106"/>
  </si>
  <si>
    <t>当会テレビ</t>
    <rPh sb="0" eb="2">
      <t>トウカイ</t>
    </rPh>
    <phoneticPr fontId="106"/>
  </si>
  <si>
    <t>「さば棒寿司」を食べた客からアニサキス摘出　保健所が食中毒と判断　広島</t>
    <phoneticPr fontId="16"/>
  </si>
  <si>
    <t>広島市保健所によりますと、2月19日、広島市安佐北区にある飲食店で購入した「さば棒寿司」を食べた客が、20日午前1時ごろから腹痛となり、21日受診した医療機関での内視鏡検査により、アニサキスが摘出されたということです。患者が潜伏期間内に食べた、原因となりえる食品は、この「さば棒寿司」であること、使われたさばは提供までの過程で冷凍・加熱処理がなかったこと、医師から食中毒の届け出が提出されたことから、広島市保健所はこの飲食店で調理された「さば棒寿司」を原因とするアニサキスによる食中毒と判断し、22日、この飲食店に対して生食用魚介類の調理と販売の禁止を命令しました。（広島市は22日発表）
アニサキスは半透明の寄生虫で、サバやサンマ、アジなどの魚介類に寄生し、体内に入ると激しい腹痛や嘔吐などを発症します。
広島市などは、魚介類を刺身などに加工する際は、アニサキスが寄生していないか目視で確認するよう呼びかけているほか、アニサキスは食用酢や醤油、わさびなどでは死滅しないため、しめさばなどの加工品も刺身と同様に注意が必要だとしています。
■予防のポイント​（広島市HPより）
アニサキスは、食酢での処理、塩漬け、醤油やわさびでは死滅しません。しめさばなどの加工品も、刺身と同様に注意が必要です。次の方法で予防しましょう。</t>
    <phoneticPr fontId="16"/>
  </si>
  <si>
    <t>https://news.yahoo.co.jp/articles/971d5833c65098e210787e86d13bf3f7a0ca0baf</t>
    <phoneticPr fontId="16"/>
  </si>
  <si>
    <t>【集団食中毒が発生】広島市西区の飲食店　２６日から営業禁止処分</t>
    <phoneticPr fontId="16"/>
  </si>
  <si>
    <t>広島市西区の飲食店で食中毒が発生し、広島市保健所は、２６日から、店を営業禁止処分とした。
食中毒が起きたのは、広島市西区のや台ずし庚午町店。２２日、医療機関から「複数の者が体調不良を呈している」と情報が入り、調査したところ、２月１８日の夜にや台ずし庚午町店を利用した２グループ１５人の内９人が下痢や発熱などを発症していたことがわかった。患者からはノロウイルスが検出されたことから広島市保健所は集団食中毒と判断し２６日付けで店を営業禁止処分とした。患者９人は入院などはしていない。</t>
    <phoneticPr fontId="16"/>
  </si>
  <si>
    <t>https://www.htv.jp/nnn/news984gdvsfj8sp4xspbd.html</t>
    <phoneticPr fontId="16"/>
  </si>
  <si>
    <t>https://www.47news.jp/localnews/8986456.html</t>
    <phoneticPr fontId="16"/>
  </si>
  <si>
    <t>イワシの刺し身など食べ…　船橋の料理店で食中毒　３０代女性、胃からアニサキス</t>
    <phoneticPr fontId="16"/>
  </si>
  <si>
    <t>船橋市保健所は２４日、同市東船橋１の料理店「いわし・江戸前水産ふなっ子」でイワシの刺し身などを食べた３０代女性客に吐き気や腹痛が出て、胃から寄生虫のアニサキスが見つかったと発表した。同保健所はアニサキス食中毒と断定。同店での冷凍品を除く生食用鮮魚介類の提供を２４日の１日間、停止処分とした。　同保健所によると、女性は１６日夜に来店。１７日未明から症状が出た。回復に向かっている。冷凍処理はアニサキス駆除に有効。
　【関連記事／あわせて読みたい】
船橋の保育園でノロ集団感染　園児や職員計４０人に症状　船橋市保健所
船橋の居酒屋で食中毒　胃にアニサキス　イワシの刺し身原因か
船橋のすし店、食中毒　盛り合わせ購入客からアニサキス
船橋の寿司屋で食中毒　医療機関でアニサキス摘出
船橋の飲食店で食中毒　加熱不十分な焼き鳥など食べ</t>
    <phoneticPr fontId="16"/>
  </si>
  <si>
    <t>千葉県</t>
    <rPh sb="0" eb="3">
      <t>チバケン</t>
    </rPh>
    <phoneticPr fontId="16"/>
  </si>
  <si>
    <t>千葉日報</t>
    <rPh sb="0" eb="4">
      <t>チバニッポウ</t>
    </rPh>
    <phoneticPr fontId="16"/>
  </si>
  <si>
    <t>広島県</t>
    <rPh sb="0" eb="3">
      <t>ヒロシマケン</t>
    </rPh>
    <phoneticPr fontId="16"/>
  </si>
  <si>
    <t>広島テレビ</t>
    <rPh sb="0" eb="2">
      <t>ヒロシマ</t>
    </rPh>
    <phoneticPr fontId="16"/>
  </si>
  <si>
    <t>中国放送</t>
    <rPh sb="0" eb="2">
      <t>チュウゴク</t>
    </rPh>
    <rPh sb="2" eb="4">
      <t>ホウソウ</t>
    </rPh>
    <phoneticPr fontId="16"/>
  </si>
  <si>
    <t>お茶サブレで児童９人が吐き気や腹痛…大雪で１か月延期の出前授業で提供、消費期限切れ</t>
    <phoneticPr fontId="16"/>
  </si>
  <si>
    <t>三重県鈴鹿市は２４日、市立一ノ宮小学校での出前授業で、提供された消費期限切れのお茶サブレを食べた児童９人が、吐き気や腹痛を訴えたと発表した。【写真】ＮＨＫが夜ドラで紹介のローストビーフ調理法は不適切…ホームページ内のレシピ削除
　授業は当初、１月２５日の予定だったが、大雪の影響で今月２４日に延期されていた。市農林水産課によると、サブレは市内の洋菓子店が製造し、同課が保管。消費期限は今月２０日だったが、気付かずにこの日、提供されたという。</t>
    <phoneticPr fontId="16"/>
  </si>
  <si>
    <t>三重県</t>
    <rPh sb="0" eb="3">
      <t>ミエケン</t>
    </rPh>
    <phoneticPr fontId="16"/>
  </si>
  <si>
    <t>https://news.yahoo.co.jp/articles/760e65fffa03f288349599b5054e59aa8b4f9a36</t>
    <phoneticPr fontId="16"/>
  </si>
  <si>
    <t>読売新聞</t>
    <rPh sb="0" eb="2">
      <t>ヨミウリ</t>
    </rPh>
    <rPh sb="2" eb="4">
      <t>シンブン</t>
    </rPh>
    <phoneticPr fontId="16"/>
  </si>
  <si>
    <t>https://www.pref.fukuoka.lg.jp/press-release/syokuchudoku20230223.html</t>
    <phoneticPr fontId="16"/>
  </si>
  <si>
    <t>食中毒の疑い</t>
    <rPh sb="0" eb="3">
      <t>ショクチュウドク</t>
    </rPh>
    <rPh sb="4" eb="5">
      <t>ウタガ</t>
    </rPh>
    <phoneticPr fontId="16"/>
  </si>
  <si>
    <t>令和５年２月２２日（水）、朝倉郡の医療機関から、食中毒様症状を呈した患者を複数名診察した旨、北筑後保健福祉環境事務所に連絡があった。
２　概要
　北筑後保健福祉環境事務所が調査したところ、２月１８日（土）及び１９日（日）に朝倉郡内で
開催された野球大会において、同郡内で製造した弁当を摂食した参加者及び関係者のうち、５名が
嘔気、嘔吐、発熱等の症状を呈していることが判明した。
なお、有症者５名が喫食した１８日と１９日の弁当は、異なる施設で製造されており、１８日は９０個、１９日は６０個注文していた。現在、同事務所において、食中毒及び感染症の両面から調査を進めている。</t>
    <phoneticPr fontId="16"/>
  </si>
  <si>
    <t>福岡県</t>
    <rPh sb="0" eb="3">
      <t>フクオカケン</t>
    </rPh>
    <phoneticPr fontId="16"/>
  </si>
  <si>
    <t>福岡県公表</t>
    <rPh sb="0" eb="5">
      <t>フクオカケンコウヒョウ</t>
    </rPh>
    <phoneticPr fontId="16"/>
  </si>
  <si>
    <t>群馬・桐生市の飲食店でカンピロバクターによる食中毒　3日間の営業停止処分に 患者は全員快方に</t>
    <phoneticPr fontId="16"/>
  </si>
  <si>
    <t>群馬県桐生市の飲食店でカンピロバクターによる食中毒が発生し、県は、この店を２１日から３日間の営業停止処分としました。
食中毒が発生したのは、桐生市仲町の「串焼ダイニング紅屋」です。県によりますと、今月１０日にこの店で食事をした８人がその後、発熱や下痢などの症状を訴えたということです。８人は、焼き鳥のほか、鍋や揚げ物などを食べていて、５人の便からは、鶏の腸管などに生息するカンピロバクターが検出されました。県は、この店が提供した食事を原因とする食中毒と断定し、２１日から３日間の営業停止処分としました。
なお、患者は全員快方に向かっているということです。</t>
    <phoneticPr fontId="16"/>
  </si>
  <si>
    <t>https://news.yahoo.co.jp/articles/450ba936ac4bc53f175567951378fe3465e1e47f</t>
    <phoneticPr fontId="16"/>
  </si>
  <si>
    <t>群馬県</t>
    <rPh sb="0" eb="3">
      <t>グンマケン</t>
    </rPh>
    <phoneticPr fontId="16"/>
  </si>
  <si>
    <t>群馬テレビ</t>
    <rPh sb="0" eb="2">
      <t>グンマ</t>
    </rPh>
    <phoneticPr fontId="16"/>
  </si>
  <si>
    <t>加西市の宿泊施設のレストランで１６人食中毒 ３日間営業停止</t>
    <phoneticPr fontId="16"/>
  </si>
  <si>
    <t>加西市にある宿泊施設のレストランで食事をした１６人が、下痢やおう吐などの症状を訴え県は食中毒と断定し、この店を２０日から３日間、営業停止処分にしました。営業停止処分を受けたのは、加西市の宿泊施設「いこいの村はりま」のレストランです。県の健康福祉事務所によりますと、今月１１日の昼にこの店を利用した複数の人から、「下痢やおう吐などの症状がある」と事務所に連絡がありました。事務所が調査した結果、今月１１日と１２日にこの店で食事をした１０代から８０代までの男女、あわせて１６人が同じような症状を訴えていることがわかりました。このため県の健康福祉事務所は食中毒が発生したと断定し、この店を２０日から３日間、営業停止処分にしました。店は１９日から自主的に営業を自粛しているということです。
症状を訴えた１６人は、いずれも軽症で快方に向かっているということです。
県の健康福祉事務所は、食中毒の予防法として食品をしっかり加熱し調理器具も加熱するなどして消毒するほか、調理の前後や食事の前などは手を石けんで十分に洗うよう呼びかけています。</t>
    <phoneticPr fontId="16"/>
  </si>
  <si>
    <t>兵庫県　</t>
    <rPh sb="0" eb="3">
      <t>ヒョウゴケン</t>
    </rPh>
    <phoneticPr fontId="16"/>
  </si>
  <si>
    <t>https://www3.nhk.or.jp/lnews/kobe/20230220/2020021159.html</t>
    <phoneticPr fontId="16"/>
  </si>
  <si>
    <t>NHK</t>
    <phoneticPr fontId="16"/>
  </si>
  <si>
    <t>鳥インフルで少女死亡、父親も陽性 WHO懸念　写真2枚　国際ニュース：AFPBB News</t>
  </si>
  <si>
    <t>アルゼンチンで初の鳥インフルエンザ発生、政府は緊急事態を宣言(ボリビア、アルゼンチン、ウルグアイ) ｜- ジェトロ</t>
  </si>
  <si>
    <t>米FDA、植物ベースの乳代用食品を「ミルク」と呼ぶこと推奨のガイダンス草案公開 ｜ 財経新聞</t>
  </si>
  <si>
    <t>https://www.zaikei.co.jp/article/20230226/711304.html</t>
    <phoneticPr fontId="106"/>
  </si>
  <si>
    <t>https://www.jetro.go.jp/biznews/2023/02/09dcb4ac4657f671.html</t>
    <phoneticPr fontId="106"/>
  </si>
  <si>
    <t>https://www.afpbb.com/articles/-/3452891</t>
    <phoneticPr fontId="106"/>
  </si>
  <si>
    <t>https://www.donga.com/jp/east/article/all/20230220/3971746/1</t>
    <phoneticPr fontId="106"/>
  </si>
  <si>
    <t>https://www.traicy.com/posts/20230219261695/</t>
    <phoneticPr fontId="106"/>
  </si>
  <si>
    <t>https://www.jetro.go.jp/biznews/2023/02/f86e881e014476f9.html</t>
    <phoneticPr fontId="106"/>
  </si>
  <si>
    <t>https://www.jetro.go.jp/biznews/2023/02/1e6720b6dcbe1f60.html</t>
    <phoneticPr fontId="106"/>
  </si>
  <si>
    <t>https://www.wowkorea.jp/news/newsread_image.asp?imd=384095</t>
    <phoneticPr fontId="106"/>
  </si>
  <si>
    <t>https://www.sankei.com/article/20230223-X77R6QO6YVKG7DTF4TT6DZCRYU/</t>
    <phoneticPr fontId="106"/>
  </si>
  <si>
    <t>https://newspicks.com/news/8141688?ref=pickstream_130662&amp;displayOrder=2&amp;firstLoad=true&amp;direction=BACKWARD&amp;loadedAt=1677022943</t>
    <phoneticPr fontId="106"/>
  </si>
  <si>
    <t xml:space="preserve">ウイスキー人気が復活 ハイボール後押し＝韓国の輸入酒類 </t>
  </si>
  <si>
    <t xml:space="preserve">中国の外食が激変か？--シェフを選べるデリバリーサービスが登場 - NewsPicks </t>
  </si>
  <si>
    <t>外食大手チェーンが海外出店加速　高単価、市場拡大に期待 - 産経ニュース</t>
  </si>
  <si>
    <t xml:space="preserve">成都市で本格焼酎・泡盛のセミナー・試飲会が開催(中国、日本) | ビジネス短信 - ジェトロ </t>
  </si>
  <si>
    <t xml:space="preserve">韓国で最低度数・カロリーの焼酎「鮮洋」が発売＝韓国マッキスカンパニー - wowKorea </t>
  </si>
  <si>
    <t xml:space="preserve">焼酎とビールまた値上げ必至、飲食店で「焼酎１本６０００ウォン」の見方も : 東亜日報 </t>
  </si>
  <si>
    <t xml:space="preserve">ホテルグレイスリー台北、崎陽軒とコラボルーム展開 - TRAICY（トライシー） </t>
  </si>
  <si>
    <t>https://jp.yna.co.kr/view/AJP20230223001200882</t>
    <phoneticPr fontId="106"/>
  </si>
  <si>
    <t>【ソウル聯合ニュース】韓国の２０２２年のウイスキー輸入額が１５年ぶりの高水準を記録し、ワインの輸入額も過去最高を更新した一方、輸入ビールの輸入額は４年連続で減少した。新型コロナウイルスの感染拡大後、外での会食や集まりが減って「家飲み」「一人飲み」が浸透するなど、お酒の飲み方が大きく変わり、輸入酒類市場も激変期にある。
ウイスキー人気が復活　ハイボール後押し＝韓国の輸入酒類
韓国の２０２２年のウイスキー輸入額が１５年ぶりの高水準を記録し、ワインの輸入額も過去最高を更新した一方、輸入ビールの輸入額は４年連続で減少した。新型コロナウイルスの感染拡大後、外での会食や集まりが減って「家飲み」「一人飲み」が浸透するなど、お酒の飲み方が大きく変わり、輸入酒類市場も激変期にある。
◇ウイスキー輸入額　前年比５割増
　韓国関税庁が２３日までにまとめた統計によると、２２年のウイスキー類の輸入額は２億６６８４万ドル（約３６０億円）で前年比５２．２％増加した。２００７年（２億７０２９万ドル）以来、１５年ぶりの高水準となった。１０年代半ば以降、労働時間の短縮、公職者らへの接待を厳しく規制する法の施行などを背景に、会食や集まりが徐々に減った。強い酒を控える雰囲気も広がり始め、ウイスキーの輸入額は減少傾向にあった。１９年の１億５３９３万ドルから、新型コロナの感染拡大が始まった２０年は１億３２４６万ドルに減少した。だが新型コロナ２年目の２１年は１億７５３４万ドルに増え、２２年は５割以上の増加を記録した。業界関係者は「新しい市場が形成された」と指摘する。以前はウイスキーといえば店でボトルを注文して飲むものというイメージだったが、近ごろは若者の関心が高まっている。新型コロナ下で家飲み、ひとり飲みが広がる中、ウイスキーに接する若者が増え、特にハイボールが人気を集めている。</t>
    <phoneticPr fontId="106"/>
  </si>
  <si>
    <t>　中国では、あいさつを交わす際に「食事をしましたか」と聞くほど、お腹を満たすことは昔から重要だ。一方で、何でも食べられればいいかというとそうではない。庶民的な食堂ほど繁盛している店とそうでない店に分かれ、その人気を支える料理人がいる。これは中国だけでなく、日本にある中国人向けの本格中華料理屋（いわゆる“ガチ中華”）でも同じだ。チャーハン一つとっても料理人によって味付けが変わり、調理スタッフが入れ替わって突然まずくなることもある。
　また、中国料理は地域によって味付けがさまざまである。例えば、西部の四川料理は痺れるような辛さが特徴で、南部の広東料理や福建料理は辛くなく日本人にもなじみやすい。四川省出身の料理人は四川の味付けが得意なように、各地の料理人に得意な味付けがある。逆に四川省などの地域で「辛くしないでください」と頼んでも、「辛くないとおいしくないから」とうまく意図が伝わらず、辛い料理が出てくることもよくある。そこで、美容室で美容師を指定するように、料理店でも料理人を指定できたらどうか。そんな面白い試みが中国各地で進められている。中国では「美団」（メイトゥアン）や「餓了麼」（ウーラマ）などのフードデリバリーサービスが普及し、外食業界は競争が激化している。そうした中、まだごく一部ではあるが、杭州や西安、成都といった都市でデリバリー利用時に追加料金を払って調理スタッフを指名できる食堂が登場した。話題作りを狙った仕掛けであり、思惑通りネット利用者の間で情報が拡散された。
　食堂のページには料理人の写真が掲載され、「創意工夫の料理が自慢」「心のこもった料理」といった各人の自薦の言葉が並べられており、追加料金を払って指名できる。またある店では料理人ごとに値付けされており、「借金返済のため」「ギターを引きたいから」などと働くきっかけを紹介している。料理人の出身地が分かれば、得意な味付けも想像できる。アプリで確かめてみると、同じ店舗や料理でも料理人によって注文数に何十件も差があることが分かる。</t>
    <phoneticPr fontId="106"/>
  </si>
  <si>
    <t>大手外食チェーンが海外出店の動きを強めている。世界経済はエネルギー価格高騰によるインフレに苦しんでいるものの、新型コロナウイルスの影響を抜け出して比較的好調なアジアや米国では、外食市場の押し上げにつながる所得水準の向上や人口増など好材料が多いためだ。国内では賃上げがなかなか進まず価格競争が懸念され、海外の市場拡大に期待を寄せている。ドーナツ店「ミスタードーナツ」（以下、ミスド）を運営するダスキンが今月１日、５月にシンガポールにミスドを初出店させると発表した。「シンガポールは人や情報のハブ（中核）」。大阪府吹田市の本社で開いた会見では大久保裕行社長がそう強調し、同国での出店が東南アジアで拠点を広げる起爆剤になるとの期待を示した。ミスドは１９７８（昭和５３）年にタイで出店して以来、台湾やフィリピンなど海外４カ国・地域で計９５５７店舗を展開。シンガポールは外食率が高く甘味や揚げ物が好まれるため、ドーナツ需要が見込めるという。現地企業と契約を結び、今後３年間で９店舗の展開を目指す。
一方、回転ずし大手のくら寿司は店舗網を広げる米国と台湾に加え、今夏までに上海に出店し、中国本土に初進出する計画で、現状の海外８８店舗から年内に１００店舗に増やす。令和１２年１０月期に海外で４００店舗展開を見込んでおり、海外売上高は４年１０月期比の約４・５倍となる１５００億円を目指す。
鳥貴族ホールディングスは計画していた米国事業を本格化するため、米ロサンゼルスに４月、子会社を設立する。１、２年後をめどにロサンゼルスで「鳥貴族」の全米１号店を出す。同社の大倉忠司社長は「肥満に悩む米国では鶏肉が健康的なイメージから人気」と食材の強みを強調した。</t>
    <phoneticPr fontId="106"/>
  </si>
  <si>
    <t>カカオのサプライチェーンのトレーサビリティーを強化(EU、コートジボワール) ｜ ビジネス短信  ジェトロ</t>
    <phoneticPr fontId="106"/>
  </si>
  <si>
    <t>コートジボワールのコーヒー・カカオ評議会（CCC）は2月2日、国内のカカオ農家に対し、カカオ豆のトレーサビリティーシステムを導入した「電子身分証」の交付を開始した。この電子カードシステムは、2023/2024収穫年度（2023年10月～2024年9月）が始まる10月1日から稼働予定だ。
CCCによると、このシステムにより、カカオ豆の農園から輸出港までの生産・流通プロセスを追跡可能とし、違法に栽培された豆を排除することに加えて、カードに統合されている電子決済・ウォレット機能を通じて、生産者に対し、買い上げ価格を保証できるとしている。産地では、政府が収穫年度ごとに設定する最低買い上げ保証価格を順守しない買い付け業者も多いという。政府は、持続可能なカカオ産業の構築に向け、サプライチェーンの透明化、トレーサビリティーの確保に取り組んでおり、農家の収入向上や品質改善、違法な児童労働や森林伐採を防止するため農業センサスや農地マッピングによる管理強化、生産流通情報把握システムの導入を進めている。
この背景には、EUがカカオ、コーヒー、パーム油など特定の商品作物などを対象とする森林破壊防止のデューディリジェンス義務化規則案に合意したことがある（2022年12月14日記事参照）。同法が正式に承認されれば、EUを最大の貿易相手とするコートジボワールのカカオ輸出にも大きな影響を与えることが懸念され、政府はトレーサビリティーの確保など、早急な対応に迫られていた。なお、世界最大のカカオ生産国のコートジボワールは長年にわたり、農地拡大のため森林を破壊していると批判されてきた。世界銀行によると、コートジボワールのカカオ分野はGDPの10～15％、輸出収入の40％を占めている。また、CCCによると、2019年の農業センサスでは、コートジボワールで99万5,000人のカカオ生産者を数え、農園の15％が保護林区域にあるとされた。</t>
    <phoneticPr fontId="106"/>
  </si>
  <si>
    <t xml:space="preserve">日本酒造組合中央会は2月15日、中国四川省成都市で「本格焼酎・泡盛セミナー・試飲会」を開催、同市内の飲食店経営者ら約30人が参加した。
日本から中国への焼酎、日本酒などの輸入を手掛ける上海頌福実業の吉本哲平総経理が講演を行い、焼酎・泡盛、ウイスキー、白酒などの蒸留酒と日本酒、ワイン、ビールなどの醸造酒の違いや、世界の蒸留酒における焼酎・泡盛の位置づけ、本格焼酎・泡盛の定義と特徴、産地、原料による本格焼酎・泡盛の味わいの違いなどについて説明した。参加者は講演を聞きつつ、8種類の本格焼酎・泡盛の試飲を行った。
参加者からは「（中国人は日本酒は飲むが）焼酎を飲むのは日本人だけのため、店では日本人に人気のある焼酎のブランドのみを扱っていたが、セミナーを通じ焼酎は産地や原料によって味わいが違うことを知り、これまで店に扱っていなかった焼酎にも興味を持った」「好きな焼酎が見つかった」との声が聞かれた。
日本から中国へのアルコール飲料の輸出額の総額は近年増加を続けており、2021年のアルコール飲料の年間輸出額は320億円と、2016年の27億円から10倍以上となっている。特にウイスキー、日本酒の輸出額の伸びが大きいが、焼酎の輸出額は横ばい、あるいは微増となっている。
成都市内では、これまで飲食店で扱われる焼酎・泡盛の種類は多くはなかったが、このようなセミナーを通じ、飲食店の経営者が焼酎・泡盛の特徴を知り、味わいを体験することで店舗での取り扱いが増えることが期待され、市内で本格焼酎・泡盛の認知度が高まることも期待される。
</t>
    <phoneticPr fontId="106"/>
  </si>
  <si>
    <t>酒類メーカーのマッキスカンパニーは、50年にわたる焼酎の醸造技術を生かし、韓国で最低の度数とカロリーを実現した焼酎「ソニャン（鮮洋）」を3月2日に発売する。「鮮洋」は酸素熟成法を採用し、コメやムギなどを蒸留した原液を加えることで、焼酎本来の醍醐味であるさっぱりとした味を保ちつつ、アルコール度数を韓国では最低の14.9度とし、まろやかさを強調した。楽しく健康維持するという意味の「ヘルシープレジャー」のトレンドを狙い、果糖を加えない「ゼロシュガー」商品として発売。焼酎業界では最低の298キロカロリー（360ミリリットル）とした。
マッキスカンパニーの旧社名である「鮮洋」を商品名とし、ブランドが持つ伝統を主張すると同時に感覚的なデザインで新しさも追及。トレンドに合わせて行くといったイメージ構築を行う戦略を展開した。
最低度数・カロリー、およびゼロシュガーという軽くて新しくなった商品の特徴を、既存の焼酎瓶よりも短く丸みあるパッケージにより視覚化した。焼酎業界では唯一クラウンキャップを採用し、ふたを開けて飲む焼酎という特別な楽しみも加味した。
マッキスカンパニーは「焼酎の本質的価値は維持しつつ、それ以外のすべてを完全に刷新することで、焼酎市場に新たなパラダイムを示すため『鮮洋』を発売した」と話している。</t>
    <phoneticPr fontId="106"/>
  </si>
  <si>
    <t>昨年、焼酎とビールの価格が一斉に値上がりしたのに続き、今年も酒類製品の値上げが続く見通しだ。酒類税が上がったうえ、原材料価格とエネルギー価格などの生産コストが増えたためだ。飲食店で売っている焼酎の価格は、１本当たり６０００ウォンに迫る可能性があるという見通しまで出ている。１９日、企画財政部（企財部）によると、今年４月からビールに課せられる税金（酒税）は１リットル当たり８８５.７ウォンへと３０.５ウォン値上がりする。昨年、１リットル当たり２０.８ウォン上がったことより、引き上げ幅が大きくなっている。ビールの増税は酒類業界の出庫価格の引き上げを刺激する恐れがある。昨年もハイト真露は、テラとハイトの出庫価格を７.７％、ロッテ七星飲料はクラウドの出庫価格を８.２％それぞれ引き上げた。焼酎は酒税は上がらないが、原材料価格とエネルギー価格の上昇などで値上げの圧力を受けている。昨年２月、酒精会社各社は、焼酎の原料となる酒精（エタノール）の価格を１０年ぶりに７.８％引き上げた。経営難に陥った酒精会社が酒精の価格をさらに引き上げれば、焼酎の価格もさらに引き上げられる可能性が高い。さらに焼酎瓶の供給価格も、１本当たり１８０ウォンから２２０ウォンへと２０％以上値上がりした。
酒類業界が出庫価格を引き上げれば、消費者が買う酒の価格はさらに上がるしかない。昨年の焼酎の出庫価格は１本当り８５ウォンが上がったが、スーパーとコンビニの価格は１００〜１５０ウォン上がった。通常、飲食店での販売価格は値上げ幅がさらに大きくなる傾向があり、現在５０００ウォン台の焼酎の飲食店での販売価格が６０００ウォンにまで上がる可能性もある。酒類業界は、値上げは避けられないという立場だ。酒類業界の関係者は、「酒類税の他、原材料価格の引き上げなど、価格が上がる余地が多く、内部でも引き上げの案について議論している」とし、「ただ、焼酎とビールは、庶民に敏感な品目という点で簡単に決められずにいる」と話した。</t>
    <phoneticPr fontId="106"/>
  </si>
  <si>
    <t>ホテルグレイスリー台北（格拉斯麗台北飯店）は、崎陽軒とコラボレーションし、「崎陽軒コラボレーションルーム」を設定する。
ダブルルームとツインルームの2室に、横浜市の協力のもと、横浜の名所を室内に装飾した。全48種の貴重なしょう油入れの「ひょうちゃん」や崎陽軒の店舗をイメージした展示も行っている。。
販売期間は2月17日から2024年2月16日まで。台湾崎陽軒で利用できるシウマイ4個引換券や特製ノベルティも用意している。料金は1室3,500台湾ドルから。税・サービス料込み、朝食付き。</t>
    <phoneticPr fontId="106"/>
  </si>
  <si>
    <t>アルゼンチン政府は2月15日、国内で初の高病原性鳥インフルエンザ（H5亜型）の発生が確認されたと発表した。隣国ボリビアとの国境付近に位置するフフイ州北部で、アンデスガチョウの野鳥、隣国ウルグアイでクロエリハクチョウの野鳥の感染が確認されたことを受け、アルゼンチン政府は全国レベルで公衆衛生上の緊急事態を宣言した〔国家農畜食料衛生品質管理機構（SENASA）決議第147/2023号外部サイトへ、新しいウィンドウで開きます〕。
2月23日に公布されたSENASA決議第166/2023号外部サイトへ、新しいウィンドウで開きますは、アルゼンチン全土で生きた鳥類を集めたイベントの開催を禁じたほか、生きた鳥類の販売や移動も禁じている。
SENASAは、100件以上の感染疑い事例を調査中だ。2月22日時点で高病原性鳥インフルエンザウイルスの陽性確認件数は、中央部コルドバ州で6件、サンタ・フェ州、ブエノスアイレス州、北部サルタ州、西部パタゴニア地域ネウケン州でそれぞれ1件。主に野鳥や家禽（かきん）から同ウイルスが検出された。
フアン・ホセ・バイジョ農牧水産庁長官は、鶏肉や鶏卵を食べることによって人が鳥インフルエンザに感染する可能性はないと述べ、現在の対策は、野鳥や家禽の感染拡大を防止するためだと説明した。日本の農林水産省も2月20日、アルゼンチンからの家禽肉などの一時輸入停止措置を講じた（農林水産省ウェブサイト参照外部サイトへ、新しいウィンドウで開きます）。</t>
    <phoneticPr fontId="106"/>
  </si>
  <si>
    <t>米食品医薬品局 (FDA) は 22 日、植物ベースの乳代用食品 (PBMA) の名称に「milk (ミルク)」という用語を含めることを推奨するガイダンスの草案を公開した(プレスリリース、Ars Technica の記事、ガイダンス草案: PDF)。アーモンドミルクやソイミルク (豆乳)、ココナッツミルクなどをはじめとして多様な PBMA が市場に出回っており、ほとんどが名称に「ミルク」を含む。米国ではトランプ政権時代の 2018 年に乳製品以外の食品の製品名に「ミルク」という単語を含めることを禁ずる計画が持ち上がり、FDA が意見募集を行っている。これに寄せられた 13,000 件以上の意見によると、消費者は全般的に PBMA がミルクを含まないことを理解しており、逆にミルクではないことが PBMA を選択する理由になっていたという。その一方で、多くの消費者が栄養価の面で PBMA とミルクの違いを理解しておらず、米政府の 2020-2025 年版食品ガイドラインで推奨される乳製品グループには含まれない。
そのため、草案では PBMA の名称に「ミルク」を含め、ミルクの代用食品として販売することを推奨するのに加え、ラベルで栄養価の違いに関する説明を自主的に表示することを推奨している。</t>
    <phoneticPr fontId="106"/>
  </si>
  <si>
    <t>韓国</t>
    <rPh sb="0" eb="2">
      <t>カンコク</t>
    </rPh>
    <phoneticPr fontId="106"/>
  </si>
  <si>
    <t>中国</t>
    <rPh sb="0" eb="2">
      <t>チュウゴク</t>
    </rPh>
    <phoneticPr fontId="106"/>
  </si>
  <si>
    <t>シンガポール</t>
    <phoneticPr fontId="106"/>
  </si>
  <si>
    <t>コートジボアール</t>
    <phoneticPr fontId="106"/>
  </si>
  <si>
    <t>台湾</t>
    <rPh sb="0" eb="2">
      <t>タイワン</t>
    </rPh>
    <phoneticPr fontId="106"/>
  </si>
  <si>
    <t>ｱﾙｾﾞﾝﾁﾝ</t>
    <phoneticPr fontId="106"/>
  </si>
  <si>
    <t>米国</t>
    <rPh sb="0" eb="2">
      <t>ベイコク</t>
    </rPh>
    <phoneticPr fontId="106"/>
  </si>
  <si>
    <t>世界保健機関（WHO）は24日、カンボジアで11歳の少女がH5N1型の鳥インフルエンザウイルスに感染して死亡し、父親も陽性と判明したと明らかにし、懸念を表明した。カンボジア保健省によると、少女は16日に発熱、せき、喉の痛みなどの症状を示し、22日に死亡した。当局は、少女と接触した12人から検体を採取し、24日に49歳の父親が陽性と判明したが無症状だと発表した。WHOは、その他の接触者の検査結果を含め、カンボジア当局と密に連絡を取り合っているとした。鳥インフルは通常、人には感染しないが、感染した鳥に直接触れたりした場合、まれに感染することがある。
　カンボジア当局は、少女と父親が感染した鳥に触れていたかを確認しており、親子の地元である東部プレイベン（Prey Veng）州の集落付近で見つかった複数の野鳥の死骸についても検査を進めている。WHO当局者は会見で、カンボジアのケースが人から人への感染なのか、感染した同じ鳥に触れたのかを判断するのは「時期尚早だ」としている。</t>
    <phoneticPr fontId="106"/>
  </si>
  <si>
    <t>カンボジア</t>
    <phoneticPr fontId="106"/>
  </si>
  <si>
    <t>バーテックの紹介</t>
    <rPh sb="6" eb="8">
      <t>ショウカイ</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</si>
</sst>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 numFmtId="185" formatCode="0_);[Red]\(0\)"/>
  </numFmts>
  <fonts count="240">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1"/>
      <name val="Inherit"/>
      <family val="2"/>
    </font>
    <font>
      <sz val="11"/>
      <color theme="0"/>
      <name val="Inherit"/>
      <family val="2"/>
    </font>
    <font>
      <sz val="11"/>
      <color theme="0"/>
      <name val="ＭＳ Ｐゴシック"/>
      <family val="3"/>
      <charset val="128"/>
    </font>
    <font>
      <sz val="11"/>
      <color theme="1"/>
      <name val="游明朝"/>
      <family val="1"/>
      <charset val="128"/>
    </font>
    <font>
      <sz val="10"/>
      <color theme="0"/>
      <name val="Inherit"/>
      <family val="3"/>
      <charset val="128"/>
    </font>
    <font>
      <sz val="10"/>
      <color theme="0"/>
      <name val="ＭＳ Ｐゴシック"/>
      <family val="3"/>
      <charset val="128"/>
    </font>
    <font>
      <sz val="10"/>
      <color theme="0"/>
      <name val="Inherit"/>
      <family val="2"/>
    </font>
    <font>
      <sz val="11"/>
      <color rgb="FFFF0000"/>
      <name val="ＭＳ Ｐゴシック"/>
      <family val="3"/>
      <charset val="128"/>
    </font>
    <font>
      <b/>
      <sz val="14"/>
      <color theme="4"/>
      <name val="ＭＳ Ｐゴシック"/>
      <family val="3"/>
      <charset val="128"/>
    </font>
    <font>
      <sz val="11"/>
      <color theme="1"/>
      <name val="Meiryo"/>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6"/>
      <color theme="1"/>
      <name val="ＭＳ Ｐゴシック"/>
      <family val="3"/>
      <charset val="128"/>
      <scheme val="minor"/>
    </font>
    <font>
      <b/>
      <sz val="10"/>
      <color theme="0"/>
      <name val="ＭＳ Ｐゴシック"/>
      <family val="3"/>
      <charset val="128"/>
    </font>
    <font>
      <b/>
      <u/>
      <sz val="12"/>
      <color theme="0"/>
      <name val="ＭＳ Ｐゴシック"/>
      <family val="3"/>
      <charset val="128"/>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b/>
      <sz val="16"/>
      <name val="Arial"/>
      <family val="2"/>
      <charset val="128"/>
    </font>
    <font>
      <b/>
      <sz val="18"/>
      <color rgb="FFFF0000"/>
      <name val="Arial"/>
      <family val="2"/>
    </font>
    <font>
      <sz val="13"/>
      <color theme="0"/>
      <name val="Inherit"/>
      <family val="2"/>
    </font>
    <font>
      <sz val="13"/>
      <color theme="0"/>
      <name val="Inherit"/>
    </font>
    <font>
      <b/>
      <sz val="16"/>
      <color rgb="FFFF0000"/>
      <name val="ＭＳ Ｐゴシック"/>
      <family val="3"/>
      <charset val="128"/>
      <scheme val="minor"/>
    </font>
    <font>
      <b/>
      <u/>
      <sz val="16"/>
      <color indexed="12"/>
      <name val="ＭＳ Ｐゴシック"/>
      <family val="3"/>
      <charset val="128"/>
    </font>
    <font>
      <sz val="13"/>
      <color theme="0"/>
      <name val="Arial"/>
      <family val="2"/>
    </font>
    <font>
      <b/>
      <sz val="18"/>
      <color indexed="8"/>
      <name val="ＭＳ Ｐゴシック"/>
      <family val="3"/>
      <charset val="128"/>
    </font>
    <font>
      <b/>
      <sz val="12"/>
      <name val="Arial"/>
      <family val="2"/>
    </font>
    <font>
      <sz val="20"/>
      <color rgb="FF000000"/>
      <name val="ＭＳ Ｐゴシック"/>
      <family val="3"/>
      <charset val="128"/>
    </font>
    <font>
      <b/>
      <sz val="12"/>
      <name val="ＭＳ Ｐゴシック"/>
      <family val="3"/>
      <charset val="128"/>
      <scheme val="minor"/>
    </font>
    <font>
      <sz val="12"/>
      <name val="Arial"/>
      <family val="2"/>
    </font>
    <font>
      <b/>
      <sz val="11"/>
      <color theme="1"/>
      <name val="ＭＳ Ｐゴシック"/>
      <family val="3"/>
      <charset val="128"/>
    </font>
    <font>
      <b/>
      <sz val="20"/>
      <color theme="1"/>
      <name val="ＭＳ Ｐゴシック"/>
      <family val="3"/>
      <charset val="128"/>
      <scheme val="minor"/>
    </font>
    <font>
      <sz val="11"/>
      <color rgb="FF000000"/>
      <name val="ＭＳ Ｐゴシック"/>
      <family val="3"/>
      <charset val="128"/>
    </font>
    <font>
      <b/>
      <sz val="20"/>
      <color rgb="FF000000"/>
      <name val="メイリオ"/>
      <family val="3"/>
      <charset val="128"/>
    </font>
    <font>
      <b/>
      <sz val="20"/>
      <color indexed="8"/>
      <name val="メイリオ"/>
      <family val="3"/>
      <charset val="128"/>
    </font>
    <font>
      <b/>
      <sz val="14"/>
      <name val="Arial"/>
      <family val="2"/>
    </font>
    <font>
      <sz val="14"/>
      <name val="Arial"/>
      <family val="2"/>
    </font>
    <font>
      <b/>
      <sz val="14"/>
      <color theme="0"/>
      <name val="ＭＳ Ｐゴシック"/>
      <family val="3"/>
      <charset val="128"/>
    </font>
    <font>
      <sz val="11"/>
      <color theme="1"/>
      <name val="ＭＳ Ｐゴシック"/>
      <family val="3"/>
      <charset val="128"/>
      <scheme val="major"/>
    </font>
    <font>
      <sz val="11"/>
      <name val="ＭＳ Ｐゴシック"/>
      <family val="3"/>
      <charset val="128"/>
      <scheme val="major"/>
    </font>
    <font>
      <sz val="13"/>
      <color theme="0"/>
      <name val="游ゴシック"/>
      <family val="2"/>
      <charset val="128"/>
    </font>
    <font>
      <b/>
      <sz val="13"/>
      <color rgb="FFFFFF00"/>
      <name val="Inherit"/>
    </font>
    <font>
      <b/>
      <sz val="11"/>
      <name val="游ゴシック"/>
      <family val="3"/>
      <charset val="128"/>
    </font>
    <font>
      <b/>
      <sz val="11"/>
      <color theme="1"/>
      <name val="游ゴシック"/>
      <family val="3"/>
      <charset val="128"/>
    </font>
    <font>
      <b/>
      <sz val="9"/>
      <color rgb="FFFF0000"/>
      <name val="ＭＳ Ｐゴシック"/>
      <family val="3"/>
      <charset val="128"/>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sz val="11"/>
      <name val="ＪＳＰゴシック"/>
      <family val="3"/>
      <charset val="128"/>
    </font>
    <font>
      <sz val="12"/>
      <name val="ＪＳＰゴシック"/>
      <family val="3"/>
      <charset val="128"/>
    </font>
    <font>
      <sz val="14"/>
      <name val="ＭＳ Ｐゴシック"/>
      <family val="3"/>
      <charset val="128"/>
      <scheme val="minor"/>
    </font>
    <font>
      <b/>
      <sz val="9"/>
      <name val="ＭＳ Ｐゴシック"/>
      <family val="3"/>
      <charset val="128"/>
    </font>
    <font>
      <b/>
      <sz val="20"/>
      <color theme="1"/>
      <name val="ＭＳ Ｐゴシック"/>
      <family val="3"/>
      <charset val="128"/>
    </font>
    <font>
      <sz val="12.55"/>
      <name val="ＭＳ Ｐゴシック"/>
      <family val="3"/>
      <charset val="128"/>
    </font>
    <font>
      <sz val="12.55"/>
      <name val="Inherit"/>
      <family val="2"/>
    </font>
    <font>
      <sz val="20"/>
      <name val="ＭＳ Ｐゴシック"/>
      <family val="3"/>
      <charset val="128"/>
      <scheme val="minor"/>
    </font>
    <font>
      <b/>
      <sz val="11"/>
      <name val="ＭＳ Ｐゴシック"/>
      <family val="3"/>
      <charset val="128"/>
      <scheme val="minor"/>
    </font>
    <font>
      <sz val="12.55"/>
      <color rgb="FFFFFF00"/>
      <name val="ＭＳ Ｐゴシック"/>
      <family val="3"/>
      <charset val="128"/>
    </font>
    <font>
      <b/>
      <sz val="16"/>
      <name val="游ゴシック"/>
      <family val="3"/>
      <charset val="128"/>
    </font>
    <font>
      <b/>
      <sz val="16"/>
      <color indexed="18"/>
      <name val="游ゴシック"/>
      <family val="3"/>
      <charset val="128"/>
    </font>
    <font>
      <sz val="12"/>
      <color theme="0"/>
      <name val="Arial"/>
      <family val="2"/>
    </font>
    <font>
      <b/>
      <sz val="13"/>
      <color rgb="FFFFFFFF"/>
      <name val="Arial"/>
      <family val="2"/>
    </font>
    <font>
      <b/>
      <sz val="13"/>
      <name val="ＭＳ Ｐゴシック"/>
      <family val="3"/>
      <charset val="128"/>
      <scheme val="minor"/>
    </font>
    <font>
      <b/>
      <sz val="16"/>
      <color rgb="FF333333"/>
      <name val="メイリオ"/>
      <family val="3"/>
      <charset val="128"/>
    </font>
    <font>
      <b/>
      <sz val="16"/>
      <name val="メイリオ"/>
      <family val="3"/>
      <charset val="128"/>
    </font>
    <font>
      <b/>
      <sz val="20"/>
      <color rgb="FF000000"/>
      <name val="ＭＳ Ｐゴシック"/>
      <family val="3"/>
      <charset val="128"/>
    </font>
    <font>
      <b/>
      <sz val="14"/>
      <name val="ＭＳ Ｐゴシック"/>
      <family val="3"/>
      <charset val="128"/>
      <scheme val="minor"/>
    </font>
    <font>
      <b/>
      <u/>
      <sz val="14"/>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20"/>
      <color theme="3"/>
      <name val="AR明朝体U"/>
      <family val="1"/>
      <charset val="128"/>
    </font>
    <font>
      <sz val="11"/>
      <color theme="3"/>
      <name val="ＭＳ Ｐゴシック"/>
      <family val="3"/>
      <charset val="128"/>
      <scheme val="minor"/>
    </font>
    <font>
      <sz val="13"/>
      <color theme="0"/>
      <name val="9,776"/>
    </font>
    <font>
      <sz val="14"/>
      <color rgb="FF333333"/>
      <name val="メイリオ"/>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sz val="12"/>
      <color theme="0"/>
      <name val="ＭＳ Ｐゴシック"/>
      <family val="3"/>
      <charset val="128"/>
    </font>
    <font>
      <sz val="12"/>
      <color theme="0"/>
      <name val="Inherit"/>
      <family val="2"/>
    </font>
    <font>
      <b/>
      <sz val="12"/>
      <color theme="0"/>
      <name val="Inherit"/>
      <family val="2"/>
    </font>
    <font>
      <b/>
      <sz val="12"/>
      <color theme="0"/>
      <name val="Inherit"/>
    </font>
    <font>
      <b/>
      <u/>
      <sz val="13"/>
      <color theme="0"/>
      <name val="Arial"/>
      <family val="2"/>
    </font>
    <font>
      <b/>
      <u/>
      <sz val="13"/>
      <color theme="0"/>
      <name val="Inherit"/>
      <family val="2"/>
    </font>
    <font>
      <b/>
      <u/>
      <sz val="13"/>
      <color theme="0"/>
      <name val="9,776"/>
    </font>
    <font>
      <u/>
      <sz val="13"/>
      <color theme="0"/>
      <name val="Inherit"/>
    </font>
    <font>
      <b/>
      <sz val="14"/>
      <color theme="9" tint="-0.249977111117893"/>
      <name val="ＭＳ Ｐゴシック"/>
      <family val="3"/>
      <charset val="128"/>
    </font>
    <font>
      <u/>
      <sz val="13"/>
      <color rgb="FFFFFF00"/>
      <name val="Inherit"/>
    </font>
    <font>
      <b/>
      <sz val="18"/>
      <color theme="1"/>
      <name val="ＭＳ Ｐゴシック"/>
      <family val="3"/>
      <charset val="128"/>
      <scheme val="minor"/>
    </font>
    <font>
      <b/>
      <u/>
      <sz val="12"/>
      <color rgb="FFFFFF00"/>
      <name val="ＭＳ Ｐゴシック"/>
      <family val="3"/>
      <charset val="128"/>
      <scheme val="minor"/>
    </font>
    <font>
      <b/>
      <sz val="12"/>
      <color theme="0"/>
      <name val="ＭＳ ゴシック"/>
      <family val="3"/>
      <charset val="128"/>
    </font>
    <font>
      <b/>
      <sz val="12"/>
      <color theme="0"/>
      <name val="ＭＳ Ｐゴシック"/>
      <family val="3"/>
      <charset val="128"/>
      <scheme val="minor"/>
    </font>
    <font>
      <sz val="10"/>
      <color rgb="FF6EF729"/>
      <name val="ＭＳ Ｐゴシック"/>
      <family val="3"/>
      <charset val="128"/>
    </font>
    <font>
      <sz val="20"/>
      <color indexed="9"/>
      <name val="ＭＳ Ｐゴシック"/>
      <family val="3"/>
      <charset val="128"/>
    </font>
    <font>
      <b/>
      <sz val="24"/>
      <color theme="1"/>
      <name val="ＭＳ Ｐゴシック"/>
      <family val="3"/>
      <charset val="128"/>
      <scheme val="minor"/>
    </font>
    <font>
      <b/>
      <sz val="15"/>
      <name val="游ゴシック"/>
      <family val="3"/>
      <charset val="128"/>
    </font>
    <font>
      <sz val="9"/>
      <name val="Meiryo UI"/>
      <family val="3"/>
      <charset val="128"/>
    </font>
    <font>
      <sz val="9"/>
      <color theme="1"/>
      <name val="Meiryo"/>
      <family val="3"/>
      <charset val="128"/>
    </font>
    <font>
      <u/>
      <sz val="13"/>
      <color theme="0"/>
      <name val="Inherit"/>
      <family val="2"/>
    </font>
    <font>
      <u/>
      <sz val="12"/>
      <color theme="0"/>
      <name val="Inherit"/>
    </font>
    <font>
      <u/>
      <sz val="12"/>
      <color theme="0"/>
      <name val="Inherit"/>
      <family val="2"/>
    </font>
    <font>
      <b/>
      <sz val="20"/>
      <color rgb="FF000000"/>
      <name val="ＭＳ Ｐゴシック"/>
      <family val="2"/>
      <charset val="128"/>
    </font>
    <font>
      <b/>
      <sz val="15"/>
      <color theme="1"/>
      <name val="Microsoft YaHei"/>
      <family val="3"/>
      <charset val="134"/>
    </font>
    <font>
      <b/>
      <sz val="16"/>
      <color theme="1"/>
      <name val="メイリオ"/>
      <family val="3"/>
      <charset val="128"/>
    </font>
    <font>
      <sz val="18"/>
      <color theme="1"/>
      <name val="ＭＳ Ｐゴシック"/>
      <family val="3"/>
      <charset val="128"/>
      <scheme val="minor"/>
    </font>
    <font>
      <b/>
      <sz val="14"/>
      <name val="游ゴシック"/>
      <family val="3"/>
      <charset val="128"/>
    </font>
    <font>
      <sz val="14"/>
      <color indexed="63"/>
      <name val="ＭＳ Ｐゴシック"/>
      <family val="3"/>
      <charset val="128"/>
    </font>
    <font>
      <sz val="14"/>
      <color indexed="9"/>
      <name val="ＭＳ Ｐゴシック"/>
      <family val="3"/>
      <charset val="128"/>
    </font>
    <font>
      <b/>
      <sz val="14"/>
      <color indexed="12"/>
      <name val="ＭＳ Ｐゴシック"/>
      <family val="3"/>
      <charset val="128"/>
    </font>
    <font>
      <sz val="14"/>
      <color indexed="63"/>
      <name val="Arial"/>
      <family val="2"/>
    </font>
    <font>
      <sz val="10"/>
      <color indexed="62"/>
      <name val="ＭＳ Ｐゴシック"/>
      <family val="3"/>
      <charset val="128"/>
    </font>
    <font>
      <sz val="10"/>
      <name val="Arial"/>
      <family val="2"/>
    </font>
    <font>
      <b/>
      <sz val="14"/>
      <color indexed="51"/>
      <name val="ＭＳ Ｐゴシック"/>
      <family val="3"/>
      <charset val="128"/>
    </font>
    <font>
      <b/>
      <sz val="10"/>
      <color indexed="62"/>
      <name val="ＭＳ Ｐゴシック"/>
      <family val="3"/>
      <charset val="128"/>
    </font>
    <font>
      <sz val="11"/>
      <color theme="5"/>
      <name val="ＭＳ Ｐゴシック"/>
      <family val="3"/>
      <charset val="128"/>
    </font>
    <font>
      <b/>
      <sz val="14"/>
      <color theme="5"/>
      <name val="ＭＳ Ｐゴシック"/>
      <family val="3"/>
      <charset val="128"/>
    </font>
    <font>
      <sz val="16"/>
      <color indexed="9"/>
      <name val="ＭＳ Ｐゴシック"/>
      <family val="3"/>
      <charset val="128"/>
    </font>
    <font>
      <b/>
      <sz val="16"/>
      <color indexed="9"/>
      <name val="ＭＳ Ｐゴシック"/>
      <family val="3"/>
      <charset val="128"/>
    </font>
    <font>
      <sz val="8.8000000000000007"/>
      <color indexed="23"/>
      <name val="ＭＳ Ｐゴシック"/>
      <family val="3"/>
      <charset val="128"/>
    </font>
    <font>
      <b/>
      <sz val="16"/>
      <color rgb="FF000000"/>
      <name val="ＭＳ Ｐゴシック"/>
      <family val="3"/>
      <charset val="128"/>
    </font>
    <font>
      <u/>
      <sz val="20"/>
      <name val="ＭＳ Ｐゴシック"/>
      <family val="3"/>
      <charset val="128"/>
    </font>
  </fonts>
  <fills count="53">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
      <patternFill patternType="solid">
        <fgColor rgb="FF7BB2F5"/>
        <bgColor indexed="64"/>
      </patternFill>
    </fill>
    <fill>
      <patternFill patternType="solid">
        <fgColor rgb="FFFFCC99"/>
        <bgColor indexed="64"/>
      </patternFill>
    </fill>
    <fill>
      <patternFill patternType="solid">
        <fgColor theme="4" tint="-0.249977111117893"/>
        <bgColor indexed="64"/>
      </patternFill>
    </fill>
    <fill>
      <patternFill patternType="solid">
        <fgColor rgb="FFFF9900"/>
        <bgColor indexed="64"/>
      </patternFill>
    </fill>
    <fill>
      <patternFill patternType="solid">
        <fgColor rgb="FF0070C0"/>
        <bgColor indexed="64"/>
      </patternFill>
    </fill>
    <fill>
      <patternFill patternType="solid">
        <fgColor rgb="FF92D050"/>
        <bgColor indexed="64"/>
      </patternFill>
    </fill>
    <fill>
      <patternFill patternType="solid">
        <fgColor rgb="FF6DDDF7"/>
        <bgColor indexed="64"/>
      </patternFill>
    </fill>
    <fill>
      <patternFill patternType="solid">
        <fgColor theme="5" tint="0.79998168889431442"/>
        <bgColor indexed="64"/>
      </patternFill>
    </fill>
    <fill>
      <patternFill patternType="solid">
        <fgColor theme="5" tint="-0.499984740745262"/>
        <bgColor indexed="64"/>
      </patternFill>
    </fill>
    <fill>
      <patternFill patternType="solid">
        <fgColor theme="4" tint="-0.499984740745262"/>
        <bgColor indexed="64"/>
      </patternFill>
    </fill>
    <fill>
      <patternFill patternType="solid">
        <fgColor theme="7" tint="0.59999389629810485"/>
        <bgColor indexed="64"/>
      </patternFill>
    </fill>
    <fill>
      <patternFill patternType="solid">
        <fgColor theme="5" tint="0.59999389629810485"/>
        <bgColor indexed="64"/>
      </patternFill>
    </fill>
  </fills>
  <borders count="255">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thin">
        <color auto="1"/>
      </left>
      <right style="thin">
        <color auto="1"/>
      </right>
      <top style="medium">
        <color theme="0" tint="-0.24994659260841701"/>
      </top>
      <bottom style="medium">
        <color theme="0" tint="-0.24994659260841701"/>
      </bottom>
      <diagonal/>
    </border>
    <border>
      <left style="thin">
        <color auto="1"/>
      </left>
      <right/>
      <top style="medium">
        <color theme="0" tint="-0.24994659260841701"/>
      </top>
      <bottom style="medium">
        <color theme="0" tint="-0.24994659260841701"/>
      </bottom>
      <diagonal/>
    </border>
    <border>
      <left style="medium">
        <color indexed="23"/>
      </left>
      <right/>
      <top/>
      <bottom style="medium">
        <color indexed="55"/>
      </bottom>
      <diagonal/>
    </border>
    <border>
      <left style="medium">
        <color theme="0" tint="-0.24994659260841701"/>
      </left>
      <right style="thin">
        <color auto="1"/>
      </right>
      <top style="medium">
        <color theme="0" tint="-0.24994659260841701"/>
      </top>
      <bottom style="medium">
        <color theme="0" tint="-0.24994659260841701"/>
      </bottom>
      <diagonal/>
    </border>
    <border>
      <left style="thin">
        <color auto="1"/>
      </left>
      <right style="medium">
        <color theme="0" tint="-0.24994659260841701"/>
      </right>
      <top style="medium">
        <color theme="0" tint="-0.24994659260841701"/>
      </top>
      <bottom style="medium">
        <color theme="0" tint="-0.24994659260841701"/>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style="thin">
        <color indexed="12"/>
      </bottom>
      <diagonal/>
    </border>
    <border>
      <left style="medium">
        <color indexed="12"/>
      </left>
      <right/>
      <top style="thin">
        <color indexed="12"/>
      </top>
      <bottom style="thin">
        <color indexed="12"/>
      </bottom>
      <diagonal/>
    </border>
    <border>
      <left style="medium">
        <color rgb="FFFFFF00"/>
      </left>
      <right/>
      <top style="medium">
        <color rgb="FFFFFF00"/>
      </top>
      <bottom/>
      <diagonal/>
    </border>
    <border>
      <left/>
      <right/>
      <top style="medium">
        <color rgb="FFFFFF00"/>
      </top>
      <bottom/>
      <diagonal/>
    </border>
    <border>
      <left/>
      <right style="medium">
        <color rgb="FFFFFF00"/>
      </right>
      <top style="medium">
        <color rgb="FFFFFF00"/>
      </top>
      <bottom/>
      <diagonal/>
    </border>
    <border>
      <left style="medium">
        <color rgb="FFFFFF00"/>
      </left>
      <right/>
      <top/>
      <bottom/>
      <diagonal/>
    </border>
    <border>
      <left/>
      <right style="medium">
        <color rgb="FFFFFF00"/>
      </right>
      <top/>
      <bottom/>
      <diagonal/>
    </border>
    <border>
      <left style="medium">
        <color rgb="FFFFFF00"/>
      </left>
      <right/>
      <top/>
      <bottom style="medium">
        <color rgb="FFFFFF00"/>
      </bottom>
      <diagonal/>
    </border>
    <border>
      <left/>
      <right/>
      <top/>
      <bottom style="medium">
        <color rgb="FFFFFF00"/>
      </bottom>
      <diagonal/>
    </border>
    <border>
      <left/>
      <right style="medium">
        <color rgb="FFFFFF00"/>
      </right>
      <top/>
      <bottom style="medium">
        <color rgb="FFFFFF00"/>
      </bottom>
      <diagonal/>
    </border>
    <border>
      <left style="medium">
        <color indexed="23"/>
      </left>
      <right style="medium">
        <color indexed="12"/>
      </right>
      <top/>
      <bottom style="medium">
        <color indexed="23"/>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23"/>
      </right>
      <top/>
      <bottom/>
      <diagonal/>
    </border>
    <border>
      <left style="medium">
        <color theme="1" tint="4.9989318521683403E-2"/>
      </left>
      <right/>
      <top style="medium">
        <color indexed="23"/>
      </top>
      <bottom style="medium">
        <color indexed="23"/>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top/>
      <bottom style="medium">
        <color rgb="FFE2E2E2"/>
      </bottom>
      <diagonal/>
    </border>
    <border>
      <left/>
      <right style="medium">
        <color indexed="12"/>
      </right>
      <top style="thin">
        <color indexed="12"/>
      </top>
      <bottom style="medium">
        <color indexed="12"/>
      </bottom>
      <diagonal/>
    </border>
    <border>
      <left/>
      <right/>
      <top style="medium">
        <color indexed="12"/>
      </top>
      <bottom style="medium">
        <color indexed="16"/>
      </bottom>
      <diagonal/>
    </border>
    <border>
      <left/>
      <right style="thick">
        <color theme="0"/>
      </right>
      <top/>
      <bottom style="thick">
        <color theme="0"/>
      </bottom>
      <diagonal/>
    </border>
    <border>
      <left/>
      <right/>
      <top/>
      <bottom style="thick">
        <color theme="0"/>
      </bottom>
      <diagonal/>
    </border>
    <border>
      <left style="thick">
        <color theme="0"/>
      </left>
      <right/>
      <top/>
      <bottom style="thick">
        <color theme="0"/>
      </bottom>
      <diagonal/>
    </border>
    <border>
      <left/>
      <right style="thick">
        <color theme="0"/>
      </right>
      <top/>
      <bottom/>
      <diagonal/>
    </border>
    <border>
      <left style="thick">
        <color theme="0"/>
      </left>
      <right/>
      <top/>
      <bottom/>
      <diagonal/>
    </border>
    <border>
      <left/>
      <right style="thick">
        <color theme="0"/>
      </right>
      <top style="thick">
        <color theme="0"/>
      </top>
      <bottom/>
      <diagonal/>
    </border>
    <border>
      <left/>
      <right/>
      <top style="thick">
        <color theme="0"/>
      </top>
      <bottom/>
      <diagonal/>
    </border>
    <border>
      <left style="thick">
        <color theme="0"/>
      </left>
      <right/>
      <top style="thick">
        <color theme="0"/>
      </top>
      <bottom/>
      <diagonal/>
    </border>
    <border>
      <left style="thick">
        <color rgb="FFFFFF00"/>
      </left>
      <right/>
      <top style="thick">
        <color rgb="FFFFFF00"/>
      </top>
      <bottom/>
      <diagonal/>
    </border>
    <border>
      <left/>
      <right/>
      <top style="thick">
        <color rgb="FFFFFF00"/>
      </top>
      <bottom/>
      <diagonal/>
    </border>
    <border>
      <left/>
      <right style="thick">
        <color rgb="FFFFFF00"/>
      </right>
      <top style="thick">
        <color rgb="FFFFFF00"/>
      </top>
      <bottom/>
      <diagonal/>
    </border>
    <border>
      <left style="thick">
        <color rgb="FFFFFF00"/>
      </left>
      <right/>
      <top/>
      <bottom/>
      <diagonal/>
    </border>
    <border>
      <left/>
      <right style="thick">
        <color rgb="FFFFFF00"/>
      </right>
      <top/>
      <bottom/>
      <diagonal/>
    </border>
    <border>
      <left style="thick">
        <color rgb="FFFFFF00"/>
      </left>
      <right/>
      <top/>
      <bottom style="thick">
        <color rgb="FFFFFF00"/>
      </bottom>
      <diagonal/>
    </border>
    <border>
      <left/>
      <right/>
      <top/>
      <bottom style="thick">
        <color rgb="FFFFFF00"/>
      </bottom>
      <diagonal/>
    </border>
    <border>
      <left/>
      <right style="thick">
        <color rgb="FFFFFF00"/>
      </right>
      <top/>
      <bottom style="thick">
        <color rgb="FFFFFF00"/>
      </bottom>
      <diagonal/>
    </border>
    <border>
      <left style="medium">
        <color indexed="12"/>
      </left>
      <right style="medium">
        <color indexed="12"/>
      </right>
      <top style="thin">
        <color indexed="12"/>
      </top>
      <bottom style="medium">
        <color indexed="12"/>
      </bottom>
      <diagonal/>
    </border>
  </borders>
  <cellStyleXfs count="26">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61" fillId="0" borderId="0"/>
    <xf numFmtId="0" fontId="162" fillId="0" borderId="0" applyNumberFormat="0" applyFill="0" applyBorder="0" applyAlignment="0" applyProtection="0"/>
    <xf numFmtId="0" fontId="161" fillId="0" borderId="0"/>
    <xf numFmtId="0" fontId="1" fillId="0" borderId="0">
      <alignment vertical="center"/>
    </xf>
  </cellStyleXfs>
  <cellXfs count="864">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5" borderId="4"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2" xfId="2" applyFont="1" applyFill="1" applyBorder="1" applyAlignment="1">
      <alignment horizontal="center" vertical="center"/>
    </xf>
    <xf numFmtId="14" fontId="10" fillId="2" borderId="33" xfId="2" applyNumberFormat="1" applyFont="1" applyFill="1" applyBorder="1" applyAlignment="1">
      <alignment horizontal="center" vertical="center"/>
    </xf>
    <xf numFmtId="0" fontId="6" fillId="5" borderId="0" xfId="2" applyFill="1" applyAlignment="1">
      <alignment vertical="center" wrapText="1"/>
    </xf>
    <xf numFmtId="14" fontId="27" fillId="3" borderId="1" xfId="1" applyNumberFormat="1" applyFont="1" applyFill="1" applyBorder="1" applyAlignment="1" applyProtection="1">
      <alignment horizontal="center" vertical="center" wrapText="1" shrinkToFit="1"/>
    </xf>
    <xf numFmtId="0" fontId="34" fillId="9" borderId="43" xfId="17" applyFont="1" applyFill="1" applyBorder="1" applyAlignment="1">
      <alignment horizontal="left" vertical="center"/>
    </xf>
    <xf numFmtId="0" fontId="34" fillId="9" borderId="44" xfId="17" applyFont="1" applyFill="1" applyBorder="1" applyAlignment="1">
      <alignment horizontal="center" vertical="center"/>
    </xf>
    <xf numFmtId="0" fontId="34" fillId="9" borderId="44" xfId="2" applyFont="1" applyFill="1" applyBorder="1" applyAlignment="1">
      <alignment horizontal="center" vertical="center"/>
    </xf>
    <xf numFmtId="0" fontId="35" fillId="9" borderId="44" xfId="2" applyFont="1" applyFill="1" applyBorder="1" applyAlignment="1">
      <alignment horizontal="center" vertical="center"/>
    </xf>
    <xf numFmtId="0" fontId="35" fillId="9" borderId="45" xfId="2" applyFont="1" applyFill="1" applyBorder="1" applyAlignment="1">
      <alignment horizontal="center" vertical="center"/>
    </xf>
    <xf numFmtId="0" fontId="36" fillId="0" borderId="0" xfId="2" applyFont="1">
      <alignment vertical="center"/>
    </xf>
    <xf numFmtId="0" fontId="39" fillId="0" borderId="0" xfId="2" applyFont="1" applyAlignment="1">
      <alignment horizontal="center" vertical="center"/>
    </xf>
    <xf numFmtId="0" fontId="40" fillId="0" borderId="0" xfId="2" applyFont="1" applyAlignment="1">
      <alignment vertical="center" wrapText="1"/>
    </xf>
    <xf numFmtId="0" fontId="1" fillId="0" borderId="0" xfId="17">
      <alignment vertical="center"/>
    </xf>
    <xf numFmtId="0" fontId="41" fillId="0" borderId="0" xfId="17" applyFont="1">
      <alignment vertical="center"/>
    </xf>
    <xf numFmtId="0" fontId="35" fillId="9" borderId="46" xfId="2" applyFont="1" applyFill="1" applyBorder="1" applyAlignment="1">
      <alignment horizontal="center" vertical="center"/>
    </xf>
    <xf numFmtId="0" fontId="35" fillId="9" borderId="47" xfId="2" applyFont="1" applyFill="1" applyBorder="1" applyAlignment="1">
      <alignment horizontal="center" vertical="center"/>
    </xf>
    <xf numFmtId="0" fontId="42" fillId="0" borderId="0" xfId="2" applyFont="1" applyAlignment="1">
      <alignment vertical="center" wrapText="1"/>
    </xf>
    <xf numFmtId="0" fontId="44" fillId="0" borderId="0" xfId="2" applyFont="1">
      <alignment vertical="center"/>
    </xf>
    <xf numFmtId="0" fontId="45" fillId="0" borderId="0" xfId="2" applyFont="1" applyAlignment="1">
      <alignment horizontal="center" vertical="center"/>
    </xf>
    <xf numFmtId="0" fontId="1" fillId="10" borderId="47" xfId="17" applyFill="1" applyBorder="1">
      <alignment vertical="center"/>
    </xf>
    <xf numFmtId="0" fontId="38" fillId="0" borderId="0" xfId="17" applyFont="1" applyAlignment="1">
      <alignment horizontal="center" vertical="center"/>
    </xf>
    <xf numFmtId="0" fontId="46" fillId="0" borderId="0" xfId="2" applyFont="1" applyAlignment="1">
      <alignment vertical="center" wrapText="1"/>
    </xf>
    <xf numFmtId="0" fontId="8" fillId="0" borderId="46" xfId="1" applyFill="1" applyBorder="1" applyAlignment="1" applyProtection="1">
      <alignment vertical="center"/>
    </xf>
    <xf numFmtId="0" fontId="1" fillId="10" borderId="47" xfId="17" applyFill="1" applyBorder="1" applyAlignment="1">
      <alignment horizontal="center" vertical="center"/>
    </xf>
    <xf numFmtId="0" fontId="42" fillId="0" borderId="0" xfId="2" applyFont="1">
      <alignment vertical="center"/>
    </xf>
    <xf numFmtId="0" fontId="8" fillId="10" borderId="0" xfId="1" applyFill="1" applyBorder="1" applyAlignment="1" applyProtection="1">
      <alignment vertical="center" wrapText="1"/>
    </xf>
    <xf numFmtId="0" fontId="6" fillId="10" borderId="47"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8" fillId="0" borderId="0" xfId="1" applyFill="1" applyAlignment="1" applyProtection="1">
      <alignment horizontal="center" vertical="center"/>
    </xf>
    <xf numFmtId="0" fontId="0" fillId="11" borderId="0" xfId="0" applyFill="1" applyAlignment="1">
      <alignment vertical="center" wrapText="1"/>
    </xf>
    <xf numFmtId="0" fontId="1" fillId="11" borderId="0" xfId="17" applyFill="1">
      <alignment vertical="center"/>
    </xf>
    <xf numFmtId="0" fontId="50" fillId="12" borderId="53" xfId="17" applyFont="1" applyFill="1" applyBorder="1" applyAlignment="1">
      <alignment horizontal="center" vertical="center"/>
    </xf>
    <xf numFmtId="0" fontId="57"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14" fillId="3" borderId="56" xfId="17" applyFont="1" applyFill="1" applyBorder="1" applyAlignment="1">
      <alignment horizontal="center" vertical="center" wrapText="1"/>
    </xf>
    <xf numFmtId="0" fontId="59" fillId="3" borderId="56" xfId="17" applyFont="1" applyFill="1" applyBorder="1" applyAlignment="1">
      <alignment horizontal="center" vertical="center" wrapText="1"/>
    </xf>
    <xf numFmtId="0" fontId="7" fillId="3" borderId="57" xfId="17" applyFont="1" applyFill="1" applyBorder="1" applyAlignment="1">
      <alignment horizontal="center" vertical="center" wrapText="1"/>
    </xf>
    <xf numFmtId="0" fontId="7" fillId="3" borderId="34" xfId="17" applyFont="1" applyFill="1" applyBorder="1" applyAlignment="1">
      <alignment horizontal="center" vertical="center" wrapText="1"/>
    </xf>
    <xf numFmtId="176" fontId="60" fillId="3" borderId="40" xfId="17" applyNumberFormat="1" applyFont="1" applyFill="1" applyBorder="1" applyAlignment="1">
      <alignment horizontal="center" vertical="center" wrapText="1"/>
    </xf>
    <xf numFmtId="0" fontId="60" fillId="3" borderId="40"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3" borderId="58" xfId="17" applyNumberFormat="1" applyFont="1" applyFill="1" applyBorder="1" applyAlignment="1">
      <alignment horizontal="center" vertical="center" wrapText="1"/>
    </xf>
    <xf numFmtId="0" fontId="60" fillId="13" borderId="58" xfId="17" applyFont="1" applyFill="1" applyBorder="1" applyAlignment="1">
      <alignment horizontal="left" vertical="center" wrapText="1"/>
    </xf>
    <xf numFmtId="0" fontId="64" fillId="14" borderId="59" xfId="17" applyFont="1" applyFill="1" applyBorder="1" applyAlignment="1">
      <alignment horizontal="center" vertical="center" wrapText="1"/>
    </xf>
    <xf numFmtId="176" fontId="62" fillId="14" borderId="59" xfId="17" applyNumberFormat="1" applyFont="1" applyFill="1" applyBorder="1" applyAlignment="1">
      <alignment horizontal="center" vertical="center" wrapText="1"/>
    </xf>
    <xf numFmtId="181" fontId="64" fillId="10" borderId="59" xfId="0" applyNumberFormat="1" applyFont="1" applyFill="1" applyBorder="1" applyAlignment="1">
      <alignment horizontal="center" vertical="center"/>
    </xf>
    <xf numFmtId="0" fontId="64" fillId="14" borderId="60" xfId="17" applyFont="1" applyFill="1" applyBorder="1" applyAlignment="1">
      <alignment horizontal="center" vertical="center" wrapText="1"/>
    </xf>
    <xf numFmtId="182" fontId="66" fillId="14" borderId="61" xfId="17" applyNumberFormat="1" applyFont="1" applyFill="1" applyBorder="1" applyAlignment="1">
      <alignment horizontal="center" vertical="center" wrapText="1"/>
    </xf>
    <xf numFmtId="0" fontId="7"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4" fillId="3" borderId="36" xfId="17" applyFont="1" applyFill="1" applyBorder="1" applyAlignment="1">
      <alignment horizontal="center" vertical="center" wrapText="1"/>
    </xf>
    <xf numFmtId="0" fontId="59" fillId="3" borderId="36" xfId="17" applyFont="1" applyFill="1" applyBorder="1" applyAlignment="1">
      <alignment horizontal="center" vertical="center" wrapText="1"/>
    </xf>
    <xf numFmtId="0" fontId="7" fillId="3" borderId="37"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5"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3" xfId="2" applyFill="1" applyBorder="1" applyAlignment="1">
      <alignment vertical="top" wrapText="1"/>
    </xf>
    <xf numFmtId="0" fontId="6" fillId="2" borderId="64" xfId="2" applyFill="1" applyBorder="1" applyAlignment="1">
      <alignment vertical="top" wrapText="1"/>
    </xf>
    <xf numFmtId="0" fontId="1" fillId="2" borderId="65" xfId="2" applyFont="1" applyFill="1" applyBorder="1" applyAlignment="1">
      <alignment vertical="top" wrapText="1"/>
    </xf>
    <xf numFmtId="0" fontId="1" fillId="2" borderId="63" xfId="2" applyFont="1" applyFill="1" applyBorder="1" applyAlignment="1">
      <alignment vertical="top" wrapText="1"/>
    </xf>
    <xf numFmtId="0" fontId="1" fillId="2" borderId="62" xfId="2" applyFont="1" applyFill="1" applyBorder="1" applyAlignment="1">
      <alignment vertical="top" wrapText="1"/>
    </xf>
    <xf numFmtId="0" fontId="6" fillId="3" borderId="13" xfId="2" applyFill="1" applyBorder="1">
      <alignment vertical="center"/>
    </xf>
    <xf numFmtId="0" fontId="1" fillId="3" borderId="66" xfId="2" applyFont="1" applyFill="1" applyBorder="1" applyAlignment="1">
      <alignment vertical="top" wrapText="1"/>
    </xf>
    <xf numFmtId="0" fontId="6" fillId="16" borderId="13" xfId="2" applyFill="1" applyBorder="1">
      <alignment vertical="center"/>
    </xf>
    <xf numFmtId="0" fontId="0" fillId="0" borderId="68" xfId="0" applyBorder="1">
      <alignment vertical="center"/>
    </xf>
    <xf numFmtId="0" fontId="15" fillId="0" borderId="68" xfId="0" applyFont="1" applyBorder="1">
      <alignment vertical="center"/>
    </xf>
    <xf numFmtId="0" fontId="0" fillId="0" borderId="69" xfId="0" applyBorder="1">
      <alignment vertical="center"/>
    </xf>
    <xf numFmtId="0" fontId="0" fillId="0" borderId="49" xfId="0" applyBorder="1">
      <alignment vertical="center"/>
    </xf>
    <xf numFmtId="177" fontId="12" fillId="20" borderId="8" xfId="2" applyNumberFormat="1" applyFont="1" applyFill="1" applyBorder="1" applyAlignment="1">
      <alignment horizontal="center" vertical="center" shrinkToFit="1"/>
    </xf>
    <xf numFmtId="0" fontId="6" fillId="20" borderId="0" xfId="2" applyFill="1">
      <alignment vertical="center"/>
    </xf>
    <xf numFmtId="0" fontId="0" fillId="20" borderId="0" xfId="0" applyFill="1">
      <alignment vertical="center"/>
    </xf>
    <xf numFmtId="0" fontId="6" fillId="6" borderId="8" xfId="2" applyFill="1" applyBorder="1" applyAlignment="1">
      <alignment horizontal="center" vertical="center" wrapText="1"/>
    </xf>
    <xf numFmtId="0" fontId="6" fillId="0" borderId="103" xfId="2" applyBorder="1" applyAlignment="1">
      <alignment horizontal="center" vertical="center" wrapText="1"/>
    </xf>
    <xf numFmtId="0" fontId="6" fillId="6" borderId="103" xfId="2" applyFill="1" applyBorder="1" applyAlignment="1">
      <alignment horizontal="center" vertical="center" wrapText="1"/>
    </xf>
    <xf numFmtId="0" fontId="1" fillId="5" borderId="0" xfId="2" applyFont="1" applyFill="1">
      <alignment vertical="center"/>
    </xf>
    <xf numFmtId="0" fontId="8" fillId="20" borderId="0" xfId="1" applyFill="1" applyAlignment="1" applyProtection="1">
      <alignment vertical="center"/>
    </xf>
    <xf numFmtId="3" fontId="0" fillId="26" borderId="0" xfId="0" applyNumberFormat="1" applyFill="1">
      <alignment vertical="center"/>
    </xf>
    <xf numFmtId="0" fontId="0" fillId="24" borderId="0" xfId="0" applyFill="1">
      <alignment vertical="center"/>
    </xf>
    <xf numFmtId="0" fontId="0" fillId="0" borderId="68" xfId="0" applyBorder="1" applyAlignment="1">
      <alignment vertical="top"/>
    </xf>
    <xf numFmtId="0" fontId="0" fillId="0" borderId="0" xfId="0" applyAlignment="1">
      <alignment vertical="top"/>
    </xf>
    <xf numFmtId="0" fontId="76" fillId="20" borderId="0" xfId="0" applyFont="1" applyFill="1">
      <alignment vertical="center"/>
    </xf>
    <xf numFmtId="0" fontId="75" fillId="20" borderId="0" xfId="0" applyFont="1" applyFill="1">
      <alignment vertical="center"/>
    </xf>
    <xf numFmtId="0" fontId="1" fillId="15" borderId="65" xfId="2" applyFont="1" applyFill="1" applyBorder="1" applyAlignment="1">
      <alignment vertical="top" wrapText="1"/>
    </xf>
    <xf numFmtId="0" fontId="79" fillId="0" borderId="0" xfId="0" applyFont="1" applyAlignment="1">
      <alignment horizontal="justify" vertical="center"/>
    </xf>
    <xf numFmtId="0" fontId="82" fillId="0" borderId="57" xfId="0" applyFont="1" applyBorder="1" applyAlignment="1">
      <alignment horizontal="justify" vertical="center" wrapText="1"/>
    </xf>
    <xf numFmtId="0" fontId="82" fillId="0" borderId="37" xfId="0" applyFont="1" applyBorder="1" applyAlignment="1">
      <alignment horizontal="justify" vertical="center" wrapText="1"/>
    </xf>
    <xf numFmtId="0" fontId="79" fillId="0" borderId="106" xfId="0" applyFont="1" applyBorder="1" applyAlignment="1">
      <alignment horizontal="center" vertical="center" wrapText="1"/>
    </xf>
    <xf numFmtId="0" fontId="79" fillId="0" borderId="37" xfId="0" applyFont="1" applyBorder="1" applyAlignment="1">
      <alignment horizontal="center" vertical="center" wrapText="1"/>
    </xf>
    <xf numFmtId="0" fontId="79" fillId="28" borderId="37" xfId="0" applyFont="1" applyFill="1" applyBorder="1" applyAlignment="1">
      <alignment horizontal="justify" vertical="center" wrapText="1"/>
    </xf>
    <xf numFmtId="0" fontId="79" fillId="0" borderId="37" xfId="0" applyFont="1" applyBorder="1" applyAlignment="1">
      <alignment horizontal="justify" vertical="center" wrapText="1"/>
    </xf>
    <xf numFmtId="0" fontId="7" fillId="29" borderId="56" xfId="17" applyFont="1" applyFill="1" applyBorder="1" applyAlignment="1">
      <alignment horizontal="center" vertical="center" wrapText="1"/>
    </xf>
    <xf numFmtId="0" fontId="0" fillId="0" borderId="0" xfId="0" applyAlignment="1">
      <alignment horizontal="left" vertical="center"/>
    </xf>
    <xf numFmtId="0" fontId="83" fillId="0" borderId="0" xfId="0" applyFont="1" applyAlignment="1">
      <alignment horizontal="left" vertical="center"/>
    </xf>
    <xf numFmtId="0" fontId="84" fillId="0" borderId="0" xfId="0" applyFont="1" applyAlignment="1">
      <alignment horizontal="center" vertical="center" wrapText="1"/>
    </xf>
    <xf numFmtId="0" fontId="84" fillId="0" borderId="0" xfId="0" applyFont="1" applyAlignment="1">
      <alignment horizontal="left" vertical="center" wrapText="1"/>
    </xf>
    <xf numFmtId="0" fontId="79" fillId="24" borderId="106" xfId="0" applyFont="1" applyFill="1" applyBorder="1" applyAlignment="1">
      <alignment horizontal="center" vertical="center" wrapText="1"/>
    </xf>
    <xf numFmtId="0" fontId="79" fillId="24" borderId="37" xfId="0" applyFont="1" applyFill="1" applyBorder="1" applyAlignment="1">
      <alignment horizontal="center" vertical="center" wrapText="1"/>
    </xf>
    <xf numFmtId="0" fontId="79" fillId="24" borderId="37" xfId="0" applyFont="1" applyFill="1" applyBorder="1" applyAlignment="1">
      <alignment horizontal="justify" vertical="center" wrapText="1"/>
    </xf>
    <xf numFmtId="0" fontId="74" fillId="20" borderId="0" xfId="0" applyFont="1" applyFill="1" applyAlignment="1">
      <alignment horizontal="center" vertical="center"/>
    </xf>
    <xf numFmtId="0" fontId="79" fillId="20" borderId="106" xfId="0" applyFont="1" applyFill="1" applyBorder="1" applyAlignment="1">
      <alignment horizontal="center" vertical="center" wrapText="1"/>
    </xf>
    <xf numFmtId="0" fontId="79" fillId="20" borderId="37" xfId="0" applyFont="1" applyFill="1" applyBorder="1" applyAlignment="1">
      <alignment horizontal="center" vertical="center" wrapText="1"/>
    </xf>
    <xf numFmtId="0" fontId="79" fillId="20" borderId="37" xfId="0" applyFont="1" applyFill="1" applyBorder="1" applyAlignment="1">
      <alignment horizontal="justify" vertical="center" wrapText="1"/>
    </xf>
    <xf numFmtId="0" fontId="71" fillId="24" borderId="0" xfId="0" applyFont="1" applyFill="1" applyAlignment="1">
      <alignment vertical="top" wrapText="1"/>
    </xf>
    <xf numFmtId="0" fontId="8" fillId="0" borderId="129" xfId="1" applyFill="1" applyBorder="1" applyAlignment="1" applyProtection="1">
      <alignment vertical="center" wrapText="1"/>
    </xf>
    <xf numFmtId="0" fontId="97" fillId="0" borderId="57" xfId="0" applyFont="1" applyBorder="1" applyAlignment="1">
      <alignment horizontal="justify" vertical="center" wrapText="1"/>
    </xf>
    <xf numFmtId="0" fontId="97" fillId="0" borderId="37" xfId="0" applyFont="1" applyBorder="1" applyAlignment="1">
      <alignment horizontal="justify" vertical="center" wrapText="1"/>
    </xf>
    <xf numFmtId="0" fontId="97" fillId="28" borderId="37" xfId="0" applyFont="1" applyFill="1" applyBorder="1" applyAlignment="1">
      <alignment horizontal="justify" vertical="center" wrapText="1"/>
    </xf>
    <xf numFmtId="0" fontId="102" fillId="0" borderId="0" xfId="17" applyFont="1">
      <alignment vertical="center"/>
    </xf>
    <xf numFmtId="0" fontId="101" fillId="0" borderId="0" xfId="2" applyFont="1">
      <alignment vertical="center"/>
    </xf>
    <xf numFmtId="0" fontId="103" fillId="21" borderId="130" xfId="0" applyFont="1" applyFill="1" applyBorder="1" applyAlignment="1">
      <alignment horizontal="center" vertical="center" wrapText="1"/>
    </xf>
    <xf numFmtId="0" fontId="0" fillId="25" borderId="0" xfId="0" applyFill="1">
      <alignment vertical="center"/>
    </xf>
    <xf numFmtId="0" fontId="79" fillId="20" borderId="0" xfId="0" applyFont="1" applyFill="1" applyAlignment="1">
      <alignment horizontal="justify" vertical="center"/>
    </xf>
    <xf numFmtId="14" fontId="6" fillId="0" borderId="0" xfId="2" applyNumberFormat="1">
      <alignment vertical="center"/>
    </xf>
    <xf numFmtId="0" fontId="18" fillId="2" borderId="42"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94" fillId="24" borderId="0" xfId="0" applyFont="1" applyFill="1" applyAlignment="1">
      <alignment vertical="top" wrapText="1"/>
    </xf>
    <xf numFmtId="0" fontId="72" fillId="25" borderId="0" xfId="0" applyFont="1" applyFill="1" applyAlignment="1">
      <alignment vertical="top" wrapText="1"/>
    </xf>
    <xf numFmtId="0" fontId="95" fillId="25" borderId="0" xfId="0" applyFont="1" applyFill="1" applyAlignment="1">
      <alignment vertical="top" wrapText="1"/>
    </xf>
    <xf numFmtId="0" fontId="73" fillId="25" borderId="0" xfId="0" applyFont="1" applyFill="1" applyAlignment="1">
      <alignment vertical="top" wrapText="1"/>
    </xf>
    <xf numFmtId="0" fontId="96" fillId="25" borderId="0" xfId="0" applyFont="1" applyFill="1" applyAlignment="1">
      <alignment horizontal="center" vertical="center" wrapText="1"/>
    </xf>
    <xf numFmtId="0" fontId="96" fillId="25" borderId="0" xfId="0" applyFont="1" applyFill="1" applyAlignment="1">
      <alignment horizontal="center" vertical="top" wrapText="1"/>
    </xf>
    <xf numFmtId="0" fontId="98" fillId="25" borderId="0" xfId="0" applyFont="1" applyFill="1" applyAlignment="1">
      <alignment horizontal="center" vertical="top" wrapText="1"/>
    </xf>
    <xf numFmtId="0" fontId="96" fillId="25" borderId="0" xfId="0" applyFont="1" applyFill="1" applyAlignment="1">
      <alignment vertical="top" wrapText="1"/>
    </xf>
    <xf numFmtId="0" fontId="28" fillId="26" borderId="0" xfId="0" applyFont="1" applyFill="1">
      <alignment vertical="center"/>
    </xf>
    <xf numFmtId="0" fontId="110" fillId="22" borderId="31" xfId="2" applyFont="1" applyFill="1" applyBorder="1" applyAlignment="1">
      <alignment horizontal="center" vertical="center" wrapText="1"/>
    </xf>
    <xf numFmtId="0" fontId="112" fillId="3" borderId="41" xfId="2" applyFont="1" applyFill="1" applyBorder="1" applyAlignment="1">
      <alignment horizontal="center" vertical="center"/>
    </xf>
    <xf numFmtId="14" fontId="112" fillId="3" borderId="40" xfId="2" applyNumberFormat="1" applyFont="1" applyFill="1" applyBorder="1" applyAlignment="1">
      <alignment horizontal="center" vertical="center"/>
    </xf>
    <xf numFmtId="14" fontId="112" fillId="3" borderId="1" xfId="2" applyNumberFormat="1" applyFont="1" applyFill="1" applyBorder="1" applyAlignment="1">
      <alignment horizontal="center" vertical="center"/>
    </xf>
    <xf numFmtId="0" fontId="112" fillId="3" borderId="39" xfId="2" applyFont="1" applyFill="1" applyBorder="1" applyAlignment="1">
      <alignment horizontal="center" vertical="center"/>
    </xf>
    <xf numFmtId="14" fontId="112" fillId="3" borderId="2" xfId="2" applyNumberFormat="1" applyFont="1" applyFill="1" applyBorder="1" applyAlignment="1">
      <alignment horizontal="center" vertical="center"/>
    </xf>
    <xf numFmtId="0" fontId="113" fillId="0" borderId="0" xfId="2" applyFont="1" applyAlignment="1">
      <alignment horizontal="center" vertical="center"/>
    </xf>
    <xf numFmtId="14" fontId="112" fillId="0" borderId="0" xfId="2" applyNumberFormat="1" applyFont="1" applyAlignment="1">
      <alignment horizontal="center" vertical="center"/>
    </xf>
    <xf numFmtId="0" fontId="107" fillId="24" borderId="109" xfId="0" applyFont="1" applyFill="1" applyBorder="1" applyAlignment="1">
      <alignment horizontal="left" vertical="center"/>
    </xf>
    <xf numFmtId="0" fontId="107" fillId="24" borderId="110" xfId="0" applyFont="1" applyFill="1" applyBorder="1" applyAlignment="1">
      <alignment horizontal="left" vertical="center"/>
    </xf>
    <xf numFmtId="0" fontId="117" fillId="24" borderId="108" xfId="0" applyFont="1" applyFill="1" applyBorder="1" applyAlignment="1">
      <alignment horizontal="left" vertical="center"/>
    </xf>
    <xf numFmtId="0" fontId="0" fillId="0" borderId="13" xfId="0" applyBorder="1" applyAlignment="1">
      <alignment vertical="top" wrapText="1"/>
    </xf>
    <xf numFmtId="0" fontId="23" fillId="22" borderId="3" xfId="2" applyFont="1" applyFill="1" applyBorder="1" applyAlignment="1">
      <alignment horizontal="center" vertical="center" wrapText="1"/>
    </xf>
    <xf numFmtId="0" fontId="24" fillId="20" borderId="8" xfId="2" applyFont="1" applyFill="1" applyBorder="1" applyAlignment="1">
      <alignment horizontal="center" vertical="center" wrapText="1"/>
    </xf>
    <xf numFmtId="0" fontId="8" fillId="0" borderId="0" xfId="1" applyAlignment="1" applyProtection="1">
      <alignment vertical="center" wrapText="1"/>
    </xf>
    <xf numFmtId="0" fontId="0" fillId="35" borderId="0" xfId="0" applyFill="1">
      <alignment vertical="center"/>
    </xf>
    <xf numFmtId="0" fontId="126" fillId="35" borderId="0" xfId="0" applyFont="1" applyFill="1">
      <alignment vertical="center"/>
    </xf>
    <xf numFmtId="0" fontId="127" fillId="35" borderId="0" xfId="0" applyFont="1" applyFill="1">
      <alignment vertical="center"/>
    </xf>
    <xf numFmtId="0" fontId="128" fillId="35" borderId="0" xfId="0" applyFont="1" applyFill="1">
      <alignment vertical="center"/>
    </xf>
    <xf numFmtId="0" fontId="129" fillId="35" borderId="0" xfId="0" applyFont="1" applyFill="1">
      <alignment vertical="center"/>
    </xf>
    <xf numFmtId="0" fontId="77" fillId="35" borderId="0" xfId="0" applyFont="1" applyFill="1">
      <alignment vertical="center"/>
    </xf>
    <xf numFmtId="0" fontId="23" fillId="33" borderId="3" xfId="2" applyFont="1" applyFill="1" applyBorder="1" applyAlignment="1">
      <alignment horizontal="center" vertical="center" wrapText="1"/>
    </xf>
    <xf numFmtId="184" fontId="132" fillId="25" borderId="0" xfId="0" applyNumberFormat="1" applyFont="1" applyFill="1" applyAlignment="1">
      <alignment vertical="center" wrapText="1"/>
    </xf>
    <xf numFmtId="0" fontId="122" fillId="24" borderId="0" xfId="0" applyFont="1" applyFill="1">
      <alignment vertical="center"/>
    </xf>
    <xf numFmtId="177" fontId="132" fillId="25" borderId="0" xfId="0" applyNumberFormat="1" applyFont="1" applyFill="1" applyAlignment="1">
      <alignment horizontal="right" vertical="center" wrapText="1"/>
    </xf>
    <xf numFmtId="0" fontId="133" fillId="25" borderId="0" xfId="0" applyFont="1" applyFill="1" applyAlignment="1">
      <alignment vertical="center" wrapText="1"/>
    </xf>
    <xf numFmtId="0" fontId="6" fillId="0" borderId="67" xfId="0" applyFont="1" applyBorder="1">
      <alignment vertical="center"/>
    </xf>
    <xf numFmtId="0" fontId="6" fillId="0" borderId="44" xfId="0" applyFont="1" applyBorder="1">
      <alignment vertical="center"/>
    </xf>
    <xf numFmtId="0" fontId="6" fillId="0" borderId="68" xfId="0" applyFont="1" applyBorder="1">
      <alignment vertical="center"/>
    </xf>
    <xf numFmtId="0" fontId="6" fillId="0" borderId="0" xfId="0" applyFont="1">
      <alignment vertical="center"/>
    </xf>
    <xf numFmtId="0" fontId="111" fillId="0" borderId="68" xfId="0" applyFont="1" applyBorder="1">
      <alignment vertical="center"/>
    </xf>
    <xf numFmtId="0" fontId="111" fillId="0" borderId="0" xfId="0" applyFont="1">
      <alignment vertical="center"/>
    </xf>
    <xf numFmtId="0" fontId="111" fillId="5" borderId="68" xfId="0" applyFont="1" applyFill="1" applyBorder="1">
      <alignment vertical="center"/>
    </xf>
    <xf numFmtId="0" fontId="111" fillId="5" borderId="0" xfId="0" applyFont="1" applyFill="1">
      <alignment vertical="center"/>
    </xf>
    <xf numFmtId="0" fontId="6" fillId="5" borderId="148" xfId="2" applyFill="1" applyBorder="1">
      <alignment vertical="center"/>
    </xf>
    <xf numFmtId="0" fontId="6" fillId="0" borderId="148" xfId="2" applyBorder="1">
      <alignment vertical="center"/>
    </xf>
    <xf numFmtId="3" fontId="138" fillId="20" borderId="0" xfId="0" applyNumberFormat="1" applyFont="1" applyFill="1" applyAlignment="1">
      <alignment vertical="center" wrapText="1"/>
    </xf>
    <xf numFmtId="0" fontId="114" fillId="20" borderId="146" xfId="17" applyFont="1" applyFill="1" applyBorder="1" applyAlignment="1">
      <alignment horizontal="center" vertical="center" wrapText="1"/>
    </xf>
    <xf numFmtId="14" fontId="114" fillId="20" borderId="147" xfId="17" applyNumberFormat="1" applyFont="1" applyFill="1" applyBorder="1" applyAlignment="1">
      <alignment horizontal="center" vertical="center"/>
    </xf>
    <xf numFmtId="185" fontId="138" fillId="20" borderId="0" xfId="0" applyNumberFormat="1" applyFont="1" applyFill="1" applyAlignment="1">
      <alignment horizontal="right" vertical="center" wrapText="1"/>
    </xf>
    <xf numFmtId="0" fontId="6" fillId="0" borderId="0" xfId="2" applyAlignment="1">
      <alignment horizontal="left" vertical="top"/>
    </xf>
    <xf numFmtId="0" fontId="6" fillId="36" borderId="159" xfId="2" applyFill="1" applyBorder="1" applyAlignment="1">
      <alignment horizontal="left" vertical="top"/>
    </xf>
    <xf numFmtId="0" fontId="8" fillId="36" borderId="158" xfId="1" applyFill="1" applyBorder="1" applyAlignment="1" applyProtection="1">
      <alignment horizontal="left" vertical="top"/>
    </xf>
    <xf numFmtId="14" fontId="19" fillId="3" borderId="101" xfId="2" applyNumberFormat="1" applyFont="1" applyFill="1" applyBorder="1" applyAlignment="1">
      <alignment horizontal="center" vertical="center" shrinkToFit="1"/>
    </xf>
    <xf numFmtId="14" fontId="27" fillId="3" borderId="101" xfId="1" applyNumberFormat="1" applyFont="1" applyFill="1" applyBorder="1" applyAlignment="1" applyProtection="1">
      <alignment horizontal="center" vertical="center" wrapText="1" shrinkToFit="1"/>
    </xf>
    <xf numFmtId="0" fontId="8" fillId="0" borderId="106" xfId="1" applyFill="1" applyBorder="1" applyAlignment="1" applyProtection="1">
      <alignment vertical="center" wrapText="1"/>
    </xf>
    <xf numFmtId="0" fontId="102" fillId="0" borderId="0" xfId="17" applyFont="1" applyAlignment="1">
      <alignment horizontal="left" vertical="center"/>
    </xf>
    <xf numFmtId="0" fontId="71" fillId="25" borderId="0" xfId="0" applyFont="1" applyFill="1" applyAlignment="1">
      <alignment vertical="top" wrapText="1"/>
    </xf>
    <xf numFmtId="185" fontId="140" fillId="20" borderId="0" xfId="0" applyNumberFormat="1" applyFont="1" applyFill="1" applyAlignment="1">
      <alignment horizontal="right" vertical="center"/>
    </xf>
    <xf numFmtId="185" fontId="140" fillId="0" borderId="0" xfId="0" applyNumberFormat="1" applyFont="1" applyAlignment="1">
      <alignment horizontal="right" vertical="center"/>
    </xf>
    <xf numFmtId="184" fontId="133" fillId="25" borderId="0" xfId="0" applyNumberFormat="1" applyFont="1" applyFill="1" applyAlignment="1">
      <alignment horizontal="center" vertical="center" wrapText="1"/>
    </xf>
    <xf numFmtId="0" fontId="144" fillId="2" borderId="63" xfId="2" applyFont="1" applyFill="1" applyBorder="1" applyAlignment="1">
      <alignment vertical="top" wrapText="1"/>
    </xf>
    <xf numFmtId="0" fontId="112" fillId="22" borderId="41" xfId="2" applyFont="1" applyFill="1" applyBorder="1" applyAlignment="1">
      <alignment horizontal="center" vertical="center"/>
    </xf>
    <xf numFmtId="0" fontId="112" fillId="22" borderId="9" xfId="2" applyFont="1" applyFill="1" applyBorder="1" applyAlignment="1">
      <alignment horizontal="center" vertical="center" wrapText="1"/>
    </xf>
    <xf numFmtId="0" fontId="112" fillId="22" borderId="39" xfId="2" applyFont="1" applyFill="1" applyBorder="1" applyAlignment="1">
      <alignment horizontal="center" vertical="center"/>
    </xf>
    <xf numFmtId="0" fontId="8" fillId="0" borderId="0" xfId="1" applyFill="1" applyBorder="1" applyAlignment="1" applyProtection="1">
      <alignment vertical="center" wrapText="1"/>
    </xf>
    <xf numFmtId="0" fontId="18" fillId="22" borderId="168" xfId="2" applyFont="1" applyFill="1" applyBorder="1" applyAlignment="1">
      <alignment horizontal="center" vertical="center" wrapText="1"/>
    </xf>
    <xf numFmtId="0" fontId="8" fillId="0" borderId="171" xfId="1" applyFill="1" applyBorder="1" applyAlignment="1" applyProtection="1">
      <alignment vertical="center" wrapText="1"/>
    </xf>
    <xf numFmtId="0" fontId="18" fillId="22" borderId="172" xfId="1" applyFont="1" applyFill="1" applyBorder="1" applyAlignment="1" applyProtection="1">
      <alignment horizontal="center" vertical="center" wrapText="1"/>
    </xf>
    <xf numFmtId="0" fontId="141" fillId="20" borderId="0" xfId="0" applyFont="1" applyFill="1" applyAlignment="1">
      <alignment vertical="center" wrapText="1"/>
    </xf>
    <xf numFmtId="0" fontId="138" fillId="20" borderId="0" xfId="0" applyFont="1" applyFill="1" applyAlignment="1">
      <alignment vertical="center" wrapText="1"/>
    </xf>
    <xf numFmtId="0" fontId="109" fillId="0" borderId="28" xfId="2" applyFont="1" applyBorder="1" applyAlignment="1">
      <alignment vertical="center" shrinkToFit="1"/>
    </xf>
    <xf numFmtId="0" fontId="147" fillId="0" borderId="0" xfId="0" applyFont="1" applyAlignment="1">
      <alignment vertical="center" wrapText="1"/>
    </xf>
    <xf numFmtId="0" fontId="148" fillId="0" borderId="0" xfId="0" applyFont="1" applyAlignment="1">
      <alignment vertical="center" wrapText="1"/>
    </xf>
    <xf numFmtId="3" fontId="136" fillId="25" borderId="0" xfId="0" applyNumberFormat="1" applyFont="1" applyFill="1">
      <alignment vertical="center"/>
    </xf>
    <xf numFmtId="3" fontId="132" fillId="25" borderId="0" xfId="0" applyNumberFormat="1" applyFont="1" applyFill="1" applyAlignment="1">
      <alignment horizontal="right" vertical="center" wrapText="1"/>
    </xf>
    <xf numFmtId="0" fontId="27" fillId="0" borderId="95" xfId="2" applyFont="1" applyBorder="1" applyAlignment="1">
      <alignment vertical="top" wrapText="1"/>
    </xf>
    <xf numFmtId="0" fontId="18" fillId="24" borderId="164" xfId="2" applyFont="1" applyFill="1" applyBorder="1" applyAlignment="1">
      <alignment horizontal="center" vertical="center" wrapText="1"/>
    </xf>
    <xf numFmtId="0" fontId="108" fillId="24" borderId="165" xfId="2" applyFont="1" applyFill="1" applyBorder="1" applyAlignment="1">
      <alignment horizontal="center" vertical="center"/>
    </xf>
    <xf numFmtId="0" fontId="108" fillId="24" borderId="166" xfId="2" applyFont="1" applyFill="1" applyBorder="1" applyAlignment="1">
      <alignment horizontal="center" vertical="center"/>
    </xf>
    <xf numFmtId="0" fontId="150" fillId="20" borderId="8" xfId="0" applyFont="1" applyFill="1" applyBorder="1" applyAlignment="1">
      <alignment horizontal="center" vertical="center" wrapText="1"/>
    </xf>
    <xf numFmtId="177" fontId="151" fillId="20" borderId="8" xfId="2" applyNumberFormat="1" applyFont="1" applyFill="1" applyBorder="1" applyAlignment="1">
      <alignment horizontal="center" vertical="center" shrinkToFit="1"/>
    </xf>
    <xf numFmtId="0" fontId="6" fillId="0" borderId="0" xfId="2" applyAlignment="1">
      <alignment horizontal="left" vertical="center"/>
    </xf>
    <xf numFmtId="0" fontId="154" fillId="5" borderId="68" xfId="0" applyFont="1" applyFill="1" applyBorder="1">
      <alignment vertical="center"/>
    </xf>
    <xf numFmtId="0" fontId="154" fillId="5" borderId="0" xfId="0" applyFont="1" applyFill="1" applyAlignment="1">
      <alignment horizontal="left" vertical="center"/>
    </xf>
    <xf numFmtId="0" fontId="154" fillId="5" borderId="0" xfId="0" applyFont="1" applyFill="1">
      <alignment vertical="center"/>
    </xf>
    <xf numFmtId="176" fontId="154" fillId="5" borderId="0" xfId="0" applyNumberFormat="1" applyFont="1" applyFill="1" applyAlignment="1">
      <alignment horizontal="left" vertical="center"/>
    </xf>
    <xf numFmtId="183" fontId="154" fillId="5" borderId="0" xfId="0" applyNumberFormat="1" applyFont="1" applyFill="1" applyAlignment="1">
      <alignment horizontal="center" vertical="center"/>
    </xf>
    <xf numFmtId="0" fontId="154" fillId="5" borderId="68" xfId="0" applyFont="1" applyFill="1" applyBorder="1" applyAlignment="1">
      <alignment vertical="top"/>
    </xf>
    <xf numFmtId="0" fontId="154" fillId="5" borderId="0" xfId="0" applyFont="1" applyFill="1" applyAlignment="1">
      <alignment vertical="top"/>
    </xf>
    <xf numFmtId="14" fontId="154" fillId="5" borderId="0" xfId="0" applyNumberFormat="1" applyFont="1" applyFill="1" applyAlignment="1">
      <alignment horizontal="left" vertical="center"/>
    </xf>
    <xf numFmtId="14" fontId="154" fillId="0" borderId="0" xfId="0" applyNumberFormat="1" applyFont="1">
      <alignment vertical="center"/>
    </xf>
    <xf numFmtId="0" fontId="155" fillId="0" borderId="0" xfId="0" applyFont="1">
      <alignment vertical="center"/>
    </xf>
    <xf numFmtId="0" fontId="6" fillId="0" borderId="62" xfId="2" applyBorder="1" applyAlignment="1">
      <alignment vertical="top" wrapText="1"/>
    </xf>
    <xf numFmtId="0" fontId="8" fillId="36" borderId="134" xfId="1" applyFill="1" applyBorder="1" applyAlignment="1" applyProtection="1">
      <alignment horizontal="left" vertical="top"/>
    </xf>
    <xf numFmtId="0" fontId="6" fillId="36" borderId="157" xfId="2" applyFill="1" applyBorder="1" applyAlignment="1">
      <alignment horizontal="left" vertical="top"/>
    </xf>
    <xf numFmtId="0" fontId="37" fillId="0" borderId="0" xfId="17" applyFont="1">
      <alignment vertical="center"/>
    </xf>
    <xf numFmtId="0" fontId="93" fillId="0" borderId="0" xfId="17" applyFont="1" applyAlignment="1">
      <alignment horizontal="left" vertical="center"/>
    </xf>
    <xf numFmtId="0" fontId="35" fillId="9" borderId="0" xfId="2" applyFont="1" applyFill="1" applyAlignment="1">
      <alignment horizontal="center" vertical="center"/>
    </xf>
    <xf numFmtId="0" fontId="43" fillId="0" borderId="0" xfId="17" applyFont="1">
      <alignment vertical="center"/>
    </xf>
    <xf numFmtId="0" fontId="14" fillId="0" borderId="0" xfId="17" applyFont="1" applyAlignment="1">
      <alignment horizontal="center" vertical="center"/>
    </xf>
    <xf numFmtId="14" fontId="1" fillId="0" borderId="46"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43" fillId="0" borderId="0" xfId="17" applyFont="1" applyAlignment="1">
      <alignment vertical="top" wrapText="1"/>
    </xf>
    <xf numFmtId="0" fontId="1" fillId="10" borderId="0" xfId="17" applyFill="1" applyAlignment="1">
      <alignment horizontal="center" vertical="center"/>
    </xf>
    <xf numFmtId="0" fontId="1" fillId="0" borderId="46" xfId="17" applyBorder="1">
      <alignment vertical="center"/>
    </xf>
    <xf numFmtId="0" fontId="6" fillId="10" borderId="0" xfId="2" applyFill="1" applyAlignment="1">
      <alignment vertical="center" wrapText="1"/>
    </xf>
    <xf numFmtId="0" fontId="38" fillId="0" borderId="0" xfId="17" applyFont="1">
      <alignment vertical="center"/>
    </xf>
    <xf numFmtId="0" fontId="47" fillId="0" borderId="0" xfId="17" applyFont="1" applyAlignment="1">
      <alignment horizontal="center" vertical="center" wrapText="1"/>
    </xf>
    <xf numFmtId="0" fontId="48" fillId="0" borderId="0" xfId="17" applyFont="1">
      <alignment vertical="center"/>
    </xf>
    <xf numFmtId="0" fontId="49" fillId="0" borderId="0" xfId="17" applyFont="1" applyAlignment="1">
      <alignment horizontal="left" vertical="center"/>
    </xf>
    <xf numFmtId="0" fontId="50" fillId="0" borderId="49" xfId="17" applyFont="1" applyBorder="1">
      <alignment vertical="center"/>
    </xf>
    <xf numFmtId="0" fontId="50" fillId="0" borderId="49" xfId="17" applyFont="1" applyBorder="1" applyAlignment="1">
      <alignment horizontal="right" vertical="center"/>
    </xf>
    <xf numFmtId="0" fontId="38" fillId="0" borderId="51" xfId="17" applyFont="1" applyBorder="1" applyAlignment="1">
      <alignment horizontal="center" vertical="center"/>
    </xf>
    <xf numFmtId="0" fontId="38" fillId="0" borderId="182" xfId="17" applyFont="1" applyBorder="1" applyAlignment="1">
      <alignment horizontal="center" vertical="center" wrapText="1"/>
    </xf>
    <xf numFmtId="0" fontId="51" fillId="0" borderId="0" xfId="17" applyFont="1" applyAlignment="1">
      <alignment horizontal="center" vertical="center"/>
    </xf>
    <xf numFmtId="0" fontId="52" fillId="0" borderId="0" xfId="17" applyFont="1" applyAlignment="1">
      <alignment horizontal="center" vertical="center"/>
    </xf>
    <xf numFmtId="0" fontId="53" fillId="0" borderId="0" xfId="17" applyFont="1" applyAlignment="1">
      <alignment horizontal="center" vertical="center" wrapText="1"/>
    </xf>
    <xf numFmtId="0" fontId="54" fillId="0" borderId="0" xfId="17" applyFont="1" applyAlignment="1">
      <alignment horizontal="center" vertical="center"/>
    </xf>
    <xf numFmtId="0" fontId="1" fillId="0" borderId="0" xfId="17" applyAlignment="1">
      <alignment vertical="center" shrinkToFit="1"/>
    </xf>
    <xf numFmtId="0" fontId="12" fillId="0" borderId="183" xfId="17" applyFont="1" applyBorder="1" applyAlignment="1">
      <alignment horizontal="center" vertical="center" shrinkToFit="1"/>
    </xf>
    <xf numFmtId="0" fontId="50" fillId="0" borderId="52" xfId="17" applyFont="1" applyBorder="1" applyAlignment="1">
      <alignment vertical="center" shrinkToFit="1"/>
    </xf>
    <xf numFmtId="0" fontId="50" fillId="0" borderId="52" xfId="17" applyFont="1" applyBorder="1" applyAlignment="1">
      <alignment horizontal="center" vertical="center"/>
    </xf>
    <xf numFmtId="0" fontId="1" fillId="0" borderId="138" xfId="17" applyBorder="1" applyAlignment="1">
      <alignment horizontal="center" vertical="center" wrapText="1"/>
    </xf>
    <xf numFmtId="0" fontId="1" fillId="0" borderId="139" xfId="17" applyBorder="1" applyAlignment="1">
      <alignment horizontal="center" vertical="center"/>
    </xf>
    <xf numFmtId="0" fontId="13" fillId="0" borderId="141" xfId="2" applyFont="1" applyBorder="1" applyAlignment="1">
      <alignment horizontal="center" vertical="center" wrapText="1"/>
    </xf>
    <xf numFmtId="0" fontId="13" fillId="0" borderId="142" xfId="2" applyFont="1" applyBorder="1" applyAlignment="1">
      <alignment horizontal="center" vertical="center" wrapText="1"/>
    </xf>
    <xf numFmtId="0" fontId="13" fillId="0" borderId="17" xfId="2" applyFont="1" applyBorder="1" applyAlignment="1">
      <alignment horizontal="center" vertical="center" wrapText="1"/>
    </xf>
    <xf numFmtId="0" fontId="1" fillId="20" borderId="145"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20" borderId="8" xfId="2" applyNumberFormat="1" applyFill="1" applyBorder="1" applyAlignment="1">
      <alignment horizontal="center" vertical="center" shrinkToFit="1"/>
    </xf>
    <xf numFmtId="177" fontId="1" fillId="20" borderId="38"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3"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2"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2"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4"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91" fillId="5" borderId="0" xfId="2" applyFont="1" applyFill="1" applyAlignment="1">
      <alignment horizontal="center" vertical="center"/>
    </xf>
    <xf numFmtId="0" fontId="78" fillId="5" borderId="0" xfId="2" applyFont="1" applyFill="1" applyAlignment="1">
      <alignment horizontal="left" vertical="center"/>
    </xf>
    <xf numFmtId="0" fontId="1" fillId="0" borderId="0" xfId="2" applyFont="1">
      <alignment vertical="center"/>
    </xf>
    <xf numFmtId="0" fontId="50" fillId="20" borderId="183" xfId="16" applyFont="1" applyFill="1" applyBorder="1">
      <alignment vertical="center"/>
    </xf>
    <xf numFmtId="0" fontId="50" fillId="20" borderId="184" xfId="16" applyFont="1" applyFill="1" applyBorder="1">
      <alignment vertical="center"/>
    </xf>
    <xf numFmtId="0" fontId="10" fillId="20" borderId="184" xfId="16" applyFont="1" applyFill="1" applyBorder="1">
      <alignment vertical="center"/>
    </xf>
    <xf numFmtId="0" fontId="37" fillId="0" borderId="0" xfId="17" applyFont="1" applyAlignment="1">
      <alignment horizontal="left" vertical="center" indent="2"/>
    </xf>
    <xf numFmtId="0" fontId="137" fillId="26" borderId="0" xfId="0" applyFont="1" applyFill="1">
      <alignment vertical="center"/>
    </xf>
    <xf numFmtId="0" fontId="156" fillId="0" borderId="0" xfId="17" applyFont="1">
      <alignment vertical="center"/>
    </xf>
    <xf numFmtId="10" fontId="133" fillId="25" borderId="0" xfId="0" applyNumberFormat="1" applyFont="1" applyFill="1" applyAlignment="1">
      <alignment horizontal="center" vertical="center" wrapText="1"/>
    </xf>
    <xf numFmtId="3" fontId="132" fillId="25" borderId="0" xfId="0" applyNumberFormat="1" applyFont="1" applyFill="1" applyAlignment="1">
      <alignment vertical="center" wrapText="1"/>
    </xf>
    <xf numFmtId="0" fontId="1" fillId="20" borderId="0" xfId="2" applyFont="1" applyFill="1">
      <alignment vertical="center"/>
    </xf>
    <xf numFmtId="0" fontId="24" fillId="20" borderId="38" xfId="2" applyFont="1" applyFill="1" applyBorder="1" applyAlignment="1">
      <alignment horizontal="center" vertical="top" wrapText="1"/>
    </xf>
    <xf numFmtId="0" fontId="23" fillId="20" borderId="185" xfId="2" applyFont="1" applyFill="1" applyBorder="1" applyAlignment="1">
      <alignment horizontal="left" vertical="center"/>
    </xf>
    <xf numFmtId="0" fontId="23" fillId="20"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8" borderId="102" xfId="2" applyNumberFormat="1" applyFont="1" applyFill="1" applyBorder="1" applyAlignment="1">
      <alignment horizontal="center" vertical="center" wrapText="1"/>
    </xf>
    <xf numFmtId="177" fontId="13" fillId="38" borderId="8" xfId="2" applyNumberFormat="1" applyFont="1" applyFill="1" applyBorder="1" applyAlignment="1">
      <alignment horizontal="center" vertical="center" shrinkToFit="1"/>
    </xf>
    <xf numFmtId="14" fontId="26" fillId="20" borderId="0" xfId="2" applyNumberFormat="1" applyFont="1" applyFill="1" applyAlignment="1">
      <alignment horizontal="left" vertical="center"/>
    </xf>
    <xf numFmtId="0" fontId="26" fillId="20" borderId="0" xfId="19" applyFont="1" applyFill="1">
      <alignment vertical="center"/>
    </xf>
    <xf numFmtId="0" fontId="26" fillId="20" borderId="0" xfId="2" applyFont="1" applyFill="1" applyAlignment="1">
      <alignment horizontal="left" vertical="center"/>
    </xf>
    <xf numFmtId="0" fontId="41" fillId="20"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20" borderId="8" xfId="2" applyNumberFormat="1" applyFont="1" applyFill="1" applyBorder="1" applyAlignment="1">
      <alignment horizontal="center" vertical="center" shrinkToFit="1"/>
    </xf>
    <xf numFmtId="177" fontId="13" fillId="20" borderId="101" xfId="2" applyNumberFormat="1" applyFont="1" applyFill="1" applyBorder="1" applyAlignment="1">
      <alignment horizontal="center" vertical="center" wrapText="1"/>
    </xf>
    <xf numFmtId="0" fontId="13" fillId="0" borderId="186" xfId="2" applyFont="1" applyBorder="1" applyAlignment="1">
      <alignment horizontal="center" vertical="center" wrapText="1"/>
    </xf>
    <xf numFmtId="0" fontId="13" fillId="0" borderId="187" xfId="2" applyFont="1" applyBorder="1" applyAlignment="1">
      <alignment horizontal="center" vertical="center" wrapText="1"/>
    </xf>
    <xf numFmtId="0" fontId="13" fillId="0" borderId="188" xfId="2" applyFont="1" applyBorder="1" applyAlignment="1">
      <alignment horizontal="center" vertical="center" wrapText="1"/>
    </xf>
    <xf numFmtId="0" fontId="13" fillId="0" borderId="186" xfId="2" applyFont="1" applyBorder="1" applyAlignment="1">
      <alignment horizontal="center" vertical="center"/>
    </xf>
    <xf numFmtId="0" fontId="13" fillId="5" borderId="186" xfId="2" applyFont="1" applyFill="1" applyBorder="1" applyAlignment="1">
      <alignment horizontal="center" vertical="center" wrapText="1"/>
    </xf>
    <xf numFmtId="0" fontId="150" fillId="20" borderId="149" xfId="0" applyFont="1" applyFill="1" applyBorder="1" applyAlignment="1">
      <alignment horizontal="center" vertical="center" wrapText="1"/>
    </xf>
    <xf numFmtId="0" fontId="150" fillId="20" borderId="177" xfId="0" applyFont="1" applyFill="1" applyBorder="1" applyAlignment="1">
      <alignment horizontal="center" vertical="center" wrapText="1"/>
    </xf>
    <xf numFmtId="0" fontId="123" fillId="32" borderId="189" xfId="2" applyFont="1" applyFill="1" applyBorder="1" applyAlignment="1">
      <alignment horizontal="center" vertical="center" wrapText="1"/>
    </xf>
    <xf numFmtId="0" fontId="124" fillId="32" borderId="190" xfId="2" applyFont="1" applyFill="1" applyBorder="1" applyAlignment="1">
      <alignment horizontal="center" vertical="center" wrapText="1"/>
    </xf>
    <xf numFmtId="0" fontId="121" fillId="32" borderId="190" xfId="2" applyFont="1" applyFill="1" applyBorder="1" applyAlignment="1">
      <alignment horizontal="center" vertical="center"/>
    </xf>
    <xf numFmtId="0" fontId="121" fillId="32" borderId="191" xfId="2" applyFont="1" applyFill="1" applyBorder="1" applyAlignment="1">
      <alignment horizontal="center" vertical="center"/>
    </xf>
    <xf numFmtId="0" fontId="103" fillId="0" borderId="130" xfId="0" applyFont="1" applyBorder="1" applyAlignment="1">
      <alignment horizontal="center" vertical="center" wrapText="1"/>
    </xf>
    <xf numFmtId="0" fontId="145" fillId="39" borderId="105" xfId="0" applyFont="1" applyFill="1" applyBorder="1" applyAlignment="1">
      <alignment horizontal="center" vertical="center" wrapText="1"/>
    </xf>
    <xf numFmtId="0" fontId="112" fillId="22" borderId="26" xfId="2" applyFont="1" applyFill="1" applyBorder="1" applyAlignment="1">
      <alignment horizontal="center" vertical="center"/>
    </xf>
    <xf numFmtId="14" fontId="112" fillId="22" borderId="27" xfId="2" applyNumberFormat="1" applyFont="1" applyFill="1" applyBorder="1" applyAlignment="1">
      <alignment horizontal="center" vertical="center"/>
    </xf>
    <xf numFmtId="0" fontId="6" fillId="20" borderId="0" xfId="2" applyFill="1" applyAlignment="1">
      <alignment vertical="center" wrapText="1"/>
    </xf>
    <xf numFmtId="0" fontId="0" fillId="25" borderId="0" xfId="0" applyFill="1" applyAlignment="1">
      <alignment horizontal="left" vertical="top"/>
    </xf>
    <xf numFmtId="3" fontId="13" fillId="20" borderId="0" xfId="0" applyNumberFormat="1" applyFont="1" applyFill="1" applyAlignment="1">
      <alignment horizontal="center" vertical="center"/>
    </xf>
    <xf numFmtId="14" fontId="108" fillId="24" borderId="167" xfId="2" applyNumberFormat="1" applyFont="1" applyFill="1" applyBorder="1" applyAlignment="1">
      <alignment horizontal="center" vertical="center"/>
    </xf>
    <xf numFmtId="0" fontId="13" fillId="0" borderId="0" xfId="2" applyFont="1" applyAlignment="1">
      <alignment horizontal="center" vertical="center"/>
    </xf>
    <xf numFmtId="14" fontId="108" fillId="0" borderId="0" xfId="2" applyNumberFormat="1" applyFont="1" applyAlignment="1">
      <alignment horizontal="center" vertical="center"/>
    </xf>
    <xf numFmtId="0" fontId="13" fillId="0" borderId="0" xfId="2" applyFont="1" applyAlignment="1">
      <alignment vertical="top" wrapText="1"/>
    </xf>
    <xf numFmtId="0" fontId="157" fillId="0" borderId="0" xfId="0" applyFont="1">
      <alignment vertical="center"/>
    </xf>
    <xf numFmtId="0" fontId="165" fillId="0" borderId="0" xfId="0" applyFont="1" applyAlignment="1">
      <alignment vertical="center" wrapText="1"/>
    </xf>
    <xf numFmtId="0" fontId="41" fillId="0" borderId="0" xfId="17" applyFont="1" applyAlignment="1">
      <alignment horizontal="center" vertical="center"/>
    </xf>
    <xf numFmtId="0" fontId="154" fillId="5" borderId="0" xfId="0" applyFont="1" applyFill="1" applyAlignment="1">
      <alignment horizontal="left" vertical="top"/>
    </xf>
    <xf numFmtId="0" fontId="167" fillId="22" borderId="174" xfId="1" applyFont="1" applyFill="1" applyBorder="1" applyAlignment="1" applyProtection="1">
      <alignment horizontal="center" vertical="center" wrapText="1"/>
    </xf>
    <xf numFmtId="0" fontId="166" fillId="20" borderId="0" xfId="17" applyFont="1" applyFill="1" applyAlignment="1">
      <alignment horizontal="left" vertical="center"/>
    </xf>
    <xf numFmtId="3" fontId="147" fillId="0" borderId="0" xfId="0" applyNumberFormat="1" applyFont="1" applyAlignment="1">
      <alignment vertical="center" wrapText="1"/>
    </xf>
    <xf numFmtId="0" fontId="111" fillId="20" borderId="0" xfId="0" applyFont="1" applyFill="1">
      <alignment vertical="center"/>
    </xf>
    <xf numFmtId="3" fontId="169" fillId="25" borderId="0" xfId="0" applyNumberFormat="1" applyFont="1" applyFill="1" applyAlignment="1">
      <alignment vertical="top" wrapText="1"/>
    </xf>
    <xf numFmtId="0" fontId="168" fillId="25" borderId="0" xfId="0" applyFont="1" applyFill="1" applyAlignment="1">
      <alignment vertical="top" wrapText="1"/>
    </xf>
    <xf numFmtId="0" fontId="170" fillId="20" borderId="0" xfId="0" applyFont="1" applyFill="1" applyAlignment="1">
      <alignment vertical="top" wrapText="1"/>
    </xf>
    <xf numFmtId="3" fontId="0" fillId="0" borderId="0" xfId="0" applyNumberFormat="1">
      <alignment vertical="center"/>
    </xf>
    <xf numFmtId="0" fontId="108" fillId="0" borderId="0" xfId="2" applyFont="1" applyAlignment="1">
      <alignment vertical="top" wrapText="1"/>
    </xf>
    <xf numFmtId="3" fontId="72" fillId="25" borderId="0" xfId="0" applyNumberFormat="1" applyFont="1" applyFill="1" applyAlignment="1">
      <alignment vertical="top" wrapText="1"/>
    </xf>
    <xf numFmtId="0" fontId="8" fillId="0" borderId="202" xfId="1" applyBorder="1" applyAlignment="1" applyProtection="1">
      <alignment vertical="center" wrapText="1"/>
    </xf>
    <xf numFmtId="0" fontId="8" fillId="0" borderId="194" xfId="1" applyFill="1" applyBorder="1" applyAlignment="1" applyProtection="1">
      <alignment vertical="center" wrapText="1"/>
    </xf>
    <xf numFmtId="180" fontId="50" fillId="12" borderId="203" xfId="17" applyNumberFormat="1" applyFont="1" applyFill="1" applyBorder="1" applyAlignment="1">
      <alignment horizontal="center" vertical="center"/>
    </xf>
    <xf numFmtId="0" fontId="108" fillId="22" borderId="9" xfId="1" applyFont="1" applyFill="1" applyBorder="1" applyAlignment="1" applyProtection="1">
      <alignment horizontal="center" vertical="center" wrapText="1"/>
    </xf>
    <xf numFmtId="0" fontId="8" fillId="0" borderId="181" xfId="1" applyBorder="1" applyAlignment="1" applyProtection="1">
      <alignment vertical="center" wrapText="1"/>
    </xf>
    <xf numFmtId="0" fontId="174" fillId="3" borderId="9" xfId="2" applyFont="1" applyFill="1" applyBorder="1" applyAlignment="1">
      <alignment horizontal="center" vertical="center"/>
    </xf>
    <xf numFmtId="0" fontId="108" fillId="0" borderId="30" xfId="1" applyFont="1" applyBorder="1" applyAlignment="1" applyProtection="1">
      <alignment horizontal="left" vertical="top" wrapText="1"/>
    </xf>
    <xf numFmtId="0" fontId="146" fillId="40" borderId="97" xfId="2" applyFont="1" applyFill="1" applyBorder="1" applyAlignment="1">
      <alignment horizontal="center" vertical="center" wrapText="1" shrinkToFit="1"/>
    </xf>
    <xf numFmtId="0" fontId="21" fillId="0" borderId="94" xfId="1" applyFont="1" applyBorder="1" applyAlignment="1" applyProtection="1">
      <alignment vertical="top" wrapText="1"/>
    </xf>
    <xf numFmtId="3" fontId="175" fillId="25" borderId="0" xfId="0" applyNumberFormat="1" applyFont="1" applyFill="1" applyAlignment="1">
      <alignment vertical="center" wrapText="1"/>
    </xf>
    <xf numFmtId="0" fontId="8" fillId="0" borderId="0" xfId="1" applyFill="1" applyAlignment="1" applyProtection="1">
      <alignment vertical="center"/>
    </xf>
    <xf numFmtId="0" fontId="132" fillId="25" borderId="0" xfId="0" applyFont="1" applyFill="1" applyAlignment="1">
      <alignment vertical="top" wrapText="1"/>
    </xf>
    <xf numFmtId="3" fontId="176" fillId="25" borderId="0" xfId="0" applyNumberFormat="1" applyFont="1" applyFill="1">
      <alignment vertical="center"/>
    </xf>
    <xf numFmtId="185" fontId="177" fillId="0" borderId="0" xfId="0" applyNumberFormat="1" applyFont="1" applyAlignment="1">
      <alignment horizontal="left" vertical="center"/>
    </xf>
    <xf numFmtId="14" fontId="112" fillId="22" borderId="150" xfId="2" applyNumberFormat="1" applyFont="1" applyFill="1" applyBorder="1" applyAlignment="1">
      <alignment vertical="center" shrinkToFit="1"/>
    </xf>
    <xf numFmtId="0" fontId="173" fillId="20" borderId="163" xfId="1" applyFont="1" applyFill="1" applyBorder="1" applyAlignment="1" applyProtection="1">
      <alignment horizontal="left" vertical="top" wrapText="1"/>
    </xf>
    <xf numFmtId="0" fontId="28" fillId="22" borderId="204" xfId="0" applyFont="1" applyFill="1" applyBorder="1" applyAlignment="1">
      <alignment horizontal="center" vertical="center" wrapText="1"/>
    </xf>
    <xf numFmtId="14" fontId="29" fillId="22" borderId="205" xfId="2" applyNumberFormat="1" applyFont="1" applyFill="1" applyBorder="1" applyAlignment="1">
      <alignment horizontal="center" vertical="center" shrinkToFit="1"/>
    </xf>
    <xf numFmtId="0" fontId="108" fillId="22" borderId="206" xfId="2" applyFont="1" applyFill="1" applyBorder="1">
      <alignment vertical="center"/>
    </xf>
    <xf numFmtId="0" fontId="178" fillId="0" borderId="151" xfId="0" applyFont="1" applyBorder="1" applyAlignment="1">
      <alignment horizontal="left" vertical="top" wrapText="1"/>
    </xf>
    <xf numFmtId="14" fontId="108" fillId="22" borderId="207" xfId="1" applyNumberFormat="1" applyFont="1" applyFill="1" applyBorder="1" applyAlignment="1" applyProtection="1">
      <alignment vertical="center" wrapText="1"/>
    </xf>
    <xf numFmtId="14" fontId="108" fillId="22" borderId="209" xfId="1" applyNumberFormat="1" applyFont="1" applyFill="1" applyBorder="1" applyAlignment="1" applyProtection="1">
      <alignment vertical="center" wrapText="1"/>
    </xf>
    <xf numFmtId="0" fontId="172" fillId="25" borderId="0" xfId="0" applyFont="1" applyFill="1" applyAlignment="1">
      <alignment vertical="top" wrapText="1"/>
    </xf>
    <xf numFmtId="0" fontId="179" fillId="0" borderId="170" xfId="1" applyFont="1" applyFill="1" applyBorder="1" applyAlignment="1" applyProtection="1">
      <alignment vertical="top" wrapText="1"/>
    </xf>
    <xf numFmtId="0" fontId="91" fillId="24" borderId="0" xfId="2" applyFont="1" applyFill="1">
      <alignment vertical="center"/>
    </xf>
    <xf numFmtId="56" fontId="108" fillId="22" borderId="206" xfId="2" applyNumberFormat="1" applyFont="1" applyFill="1" applyBorder="1">
      <alignment vertical="center"/>
    </xf>
    <xf numFmtId="0" fontId="0" fillId="41" borderId="0" xfId="0" applyFill="1">
      <alignment vertical="center"/>
    </xf>
    <xf numFmtId="0" fontId="8" fillId="0" borderId="0" xfId="1" applyAlignment="1" applyProtection="1">
      <alignment vertical="center"/>
    </xf>
    <xf numFmtId="14" fontId="112" fillId="22" borderId="1" xfId="2" applyNumberFormat="1" applyFont="1" applyFill="1" applyBorder="1" applyAlignment="1">
      <alignment vertical="center" wrapText="1" shrinkToFit="1"/>
    </xf>
    <xf numFmtId="0" fontId="173" fillId="0" borderId="0" xfId="0" applyFont="1" applyAlignment="1">
      <alignment horizontal="left" vertical="top" wrapText="1"/>
    </xf>
    <xf numFmtId="0" fontId="18" fillId="22" borderId="212" xfId="2" applyFont="1" applyFill="1" applyBorder="1" applyAlignment="1">
      <alignment horizontal="center" vertical="center" wrapText="1"/>
    </xf>
    <xf numFmtId="0" fontId="183" fillId="5" borderId="17" xfId="2" applyFont="1" applyFill="1" applyBorder="1">
      <alignment vertical="center"/>
    </xf>
    <xf numFmtId="0" fontId="173" fillId="0" borderId="163" xfId="0" applyFont="1" applyBorder="1" applyAlignment="1">
      <alignment horizontal="left" vertical="top" wrapText="1"/>
    </xf>
    <xf numFmtId="0" fontId="76" fillId="0" borderId="0" xfId="0" applyFont="1">
      <alignment vertical="center"/>
    </xf>
    <xf numFmtId="0" fontId="186" fillId="5" borderId="14" xfId="2" applyFont="1" applyFill="1" applyBorder="1">
      <alignment vertical="center"/>
    </xf>
    <xf numFmtId="0" fontId="185" fillId="0" borderId="148" xfId="0" applyFont="1" applyBorder="1">
      <alignment vertical="center"/>
    </xf>
    <xf numFmtId="0" fontId="103" fillId="42" borderId="130" xfId="0" applyFont="1" applyFill="1" applyBorder="1" applyAlignment="1">
      <alignment horizontal="center" vertical="center" wrapText="1"/>
    </xf>
    <xf numFmtId="0" fontId="184" fillId="40" borderId="0" xfId="0" applyFont="1" applyFill="1" applyAlignment="1">
      <alignment horizontal="center" vertical="center" wrapText="1"/>
    </xf>
    <xf numFmtId="0" fontId="173" fillId="0" borderId="213" xfId="1" applyFont="1" applyFill="1" applyBorder="1" applyAlignment="1" applyProtection="1">
      <alignment vertical="top" wrapText="1"/>
    </xf>
    <xf numFmtId="3" fontId="132" fillId="25" borderId="215" xfId="0" applyNumberFormat="1" applyFont="1" applyFill="1" applyBorder="1" applyAlignment="1">
      <alignment horizontal="right" vertical="center" wrapText="1"/>
    </xf>
    <xf numFmtId="184" fontId="132" fillId="25" borderId="215" xfId="0" applyNumberFormat="1" applyFont="1" applyFill="1" applyBorder="1" applyAlignment="1">
      <alignment vertical="center" wrapText="1"/>
    </xf>
    <xf numFmtId="184" fontId="133" fillId="25" borderId="215" xfId="0" applyNumberFormat="1" applyFont="1" applyFill="1" applyBorder="1" applyAlignment="1">
      <alignment horizontal="center" vertical="center" wrapText="1"/>
    </xf>
    <xf numFmtId="3" fontId="152" fillId="25" borderId="0" xfId="0" applyNumberFormat="1" applyFont="1" applyFill="1" applyAlignment="1">
      <alignment vertical="center" wrapText="1"/>
    </xf>
    <xf numFmtId="177" fontId="133" fillId="25" borderId="0" xfId="0" applyNumberFormat="1" applyFont="1" applyFill="1" applyAlignment="1">
      <alignment horizontal="right" vertical="center" wrapText="1"/>
    </xf>
    <xf numFmtId="184" fontId="132" fillId="25" borderId="220" xfId="0" applyNumberFormat="1" applyFont="1" applyFill="1" applyBorder="1" applyAlignment="1">
      <alignment vertical="center" wrapText="1"/>
    </xf>
    <xf numFmtId="0" fontId="103" fillId="0" borderId="149" xfId="0" applyFont="1" applyBorder="1" applyAlignment="1">
      <alignment horizontal="center" vertical="center" wrapText="1"/>
    </xf>
    <xf numFmtId="14" fontId="13" fillId="22" borderId="1" xfId="1" applyNumberFormat="1" applyFont="1" applyFill="1" applyBorder="1" applyAlignment="1" applyProtection="1">
      <alignment horizontal="center" vertical="center" shrinkToFit="1"/>
    </xf>
    <xf numFmtId="177" fontId="13" fillId="20" borderId="222" xfId="2" applyNumberFormat="1" applyFont="1" applyFill="1" applyBorder="1" applyAlignment="1">
      <alignment horizontal="center" vertical="center" wrapText="1"/>
    </xf>
    <xf numFmtId="0" fontId="9" fillId="20" borderId="0" xfId="2" applyFont="1" applyFill="1" applyAlignment="1">
      <alignment horizontal="center" vertical="center" wrapText="1"/>
    </xf>
    <xf numFmtId="14" fontId="9" fillId="20" borderId="0" xfId="2" applyNumberFormat="1" applyFont="1" applyFill="1" applyAlignment="1">
      <alignment horizontal="center" vertical="center"/>
    </xf>
    <xf numFmtId="14" fontId="26" fillId="20" borderId="0" xfId="2" applyNumberFormat="1" applyFont="1" applyFill="1" applyAlignment="1">
      <alignment horizontal="center" vertical="center"/>
    </xf>
    <xf numFmtId="0" fontId="26" fillId="20" borderId="0" xfId="19" applyFont="1" applyFill="1" applyAlignment="1">
      <alignment horizontal="center" vertical="center"/>
    </xf>
    <xf numFmtId="0" fontId="26" fillId="20" borderId="0" xfId="19" applyFont="1" applyFill="1" applyAlignment="1">
      <alignment horizontal="center" vertical="center" wrapText="1"/>
    </xf>
    <xf numFmtId="3" fontId="132" fillId="25" borderId="215" xfId="0" applyNumberFormat="1" applyFont="1" applyFill="1" applyBorder="1">
      <alignment vertical="center"/>
    </xf>
    <xf numFmtId="3" fontId="136" fillId="25" borderId="220" xfId="0" applyNumberFormat="1" applyFont="1" applyFill="1" applyBorder="1">
      <alignment vertical="center"/>
    </xf>
    <xf numFmtId="3" fontId="136" fillId="25" borderId="0" xfId="0" applyNumberFormat="1" applyFont="1" applyFill="1" applyAlignment="1">
      <alignment horizontal="right" vertical="center"/>
    </xf>
    <xf numFmtId="3" fontId="133" fillId="25" borderId="0" xfId="0" applyNumberFormat="1" applyFont="1" applyFill="1">
      <alignment vertical="center"/>
    </xf>
    <xf numFmtId="3" fontId="136" fillId="25" borderId="0" xfId="0" applyNumberFormat="1" applyFont="1" applyFill="1" applyAlignment="1">
      <alignment vertical="center" wrapText="1"/>
    </xf>
    <xf numFmtId="184" fontId="133" fillId="25" borderId="220" xfId="0" applyNumberFormat="1" applyFont="1" applyFill="1" applyBorder="1" applyAlignment="1">
      <alignment horizontal="center" vertical="center" wrapText="1"/>
    </xf>
    <xf numFmtId="0" fontId="198" fillId="25" borderId="217" xfId="0" applyFont="1" applyFill="1" applyBorder="1" applyAlignment="1">
      <alignment horizontal="left" vertical="center" wrapText="1"/>
    </xf>
    <xf numFmtId="0" fontId="198" fillId="25" borderId="217" xfId="0" applyFont="1" applyFill="1" applyBorder="1" applyAlignment="1">
      <alignment horizontal="left" vertical="center"/>
    </xf>
    <xf numFmtId="0" fontId="198" fillId="25" borderId="217" xfId="0" applyFont="1" applyFill="1" applyBorder="1" applyAlignment="1">
      <alignment horizontal="left" vertical="center" shrinkToFit="1"/>
    </xf>
    <xf numFmtId="0" fontId="199" fillId="25" borderId="217" xfId="0" applyFont="1" applyFill="1" applyBorder="1" applyAlignment="1">
      <alignment horizontal="left" vertical="center" shrinkToFit="1"/>
    </xf>
    <xf numFmtId="0" fontId="198" fillId="25" borderId="214" xfId="0" applyFont="1" applyFill="1" applyBorder="1" applyAlignment="1">
      <alignment horizontal="left" vertical="center" wrapText="1"/>
    </xf>
    <xf numFmtId="0" fontId="197" fillId="25" borderId="217" xfId="0" applyFont="1" applyFill="1" applyBorder="1" applyAlignment="1">
      <alignment horizontal="left" vertical="center" wrapText="1"/>
    </xf>
    <xf numFmtId="184" fontId="153" fillId="43" borderId="0" xfId="0" applyNumberFormat="1" applyFont="1" applyFill="1" applyAlignment="1">
      <alignment horizontal="center" vertical="center" wrapText="1"/>
    </xf>
    <xf numFmtId="0" fontId="149" fillId="25" borderId="0" xfId="0" applyFont="1" applyFill="1" applyAlignment="1">
      <alignment vertical="top" wrapText="1"/>
    </xf>
    <xf numFmtId="0" fontId="171" fillId="20" borderId="210" xfId="0" applyFont="1" applyFill="1" applyBorder="1" applyAlignment="1">
      <alignment horizontal="left" vertical="center"/>
    </xf>
    <xf numFmtId="0" fontId="76" fillId="20" borderId="192" xfId="0" applyFont="1" applyFill="1" applyBorder="1" applyAlignment="1">
      <alignment horizontal="left" vertical="center"/>
    </xf>
    <xf numFmtId="14" fontId="76" fillId="20" borderId="192" xfId="0" applyNumberFormat="1" applyFont="1" applyFill="1" applyBorder="1" applyAlignment="1">
      <alignment horizontal="left" vertical="center"/>
    </xf>
    <xf numFmtId="14" fontId="76" fillId="20" borderId="211" xfId="0" applyNumberFormat="1" applyFont="1" applyFill="1" applyBorder="1" applyAlignment="1">
      <alignment horizontal="left" vertical="center"/>
    </xf>
    <xf numFmtId="184" fontId="206" fillId="43" borderId="0" xfId="0" applyNumberFormat="1" applyFont="1" applyFill="1" applyAlignment="1">
      <alignment horizontal="center" vertical="center" wrapText="1"/>
    </xf>
    <xf numFmtId="0" fontId="140" fillId="20" borderId="0" xfId="0" applyFont="1" applyFill="1" applyAlignment="1">
      <alignment horizontal="center" vertical="center" wrapText="1"/>
    </xf>
    <xf numFmtId="14" fontId="37" fillId="20" borderId="147" xfId="17" applyNumberFormat="1" applyFont="1" applyFill="1" applyBorder="1" applyAlignment="1">
      <alignment horizontal="center" vertical="center" wrapText="1"/>
    </xf>
    <xf numFmtId="0" fontId="37" fillId="20" borderId="146" xfId="17" applyFont="1" applyFill="1" applyBorder="1" applyAlignment="1">
      <alignment horizontal="center" vertical="center" wrapText="1"/>
    </xf>
    <xf numFmtId="14" fontId="37" fillId="20" borderId="147" xfId="17" applyNumberFormat="1" applyFont="1" applyFill="1" applyBorder="1" applyAlignment="1">
      <alignment horizontal="center" vertical="center"/>
    </xf>
    <xf numFmtId="0" fontId="1" fillId="20" borderId="146" xfId="17" applyFill="1" applyBorder="1" applyAlignment="1">
      <alignment horizontal="center" vertical="center" wrapText="1"/>
    </xf>
    <xf numFmtId="14" fontId="1" fillId="20" borderId="147" xfId="17" applyNumberFormat="1" applyFill="1" applyBorder="1" applyAlignment="1">
      <alignment horizontal="center" vertical="center"/>
    </xf>
    <xf numFmtId="0" fontId="155" fillId="5" borderId="0" xfId="0" applyFont="1" applyFill="1">
      <alignment vertical="center"/>
    </xf>
    <xf numFmtId="185" fontId="140" fillId="0" borderId="0" xfId="0" applyNumberFormat="1" applyFont="1" applyAlignment="1">
      <alignment horizontal="left" vertical="center"/>
    </xf>
    <xf numFmtId="184" fontId="125" fillId="43" borderId="0" xfId="0" applyNumberFormat="1" applyFont="1" applyFill="1" applyAlignment="1">
      <alignment horizontal="center" vertical="center" wrapText="1"/>
    </xf>
    <xf numFmtId="177" fontId="136" fillId="25" borderId="0" xfId="0" applyNumberFormat="1" applyFont="1" applyFill="1" applyAlignment="1">
      <alignment horizontal="right" vertical="center" wrapText="1"/>
    </xf>
    <xf numFmtId="184" fontId="133" fillId="25" borderId="218" xfId="0" applyNumberFormat="1" applyFont="1" applyFill="1" applyBorder="1" applyAlignment="1">
      <alignment vertical="center" wrapText="1"/>
    </xf>
    <xf numFmtId="0" fontId="208" fillId="30" borderId="223" xfId="0" applyFont="1" applyFill="1" applyBorder="1" applyAlignment="1">
      <alignment horizontal="left" vertical="center"/>
    </xf>
    <xf numFmtId="3" fontId="201" fillId="30" borderId="0" xfId="0" applyNumberFormat="1" applyFont="1" applyFill="1" applyAlignment="1">
      <alignment vertical="center" wrapText="1"/>
    </xf>
    <xf numFmtId="184" fontId="202" fillId="30" borderId="0" xfId="0" applyNumberFormat="1" applyFont="1" applyFill="1" applyAlignment="1">
      <alignment vertical="center" wrapText="1"/>
    </xf>
    <xf numFmtId="177" fontId="203" fillId="30" borderId="0" xfId="0" applyNumberFormat="1" applyFont="1" applyFill="1">
      <alignment vertical="center"/>
    </xf>
    <xf numFmtId="184" fontId="204" fillId="30" borderId="0" xfId="0" applyNumberFormat="1" applyFont="1" applyFill="1" applyAlignment="1">
      <alignment horizontal="center" vertical="center" wrapText="1"/>
    </xf>
    <xf numFmtId="184" fontId="125" fillId="30" borderId="224" xfId="0" applyNumberFormat="1" applyFont="1" applyFill="1" applyBorder="1" applyAlignment="1">
      <alignment vertical="center" wrapText="1"/>
    </xf>
    <xf numFmtId="0" fontId="200" fillId="25" borderId="217" xfId="0" applyFont="1" applyFill="1" applyBorder="1" applyAlignment="1">
      <alignment horizontal="left" vertical="center" shrinkToFit="1"/>
    </xf>
    <xf numFmtId="177" fontId="189" fillId="25" borderId="220" xfId="0" applyNumberFormat="1" applyFont="1" applyFill="1" applyBorder="1">
      <alignment vertical="center"/>
    </xf>
    <xf numFmtId="184" fontId="133" fillId="25" borderId="221" xfId="0" applyNumberFormat="1" applyFont="1" applyFill="1" applyBorder="1" applyAlignment="1">
      <alignment vertical="center" wrapText="1"/>
    </xf>
    <xf numFmtId="184" fontId="133" fillId="25" borderId="216" xfId="0" applyNumberFormat="1" applyFont="1" applyFill="1" applyBorder="1" applyAlignment="1">
      <alignment vertical="center" wrapText="1"/>
    </xf>
    <xf numFmtId="0" fontId="199" fillId="25" borderId="217" xfId="0" applyFont="1" applyFill="1" applyBorder="1" applyAlignment="1">
      <alignment horizontal="left" vertical="center" wrapText="1"/>
    </xf>
    <xf numFmtId="0" fontId="209" fillId="25" borderId="217" xfId="0" applyFont="1" applyFill="1" applyBorder="1" applyAlignment="1">
      <alignment horizontal="left" vertical="center" shrinkToFit="1"/>
    </xf>
    <xf numFmtId="0" fontId="210" fillId="25" borderId="219" xfId="0" applyFont="1" applyFill="1" applyBorder="1" applyAlignment="1">
      <alignment horizontal="left" vertical="center"/>
    </xf>
    <xf numFmtId="0" fontId="156" fillId="0" borderId="0" xfId="17" applyFont="1" applyAlignment="1">
      <alignment horizontal="left" vertical="center"/>
    </xf>
    <xf numFmtId="0" fontId="0" fillId="39" borderId="0" xfId="0" applyFill="1">
      <alignment vertical="center"/>
    </xf>
    <xf numFmtId="0" fontId="187" fillId="39" borderId="0" xfId="0" applyFont="1" applyFill="1">
      <alignment vertical="center"/>
    </xf>
    <xf numFmtId="0" fontId="188" fillId="39" borderId="0" xfId="0" applyFont="1" applyFill="1">
      <alignment vertical="center"/>
    </xf>
    <xf numFmtId="0" fontId="181" fillId="39" borderId="0" xfId="0" applyFont="1" applyFill="1">
      <alignment vertical="center"/>
    </xf>
    <xf numFmtId="0" fontId="182" fillId="39" borderId="0" xfId="1" applyFont="1" applyFill="1" applyAlignment="1" applyProtection="1">
      <alignment vertical="center"/>
    </xf>
    <xf numFmtId="0" fontId="171" fillId="20" borderId="228" xfId="0" applyFont="1" applyFill="1" applyBorder="1" applyAlignment="1">
      <alignment horizontal="left" vertical="center"/>
    </xf>
    <xf numFmtId="14" fontId="76" fillId="20" borderId="229" xfId="0" applyNumberFormat="1" applyFont="1" applyFill="1" applyBorder="1" applyAlignment="1">
      <alignment horizontal="left" vertical="center"/>
    </xf>
    <xf numFmtId="0" fontId="214" fillId="0" borderId="213" xfId="1" applyFont="1" applyFill="1" applyBorder="1" applyAlignment="1" applyProtection="1">
      <alignment vertical="top" wrapText="1"/>
    </xf>
    <xf numFmtId="177" fontId="1" fillId="20" borderId="230" xfId="2" applyNumberFormat="1" applyFont="1" applyFill="1" applyBorder="1" applyAlignment="1">
      <alignment horizontal="center" vertical="center" wrapText="1"/>
    </xf>
    <xf numFmtId="0" fontId="23" fillId="20" borderId="231" xfId="2" applyFont="1" applyFill="1" applyBorder="1" applyAlignment="1">
      <alignment horizontal="left" vertical="center"/>
    </xf>
    <xf numFmtId="0" fontId="23" fillId="20" borderId="8" xfId="2" applyFont="1" applyFill="1" applyBorder="1" applyAlignment="1">
      <alignment horizontal="left" vertical="center"/>
    </xf>
    <xf numFmtId="177" fontId="163" fillId="20" borderId="8" xfId="2" applyNumberFormat="1" applyFont="1" applyFill="1" applyBorder="1" applyAlignment="1">
      <alignment horizontal="center" vertical="center" shrinkToFit="1"/>
    </xf>
    <xf numFmtId="177" fontId="164" fillId="20" borderId="8" xfId="2" applyNumberFormat="1" applyFont="1" applyFill="1" applyBorder="1" applyAlignment="1">
      <alignment horizontal="center" vertical="center" wrapText="1"/>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20" borderId="17" xfId="2" applyFont="1" applyFill="1" applyBorder="1" applyAlignment="1">
      <alignment horizontal="left" vertical="center"/>
    </xf>
    <xf numFmtId="177" fontId="12" fillId="20" borderId="53" xfId="2" applyNumberFormat="1" applyFont="1" applyFill="1" applyBorder="1" applyAlignment="1">
      <alignment horizontal="center" vertical="center" shrinkToFit="1"/>
    </xf>
    <xf numFmtId="177" fontId="23" fillId="22" borderId="53" xfId="2" applyNumberFormat="1" applyFont="1" applyFill="1" applyBorder="1" applyAlignment="1">
      <alignment horizontal="center" vertical="center" shrinkToFit="1"/>
    </xf>
    <xf numFmtId="0" fontId="215" fillId="20" borderId="233" xfId="2" applyFont="1" applyFill="1" applyBorder="1" applyAlignment="1">
      <alignment horizontal="center" vertical="center"/>
    </xf>
    <xf numFmtId="177" fontId="215" fillId="20" borderId="233" xfId="2" applyNumberFormat="1" applyFont="1" applyFill="1" applyBorder="1" applyAlignment="1">
      <alignment horizontal="center" vertical="center" shrinkToFit="1"/>
    </xf>
    <xf numFmtId="0" fontId="216" fillId="0" borderId="233" xfId="0" applyFont="1" applyBorder="1" applyAlignment="1">
      <alignment horizontal="center" vertical="center" wrapText="1"/>
    </xf>
    <xf numFmtId="177" fontId="13" fillId="20" borderId="233" xfId="2" applyNumberFormat="1" applyFont="1" applyFill="1" applyBorder="1" applyAlignment="1">
      <alignment horizontal="center" vertical="center" wrapText="1"/>
    </xf>
    <xf numFmtId="0" fontId="215" fillId="20" borderId="10" xfId="2" applyFont="1" applyFill="1" applyBorder="1" applyAlignment="1">
      <alignment horizontal="center" vertical="center"/>
    </xf>
    <xf numFmtId="177" fontId="215" fillId="20" borderId="10" xfId="2" applyNumberFormat="1" applyFont="1" applyFill="1" applyBorder="1" applyAlignment="1">
      <alignment horizontal="center" vertical="center" shrinkToFit="1"/>
    </xf>
    <xf numFmtId="177" fontId="10" fillId="20" borderId="10" xfId="2" applyNumberFormat="1" applyFont="1" applyFill="1" applyBorder="1" applyAlignment="1">
      <alignment horizontal="center" vertical="center" wrapText="1"/>
    </xf>
    <xf numFmtId="177" fontId="23" fillId="20" borderId="232" xfId="2" applyNumberFormat="1" applyFont="1" applyFill="1" applyBorder="1" applyAlignment="1">
      <alignment horizontal="center" vertical="center" shrinkToFit="1"/>
    </xf>
    <xf numFmtId="177" fontId="1" fillId="20" borderId="232" xfId="2" applyNumberFormat="1" applyFont="1" applyFill="1" applyBorder="1" applyAlignment="1">
      <alignment horizontal="center" vertical="center" wrapText="1"/>
    </xf>
    <xf numFmtId="0" fontId="23" fillId="20" borderId="232" xfId="2" applyFont="1" applyFill="1" applyBorder="1" applyAlignment="1">
      <alignment horizontal="center" vertical="center" wrapText="1"/>
    </xf>
    <xf numFmtId="0" fontId="6" fillId="0" borderId="232" xfId="2" applyBorder="1">
      <alignment vertical="center"/>
    </xf>
    <xf numFmtId="0" fontId="6" fillId="0" borderId="232" xfId="2" applyBorder="1" applyAlignment="1">
      <alignment horizontal="center" vertical="center"/>
    </xf>
    <xf numFmtId="0" fontId="24" fillId="24" borderId="7" xfId="2" applyFont="1" applyFill="1" applyBorder="1" applyAlignment="1">
      <alignment horizontal="center" vertical="top" wrapText="1"/>
    </xf>
    <xf numFmtId="177" fontId="1" fillId="24" borderId="38" xfId="2" applyNumberFormat="1" applyFont="1" applyFill="1" applyBorder="1" applyAlignment="1">
      <alignment horizontal="center" vertical="center" wrapText="1"/>
    </xf>
    <xf numFmtId="0" fontId="24" fillId="24" borderId="7" xfId="2" applyFont="1" applyFill="1" applyBorder="1" applyAlignment="1">
      <alignment horizontal="center" vertical="center" wrapText="1"/>
    </xf>
    <xf numFmtId="0" fontId="108" fillId="0" borderId="201" xfId="2" applyFont="1" applyBorder="1" applyAlignment="1">
      <alignment horizontal="left" vertical="top" wrapText="1"/>
    </xf>
    <xf numFmtId="14" fontId="190" fillId="20" borderId="147" xfId="0" applyNumberFormat="1" applyFont="1" applyFill="1" applyBorder="1" applyAlignment="1">
      <alignment horizontal="center" vertical="center"/>
    </xf>
    <xf numFmtId="0" fontId="76" fillId="20" borderId="0" xfId="0" applyFont="1" applyFill="1" applyAlignment="1">
      <alignment horizontal="center" vertical="center"/>
    </xf>
    <xf numFmtId="0" fontId="119" fillId="20" borderId="0" xfId="0" applyFont="1" applyFill="1" applyAlignment="1">
      <alignment vertical="center" wrapText="1"/>
    </xf>
    <xf numFmtId="185" fontId="140" fillId="0" borderId="0" xfId="0" applyNumberFormat="1" applyFont="1">
      <alignment vertical="center"/>
    </xf>
    <xf numFmtId="0" fontId="218" fillId="25" borderId="225" xfId="0" applyFont="1" applyFill="1" applyBorder="1" applyAlignment="1">
      <alignment vertical="center" wrapText="1"/>
    </xf>
    <xf numFmtId="177" fontId="217" fillId="25" borderId="226" xfId="0" applyNumberFormat="1" applyFont="1" applyFill="1" applyBorder="1" applyAlignment="1">
      <alignment vertical="center" wrapText="1"/>
    </xf>
    <xf numFmtId="184" fontId="217" fillId="25" borderId="226" xfId="0" applyNumberFormat="1" applyFont="1" applyFill="1" applyBorder="1" applyAlignment="1">
      <alignment vertical="center" wrapText="1"/>
    </xf>
    <xf numFmtId="3" fontId="217" fillId="25" borderId="226" xfId="0" applyNumberFormat="1" applyFont="1" applyFill="1" applyBorder="1" applyAlignment="1">
      <alignment vertical="center" wrapText="1"/>
    </xf>
    <xf numFmtId="184" fontId="217" fillId="25" borderId="227" xfId="0" applyNumberFormat="1" applyFont="1" applyFill="1" applyBorder="1" applyAlignment="1">
      <alignment vertical="center" wrapText="1"/>
    </xf>
    <xf numFmtId="0" fontId="8" fillId="0" borderId="193" xfId="1" applyBorder="1" applyAlignment="1" applyProtection="1">
      <alignment vertical="center"/>
    </xf>
    <xf numFmtId="0" fontId="220" fillId="22" borderId="0" xfId="0" applyFont="1" applyFill="1" applyAlignment="1">
      <alignment horizontal="center" vertical="center" wrapText="1"/>
    </xf>
    <xf numFmtId="0" fontId="221" fillId="0" borderId="0" xfId="0" applyFont="1" applyAlignment="1">
      <alignment vertical="top" wrapText="1"/>
    </xf>
    <xf numFmtId="0" fontId="118" fillId="20" borderId="0" xfId="0" applyFont="1" applyFill="1" applyAlignment="1">
      <alignment horizontal="center" vertical="center"/>
    </xf>
    <xf numFmtId="0" fontId="103" fillId="44" borderId="130" xfId="0" applyFont="1" applyFill="1" applyBorder="1" applyAlignment="1">
      <alignment horizontal="center" vertical="center" wrapText="1"/>
    </xf>
    <xf numFmtId="184" fontId="125" fillId="45" borderId="226" xfId="0" applyNumberFormat="1" applyFont="1" applyFill="1" applyBorder="1" applyAlignment="1">
      <alignment horizontal="center" vertical="center" wrapText="1"/>
    </xf>
    <xf numFmtId="185" fontId="181" fillId="0" borderId="0" xfId="0" applyNumberFormat="1" applyFont="1">
      <alignment vertical="center"/>
    </xf>
    <xf numFmtId="0" fontId="8" fillId="0" borderId="236" xfId="1" applyBorder="1" applyAlignment="1" applyProtection="1">
      <alignment horizontal="left" vertical="center"/>
    </xf>
    <xf numFmtId="0" fontId="222" fillId="0" borderId="208" xfId="1" applyFont="1" applyFill="1" applyBorder="1" applyAlignment="1" applyProtection="1">
      <alignment vertical="top" wrapText="1"/>
    </xf>
    <xf numFmtId="0" fontId="174" fillId="3" borderId="9" xfId="2" applyFont="1" applyFill="1" applyBorder="1" applyAlignment="1">
      <alignment horizontal="center" vertical="center" wrapText="1"/>
    </xf>
    <xf numFmtId="0" fontId="167" fillId="34" borderId="235" xfId="1" applyFont="1" applyFill="1" applyBorder="1" applyAlignment="1" applyProtection="1">
      <alignment horizontal="center" vertical="center" wrapText="1"/>
    </xf>
    <xf numFmtId="185" fontId="181" fillId="0" borderId="0" xfId="0" applyNumberFormat="1" applyFont="1" applyAlignment="1">
      <alignment horizontal="left" vertical="center"/>
    </xf>
    <xf numFmtId="0" fontId="223" fillId="0" borderId="213" xfId="1" applyFont="1" applyFill="1" applyBorder="1" applyAlignment="1" applyProtection="1">
      <alignment vertical="top" wrapText="1"/>
    </xf>
    <xf numFmtId="0" fontId="76" fillId="22" borderId="192" xfId="0" applyFont="1" applyFill="1" applyBorder="1" applyAlignment="1">
      <alignment horizontal="left" vertical="center"/>
    </xf>
    <xf numFmtId="0" fontId="76" fillId="46" borderId="192" xfId="0" applyFont="1" applyFill="1" applyBorder="1" applyAlignment="1">
      <alignment horizontal="left" vertical="center"/>
    </xf>
    <xf numFmtId="0" fontId="76" fillId="36" borderId="192" xfId="0" applyFont="1" applyFill="1" applyBorder="1" applyAlignment="1">
      <alignment horizontal="left" vertical="center"/>
    </xf>
    <xf numFmtId="0" fontId="76" fillId="47" borderId="192" xfId="0" applyFont="1" applyFill="1" applyBorder="1" applyAlignment="1">
      <alignment horizontal="left" vertical="center"/>
    </xf>
    <xf numFmtId="0" fontId="158" fillId="32" borderId="190" xfId="2" applyFont="1" applyFill="1" applyBorder="1" applyAlignment="1">
      <alignment horizontal="left" vertical="center" shrinkToFit="1"/>
    </xf>
    <xf numFmtId="0" fontId="224" fillId="0" borderId="213" xfId="1" applyFont="1" applyFill="1" applyBorder="1" applyAlignment="1" applyProtection="1">
      <alignment vertical="top" wrapText="1"/>
    </xf>
    <xf numFmtId="0" fontId="0" fillId="48" borderId="0" xfId="0" applyFill="1">
      <alignment vertical="center"/>
    </xf>
    <xf numFmtId="0" fontId="142" fillId="20" borderId="146" xfId="17" applyFont="1" applyFill="1" applyBorder="1" applyAlignment="1">
      <alignment horizontal="center" vertical="center" wrapText="1"/>
    </xf>
    <xf numFmtId="14" fontId="114" fillId="20" borderId="147" xfId="17" applyNumberFormat="1" applyFont="1" applyFill="1" applyBorder="1" applyAlignment="1">
      <alignment horizontal="center" vertical="center" wrapText="1"/>
    </xf>
    <xf numFmtId="0" fontId="142" fillId="20" borderId="0" xfId="1" applyFont="1" applyFill="1" applyAlignment="1" applyProtection="1">
      <alignment horizontal="center" vertical="center" wrapText="1"/>
    </xf>
    <xf numFmtId="56" fontId="114" fillId="20" borderId="146" xfId="17" applyNumberFormat="1" applyFont="1" applyFill="1" applyBorder="1" applyAlignment="1">
      <alignment horizontal="center" vertical="center" wrapText="1"/>
    </xf>
    <xf numFmtId="0" fontId="114" fillId="22" borderId="146" xfId="17" applyFont="1" applyFill="1" applyBorder="1" applyAlignment="1">
      <alignment horizontal="center" vertical="center" wrapText="1"/>
    </xf>
    <xf numFmtId="14" fontId="114" fillId="22" borderId="147" xfId="17" applyNumberFormat="1" applyFont="1" applyFill="1" applyBorder="1" applyAlignment="1">
      <alignment horizontal="center" vertical="center"/>
    </xf>
    <xf numFmtId="0" fontId="13" fillId="22" borderId="146" xfId="17" applyFont="1" applyFill="1" applyBorder="1" applyAlignment="1">
      <alignment horizontal="center" vertical="center" wrapText="1"/>
    </xf>
    <xf numFmtId="14" fontId="13" fillId="22" borderId="147" xfId="17" applyNumberFormat="1" applyFont="1" applyFill="1" applyBorder="1" applyAlignment="1">
      <alignment horizontal="center" vertical="center"/>
    </xf>
    <xf numFmtId="0" fontId="142" fillId="22" borderId="146" xfId="17" applyFont="1" applyFill="1" applyBorder="1" applyAlignment="1">
      <alignment horizontal="center" vertical="center" wrapText="1"/>
    </xf>
    <xf numFmtId="14" fontId="142" fillId="22" borderId="147" xfId="17" applyNumberFormat="1" applyFont="1" applyFill="1" applyBorder="1" applyAlignment="1">
      <alignment horizontal="center" vertical="center" wrapText="1"/>
    </xf>
    <xf numFmtId="0" fontId="6" fillId="0" borderId="0" xfId="4"/>
    <xf numFmtId="0" fontId="7" fillId="49" borderId="0" xfId="2" applyFont="1" applyFill="1" applyAlignment="1">
      <alignment vertical="top"/>
    </xf>
    <xf numFmtId="0" fontId="225" fillId="0" borderId="0" xfId="2" applyFont="1">
      <alignment vertical="center"/>
    </xf>
    <xf numFmtId="0" fontId="228" fillId="0" borderId="0" xfId="2" applyFont="1">
      <alignment vertical="center"/>
    </xf>
    <xf numFmtId="0" fontId="228" fillId="0" borderId="0" xfId="25" applyFont="1">
      <alignment vertical="center"/>
    </xf>
    <xf numFmtId="0" fontId="237" fillId="0" borderId="0" xfId="2" applyFont="1">
      <alignment vertical="center"/>
    </xf>
    <xf numFmtId="0" fontId="7" fillId="43" borderId="0" xfId="4" applyFont="1" applyFill="1" applyAlignment="1">
      <alignment vertical="top"/>
    </xf>
    <xf numFmtId="0" fontId="7" fillId="43" borderId="0" xfId="2" applyFont="1" applyFill="1" applyAlignment="1">
      <alignment vertical="top"/>
    </xf>
    <xf numFmtId="0" fontId="227" fillId="43" borderId="0" xfId="2" applyFont="1" applyFill="1" applyAlignment="1">
      <alignment vertical="top"/>
    </xf>
    <xf numFmtId="0" fontId="34" fillId="43" borderId="0" xfId="2" applyFont="1" applyFill="1" applyAlignment="1">
      <alignment vertical="top"/>
    </xf>
    <xf numFmtId="0" fontId="149" fillId="49" borderId="0" xfId="4" applyFont="1" applyFill="1"/>
    <xf numFmtId="0" fontId="96" fillId="49" borderId="0" xfId="4" applyFont="1" applyFill="1"/>
    <xf numFmtId="0" fontId="112" fillId="22" borderId="9" xfId="2" applyFont="1" applyFill="1" applyBorder="1" applyAlignment="1">
      <alignment horizontal="center" vertical="center"/>
    </xf>
    <xf numFmtId="0" fontId="8" fillId="0" borderId="236" xfId="1" applyBorder="1" applyAlignment="1" applyProtection="1">
      <alignment vertical="center"/>
    </xf>
    <xf numFmtId="0" fontId="112" fillId="22" borderId="254" xfId="2" applyFont="1" applyFill="1" applyBorder="1" applyAlignment="1">
      <alignment horizontal="center" vertical="center"/>
    </xf>
    <xf numFmtId="0" fontId="84" fillId="0" borderId="0" xfId="0" applyFont="1" applyAlignment="1">
      <alignment horizontal="left" vertical="center" wrapText="1"/>
    </xf>
    <xf numFmtId="0" fontId="88" fillId="0" borderId="0" xfId="0" applyFont="1" applyAlignment="1">
      <alignment horizontal="left" vertical="center" wrapText="1"/>
    </xf>
    <xf numFmtId="0" fontId="87" fillId="0" borderId="0" xfId="0" applyFont="1" applyAlignment="1">
      <alignment horizontal="left" vertical="center" wrapText="1"/>
    </xf>
    <xf numFmtId="0" fontId="88" fillId="0" borderId="0" xfId="0" applyFont="1" applyAlignment="1">
      <alignment horizontal="left" vertical="top" wrapText="1"/>
    </xf>
    <xf numFmtId="0" fontId="84" fillId="0" borderId="0" xfId="0" applyFont="1" applyAlignment="1">
      <alignment horizontal="left" vertical="top" wrapText="1"/>
    </xf>
    <xf numFmtId="0" fontId="85" fillId="0" borderId="0" xfId="0" applyFont="1" applyAlignment="1">
      <alignment horizontal="left" vertical="center" wrapText="1"/>
    </xf>
    <xf numFmtId="0" fontId="6" fillId="0" borderId="68" xfId="0" applyFont="1" applyBorder="1" applyAlignment="1">
      <alignment horizontal="left" vertical="center"/>
    </xf>
    <xf numFmtId="0" fontId="6" fillId="0" borderId="0" xfId="0" applyFont="1" applyAlignment="1">
      <alignment horizontal="left" vertical="center"/>
    </xf>
    <xf numFmtId="0" fontId="6" fillId="0" borderId="70" xfId="0" applyFont="1" applyBorder="1" applyAlignment="1">
      <alignment horizontal="left" vertical="center"/>
    </xf>
    <xf numFmtId="0" fontId="154" fillId="5" borderId="0" xfId="0" applyFont="1" applyFill="1" applyAlignment="1">
      <alignment horizontal="left" vertical="center" wrapText="1"/>
    </xf>
    <xf numFmtId="0" fontId="154" fillId="5" borderId="70" xfId="0" applyFont="1" applyFill="1" applyBorder="1" applyAlignment="1">
      <alignment horizontal="left" vertical="center" wrapText="1"/>
    </xf>
    <xf numFmtId="0" fontId="154" fillId="5" borderId="0" xfId="0" applyFont="1" applyFill="1" applyAlignment="1">
      <alignment horizontal="left" vertical="center"/>
    </xf>
    <xf numFmtId="0" fontId="154" fillId="5" borderId="0" xfId="0" applyFont="1" applyFill="1" applyAlignment="1">
      <alignment horizontal="left" vertical="top" wrapText="1"/>
    </xf>
    <xf numFmtId="0" fontId="8" fillId="0" borderId="0" xfId="1" applyAlignment="1" applyProtection="1">
      <alignment horizontal="center" vertical="center" wrapText="1"/>
    </xf>
    <xf numFmtId="0" fontId="157" fillId="39" borderId="0" xfId="0" applyFont="1" applyFill="1" applyAlignment="1">
      <alignment horizontal="left" vertical="top" wrapText="1"/>
    </xf>
    <xf numFmtId="0" fontId="207" fillId="39" borderId="0" xfId="0" applyFont="1" applyFill="1" applyAlignment="1">
      <alignment horizontal="center" vertical="center" wrapText="1"/>
    </xf>
    <xf numFmtId="0" fontId="213" fillId="39" borderId="0" xfId="0" applyFont="1" applyFill="1" applyAlignment="1">
      <alignment horizontal="center" vertical="center" wrapText="1"/>
    </xf>
    <xf numFmtId="0" fontId="0" fillId="39" borderId="0" xfId="0" applyFill="1" applyAlignment="1">
      <alignment horizontal="center" vertical="center"/>
    </xf>
    <xf numFmtId="0" fontId="10" fillId="6" borderId="143" xfId="17" applyFont="1" applyFill="1" applyBorder="1" applyAlignment="1">
      <alignment horizontal="left" vertical="center" wrapText="1"/>
    </xf>
    <xf numFmtId="0" fontId="10" fillId="6" borderId="140" xfId="17" applyFont="1" applyFill="1" applyBorder="1" applyAlignment="1">
      <alignment horizontal="left" vertical="center" wrapText="1"/>
    </xf>
    <xf numFmtId="0" fontId="10" fillId="6" borderId="144" xfId="17" applyFont="1" applyFill="1" applyBorder="1" applyAlignment="1">
      <alignment horizontal="left" vertical="center" wrapText="1"/>
    </xf>
    <xf numFmtId="0" fontId="37" fillId="20" borderId="178" xfId="17" applyFont="1" applyFill="1" applyBorder="1" applyAlignment="1">
      <alignment horizontal="left" vertical="top" wrapText="1"/>
    </xf>
    <xf numFmtId="0" fontId="37" fillId="20" borderId="179" xfId="17" applyFont="1" applyFill="1" applyBorder="1" applyAlignment="1">
      <alignment horizontal="left" vertical="top" wrapText="1"/>
    </xf>
    <xf numFmtId="0" fontId="37" fillId="20" borderId="180" xfId="17" applyFont="1" applyFill="1" applyBorder="1" applyAlignment="1">
      <alignment horizontal="left" vertical="top" wrapText="1"/>
    </xf>
    <xf numFmtId="0" fontId="37" fillId="22" borderId="178" xfId="17" applyFont="1" applyFill="1" applyBorder="1" applyAlignment="1">
      <alignment horizontal="left" vertical="top" wrapText="1"/>
    </xf>
    <xf numFmtId="0" fontId="37" fillId="22" borderId="179" xfId="17" applyFont="1" applyFill="1" applyBorder="1" applyAlignment="1">
      <alignment horizontal="left" vertical="top" wrapText="1"/>
    </xf>
    <xf numFmtId="0" fontId="37" fillId="22" borderId="180" xfId="17" applyFont="1" applyFill="1" applyBorder="1" applyAlignment="1">
      <alignment horizontal="left" vertical="top" wrapText="1"/>
    </xf>
    <xf numFmtId="0" fontId="50" fillId="0" borderId="48" xfId="17" applyFont="1" applyBorder="1" applyAlignment="1">
      <alignment horizontal="center" vertical="center"/>
    </xf>
    <xf numFmtId="0" fontId="50" fillId="0" borderId="49" xfId="17" applyFont="1" applyBorder="1" applyAlignment="1">
      <alignment horizontal="center" vertical="center"/>
    </xf>
    <xf numFmtId="0" fontId="50" fillId="0" borderId="50" xfId="17" applyFont="1" applyBorder="1" applyAlignment="1">
      <alignment horizontal="center" vertical="center"/>
    </xf>
    <xf numFmtId="0" fontId="1" fillId="0" borderId="75" xfId="17" applyBorder="1" applyAlignment="1">
      <alignment horizontal="center" vertical="center"/>
    </xf>
    <xf numFmtId="0" fontId="1" fillId="0" borderId="76" xfId="17" applyBorder="1" applyAlignment="1">
      <alignment horizontal="center" vertical="center"/>
    </xf>
    <xf numFmtId="0" fontId="1" fillId="0" borderId="77" xfId="17" applyBorder="1" applyAlignment="1">
      <alignment horizontal="center" vertical="center"/>
    </xf>
    <xf numFmtId="0" fontId="38" fillId="0" borderId="78" xfId="17" applyFont="1" applyBorder="1" applyAlignment="1">
      <alignment horizontal="center" vertical="center" wrapText="1"/>
    </xf>
    <xf numFmtId="0" fontId="38" fillId="0" borderId="44" xfId="17" applyFont="1" applyBorder="1" applyAlignment="1">
      <alignment horizontal="center" vertical="center" wrapText="1"/>
    </xf>
    <xf numFmtId="0" fontId="34" fillId="18" borderId="0" xfId="17" applyFont="1" applyFill="1" applyAlignment="1">
      <alignment horizontal="center" vertical="center"/>
    </xf>
    <xf numFmtId="179" fontId="11" fillId="0" borderId="79" xfId="17" applyNumberFormat="1" applyFont="1" applyBorder="1" applyAlignment="1">
      <alignment horizontal="center" vertical="center" shrinkToFit="1"/>
    </xf>
    <xf numFmtId="179" fontId="11" fillId="0" borderId="80" xfId="17" applyNumberFormat="1" applyFont="1" applyBorder="1" applyAlignment="1">
      <alignment horizontal="center" vertical="center" shrinkToFit="1"/>
    </xf>
    <xf numFmtId="0" fontId="48" fillId="0" borderId="81" xfId="17" applyFont="1" applyBorder="1" applyAlignment="1">
      <alignment horizontal="center" vertical="center"/>
    </xf>
    <xf numFmtId="0" fontId="48" fillId="0" borderId="82" xfId="17" applyFont="1" applyBorder="1" applyAlignment="1">
      <alignment horizontal="center" vertical="center"/>
    </xf>
    <xf numFmtId="0" fontId="37" fillId="11" borderId="83" xfId="18" applyFont="1" applyFill="1" applyBorder="1" applyAlignment="1">
      <alignment horizontal="center" vertical="center"/>
    </xf>
    <xf numFmtId="0" fontId="37" fillId="11" borderId="84" xfId="18" applyFont="1" applyFill="1" applyBorder="1" applyAlignment="1">
      <alignment horizontal="center" vertical="center"/>
    </xf>
    <xf numFmtId="0" fontId="12" fillId="0" borderId="131" xfId="17" applyFont="1" applyBorder="1" applyAlignment="1">
      <alignment horizontal="center" vertical="center" wrapText="1"/>
    </xf>
    <xf numFmtId="0" fontId="12" fillId="0" borderId="132" xfId="17" applyFont="1" applyBorder="1" applyAlignment="1">
      <alignment horizontal="center" vertical="center" wrapText="1"/>
    </xf>
    <xf numFmtId="0" fontId="12" fillId="0" borderId="133" xfId="17" applyFont="1" applyBorder="1" applyAlignment="1">
      <alignment horizontal="center" vertical="center" wrapText="1"/>
    </xf>
    <xf numFmtId="0" fontId="55" fillId="0" borderId="135" xfId="17" applyFont="1" applyBorder="1" applyAlignment="1">
      <alignment horizontal="center" vertical="center"/>
    </xf>
    <xf numFmtId="0" fontId="55" fillId="0" borderId="136" xfId="17" applyFont="1" applyBorder="1" applyAlignment="1">
      <alignment horizontal="center" vertical="center"/>
    </xf>
    <xf numFmtId="0" fontId="55" fillId="0" borderId="137" xfId="17" applyFont="1" applyBorder="1" applyAlignment="1">
      <alignment horizontal="center" vertical="center"/>
    </xf>
    <xf numFmtId="0" fontId="160" fillId="20" borderId="178" xfId="17" applyFont="1" applyFill="1" applyBorder="1" applyAlignment="1">
      <alignment horizontal="left" vertical="top" wrapText="1"/>
    </xf>
    <xf numFmtId="0" fontId="160" fillId="20" borderId="179" xfId="17" applyFont="1" applyFill="1" applyBorder="1" applyAlignment="1">
      <alignment horizontal="left" vertical="top" wrapText="1"/>
    </xf>
    <xf numFmtId="0" fontId="160" fillId="20" borderId="180" xfId="17" applyFont="1" applyFill="1" applyBorder="1" applyAlignment="1">
      <alignment horizontal="left" vertical="top" wrapText="1"/>
    </xf>
    <xf numFmtId="0" fontId="13" fillId="22" borderId="178" xfId="17" applyFont="1" applyFill="1" applyBorder="1" applyAlignment="1">
      <alignment horizontal="left" vertical="top" wrapText="1"/>
    </xf>
    <xf numFmtId="0" fontId="13" fillId="22" borderId="179" xfId="17" applyFont="1" applyFill="1" applyBorder="1" applyAlignment="1">
      <alignment horizontal="left" vertical="top" wrapText="1"/>
    </xf>
    <xf numFmtId="0" fontId="13" fillId="22" borderId="180" xfId="17" applyFont="1" applyFill="1" applyBorder="1" applyAlignment="1">
      <alignment horizontal="left" vertical="top" wrapText="1"/>
    </xf>
    <xf numFmtId="0" fontId="37" fillId="20" borderId="234" xfId="17" applyFont="1" applyFill="1" applyBorder="1" applyAlignment="1">
      <alignment horizontal="left" vertical="top" wrapText="1"/>
    </xf>
    <xf numFmtId="0" fontId="37" fillId="20" borderId="146" xfId="17" applyFont="1" applyFill="1" applyBorder="1" applyAlignment="1">
      <alignment horizontal="left" vertical="top" wrapText="1"/>
    </xf>
    <xf numFmtId="0" fontId="114" fillId="20" borderId="178" xfId="17" applyFont="1" applyFill="1" applyBorder="1" applyAlignment="1">
      <alignment horizontal="left" vertical="top" wrapText="1"/>
    </xf>
    <xf numFmtId="0" fontId="114" fillId="20" borderId="179" xfId="17" applyFont="1" applyFill="1" applyBorder="1" applyAlignment="1">
      <alignment horizontal="left" vertical="top" wrapText="1"/>
    </xf>
    <xf numFmtId="0" fontId="114" fillId="20" borderId="180" xfId="17" applyFont="1" applyFill="1" applyBorder="1" applyAlignment="1">
      <alignment horizontal="left" vertical="top" wrapText="1"/>
    </xf>
    <xf numFmtId="0" fontId="13" fillId="20" borderId="178" xfId="2" applyFont="1" applyFill="1" applyBorder="1" applyAlignment="1">
      <alignment horizontal="left" vertical="top" wrapText="1"/>
    </xf>
    <xf numFmtId="0" fontId="13" fillId="20" borderId="179" xfId="2" applyFont="1" applyFill="1" applyBorder="1" applyAlignment="1">
      <alignment horizontal="left" vertical="top" wrapText="1"/>
    </xf>
    <xf numFmtId="0" fontId="13" fillId="20" borderId="180" xfId="2" applyFont="1" applyFill="1" applyBorder="1" applyAlignment="1">
      <alignment horizontal="left" vertical="top" wrapText="1"/>
    </xf>
    <xf numFmtId="0" fontId="13" fillId="22" borderId="178" xfId="2" applyFont="1" applyFill="1" applyBorder="1" applyAlignment="1">
      <alignment horizontal="left" vertical="top" wrapText="1"/>
    </xf>
    <xf numFmtId="0" fontId="13" fillId="22" borderId="179" xfId="2" applyFont="1" applyFill="1" applyBorder="1" applyAlignment="1">
      <alignment horizontal="left" vertical="top" wrapText="1"/>
    </xf>
    <xf numFmtId="0" fontId="13" fillId="22" borderId="180" xfId="2" applyFont="1" applyFill="1" applyBorder="1" applyAlignment="1">
      <alignment horizontal="left" vertical="top" wrapText="1"/>
    </xf>
    <xf numFmtId="0" fontId="60" fillId="13" borderId="58" xfId="17" applyFont="1" applyFill="1" applyBorder="1" applyAlignment="1">
      <alignment horizontal="right" vertical="center" wrapText="1"/>
    </xf>
    <xf numFmtId="0" fontId="61" fillId="13" borderId="58" xfId="0" applyFont="1" applyFill="1" applyBorder="1" applyAlignment="1">
      <alignment horizontal="right" vertical="center"/>
    </xf>
    <xf numFmtId="0" fontId="0" fillId="13" borderId="58" xfId="0" applyFill="1" applyBorder="1" applyAlignment="1">
      <alignment horizontal="right" vertical="center"/>
    </xf>
    <xf numFmtId="180" fontId="60" fillId="13" borderId="58" xfId="17" applyNumberFormat="1" applyFont="1" applyFill="1" applyBorder="1" applyAlignment="1">
      <alignment horizontal="center" vertical="center" wrapText="1"/>
    </xf>
    <xf numFmtId="180" fontId="0" fillId="13" borderId="58" xfId="0" applyNumberFormat="1" applyFill="1" applyBorder="1" applyAlignment="1">
      <alignment horizontal="center" vertical="center" wrapText="1"/>
    </xf>
    <xf numFmtId="0" fontId="62" fillId="14" borderId="59" xfId="17" applyFont="1" applyFill="1" applyBorder="1" applyAlignment="1">
      <alignment horizontal="center" vertical="center" wrapText="1"/>
    </xf>
    <xf numFmtId="0" fontId="63" fillId="14" borderId="59" xfId="0" applyFont="1" applyFill="1" applyBorder="1" applyAlignment="1">
      <alignment horizontal="center" vertical="center"/>
    </xf>
    <xf numFmtId="0" fontId="62" fillId="10" borderId="59" xfId="0" applyFont="1" applyFill="1" applyBorder="1" applyAlignment="1">
      <alignment horizontal="center" vertical="center"/>
    </xf>
    <xf numFmtId="0" fontId="65" fillId="10" borderId="59" xfId="0" applyFont="1" applyFill="1" applyBorder="1" applyAlignment="1">
      <alignment horizontal="center" vertical="center"/>
    </xf>
    <xf numFmtId="0" fontId="67" fillId="19" borderId="117" xfId="16" applyFont="1" applyFill="1" applyBorder="1" applyAlignment="1">
      <alignment horizontal="center" vertical="center"/>
    </xf>
    <xf numFmtId="0" fontId="67" fillId="19" borderId="122" xfId="16" applyFont="1" applyFill="1" applyBorder="1" applyAlignment="1">
      <alignment horizontal="center" vertical="center"/>
    </xf>
    <xf numFmtId="0" fontId="67" fillId="19" borderId="124" xfId="16" applyFont="1" applyFill="1" applyBorder="1" applyAlignment="1">
      <alignment horizontal="center" vertical="center"/>
    </xf>
    <xf numFmtId="0" fontId="68" fillId="2" borderId="118" xfId="16" applyFont="1" applyFill="1" applyBorder="1" applyAlignment="1">
      <alignment vertical="center" wrapText="1"/>
    </xf>
    <xf numFmtId="0" fontId="68" fillId="2" borderId="119" xfId="16" applyFont="1" applyFill="1" applyBorder="1" applyAlignment="1">
      <alignment vertical="center" wrapText="1"/>
    </xf>
    <xf numFmtId="0" fontId="68" fillId="2" borderId="120" xfId="16" applyFont="1" applyFill="1" applyBorder="1" applyAlignment="1">
      <alignment vertical="center" wrapText="1"/>
    </xf>
    <xf numFmtId="0" fontId="68" fillId="2" borderId="99" xfId="16" applyFont="1" applyFill="1" applyBorder="1" applyAlignment="1">
      <alignment vertical="center" wrapText="1"/>
    </xf>
    <xf numFmtId="0" fontId="68" fillId="2" borderId="0" xfId="16" applyFont="1" applyFill="1" applyAlignment="1">
      <alignment vertical="center" wrapText="1"/>
    </xf>
    <xf numFmtId="0" fontId="68" fillId="2" borderId="100" xfId="16" applyFont="1" applyFill="1" applyBorder="1" applyAlignment="1">
      <alignment vertical="center" wrapText="1"/>
    </xf>
    <xf numFmtId="0" fontId="68" fillId="2" borderId="125" xfId="16" applyFont="1" applyFill="1" applyBorder="1" applyAlignment="1">
      <alignment vertical="center" wrapText="1"/>
    </xf>
    <xf numFmtId="0" fontId="68" fillId="2" borderId="126" xfId="16" applyFont="1" applyFill="1" applyBorder="1" applyAlignment="1">
      <alignment vertical="center" wrapText="1"/>
    </xf>
    <xf numFmtId="0" fontId="68" fillId="2" borderId="127" xfId="16" applyFont="1" applyFill="1" applyBorder="1" applyAlignment="1">
      <alignment vertical="center" wrapText="1"/>
    </xf>
    <xf numFmtId="0" fontId="68" fillId="2" borderId="118" xfId="16" applyFont="1" applyFill="1" applyBorder="1" applyAlignment="1">
      <alignment horizontal="left" vertical="center" wrapText="1"/>
    </xf>
    <xf numFmtId="0" fontId="68" fillId="2" borderId="119" xfId="16" applyFont="1" applyFill="1" applyBorder="1" applyAlignment="1">
      <alignment horizontal="left" vertical="center" wrapText="1"/>
    </xf>
    <xf numFmtId="0" fontId="68" fillId="2" borderId="121" xfId="16" applyFont="1" applyFill="1" applyBorder="1" applyAlignment="1">
      <alignment horizontal="left" vertical="center" wrapText="1"/>
    </xf>
    <xf numFmtId="0" fontId="68" fillId="2" borderId="99"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23" xfId="16" applyFont="1" applyFill="1" applyBorder="1" applyAlignment="1">
      <alignment horizontal="left" vertical="center" wrapText="1"/>
    </xf>
    <xf numFmtId="0" fontId="68" fillId="2" borderId="125" xfId="16" applyFont="1" applyFill="1" applyBorder="1" applyAlignment="1">
      <alignment horizontal="left" vertical="center" wrapText="1"/>
    </xf>
    <xf numFmtId="0" fontId="68" fillId="2" borderId="126" xfId="16" applyFont="1" applyFill="1" applyBorder="1" applyAlignment="1">
      <alignment horizontal="left" vertical="center" wrapText="1"/>
    </xf>
    <xf numFmtId="0" fontId="68" fillId="2" borderId="128" xfId="16" applyFont="1" applyFill="1" applyBorder="1" applyAlignment="1">
      <alignment horizontal="left" vertical="center" wrapText="1"/>
    </xf>
    <xf numFmtId="0" fontId="7" fillId="5" borderId="36" xfId="17" applyFont="1" applyFill="1" applyBorder="1" applyAlignment="1">
      <alignment horizontal="center" vertical="center" wrapText="1"/>
    </xf>
    <xf numFmtId="0" fontId="60" fillId="29" borderId="72" xfId="17" applyFont="1" applyFill="1" applyBorder="1" applyAlignment="1">
      <alignment horizontal="center" vertical="center" wrapText="1"/>
    </xf>
    <xf numFmtId="0" fontId="58" fillId="17" borderId="72" xfId="17" applyFont="1" applyFill="1" applyBorder="1" applyAlignment="1">
      <alignment horizontal="center" vertical="center" wrapText="1"/>
    </xf>
    <xf numFmtId="0" fontId="0" fillId="17" borderId="72" xfId="0"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180" fontId="60" fillId="3" borderId="74" xfId="17" applyNumberFormat="1" applyFont="1" applyFill="1" applyBorder="1" applyAlignment="1">
      <alignment horizontal="center" vertical="center" wrapText="1"/>
    </xf>
    <xf numFmtId="0" fontId="68" fillId="3" borderId="73" xfId="17" applyFont="1" applyFill="1" applyBorder="1" applyAlignment="1">
      <alignment horizontal="center" vertical="center" wrapText="1"/>
    </xf>
    <xf numFmtId="0" fontId="68" fillId="3" borderId="237" xfId="17" applyFont="1" applyFill="1" applyBorder="1" applyAlignment="1">
      <alignment horizontal="center" vertical="center" wrapText="1"/>
    </xf>
    <xf numFmtId="0" fontId="68" fillId="3" borderId="74" xfId="17" applyFont="1" applyFill="1" applyBorder="1" applyAlignment="1">
      <alignment horizontal="center" vertical="center" wrapText="1"/>
    </xf>
    <xf numFmtId="0" fontId="120" fillId="22" borderId="178" xfId="2" applyFont="1" applyFill="1" applyBorder="1" applyAlignment="1">
      <alignment horizontal="left" vertical="top" wrapText="1"/>
    </xf>
    <xf numFmtId="0" fontId="120" fillId="22" borderId="179" xfId="2" applyFont="1" applyFill="1" applyBorder="1" applyAlignment="1">
      <alignment horizontal="left" vertical="top" wrapText="1"/>
    </xf>
    <xf numFmtId="0" fontId="120" fillId="22" borderId="180" xfId="2" applyFont="1" applyFill="1" applyBorder="1" applyAlignment="1">
      <alignment horizontal="left" vertical="top" wrapText="1"/>
    </xf>
    <xf numFmtId="0" fontId="121" fillId="49" borderId="246" xfId="4" applyFont="1" applyFill="1" applyBorder="1" applyAlignment="1">
      <alignment horizontal="left" vertical="center" wrapText="1" indent="1"/>
    </xf>
    <xf numFmtId="0" fontId="121" fillId="49" borderId="247" xfId="4" applyFont="1" applyFill="1" applyBorder="1" applyAlignment="1">
      <alignment horizontal="left" vertical="center" wrapText="1" indent="1"/>
    </xf>
    <xf numFmtId="0" fontId="121" fillId="49" borderId="248" xfId="4" applyFont="1" applyFill="1" applyBorder="1" applyAlignment="1">
      <alignment horizontal="left" vertical="center" wrapText="1" indent="1"/>
    </xf>
    <xf numFmtId="0" fontId="121" fillId="49" borderId="249" xfId="4" applyFont="1" applyFill="1" applyBorder="1" applyAlignment="1">
      <alignment horizontal="left" vertical="center" wrapText="1" indent="1"/>
    </xf>
    <xf numFmtId="0" fontId="121" fillId="49" borderId="0" xfId="4" applyFont="1" applyFill="1" applyAlignment="1">
      <alignment horizontal="left" vertical="center" wrapText="1" indent="1"/>
    </xf>
    <xf numFmtId="0" fontId="121" fillId="49" borderId="250" xfId="4" applyFont="1" applyFill="1" applyBorder="1" applyAlignment="1">
      <alignment horizontal="left" vertical="center" wrapText="1" indent="1"/>
    </xf>
    <xf numFmtId="0" fontId="121" fillId="49" borderId="251" xfId="4" applyFont="1" applyFill="1" applyBorder="1" applyAlignment="1">
      <alignment horizontal="left" vertical="center" wrapText="1" indent="1"/>
    </xf>
    <xf numFmtId="0" fontId="121" fillId="49" borderId="252" xfId="4" applyFont="1" applyFill="1" applyBorder="1" applyAlignment="1">
      <alignment horizontal="left" vertical="center" wrapText="1" indent="1"/>
    </xf>
    <xf numFmtId="0" fontId="121" fillId="49" borderId="253" xfId="4" applyFont="1" applyFill="1" applyBorder="1" applyAlignment="1">
      <alignment horizontal="left" vertical="center" wrapText="1" indent="1"/>
    </xf>
    <xf numFmtId="0" fontId="23" fillId="0" borderId="0" xfId="4" applyFont="1" applyAlignment="1">
      <alignment horizontal="left" vertical="center" wrapText="1"/>
    </xf>
    <xf numFmtId="0" fontId="23" fillId="0" borderId="0" xfId="2" applyFont="1" applyAlignment="1">
      <alignment horizontal="left" vertical="center" wrapText="1"/>
    </xf>
    <xf numFmtId="0" fontId="212" fillId="43" borderId="0" xfId="2" applyFont="1" applyFill="1" applyAlignment="1">
      <alignment horizontal="center" vertical="center"/>
    </xf>
    <xf numFmtId="0" fontId="6" fillId="43" borderId="0" xfId="2" applyFill="1" applyAlignment="1">
      <alignment horizontal="center" vertical="center"/>
    </xf>
    <xf numFmtId="0" fontId="108" fillId="0" borderId="0" xfId="2" applyFont="1" applyAlignment="1">
      <alignment horizontal="center" vertical="center"/>
    </xf>
    <xf numFmtId="0" fontId="21" fillId="0" borderId="0" xfId="2" applyFont="1" applyAlignment="1">
      <alignment horizontal="center" vertical="center"/>
    </xf>
    <xf numFmtId="0" fontId="236" fillId="22" borderId="0" xfId="2" applyFont="1" applyFill="1" applyAlignment="1">
      <alignment horizontal="center" vertical="center" shrinkToFit="1"/>
    </xf>
    <xf numFmtId="0" fontId="235" fillId="22" borderId="0" xfId="2" applyFont="1" applyFill="1" applyAlignment="1">
      <alignment horizontal="center" vertical="center" shrinkToFit="1"/>
    </xf>
    <xf numFmtId="0" fontId="230" fillId="0" borderId="0" xfId="2" applyFont="1">
      <alignment vertical="center"/>
    </xf>
    <xf numFmtId="0" fontId="234" fillId="0" borderId="0" xfId="2" applyFont="1" applyAlignment="1">
      <alignment horizontal="center" vertical="center"/>
    </xf>
    <xf numFmtId="0" fontId="233" fillId="0" borderId="0" xfId="2" applyFont="1" applyAlignment="1">
      <alignment horizontal="center" vertical="center"/>
    </xf>
    <xf numFmtId="0" fontId="232" fillId="43" borderId="0" xfId="2" applyFont="1" applyFill="1" applyAlignment="1">
      <alignment vertical="top" wrapText="1"/>
    </xf>
    <xf numFmtId="0" fontId="229" fillId="43" borderId="0" xfId="2" applyFont="1" applyFill="1" applyAlignment="1">
      <alignment vertical="top" wrapText="1"/>
    </xf>
    <xf numFmtId="0" fontId="6" fillId="43" borderId="0" xfId="2" applyFill="1" applyAlignment="1">
      <alignment vertical="top" wrapText="1"/>
    </xf>
    <xf numFmtId="0" fontId="34" fillId="50" borderId="245" xfId="2" applyFont="1" applyFill="1" applyBorder="1" applyAlignment="1">
      <alignment horizontal="left" vertical="center" wrapText="1" indent="1"/>
    </xf>
    <xf numFmtId="0" fontId="226" fillId="50" borderId="244" xfId="2" applyFont="1" applyFill="1" applyBorder="1" applyAlignment="1">
      <alignment horizontal="left" vertical="center" wrapText="1" indent="1"/>
    </xf>
    <xf numFmtId="0" fontId="226" fillId="50" borderId="243" xfId="2" applyFont="1" applyFill="1" applyBorder="1" applyAlignment="1">
      <alignment horizontal="left" vertical="center" wrapText="1" indent="1"/>
    </xf>
    <xf numFmtId="0" fontId="226" fillId="50" borderId="242" xfId="2" applyFont="1" applyFill="1" applyBorder="1" applyAlignment="1">
      <alignment horizontal="left" vertical="center" wrapText="1" indent="1"/>
    </xf>
    <xf numFmtId="0" fontId="226" fillId="50" borderId="0" xfId="2" applyFont="1" applyFill="1" applyAlignment="1">
      <alignment horizontal="left" vertical="center" wrapText="1" indent="1"/>
    </xf>
    <xf numFmtId="0" fontId="226" fillId="50" borderId="241" xfId="2" applyFont="1" applyFill="1" applyBorder="1" applyAlignment="1">
      <alignment horizontal="left" vertical="center" wrapText="1" indent="1"/>
    </xf>
    <xf numFmtId="0" fontId="226" fillId="50" borderId="240" xfId="2" applyFont="1" applyFill="1" applyBorder="1" applyAlignment="1">
      <alignment horizontal="left" vertical="center" wrapText="1" indent="1"/>
    </xf>
    <xf numFmtId="0" fontId="226" fillId="50" borderId="239" xfId="2" applyFont="1" applyFill="1" applyBorder="1" applyAlignment="1">
      <alignment horizontal="left" vertical="center" wrapText="1" indent="1"/>
    </xf>
    <xf numFmtId="0" fontId="226" fillId="50" borderId="238" xfId="2" applyFont="1" applyFill="1" applyBorder="1" applyAlignment="1">
      <alignment horizontal="left" vertical="center" wrapText="1" indent="1"/>
    </xf>
    <xf numFmtId="0" fontId="104" fillId="20" borderId="0" xfId="0" applyFont="1" applyFill="1" applyAlignment="1">
      <alignment horizontal="left" vertical="center"/>
    </xf>
    <xf numFmtId="0" fontId="79" fillId="0" borderId="107" xfId="0" applyFont="1" applyBorder="1" applyAlignment="1">
      <alignment horizontal="left" vertical="center"/>
    </xf>
    <xf numFmtId="0" fontId="79" fillId="20" borderId="107" xfId="0" applyFont="1" applyFill="1" applyBorder="1" applyAlignment="1">
      <alignment horizontal="left" vertical="center"/>
    </xf>
    <xf numFmtId="0" fontId="143" fillId="20" borderId="0" xfId="0" applyFont="1" applyFill="1" applyAlignment="1">
      <alignment horizontal="left" vertical="top" wrapText="1"/>
    </xf>
    <xf numFmtId="0" fontId="105" fillId="31" borderId="0" xfId="0" applyFont="1" applyFill="1" applyAlignment="1">
      <alignment horizontal="left" vertical="center" wrapText="1"/>
    </xf>
    <xf numFmtId="0" fontId="79" fillId="23" borderId="108" xfId="0" applyFont="1" applyFill="1" applyBorder="1" applyAlignment="1">
      <alignment horizontal="left" vertical="center"/>
    </xf>
    <xf numFmtId="0" fontId="79" fillId="23" borderId="109" xfId="0" applyFont="1" applyFill="1" applyBorder="1" applyAlignment="1">
      <alignment horizontal="left" vertical="center"/>
    </xf>
    <xf numFmtId="0" fontId="79" fillId="23" borderId="110" xfId="0" applyFont="1" applyFill="1" applyBorder="1" applyAlignment="1">
      <alignment horizontal="left" vertical="center"/>
    </xf>
    <xf numFmtId="0" fontId="107" fillId="24" borderId="108" xfId="0" applyFont="1" applyFill="1" applyBorder="1" applyAlignment="1">
      <alignment horizontal="left" vertical="center"/>
    </xf>
    <xf numFmtId="0" fontId="107" fillId="24" borderId="109" xfId="0" applyFont="1" applyFill="1" applyBorder="1" applyAlignment="1">
      <alignment horizontal="left" vertical="center"/>
    </xf>
    <xf numFmtId="0" fontId="107" fillId="24" borderId="110" xfId="0" applyFont="1" applyFill="1" applyBorder="1" applyAlignment="1">
      <alignment horizontal="left" vertical="center"/>
    </xf>
    <xf numFmtId="0" fontId="79" fillId="23" borderId="111" xfId="0" applyFont="1" applyFill="1" applyBorder="1" applyAlignment="1">
      <alignment horizontal="left" vertical="center"/>
    </xf>
    <xf numFmtId="0" fontId="79" fillId="23" borderId="112" xfId="0" applyFont="1" applyFill="1" applyBorder="1" applyAlignment="1">
      <alignment horizontal="left" vertical="center"/>
    </xf>
    <xf numFmtId="0" fontId="79" fillId="23" borderId="113" xfId="0" applyFont="1" applyFill="1" applyBorder="1" applyAlignment="1">
      <alignment horizontal="left" vertical="center"/>
    </xf>
    <xf numFmtId="0" fontId="79" fillId="23" borderId="116" xfId="0" applyFont="1" applyFill="1" applyBorder="1" applyAlignment="1">
      <alignment horizontal="left" vertical="center"/>
    </xf>
    <xf numFmtId="0" fontId="79" fillId="23" borderId="114" xfId="0" applyFont="1" applyFill="1" applyBorder="1" applyAlignment="1">
      <alignment horizontal="left" vertical="center"/>
    </xf>
    <xf numFmtId="0" fontId="79" fillId="23" borderId="115" xfId="0" applyFont="1" applyFill="1" applyBorder="1" applyAlignment="1">
      <alignment horizontal="left" vertical="center"/>
    </xf>
    <xf numFmtId="0" fontId="81" fillId="0" borderId="105" xfId="0" applyFont="1" applyBorder="1" applyAlignment="1">
      <alignment horizontal="justify" vertical="center" wrapText="1"/>
    </xf>
    <xf numFmtId="0" fontId="81" fillId="0" borderId="106" xfId="0" applyFont="1" applyBorder="1" applyAlignment="1">
      <alignment horizontal="justify" vertical="center" wrapText="1"/>
    </xf>
    <xf numFmtId="0" fontId="79" fillId="0" borderId="105" xfId="0" applyFont="1" applyBorder="1" applyAlignment="1">
      <alignment horizontal="justify" vertical="center" wrapText="1"/>
    </xf>
    <xf numFmtId="0" fontId="79" fillId="0" borderId="106" xfId="0" applyFont="1" applyBorder="1" applyAlignment="1">
      <alignment horizontal="justify" vertical="center" wrapText="1"/>
    </xf>
    <xf numFmtId="0" fontId="137" fillId="26" borderId="0" xfId="0" applyFont="1" applyFill="1" applyAlignment="1">
      <alignment horizontal="left" vertical="center" wrapText="1"/>
    </xf>
    <xf numFmtId="0" fontId="134" fillId="24" borderId="0" xfId="0" applyFont="1" applyFill="1" applyAlignment="1">
      <alignment horizontal="left" vertical="center"/>
    </xf>
    <xf numFmtId="0" fontId="135" fillId="24" borderId="0" xfId="1" applyFont="1" applyFill="1" applyBorder="1" applyAlignment="1" applyProtection="1">
      <alignment horizontal="left" vertical="top" wrapText="1"/>
    </xf>
    <xf numFmtId="0" fontId="168" fillId="25" borderId="0" xfId="0" applyFont="1" applyFill="1" applyAlignment="1">
      <alignment horizontal="right" vertical="top" wrapText="1"/>
    </xf>
    <xf numFmtId="0" fontId="115" fillId="30" borderId="0" xfId="0" applyFont="1" applyFill="1" applyAlignment="1">
      <alignment horizontal="center" vertical="top" wrapText="1"/>
    </xf>
    <xf numFmtId="0" fontId="105" fillId="30" borderId="0" xfId="0" applyFont="1" applyFill="1" applyAlignment="1">
      <alignment horizontal="center" vertical="top" wrapText="1"/>
    </xf>
    <xf numFmtId="0" fontId="131" fillId="34" borderId="0" xfId="0" applyFont="1" applyFill="1" applyAlignment="1">
      <alignment horizontal="left" vertical="top" wrapText="1"/>
    </xf>
    <xf numFmtId="0" fontId="130" fillId="34" borderId="0" xfId="0" applyFont="1" applyFill="1" applyAlignment="1">
      <alignment horizontal="left" vertical="top" wrapText="1"/>
    </xf>
    <xf numFmtId="0" fontId="18" fillId="34" borderId="0" xfId="0" applyFont="1" applyFill="1" applyAlignment="1">
      <alignment horizontal="center" vertical="center"/>
    </xf>
    <xf numFmtId="0" fontId="115" fillId="34" borderId="0" xfId="0" applyFont="1" applyFill="1" applyAlignment="1">
      <alignment horizontal="center" vertical="center"/>
    </xf>
    <xf numFmtId="0" fontId="172" fillId="25" borderId="0" xfId="0" applyFont="1" applyFill="1" applyAlignment="1">
      <alignment horizontal="left" vertical="top" wrapText="1"/>
    </xf>
    <xf numFmtId="0" fontId="172" fillId="25" borderId="0" xfId="0" applyFont="1" applyFill="1" applyAlignment="1">
      <alignment horizontal="center" vertical="top"/>
    </xf>
    <xf numFmtId="0" fontId="205" fillId="25" borderId="0" xfId="0" applyFont="1" applyFill="1" applyAlignment="1">
      <alignment horizontal="center" vertical="center" wrapText="1"/>
    </xf>
    <xf numFmtId="0" fontId="73" fillId="25" borderId="218" xfId="0" applyFont="1" applyFill="1" applyBorder="1" applyAlignment="1">
      <alignment horizontal="center" vertical="center" wrapText="1"/>
    </xf>
    <xf numFmtId="0" fontId="168" fillId="25" borderId="0" xfId="0" applyFont="1" applyFill="1" applyAlignment="1">
      <alignment horizontal="left" vertical="top" wrapText="1"/>
    </xf>
    <xf numFmtId="0" fontId="172" fillId="25" borderId="217" xfId="0" applyFont="1" applyFill="1" applyBorder="1" applyAlignment="1">
      <alignment horizontal="left" vertical="top" wrapText="1"/>
    </xf>
    <xf numFmtId="14" fontId="108" fillId="22" borderId="153" xfId="2" applyNumberFormat="1" applyFont="1" applyFill="1" applyBorder="1" applyAlignment="1">
      <alignment horizontal="center" vertical="center" wrapText="1" shrinkToFit="1"/>
    </xf>
    <xf numFmtId="14" fontId="108" fillId="22" borderId="151" xfId="2" applyNumberFormat="1" applyFont="1" applyFill="1" applyBorder="1" applyAlignment="1">
      <alignment horizontal="center" vertical="center" wrapText="1" shrinkToFit="1"/>
    </xf>
    <xf numFmtId="14" fontId="108" fillId="22" borderId="152" xfId="2" applyNumberFormat="1" applyFont="1" applyFill="1" applyBorder="1" applyAlignment="1">
      <alignment horizontal="center" vertical="center" wrapText="1" shrinkToFit="1"/>
    </xf>
    <xf numFmtId="14" fontId="108" fillId="22" borderId="169" xfId="1" applyNumberFormat="1" applyFont="1" applyFill="1" applyBorder="1" applyAlignment="1" applyProtection="1">
      <alignment horizontal="center" vertical="center" wrapText="1"/>
    </xf>
    <xf numFmtId="0" fontId="108" fillId="22" borderId="169" xfId="2" applyFont="1" applyFill="1" applyBorder="1" applyAlignment="1">
      <alignment horizontal="center" vertical="center"/>
    </xf>
    <xf numFmtId="14" fontId="108" fillId="22" borderId="198" xfId="1" applyNumberFormat="1" applyFont="1" applyFill="1" applyBorder="1" applyAlignment="1" applyProtection="1">
      <alignment horizontal="center" vertical="center" wrapText="1"/>
    </xf>
    <xf numFmtId="14" fontId="108" fillId="22" borderId="199" xfId="1" applyNumberFormat="1" applyFont="1" applyFill="1" applyBorder="1" applyAlignment="1" applyProtection="1">
      <alignment horizontal="center" vertical="center" wrapText="1"/>
    </xf>
    <xf numFmtId="14" fontId="108" fillId="22" borderId="200" xfId="1" applyNumberFormat="1" applyFont="1" applyFill="1" applyBorder="1" applyAlignment="1" applyProtection="1">
      <alignment horizontal="center" vertical="center" wrapText="1"/>
    </xf>
    <xf numFmtId="0" fontId="108" fillId="22" borderId="173" xfId="2" applyFont="1" applyFill="1" applyBorder="1" applyAlignment="1">
      <alignment horizontal="center" vertical="center"/>
    </xf>
    <xf numFmtId="56" fontId="108" fillId="22" borderId="40" xfId="2" applyNumberFormat="1" applyFont="1" applyFill="1" applyBorder="1" applyAlignment="1">
      <alignment horizontal="center" vertical="center" wrapText="1"/>
    </xf>
    <xf numFmtId="56" fontId="108" fillId="22" borderId="1" xfId="2" applyNumberFormat="1" applyFont="1" applyFill="1" applyBorder="1" applyAlignment="1">
      <alignment horizontal="center" vertical="center" wrapText="1"/>
    </xf>
    <xf numFmtId="56" fontId="108" fillId="22" borderId="150" xfId="2" applyNumberFormat="1" applyFont="1" applyFill="1" applyBorder="1" applyAlignment="1">
      <alignment horizontal="center" vertical="center" wrapText="1"/>
    </xf>
    <xf numFmtId="14" fontId="108" fillId="22" borderId="195" xfId="2" applyNumberFormat="1" applyFont="1" applyFill="1" applyBorder="1" applyAlignment="1">
      <alignment horizontal="center" vertical="center"/>
    </xf>
    <xf numFmtId="14" fontId="108" fillId="22" borderId="196" xfId="2" applyNumberFormat="1" applyFont="1" applyFill="1" applyBorder="1" applyAlignment="1">
      <alignment horizontal="center" vertical="center"/>
    </xf>
    <xf numFmtId="14" fontId="108" fillId="22" borderId="197" xfId="2" applyNumberFormat="1" applyFont="1" applyFill="1" applyBorder="1" applyAlignment="1">
      <alignment horizontal="center" vertical="center"/>
    </xf>
    <xf numFmtId="56" fontId="108" fillId="22" borderId="40" xfId="1" applyNumberFormat="1" applyFont="1" applyFill="1" applyBorder="1" applyAlignment="1" applyProtection="1">
      <alignment horizontal="center" vertical="center" wrapText="1"/>
    </xf>
    <xf numFmtId="56" fontId="108" fillId="22" borderId="1" xfId="1" applyNumberFormat="1" applyFont="1" applyFill="1" applyBorder="1" applyAlignment="1" applyProtection="1">
      <alignment horizontal="center" vertical="center" wrapText="1"/>
    </xf>
    <xf numFmtId="56" fontId="108" fillId="22" borderId="2" xfId="1" applyNumberFormat="1" applyFont="1" applyFill="1" applyBorder="1" applyAlignment="1" applyProtection="1">
      <alignment horizontal="center" vertical="center" wrapText="1"/>
    </xf>
    <xf numFmtId="0" fontId="112" fillId="22" borderId="1" xfId="2" applyFont="1" applyFill="1" applyBorder="1" applyAlignment="1">
      <alignment horizontal="center" vertical="center" wrapText="1"/>
    </xf>
    <xf numFmtId="0" fontId="112" fillId="22" borderId="2" xfId="2" applyFont="1" applyFill="1" applyBorder="1" applyAlignment="1">
      <alignment horizontal="center" vertical="center" wrapText="1"/>
    </xf>
    <xf numFmtId="14" fontId="108" fillId="22" borderId="205" xfId="2" applyNumberFormat="1" applyFont="1" applyFill="1" applyBorder="1" applyAlignment="1">
      <alignment horizontal="center" vertical="center" shrinkToFit="1"/>
    </xf>
    <xf numFmtId="14" fontId="108" fillId="22" borderId="1" xfId="2" applyNumberFormat="1" applyFont="1" applyFill="1" applyBorder="1" applyAlignment="1">
      <alignment horizontal="center" vertical="center" shrinkToFit="1"/>
    </xf>
    <xf numFmtId="14" fontId="108" fillId="22" borderId="150" xfId="2" applyNumberFormat="1" applyFont="1" applyFill="1" applyBorder="1" applyAlignment="1">
      <alignment horizontal="center" vertical="center" shrinkToFit="1"/>
    </xf>
    <xf numFmtId="14" fontId="108" fillId="22" borderId="154" xfId="1" applyNumberFormat="1" applyFont="1" applyFill="1" applyBorder="1" applyAlignment="1" applyProtection="1">
      <alignment horizontal="center" vertical="center" wrapText="1" shrinkToFit="1"/>
    </xf>
    <xf numFmtId="14" fontId="108" fillId="22" borderId="156" xfId="1" applyNumberFormat="1" applyFont="1" applyFill="1" applyBorder="1" applyAlignment="1" applyProtection="1">
      <alignment horizontal="center" vertical="center" wrapText="1" shrinkToFit="1"/>
    </xf>
    <xf numFmtId="14" fontId="108" fillId="22" borderId="155" xfId="1" applyNumberFormat="1" applyFont="1" applyFill="1" applyBorder="1" applyAlignment="1" applyProtection="1">
      <alignment horizontal="center" vertical="center" wrapText="1" shrinkToFit="1"/>
    </xf>
    <xf numFmtId="0" fontId="112" fillId="22" borderId="40" xfId="2" applyFont="1" applyFill="1" applyBorder="1" applyAlignment="1">
      <alignment horizontal="center" vertical="center" wrapText="1"/>
    </xf>
    <xf numFmtId="0" fontId="10" fillId="0" borderId="166" xfId="2" applyFont="1" applyBorder="1">
      <alignment vertical="center"/>
    </xf>
    <xf numFmtId="0" fontId="10" fillId="0" borderId="0" xfId="2" applyFont="1" applyAlignment="1">
      <alignment vertical="center" wrapText="1"/>
    </xf>
    <xf numFmtId="0" fontId="14" fillId="5" borderId="17" xfId="2" applyFont="1" applyFill="1" applyBorder="1" applyAlignment="1">
      <alignment horizontal="left" vertical="center"/>
    </xf>
    <xf numFmtId="0" fontId="14" fillId="5" borderId="4" xfId="2" applyFont="1" applyFill="1" applyBorder="1" applyAlignment="1">
      <alignment horizontal="left" vertical="center"/>
    </xf>
    <xf numFmtId="0" fontId="6" fillId="5" borderId="85" xfId="2" applyFill="1" applyBorder="1">
      <alignment vertical="center"/>
    </xf>
    <xf numFmtId="0" fontId="6" fillId="5" borderId="24" xfId="2" applyFill="1" applyBorder="1">
      <alignment vertical="center"/>
    </xf>
    <xf numFmtId="0" fontId="6" fillId="5" borderId="86" xfId="2" applyFill="1" applyBorder="1">
      <alignment vertical="center"/>
    </xf>
    <xf numFmtId="0" fontId="6" fillId="5" borderId="87" xfId="2" applyFill="1" applyBorder="1">
      <alignment vertical="center"/>
    </xf>
    <xf numFmtId="0" fontId="6" fillId="5" borderId="88" xfId="2" applyFill="1" applyBorder="1">
      <alignment vertical="center"/>
    </xf>
    <xf numFmtId="0" fontId="6" fillId="5" borderId="89" xfId="2" applyFill="1" applyBorder="1">
      <alignment vertical="center"/>
    </xf>
    <xf numFmtId="0" fontId="22" fillId="5" borderId="90" xfId="2" applyFont="1" applyFill="1" applyBorder="1" applyAlignment="1">
      <alignment horizontal="center" vertical="top" wrapText="1"/>
    </xf>
    <xf numFmtId="0" fontId="22" fillId="5" borderId="82" xfId="2" applyFont="1" applyFill="1" applyBorder="1" applyAlignment="1">
      <alignment horizontal="center" vertical="top" wrapText="1"/>
    </xf>
    <xf numFmtId="0" fontId="22" fillId="5" borderId="91" xfId="2" applyFont="1" applyFill="1" applyBorder="1" applyAlignment="1">
      <alignment horizontal="center" vertical="top" wrapText="1"/>
    </xf>
    <xf numFmtId="0" fontId="22" fillId="5" borderId="92" xfId="2" applyFont="1" applyFill="1" applyBorder="1" applyAlignment="1">
      <alignment horizontal="center" vertical="top" wrapText="1"/>
    </xf>
    <xf numFmtId="0" fontId="22" fillId="5" borderId="93"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1" fillId="16" borderId="66" xfId="2" applyFont="1" applyFill="1" applyBorder="1" applyAlignment="1">
      <alignment vertical="top" wrapText="1"/>
    </xf>
    <xf numFmtId="0" fontId="6" fillId="0" borderId="62" xfId="2" applyBorder="1" applyAlignment="1">
      <alignment vertical="top" wrapText="1"/>
    </xf>
    <xf numFmtId="0" fontId="69" fillId="0" borderId="0" xfId="1" applyFont="1" applyAlignment="1" applyProtection="1">
      <alignment vertical="center"/>
    </xf>
    <xf numFmtId="0" fontId="6" fillId="0" borderId="0" xfId="2">
      <alignment vertical="center"/>
    </xf>
    <xf numFmtId="0" fontId="6" fillId="27" borderId="54" xfId="2" applyFill="1" applyBorder="1" applyAlignment="1">
      <alignment horizontal="left" vertical="top" wrapText="1"/>
    </xf>
    <xf numFmtId="0" fontId="6" fillId="27" borderId="134" xfId="2" applyFill="1" applyBorder="1" applyAlignment="1">
      <alignment horizontal="left" vertical="top" wrapText="1"/>
    </xf>
    <xf numFmtId="0" fontId="6" fillId="27" borderId="158" xfId="2" applyFill="1" applyBorder="1" applyAlignment="1">
      <alignment horizontal="left" vertical="top" wrapText="1"/>
    </xf>
    <xf numFmtId="0" fontId="1" fillId="36" borderId="54" xfId="2" applyFont="1" applyFill="1" applyBorder="1" applyAlignment="1">
      <alignment horizontal="left" vertical="top" wrapText="1"/>
    </xf>
    <xf numFmtId="0" fontId="1" fillId="36" borderId="65" xfId="2" applyFont="1" applyFill="1" applyBorder="1" applyAlignment="1">
      <alignment horizontal="left" vertical="top" wrapText="1"/>
    </xf>
    <xf numFmtId="0" fontId="8" fillId="36" borderId="134" xfId="1" applyFill="1" applyBorder="1" applyAlignment="1" applyProtection="1">
      <alignment horizontal="left" vertical="top"/>
    </xf>
    <xf numFmtId="0" fontId="6" fillId="36" borderId="157" xfId="2" applyFill="1" applyBorder="1" applyAlignment="1">
      <alignment horizontal="left" vertical="top"/>
    </xf>
    <xf numFmtId="0" fontId="6" fillId="2" borderId="71" xfId="2" applyFill="1" applyBorder="1" applyAlignment="1">
      <alignment vertical="top" wrapText="1"/>
    </xf>
    <xf numFmtId="0" fontId="15" fillId="2" borderId="62" xfId="0" applyFont="1" applyFill="1" applyBorder="1" applyAlignment="1">
      <alignment vertical="top" wrapText="1"/>
    </xf>
    <xf numFmtId="0" fontId="1" fillId="2" borderId="71" xfId="2" applyFont="1" applyFill="1" applyBorder="1" applyAlignment="1">
      <alignment horizontal="left" vertical="top" wrapText="1"/>
    </xf>
    <xf numFmtId="0" fontId="1" fillId="2" borderId="62" xfId="2" applyFont="1" applyFill="1" applyBorder="1" applyAlignment="1">
      <alignment horizontal="left" vertical="top" wrapText="1"/>
    </xf>
    <xf numFmtId="0" fontId="26" fillId="20" borderId="0" xfId="19" applyFont="1" applyFill="1" applyAlignment="1">
      <alignment vertical="center" wrapText="1"/>
    </xf>
    <xf numFmtId="0" fontId="28" fillId="22" borderId="97" xfId="2" applyFont="1" applyFill="1" applyBorder="1" applyAlignment="1">
      <alignment horizontal="center" vertical="center" shrinkToFit="1"/>
    </xf>
    <xf numFmtId="0" fontId="18" fillId="22" borderId="28" xfId="2" applyFont="1" applyFill="1" applyBorder="1" applyAlignment="1">
      <alignment horizontal="center" vertical="center" shrinkToFit="1"/>
    </xf>
    <xf numFmtId="0" fontId="18" fillId="22" borderId="98" xfId="2" applyFont="1" applyFill="1" applyBorder="1" applyAlignment="1">
      <alignment horizontal="center" vertical="center" shrinkToFit="1"/>
    </xf>
    <xf numFmtId="0" fontId="180" fillId="20" borderId="97" xfId="2" applyFont="1" applyFill="1" applyBorder="1" applyAlignment="1">
      <alignment horizontal="center" vertical="center" wrapText="1" shrinkToFit="1"/>
    </xf>
    <xf numFmtId="0" fontId="32" fillId="20" borderId="28" xfId="2" applyFont="1" applyFill="1" applyBorder="1" applyAlignment="1">
      <alignment horizontal="center" vertical="center" shrinkToFit="1"/>
    </xf>
    <xf numFmtId="0" fontId="32" fillId="20" borderId="98" xfId="2" applyFont="1" applyFill="1" applyBorder="1" applyAlignment="1">
      <alignment horizontal="center" vertical="center" shrinkToFit="1"/>
    </xf>
    <xf numFmtId="0" fontId="21" fillId="20" borderId="94" xfId="1" applyFont="1" applyFill="1" applyBorder="1" applyAlignment="1" applyProtection="1">
      <alignment vertical="top" wrapText="1"/>
    </xf>
    <xf numFmtId="0" fontId="21" fillId="20" borderId="95" xfId="2" applyFont="1" applyFill="1" applyBorder="1" applyAlignment="1">
      <alignment vertical="top" wrapText="1"/>
    </xf>
    <xf numFmtId="0" fontId="21" fillId="20" borderId="96" xfId="2" applyFont="1" applyFill="1" applyBorder="1" applyAlignment="1">
      <alignment vertical="top" wrapText="1"/>
    </xf>
    <xf numFmtId="0" fontId="21" fillId="37" borderId="94" xfId="1" applyFont="1" applyFill="1" applyBorder="1" applyAlignment="1" applyProtection="1">
      <alignment vertical="top" wrapText="1"/>
    </xf>
    <xf numFmtId="0" fontId="21" fillId="37" borderId="95" xfId="2" applyFont="1" applyFill="1" applyBorder="1" applyAlignment="1">
      <alignment vertical="top" wrapText="1"/>
    </xf>
    <xf numFmtId="0" fontId="21" fillId="37" borderId="96" xfId="2" applyFont="1" applyFill="1" applyBorder="1" applyAlignment="1">
      <alignment vertical="top" wrapText="1"/>
    </xf>
    <xf numFmtId="0" fontId="139" fillId="37" borderId="97" xfId="2" applyFont="1" applyFill="1" applyBorder="1" applyAlignment="1">
      <alignment horizontal="center" vertical="center" wrapText="1" shrinkToFit="1"/>
    </xf>
    <xf numFmtId="0" fontId="32" fillId="37" borderId="28" xfId="2" applyFont="1" applyFill="1" applyBorder="1" applyAlignment="1">
      <alignment horizontal="center" vertical="center" shrinkToFit="1"/>
    </xf>
    <xf numFmtId="0" fontId="32" fillId="37" borderId="98" xfId="2" applyFont="1" applyFill="1" applyBorder="1" applyAlignment="1">
      <alignment horizontal="center" vertical="center" shrinkToFit="1"/>
    </xf>
    <xf numFmtId="0" fontId="109" fillId="20" borderId="160" xfId="1" applyFont="1" applyFill="1" applyBorder="1" applyAlignment="1" applyProtection="1">
      <alignment horizontal="center" vertical="center" wrapText="1" shrinkToFit="1"/>
    </xf>
    <xf numFmtId="0" fontId="28" fillId="20" borderId="161" xfId="2" applyFont="1" applyFill="1" applyBorder="1" applyAlignment="1">
      <alignment horizontal="center" vertical="center" wrapText="1" shrinkToFit="1"/>
    </xf>
    <xf numFmtId="0" fontId="28" fillId="20" borderId="162" xfId="2" applyFont="1" applyFill="1" applyBorder="1" applyAlignment="1">
      <alignment horizontal="center" vertical="center" wrapText="1" shrinkToFit="1"/>
    </xf>
    <xf numFmtId="0" fontId="20" fillId="20" borderId="55" xfId="2" applyFont="1" applyFill="1" applyBorder="1" applyAlignment="1">
      <alignment horizontal="left" vertical="top" wrapText="1" shrinkToFit="1"/>
    </xf>
    <xf numFmtId="0" fontId="20" fillId="20" borderId="56" xfId="2" applyFont="1" applyFill="1" applyBorder="1" applyAlignment="1">
      <alignment horizontal="left" vertical="top" wrapText="1" shrinkToFit="1"/>
    </xf>
    <xf numFmtId="0" fontId="20" fillId="20" borderId="57" xfId="2" applyFont="1" applyFill="1" applyBorder="1" applyAlignment="1">
      <alignment horizontal="left" vertical="top" wrapText="1" shrinkToFit="1"/>
    </xf>
    <xf numFmtId="0" fontId="10" fillId="0" borderId="0" xfId="2" applyFont="1">
      <alignment vertical="center"/>
    </xf>
    <xf numFmtId="0" fontId="10" fillId="0" borderId="56" xfId="2" applyFont="1" applyBorder="1">
      <alignment vertical="center"/>
    </xf>
    <xf numFmtId="0" fontId="28" fillId="37" borderId="160" xfId="2" applyFont="1" applyFill="1" applyBorder="1" applyAlignment="1">
      <alignment horizontal="center" vertical="center" wrapText="1" shrinkToFit="1"/>
    </xf>
    <xf numFmtId="0" fontId="28" fillId="37" borderId="161" xfId="2" applyFont="1" applyFill="1" applyBorder="1" applyAlignment="1">
      <alignment horizontal="center" vertical="center" wrapText="1" shrinkToFit="1"/>
    </xf>
    <xf numFmtId="0" fontId="28" fillId="37" borderId="162" xfId="2" applyFont="1" applyFill="1" applyBorder="1" applyAlignment="1">
      <alignment horizontal="center" vertical="center" wrapText="1" shrinkToFit="1"/>
    </xf>
    <xf numFmtId="0" fontId="20" fillId="37" borderId="55" xfId="2" applyFont="1" applyFill="1" applyBorder="1" applyAlignment="1">
      <alignment horizontal="left" vertical="top" wrapText="1" shrinkToFit="1"/>
    </xf>
    <xf numFmtId="0" fontId="20" fillId="37" borderId="56" xfId="2" applyFont="1" applyFill="1" applyBorder="1" applyAlignment="1">
      <alignment horizontal="left" vertical="top" wrapText="1" shrinkToFit="1"/>
    </xf>
    <xf numFmtId="0" fontId="20" fillId="37" borderId="57" xfId="2" applyFont="1" applyFill="1" applyBorder="1" applyAlignment="1">
      <alignment horizontal="left" vertical="top" wrapText="1" shrinkToFit="1"/>
    </xf>
    <xf numFmtId="0" fontId="109" fillId="20" borderId="97" xfId="1" applyFont="1" applyFill="1" applyBorder="1" applyAlignment="1" applyProtection="1">
      <alignment horizontal="center" vertical="center" wrapText="1"/>
    </xf>
    <xf numFmtId="0" fontId="109" fillId="20" borderId="28" xfId="1" applyFont="1" applyFill="1" applyBorder="1" applyAlignment="1" applyProtection="1">
      <alignment horizontal="center" vertical="center" wrapText="1"/>
    </xf>
    <xf numFmtId="0" fontId="109" fillId="20" borderId="98" xfId="1" applyFont="1" applyFill="1" applyBorder="1" applyAlignment="1" applyProtection="1">
      <alignment horizontal="center" vertical="center" wrapText="1"/>
    </xf>
    <xf numFmtId="0" fontId="21" fillId="20" borderId="94" xfId="1" applyFont="1" applyFill="1" applyBorder="1" applyAlignment="1" applyProtection="1">
      <alignment horizontal="left" vertical="top" wrapText="1"/>
    </xf>
    <xf numFmtId="0" fontId="21" fillId="20" borderId="175" xfId="1" applyFont="1" applyFill="1" applyBorder="1" applyAlignment="1" applyProtection="1">
      <alignment horizontal="left" vertical="top" wrapText="1"/>
    </xf>
    <xf numFmtId="0" fontId="21" fillId="20" borderId="176" xfId="1" applyFont="1" applyFill="1" applyBorder="1" applyAlignment="1" applyProtection="1">
      <alignment horizontal="left" vertical="top"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0" fontId="76" fillId="51" borderId="192" xfId="0" applyFont="1" applyFill="1" applyBorder="1" applyAlignment="1">
      <alignment horizontal="left" vertical="center"/>
    </xf>
    <xf numFmtId="0" fontId="76" fillId="52" borderId="192" xfId="0" applyFont="1" applyFill="1" applyBorder="1" applyAlignment="1">
      <alignment horizontal="left" vertical="center"/>
    </xf>
    <xf numFmtId="0" fontId="238" fillId="0" borderId="129" xfId="1" applyFont="1" applyFill="1" applyBorder="1" applyAlignment="1" applyProtection="1">
      <alignment horizontal="left" vertical="top" wrapText="1"/>
    </xf>
    <xf numFmtId="0" fontId="239" fillId="22" borderId="168" xfId="1" applyFont="1" applyFill="1" applyBorder="1" applyAlignment="1" applyProtection="1">
      <alignment horizontal="center" vertical="center" wrapText="1"/>
    </xf>
    <xf numFmtId="0" fontId="112" fillId="3" borderId="0" xfId="2" applyFont="1" applyFill="1" applyBorder="1" applyAlignment="1">
      <alignment horizontal="center" vertical="center"/>
    </xf>
    <xf numFmtId="14" fontId="112" fillId="3" borderId="0" xfId="2" applyNumberFormat="1" applyFont="1" applyFill="1" applyBorder="1" applyAlignment="1">
      <alignment horizontal="center" vertical="center"/>
    </xf>
    <xf numFmtId="0" fontId="174" fillId="3" borderId="9" xfId="2" applyFont="1" applyFill="1" applyBorder="1" applyAlignment="1">
      <alignment horizontal="center" vertical="center" shrinkToFit="1"/>
    </xf>
  </cellXfs>
  <cellStyles count="26">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 name="標準_H26-20" xfId="25" xr:uid="{7E43D337-F860-4F3E-8499-06B43CD2B54C}"/>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6EF729"/>
      <color rgb="FFFF99FF"/>
      <color rgb="FFFF0066"/>
      <color rgb="FF3399FF"/>
      <color rgb="FFFFCC00"/>
      <color rgb="FF7BB2F5"/>
      <color rgb="FF00CC00"/>
      <color rgb="FF0033CC"/>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'7　感染症統計'!$A$7</c:f>
              <c:strCache>
                <c:ptCount val="1"/>
                <c:pt idx="0">
                  <c:v>2023年</c:v>
                </c:pt>
              </c:strCache>
            </c:strRef>
          </c:tx>
          <c:spPr>
            <a:ln w="63500" cap="rnd">
              <a:solidFill>
                <a:srgbClr val="FF0000"/>
              </a:solidFill>
              <a:round/>
            </a:ln>
            <a:effectLst/>
          </c:spPr>
          <c:marker>
            <c:symbol val="none"/>
          </c:marker>
          <c:val>
            <c:numRef>
              <c:f>'7　感染症統計'!$B$7:$M$7</c:f>
              <c:numCache>
                <c:formatCode>#,##0_ </c:formatCode>
                <c:ptCount val="12"/>
                <c:pt idx="0" formatCode="General">
                  <c:v>81</c:v>
                </c:pt>
                <c:pt idx="1">
                  <c:v>41</c:v>
                </c:pt>
              </c:numCache>
            </c:numRef>
          </c:val>
          <c:smooth val="0"/>
          <c:extLst>
            <c:ext xmlns:c16="http://schemas.microsoft.com/office/drawing/2014/chart" uri="{C3380CC4-5D6E-409C-BE32-E72D297353CC}">
              <c16:uniqueId val="{00000000-EF25-4824-8530-875CCEE0B185}"/>
            </c:ext>
          </c:extLst>
        </c:ser>
        <c:ser>
          <c:idx val="7"/>
          <c:order val="1"/>
          <c:tx>
            <c:strRef>
              <c:f>'7　感染症統計'!$A$8</c:f>
              <c:strCache>
                <c:ptCount val="1"/>
                <c:pt idx="0">
                  <c:v>2022年</c:v>
                </c:pt>
              </c:strCache>
            </c:strRef>
          </c:tx>
          <c:spPr>
            <a:ln w="25400" cap="rnd">
              <a:solidFill>
                <a:schemeClr val="accent6">
                  <a:lumMod val="75000"/>
                </a:schemeClr>
              </a:solidFill>
              <a:round/>
            </a:ln>
            <a:effectLst/>
          </c:spPr>
          <c:marker>
            <c:symbol val="none"/>
          </c:marker>
          <c:val>
            <c:numRef>
              <c:f>'7　感染症統計'!$B$8:$M$8</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1-EF25-4824-8530-875CCEE0B185}"/>
            </c:ext>
          </c:extLst>
        </c:ser>
        <c:ser>
          <c:idx val="0"/>
          <c:order val="2"/>
          <c:tx>
            <c:strRef>
              <c:f>'7　感染症統計'!$A$9</c:f>
              <c:strCache>
                <c:ptCount val="1"/>
                <c:pt idx="0">
                  <c:v>2021年</c:v>
                </c:pt>
              </c:strCache>
            </c:strRef>
          </c:tx>
          <c:spPr>
            <a:ln w="28575" cap="rnd">
              <a:solidFill>
                <a:schemeClr val="accent6"/>
              </a:solidFill>
              <a:round/>
            </a:ln>
            <a:effectLst/>
          </c:spPr>
          <c:marker>
            <c:symbol val="none"/>
          </c:marker>
          <c:val>
            <c:numRef>
              <c:f>'7　感染症統計'!$B$9:$M$9</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2-EF25-4824-8530-875CCEE0B185}"/>
            </c:ext>
          </c:extLst>
        </c:ser>
        <c:ser>
          <c:idx val="1"/>
          <c:order val="3"/>
          <c:tx>
            <c:strRef>
              <c:f>'7　感染症統計'!$A$10</c:f>
              <c:strCache>
                <c:ptCount val="1"/>
                <c:pt idx="0">
                  <c:v>2020年</c:v>
                </c:pt>
              </c:strCache>
            </c:strRef>
          </c:tx>
          <c:spPr>
            <a:ln w="12700" cap="rnd">
              <a:solidFill>
                <a:srgbClr val="FF0066"/>
              </a:solidFill>
              <a:round/>
            </a:ln>
            <a:effectLst/>
          </c:spPr>
          <c:marker>
            <c:symbol val="none"/>
          </c:marker>
          <c:val>
            <c:numRef>
              <c:f>'7　感染症統計'!$B$10:$M$10</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3-EF25-4824-8530-875CCEE0B185}"/>
            </c:ext>
          </c:extLst>
        </c:ser>
        <c:ser>
          <c:idx val="2"/>
          <c:order val="4"/>
          <c:tx>
            <c:strRef>
              <c:f>'7　感染症統計'!$A$11</c:f>
              <c:strCache>
                <c:ptCount val="1"/>
                <c:pt idx="0">
                  <c:v>2019年</c:v>
                </c:pt>
              </c:strCache>
            </c:strRef>
          </c:tx>
          <c:spPr>
            <a:ln w="19050" cap="rnd">
              <a:solidFill>
                <a:srgbClr val="0070C0"/>
              </a:solidFill>
              <a:round/>
            </a:ln>
            <a:effectLst/>
          </c:spPr>
          <c:marker>
            <c:symbol val="none"/>
          </c:marker>
          <c:val>
            <c:numRef>
              <c:f>'7　感染症統計'!$B$11:$M$11</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4-EF25-4824-8530-875CCEE0B185}"/>
            </c:ext>
          </c:extLst>
        </c:ser>
        <c:ser>
          <c:idx val="3"/>
          <c:order val="5"/>
          <c:tx>
            <c:strRef>
              <c:f>'7　感染症統計'!$A$12</c:f>
              <c:strCache>
                <c:ptCount val="1"/>
                <c:pt idx="0">
                  <c:v>2018年</c:v>
                </c:pt>
              </c:strCache>
            </c:strRef>
          </c:tx>
          <c:spPr>
            <a:ln w="12700" cap="rnd">
              <a:solidFill>
                <a:schemeClr val="accent4"/>
              </a:solidFill>
              <a:round/>
            </a:ln>
            <a:effectLst/>
          </c:spPr>
          <c:marker>
            <c:symbol val="none"/>
          </c:marker>
          <c:val>
            <c:numRef>
              <c:f>'7　感染症統計'!$B$12:$M$12</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5-EF25-4824-8530-875CCEE0B185}"/>
            </c:ext>
          </c:extLst>
        </c:ser>
        <c:ser>
          <c:idx val="4"/>
          <c:order val="6"/>
          <c:tx>
            <c:strRef>
              <c:f>'7　感染症統計'!$A$13</c:f>
              <c:strCache>
                <c:ptCount val="1"/>
                <c:pt idx="0">
                  <c:v>2017年</c:v>
                </c:pt>
              </c:strCache>
            </c:strRef>
          </c:tx>
          <c:spPr>
            <a:ln w="12700" cap="rnd">
              <a:solidFill>
                <a:schemeClr val="accent5"/>
              </a:solidFill>
              <a:round/>
            </a:ln>
            <a:effectLst/>
          </c:spPr>
          <c:marker>
            <c:symbol val="none"/>
          </c:marker>
          <c:val>
            <c:numRef>
              <c:f>'7　感染症統計'!$B$13:$M$13</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6-EF25-4824-8530-875CCEE0B185}"/>
            </c:ext>
          </c:extLst>
        </c:ser>
        <c:ser>
          <c:idx val="5"/>
          <c:order val="7"/>
          <c:tx>
            <c:strRef>
              <c:f>'7　感染症統計'!$A$14</c:f>
              <c:strCache>
                <c:ptCount val="1"/>
                <c:pt idx="0">
                  <c:v>2016年</c:v>
                </c:pt>
              </c:strCache>
            </c:strRef>
          </c:tx>
          <c:spPr>
            <a:ln w="12700" cap="rnd">
              <a:solidFill>
                <a:schemeClr val="tx2"/>
              </a:solidFill>
              <a:round/>
            </a:ln>
            <a:effectLst/>
          </c:spPr>
          <c:marker>
            <c:symbol val="none"/>
          </c:marker>
          <c:val>
            <c:numRef>
              <c:f>'7　感染症統計'!$B$14:$M$14</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7-EF25-4824-8530-875CCEE0B185}"/>
            </c:ext>
          </c:extLst>
        </c:ser>
        <c:ser>
          <c:idx val="8"/>
          <c:order val="8"/>
          <c:tx>
            <c:strRef>
              <c:f>'7　感染症統計'!$A$15</c:f>
              <c:strCache>
                <c:ptCount val="1"/>
                <c:pt idx="0">
                  <c:v>2015年</c:v>
                </c:pt>
              </c:strCache>
            </c:strRef>
          </c:tx>
          <c:spPr>
            <a:ln w="28575" cap="rnd">
              <a:solidFill>
                <a:schemeClr val="accent3">
                  <a:lumMod val="60000"/>
                </a:schemeClr>
              </a:solidFill>
              <a:round/>
            </a:ln>
            <a:effectLst/>
          </c:spPr>
          <c:marker>
            <c:symbol val="none"/>
          </c:marker>
          <c:val>
            <c:numRef>
              <c:f>'7　感染症統計'!$B$15:$M$15</c:f>
            </c:numRef>
          </c:val>
          <c:smooth val="0"/>
          <c:extLst>
            <c:ext xmlns:c16="http://schemas.microsoft.com/office/drawing/2014/chart" uri="{C3380CC4-5D6E-409C-BE32-E72D297353CC}">
              <c16:uniqueId val="{00000000-6506-44AA-9707-A37582B7246C}"/>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3028580731600248"/>
          <c:h val="0.84201438879862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'7　感染症統計'!$P$7</c:f>
              <c:strCache>
                <c:ptCount val="1"/>
                <c:pt idx="0">
                  <c:v>2023年</c:v>
                </c:pt>
              </c:strCache>
            </c:strRef>
          </c:tx>
          <c:spPr>
            <a:ln w="63500" cap="rnd">
              <a:solidFill>
                <a:srgbClr val="FF0000"/>
              </a:solidFill>
              <a:round/>
            </a:ln>
            <a:effectLst/>
          </c:spPr>
          <c:marker>
            <c:symbol val="none"/>
          </c:marker>
          <c:val>
            <c:numRef>
              <c:f>'7　感染症統計'!$Q$7:$AB$7</c:f>
              <c:numCache>
                <c:formatCode>#,##0_ </c:formatCode>
                <c:ptCount val="12"/>
                <c:pt idx="0" formatCode="General">
                  <c:v>1</c:v>
                </c:pt>
                <c:pt idx="1">
                  <c:v>1</c:v>
                </c:pt>
              </c:numCache>
            </c:numRef>
          </c:val>
          <c:smooth val="0"/>
          <c:extLst>
            <c:ext xmlns:c16="http://schemas.microsoft.com/office/drawing/2014/chart" uri="{C3380CC4-5D6E-409C-BE32-E72D297353CC}">
              <c16:uniqueId val="{00000000-691A-4A61-BF12-3A5977548A2F}"/>
            </c:ext>
          </c:extLst>
        </c:ser>
        <c:ser>
          <c:idx val="7"/>
          <c:order val="1"/>
          <c:tx>
            <c:strRef>
              <c:f>'7　感染症統計'!$P$8</c:f>
              <c:strCache>
                <c:ptCount val="1"/>
                <c:pt idx="0">
                  <c:v>2022年</c:v>
                </c:pt>
              </c:strCache>
            </c:strRef>
          </c:tx>
          <c:spPr>
            <a:ln w="25400" cap="rnd">
              <a:solidFill>
                <a:schemeClr val="accent6">
                  <a:lumMod val="75000"/>
                </a:schemeClr>
              </a:solidFill>
              <a:round/>
            </a:ln>
            <a:effectLst/>
          </c:spPr>
          <c:marker>
            <c:symbol val="none"/>
          </c:marker>
          <c:val>
            <c:numRef>
              <c:f>'7　感染症統計'!$Q$8:$AB$8</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1-691A-4A61-BF12-3A5977548A2F}"/>
            </c:ext>
          </c:extLst>
        </c:ser>
        <c:ser>
          <c:idx val="0"/>
          <c:order val="2"/>
          <c:tx>
            <c:strRef>
              <c:f>'7　感染症統計'!$P$9</c:f>
              <c:strCache>
                <c:ptCount val="1"/>
                <c:pt idx="0">
                  <c:v>2021年</c:v>
                </c:pt>
              </c:strCache>
            </c:strRef>
          </c:tx>
          <c:spPr>
            <a:ln w="28575" cap="rnd">
              <a:solidFill>
                <a:srgbClr val="FF0066"/>
              </a:solidFill>
              <a:round/>
            </a:ln>
            <a:effectLst/>
          </c:spPr>
          <c:marker>
            <c:symbol val="none"/>
          </c:marker>
          <c:val>
            <c:numRef>
              <c:f>'7　感染症統計'!$Q$9:$AB$9</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2-691A-4A61-BF12-3A5977548A2F}"/>
            </c:ext>
          </c:extLst>
        </c:ser>
        <c:ser>
          <c:idx val="1"/>
          <c:order val="3"/>
          <c:tx>
            <c:strRef>
              <c:f>'7　感染症統計'!$P$10</c:f>
              <c:strCache>
                <c:ptCount val="1"/>
                <c:pt idx="0">
                  <c:v>2020年</c:v>
                </c:pt>
              </c:strCache>
            </c:strRef>
          </c:tx>
          <c:spPr>
            <a:ln w="28575" cap="rnd">
              <a:solidFill>
                <a:schemeClr val="accent2"/>
              </a:solidFill>
              <a:round/>
            </a:ln>
            <a:effectLst/>
          </c:spPr>
          <c:marker>
            <c:symbol val="none"/>
          </c:marker>
          <c:val>
            <c:numRef>
              <c:f>'7　感染症統計'!$Q$10:$AB$10</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3-691A-4A61-BF12-3A5977548A2F}"/>
            </c:ext>
          </c:extLst>
        </c:ser>
        <c:ser>
          <c:idx val="2"/>
          <c:order val="4"/>
          <c:tx>
            <c:strRef>
              <c:f>'7　感染症統計'!$P$11</c:f>
              <c:strCache>
                <c:ptCount val="1"/>
                <c:pt idx="0">
                  <c:v>2019年</c:v>
                </c:pt>
              </c:strCache>
            </c:strRef>
          </c:tx>
          <c:spPr>
            <a:ln w="28575" cap="rnd">
              <a:solidFill>
                <a:schemeClr val="accent3">
                  <a:lumMod val="50000"/>
                </a:schemeClr>
              </a:solidFill>
              <a:round/>
            </a:ln>
            <a:effectLst/>
          </c:spPr>
          <c:marker>
            <c:symbol val="none"/>
          </c:marker>
          <c:val>
            <c:numRef>
              <c:f>'7　感染症統計'!$Q$11:$AB$11</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4-691A-4A61-BF12-3A5977548A2F}"/>
            </c:ext>
          </c:extLst>
        </c:ser>
        <c:ser>
          <c:idx val="3"/>
          <c:order val="5"/>
          <c:tx>
            <c:strRef>
              <c:f>'7　感染症統計'!$P$12</c:f>
              <c:strCache>
                <c:ptCount val="1"/>
                <c:pt idx="0">
                  <c:v>2018年</c:v>
                </c:pt>
              </c:strCache>
            </c:strRef>
          </c:tx>
          <c:spPr>
            <a:ln w="28575" cap="rnd">
              <a:solidFill>
                <a:schemeClr val="accent4">
                  <a:lumMod val="75000"/>
                </a:schemeClr>
              </a:solidFill>
              <a:round/>
            </a:ln>
            <a:effectLst/>
          </c:spPr>
          <c:marker>
            <c:symbol val="none"/>
          </c:marker>
          <c:val>
            <c:numRef>
              <c:f>'7　感染症統計'!$Q$12:$AB$12</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5-691A-4A61-BF12-3A5977548A2F}"/>
            </c:ext>
          </c:extLst>
        </c:ser>
        <c:ser>
          <c:idx val="4"/>
          <c:order val="6"/>
          <c:tx>
            <c:strRef>
              <c:f>'7　感染症統計'!$P$13</c:f>
              <c:strCache>
                <c:ptCount val="1"/>
                <c:pt idx="0">
                  <c:v>2017年</c:v>
                </c:pt>
              </c:strCache>
            </c:strRef>
          </c:tx>
          <c:spPr>
            <a:ln w="28575" cap="rnd">
              <a:solidFill>
                <a:schemeClr val="accent5"/>
              </a:solidFill>
              <a:round/>
            </a:ln>
            <a:effectLst/>
          </c:spPr>
          <c:marker>
            <c:symbol val="none"/>
          </c:marker>
          <c:val>
            <c:numRef>
              <c:f>'7　感染症統計'!$Q$13:$AB$13</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6-691A-4A61-BF12-3A5977548A2F}"/>
            </c:ext>
          </c:extLst>
        </c:ser>
        <c:ser>
          <c:idx val="5"/>
          <c:order val="7"/>
          <c:tx>
            <c:strRef>
              <c:f>'7　感染症統計'!$P$14</c:f>
              <c:strCache>
                <c:ptCount val="1"/>
                <c:pt idx="0">
                  <c:v>2016年</c:v>
                </c:pt>
              </c:strCache>
            </c:strRef>
          </c:tx>
          <c:spPr>
            <a:ln w="28575" cap="rnd">
              <a:solidFill>
                <a:srgbClr val="3399FF"/>
              </a:solidFill>
              <a:round/>
            </a:ln>
            <a:effectLst/>
          </c:spPr>
          <c:marker>
            <c:symbol val="none"/>
          </c:marker>
          <c:val>
            <c:numRef>
              <c:f>'7　感染症統計'!$Q$14:$AB$14</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0-1CAA-40BC-BA86-DDE164B336AE}"/>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445661342448421"/>
          <c:h val="0.91013298723198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gif"/><Relationship Id="rId1" Type="http://schemas.openxmlformats.org/officeDocument/2006/relationships/image" Target="../media/image3.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10.svg"/><Relationship Id="rId7" Type="http://schemas.openxmlformats.org/officeDocument/2006/relationships/image" Target="../media/image14.gif"/><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13.png"/><Relationship Id="rId5" Type="http://schemas.openxmlformats.org/officeDocument/2006/relationships/image" Target="../media/image12.svg"/><Relationship Id="rId4" Type="http://schemas.openxmlformats.org/officeDocument/2006/relationships/image" Target="../media/image1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5.png"/></Relationships>
</file>

<file path=xl/drawings/_rels/drawing7.xml.rels><?xml version="1.0" encoding="UTF-8" standalone="yes"?>
<Relationships xmlns="http://schemas.openxmlformats.org/package/2006/relationships"><Relationship Id="rId1"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53340</xdr:colOff>
      <xdr:row>0</xdr:row>
      <xdr:rowOff>30480</xdr:rowOff>
    </xdr:from>
    <xdr:to>
      <xdr:col>17</xdr:col>
      <xdr:colOff>373660</xdr:colOff>
      <xdr:row>55</xdr:row>
      <xdr:rowOff>38100</xdr:rowOff>
    </xdr:to>
    <xdr:pic>
      <xdr:nvPicPr>
        <xdr:cNvPr id="4" name="図 3">
          <a:extLst>
            <a:ext uri="{FF2B5EF4-FFF2-40B4-BE49-F238E27FC236}">
              <a16:creationId xmlns:a16="http://schemas.microsoft.com/office/drawing/2014/main" id="{ADDC1097-35DA-9CEE-56A2-6BEF753C0BC5}"/>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53340" y="30480"/>
          <a:ext cx="9517660" cy="95097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7620</xdr:colOff>
      <xdr:row>4</xdr:row>
      <xdr:rowOff>0</xdr:rowOff>
    </xdr:from>
    <xdr:to>
      <xdr:col>13</xdr:col>
      <xdr:colOff>182880</xdr:colOff>
      <xdr:row>18</xdr:row>
      <xdr:rowOff>22860</xdr:rowOff>
    </xdr:to>
    <xdr:pic>
      <xdr:nvPicPr>
        <xdr:cNvPr id="28" name="図 27" descr="感染性胃腸炎患者報告数　直近5シーズン">
          <a:extLst>
            <a:ext uri="{FF2B5EF4-FFF2-40B4-BE49-F238E27FC236}">
              <a16:creationId xmlns:a16="http://schemas.microsoft.com/office/drawing/2014/main" id="{11FC29E8-909A-51AB-8918-E5062FD0B2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1520" y="990600"/>
          <a:ext cx="7383780" cy="2834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350704</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1579" y="2019279"/>
          <a:ext cx="7071545" cy="1104904"/>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3</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3</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7.31</a:t>
          </a: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759922</xdr:colOff>
      <xdr:row>4</xdr:row>
      <xdr:rowOff>38471</xdr:rowOff>
    </xdr:from>
    <xdr:to>
      <xdr:col>12</xdr:col>
      <xdr:colOff>893651</xdr:colOff>
      <xdr:row>7</xdr:row>
      <xdr:rowOff>76383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19062" y="1029071"/>
          <a:ext cx="2594989" cy="594172"/>
        </a:xfrm>
        <a:prstGeom prst="borderCallout2">
          <a:avLst>
            <a:gd name="adj1" fmla="val 101279"/>
            <a:gd name="adj2" fmla="val 51060"/>
            <a:gd name="adj3" fmla="val 210486"/>
            <a:gd name="adj4" fmla="val 51057"/>
            <a:gd name="adj5" fmla="val 298067"/>
            <a:gd name="adj6" fmla="val -33908"/>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散発事故事例の報告例年より一ヵ月早い</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9</xdr:col>
      <xdr:colOff>831304</xdr:colOff>
      <xdr:row>13</xdr:row>
      <xdr:rowOff>100187</xdr:rowOff>
    </xdr:from>
    <xdr:to>
      <xdr:col>10</xdr:col>
      <xdr:colOff>49222</xdr:colOff>
      <xdr:row>15</xdr:row>
      <xdr:rowOff>64306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8085544" y="2652887"/>
          <a:ext cx="322818" cy="299399"/>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15468</xdr:colOff>
      <xdr:row>2</xdr:row>
      <xdr:rowOff>15240</xdr:rowOff>
    </xdr:from>
    <xdr:to>
      <xdr:col>3</xdr:col>
      <xdr:colOff>144908</xdr:colOff>
      <xdr:row>16</xdr:row>
      <xdr:rowOff>22860</xdr:rowOff>
    </xdr:to>
    <xdr:pic>
      <xdr:nvPicPr>
        <xdr:cNvPr id="33" name="図 32">
          <a:extLst>
            <a:ext uri="{FF2B5EF4-FFF2-40B4-BE49-F238E27FC236}">
              <a16:creationId xmlns:a16="http://schemas.microsoft.com/office/drawing/2014/main" id="{0BD07D25-CC81-F070-A422-000C9BEE1129}"/>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15468" y="563880"/>
          <a:ext cx="1615340" cy="2514600"/>
        </a:xfrm>
        <a:prstGeom prst="rect">
          <a:avLst/>
        </a:prstGeom>
      </xdr:spPr>
    </xdr:pic>
    <xdr:clientData/>
  </xdr:twoCellAnchor>
  <xdr:twoCellAnchor editAs="oneCell">
    <xdr:from>
      <xdr:col>5</xdr:col>
      <xdr:colOff>7620</xdr:colOff>
      <xdr:row>1</xdr:row>
      <xdr:rowOff>213361</xdr:rowOff>
    </xdr:from>
    <xdr:to>
      <xdr:col>6</xdr:col>
      <xdr:colOff>754380</xdr:colOff>
      <xdr:row>16</xdr:row>
      <xdr:rowOff>22861</xdr:rowOff>
    </xdr:to>
    <xdr:pic>
      <xdr:nvPicPr>
        <xdr:cNvPr id="29" name="図 28">
          <a:extLst>
            <a:ext uri="{FF2B5EF4-FFF2-40B4-BE49-F238E27FC236}">
              <a16:creationId xmlns:a16="http://schemas.microsoft.com/office/drawing/2014/main" id="{C716356D-725E-DC33-9148-880CDE780EF2}"/>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2865120" y="541021"/>
          <a:ext cx="1645920" cy="25374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8</xdr:col>
      <xdr:colOff>0</xdr:colOff>
      <xdr:row>16</xdr:row>
      <xdr:rowOff>0</xdr:rowOff>
    </xdr:from>
    <xdr:ext cx="304800" cy="300288"/>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7D2FC022-6B5C-485F-BFAD-9461DFD282FB}"/>
            </a:ext>
          </a:extLst>
        </xdr:cNvPr>
        <xdr:cNvSpPr>
          <a:spLocks noChangeAspect="1" noChangeArrowheads="1"/>
        </xdr:cNvSpPr>
      </xdr:nvSpPr>
      <xdr:spPr bwMode="auto">
        <a:xfrm>
          <a:off x="4937760" y="2682240"/>
          <a:ext cx="304800" cy="300288"/>
        </a:xfrm>
        <a:prstGeom prst="rect">
          <a:avLst/>
        </a:prstGeom>
        <a:noFill/>
        <a:ln w="9525">
          <a:noFill/>
          <a:miter lim="800000"/>
          <a:headEnd/>
          <a:tailEnd/>
        </a:ln>
      </xdr:spPr>
    </xdr:sp>
    <xdr:clientData/>
  </xdr:oneCellAnchor>
  <xdr:oneCellAnchor>
    <xdr:from>
      <xdr:col>0</xdr:col>
      <xdr:colOff>46371</xdr:colOff>
      <xdr:row>4</xdr:row>
      <xdr:rowOff>208547</xdr:rowOff>
    </xdr:from>
    <xdr:ext cx="3902345" cy="3258953"/>
    <xdr:pic>
      <xdr:nvPicPr>
        <xdr:cNvPr id="3" name="図 2">
          <a:extLst>
            <a:ext uri="{FF2B5EF4-FFF2-40B4-BE49-F238E27FC236}">
              <a16:creationId xmlns:a16="http://schemas.microsoft.com/office/drawing/2014/main" id="{5967AE75-47A1-4CE5-8D82-F1E88E4E3C0A}"/>
            </a:ext>
          </a:extLst>
        </xdr:cNvPr>
        <xdr:cNvPicPr>
          <a:picLocks noChangeAspect="1"/>
        </xdr:cNvPicPr>
      </xdr:nvPicPr>
      <xdr:blipFill>
        <a:blip xmlns:r="http://schemas.openxmlformats.org/officeDocument/2006/relationships" r:embed="rId2"/>
        <a:stretch>
          <a:fillRect/>
        </a:stretch>
      </xdr:blipFill>
      <xdr:spPr>
        <a:xfrm>
          <a:off x="46371" y="841007"/>
          <a:ext cx="3902345" cy="325895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325120</xdr:colOff>
      <xdr:row>33</xdr:row>
      <xdr:rowOff>203200</xdr:rowOff>
    </xdr:from>
    <xdr:to>
      <xdr:col>10</xdr:col>
      <xdr:colOff>731520</xdr:colOff>
      <xdr:row>41</xdr:row>
      <xdr:rowOff>179004</xdr:rowOff>
    </xdr:to>
    <xdr:pic>
      <xdr:nvPicPr>
        <xdr:cNvPr id="9" name="図 8">
          <a:extLst>
            <a:ext uri="{FF2B5EF4-FFF2-40B4-BE49-F238E27FC236}">
              <a16:creationId xmlns:a16="http://schemas.microsoft.com/office/drawing/2014/main" id="{C6FC0021-F486-E35A-0ED4-CAA9A940D6FC}"/>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198880" y="15179040"/>
          <a:ext cx="11155680" cy="2170364"/>
        </a:xfrm>
        <a:prstGeom prst="rect">
          <a:avLst/>
        </a:prstGeom>
      </xdr:spPr>
    </xdr:pic>
    <xdr:clientData/>
  </xdr:twoCellAnchor>
  <xdr:twoCellAnchor>
    <xdr:from>
      <xdr:col>11</xdr:col>
      <xdr:colOff>740411</xdr:colOff>
      <xdr:row>7</xdr:row>
      <xdr:rowOff>78742</xdr:rowOff>
    </xdr:from>
    <xdr:to>
      <xdr:col>13</xdr:col>
      <xdr:colOff>1930400</xdr:colOff>
      <xdr:row>11</xdr:row>
      <xdr:rowOff>121920</xdr:rowOff>
    </xdr:to>
    <xdr:sp macro="" textlink="">
      <xdr:nvSpPr>
        <xdr:cNvPr id="3" name="四角形吹き出し 7">
          <a:extLst>
            <a:ext uri="{FF2B5EF4-FFF2-40B4-BE49-F238E27FC236}">
              <a16:creationId xmlns:a16="http://schemas.microsoft.com/office/drawing/2014/main" id="{4536BC87-42E0-412F-82F9-981865BD05B8}"/>
            </a:ext>
          </a:extLst>
        </xdr:cNvPr>
        <xdr:cNvSpPr/>
      </xdr:nvSpPr>
      <xdr:spPr>
        <a:xfrm>
          <a:off x="13115291" y="8572502"/>
          <a:ext cx="3191509" cy="1059178"/>
        </a:xfrm>
        <a:prstGeom prst="wedgeRectCallout">
          <a:avLst>
            <a:gd name="adj1" fmla="val -44124"/>
            <a:gd name="adj2" fmla="val 69116"/>
          </a:avLst>
        </a:prstGeom>
        <a:solidFill>
          <a:schemeClr val="tx1"/>
        </a:solidFill>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FF00"/>
              </a:solidFill>
            </a:rPr>
            <a:t>世界の感染率は</a:t>
          </a:r>
          <a:r>
            <a:rPr kumimoji="1" lang="en-US" altLang="ja-JP" sz="1400" b="1">
              <a:solidFill>
                <a:srgbClr val="FFFF00"/>
              </a:solidFill>
            </a:rPr>
            <a:t>1.02% :</a:t>
          </a:r>
          <a:r>
            <a:rPr kumimoji="1" lang="ja-JP" altLang="en-US" sz="1400" b="1">
              <a:solidFill>
                <a:srgbClr val="FFFF00"/>
              </a:solidFill>
            </a:rPr>
            <a:t>　増減なし　　　　　　　　　　　　　　　　　　　　　　　　　</a:t>
          </a:r>
          <a:r>
            <a:rPr kumimoji="1" lang="en-US" altLang="ja-JP" sz="1100">
              <a:solidFill>
                <a:schemeClr val="bg1"/>
              </a:solidFill>
            </a:rPr>
            <a:t>65</a:t>
          </a:r>
          <a:r>
            <a:rPr kumimoji="1" lang="ja-JP" altLang="en-US" sz="1100">
              <a:solidFill>
                <a:schemeClr val="bg1"/>
              </a:solidFill>
            </a:rPr>
            <a:t>歳以上の高齢者に肺炎発症による重度化リスクが高い　　</a:t>
          </a:r>
          <a:r>
            <a:rPr kumimoji="1" lang="ja-JP" altLang="en-US" sz="1100" b="1">
              <a:solidFill>
                <a:schemeClr val="bg1"/>
              </a:solidFill>
            </a:rPr>
            <a:t>　    </a:t>
          </a:r>
          <a:endParaRPr kumimoji="1" lang="en-US" altLang="ja-JP" sz="1100" b="1">
            <a:solidFill>
              <a:schemeClr val="bg1"/>
            </a:solidFill>
          </a:endParaRPr>
        </a:p>
        <a:p>
          <a:pPr algn="l"/>
          <a:endParaRPr kumimoji="1" lang="ja-JP" altLang="en-US" sz="1400" b="1" i="0" u="sng">
            <a:solidFill>
              <a:srgbClr val="FFFF00"/>
            </a:solidFill>
          </a:endParaRPr>
        </a:p>
        <a:p>
          <a:pPr algn="l"/>
          <a:endParaRPr kumimoji="1" lang="en-US" altLang="ja-JP" sz="1400" b="1" i="0" u="sng">
            <a:solidFill>
              <a:srgbClr val="FFC000"/>
            </a:solidFill>
          </a:endParaRPr>
        </a:p>
        <a:p>
          <a:pPr algn="l"/>
          <a:r>
            <a:rPr kumimoji="1" lang="en-US" altLang="ja-JP" sz="1400" b="1" i="0" u="sng">
              <a:solidFill>
                <a:srgbClr val="FFC000"/>
              </a:solidFill>
            </a:rPr>
            <a:t>)</a:t>
          </a:r>
          <a:endParaRPr kumimoji="1" lang="ja-JP" altLang="en-US" sz="1400" b="1" i="0" u="sng">
            <a:solidFill>
              <a:srgbClr val="FFC000"/>
            </a:solidFill>
          </a:endParaRPr>
        </a:p>
      </xdr:txBody>
    </xdr:sp>
    <xdr:clientData/>
  </xdr:twoCellAnchor>
  <xdr:twoCellAnchor>
    <xdr:from>
      <xdr:col>5</xdr:col>
      <xdr:colOff>558800</xdr:colOff>
      <xdr:row>49</xdr:row>
      <xdr:rowOff>265814</xdr:rowOff>
    </xdr:from>
    <xdr:to>
      <xdr:col>5</xdr:col>
      <xdr:colOff>593651</xdr:colOff>
      <xdr:row>70</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6685280" y="26549734"/>
          <a:ext cx="34851" cy="532218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828644</xdr:colOff>
      <xdr:row>10</xdr:row>
      <xdr:rowOff>163254</xdr:rowOff>
    </xdr:from>
    <xdr:to>
      <xdr:col>2</xdr:col>
      <xdr:colOff>150627</xdr:colOff>
      <xdr:row>27</xdr:row>
      <xdr:rowOff>265814</xdr:rowOff>
    </xdr:to>
    <xdr:sp macro="" textlink="">
      <xdr:nvSpPr>
        <xdr:cNvPr id="6" name="吹き出し: 四角形 5">
          <a:extLst>
            <a:ext uri="{FF2B5EF4-FFF2-40B4-BE49-F238E27FC236}">
              <a16:creationId xmlns:a16="http://schemas.microsoft.com/office/drawing/2014/main" id="{3CC40751-A841-46FA-96C6-42F7806D92A4}"/>
            </a:ext>
          </a:extLst>
        </xdr:cNvPr>
        <xdr:cNvSpPr/>
      </xdr:nvSpPr>
      <xdr:spPr>
        <a:xfrm>
          <a:off x="828644" y="10780454"/>
          <a:ext cx="1912783" cy="3689040"/>
        </a:xfrm>
        <a:prstGeom prst="wedgeRectCallout">
          <a:avLst>
            <a:gd name="adj1" fmla="val 153383"/>
            <a:gd name="adj2" fmla="val -40876"/>
          </a:avLst>
        </a:prstGeom>
        <a:solidFill>
          <a:schemeClr val="tx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r>
            <a:rPr kumimoji="1" lang="ja-JP" altLang="en-US" sz="1400" b="1">
              <a:solidFill>
                <a:srgbClr val="FFFF00"/>
              </a:solidFill>
            </a:rPr>
            <a:t>世界の増加率が上昇</a:t>
          </a:r>
        </a:p>
        <a:p>
          <a:pPr algn="l"/>
          <a:endParaRPr kumimoji="1" lang="ja-JP" altLang="en-US" sz="1400" b="1">
            <a:solidFill>
              <a:srgbClr val="FFFF00"/>
            </a:solidFill>
          </a:endParaRPr>
        </a:p>
        <a:p>
          <a:pPr algn="l"/>
          <a:r>
            <a:rPr kumimoji="1" lang="en-US" altLang="ja-JP" sz="1400" b="1">
              <a:solidFill>
                <a:srgbClr val="FFFF00"/>
              </a:solidFill>
            </a:rPr>
            <a:t>o</a:t>
          </a:r>
          <a:r>
            <a:rPr kumimoji="1" lang="ja-JP" altLang="en-US" sz="1400" b="1">
              <a:solidFill>
                <a:srgbClr val="FFFF00"/>
              </a:solidFill>
            </a:rPr>
            <a:t>　</a:t>
          </a:r>
          <a:r>
            <a:rPr kumimoji="1" lang="en-US" altLang="ja-JP" sz="1400" b="0">
              <a:solidFill>
                <a:srgbClr val="FFFF00"/>
              </a:solidFill>
            </a:rPr>
            <a:t>BBX</a:t>
          </a:r>
          <a:r>
            <a:rPr kumimoji="1" lang="en-US" altLang="ja-JP" sz="1400" b="1">
              <a:solidFill>
                <a:srgbClr val="FFFF00"/>
              </a:solidFill>
            </a:rPr>
            <a:t>1</a:t>
          </a:r>
          <a:r>
            <a:rPr kumimoji="1" lang="ja-JP" altLang="en-US" sz="1400" b="1">
              <a:solidFill>
                <a:srgbClr val="FFFF00"/>
              </a:solidFill>
            </a:rPr>
            <a:t>・</a:t>
          </a:r>
          <a:r>
            <a:rPr kumimoji="1" lang="en-US" altLang="ja-JP" sz="1400" b="1">
              <a:solidFill>
                <a:srgbClr val="FFFF00"/>
              </a:solidFill>
            </a:rPr>
            <a:t>5</a:t>
          </a:r>
        </a:p>
        <a:p>
          <a:pPr algn="l"/>
          <a:endParaRPr kumimoji="1" lang="en-US" altLang="ja-JP" sz="1400" b="1">
            <a:solidFill>
              <a:srgbClr val="FFFF00"/>
            </a:solidFill>
          </a:endParaRPr>
        </a:p>
        <a:p>
          <a:pPr algn="l"/>
          <a:r>
            <a:rPr kumimoji="1" lang="ja-JP" altLang="en-US" sz="1400" b="1">
              <a:solidFill>
                <a:srgbClr val="FFFF00"/>
              </a:solidFill>
            </a:rPr>
            <a:t>・　</a:t>
          </a:r>
          <a:r>
            <a:rPr kumimoji="1" lang="en-US" altLang="ja-JP" sz="1400" b="1">
              <a:solidFill>
                <a:srgbClr val="FFFF00"/>
              </a:solidFill>
            </a:rPr>
            <a:t>BQ1.1</a:t>
          </a:r>
          <a:endParaRPr kumimoji="1" lang="ja-JP" altLang="en-US" sz="1400" b="1">
            <a:solidFill>
              <a:srgbClr val="FFFF00"/>
            </a:solidFill>
          </a:endParaRPr>
        </a:p>
        <a:p>
          <a:pPr algn="l"/>
          <a:endParaRPr kumimoji="1" lang="ja-JP" altLang="en-US" sz="1400" b="1">
            <a:solidFill>
              <a:srgbClr val="FFFF00"/>
            </a:solidFill>
          </a:endParaRPr>
        </a:p>
        <a:p>
          <a:pPr algn="l"/>
          <a:endParaRPr kumimoji="1" lang="ja-JP" altLang="en-US" sz="1400" b="1">
            <a:solidFill>
              <a:srgbClr val="FFFF00"/>
            </a:solidFill>
          </a:endParaRPr>
        </a:p>
      </xdr:txBody>
    </xdr:sp>
    <xdr:clientData/>
  </xdr:twoCellAnchor>
  <xdr:twoCellAnchor>
    <xdr:from>
      <xdr:col>1</xdr:col>
      <xdr:colOff>1348740</xdr:colOff>
      <xdr:row>4</xdr:row>
      <xdr:rowOff>1181100</xdr:rowOff>
    </xdr:from>
    <xdr:to>
      <xdr:col>13</xdr:col>
      <xdr:colOff>1402080</xdr:colOff>
      <xdr:row>4</xdr:row>
      <xdr:rowOff>2367280</xdr:rowOff>
    </xdr:to>
    <xdr:sp macro="" textlink="">
      <xdr:nvSpPr>
        <xdr:cNvPr id="10" name="テキスト ボックス 9">
          <a:extLst>
            <a:ext uri="{FF2B5EF4-FFF2-40B4-BE49-F238E27FC236}">
              <a16:creationId xmlns:a16="http://schemas.microsoft.com/office/drawing/2014/main" id="{995E2A9C-FBB0-4719-9C03-1A670623514F}"/>
            </a:ext>
          </a:extLst>
        </xdr:cNvPr>
        <xdr:cNvSpPr txBox="1"/>
      </xdr:nvSpPr>
      <xdr:spPr>
        <a:xfrm>
          <a:off x="2222500" y="5722620"/>
          <a:ext cx="12926060" cy="11861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1">
              <a:solidFill>
                <a:srgbClr val="FFFF00"/>
              </a:solidFill>
            </a:rPr>
            <a:t>*評価に値する政府のコロナ対策</a:t>
          </a:r>
          <a:r>
            <a:rPr kumimoji="1" lang="ja-JP" altLang="en-US" sz="2000" b="1" baseline="0">
              <a:solidFill>
                <a:srgbClr val="FFFF00"/>
              </a:solidFill>
            </a:rPr>
            <a:t>   </a:t>
          </a:r>
          <a:r>
            <a:rPr kumimoji="1" lang="ja-JP" altLang="en-US" sz="2000" b="1" baseline="0">
              <a:solidFill>
                <a:schemeClr val="bg1"/>
              </a:solidFill>
            </a:rPr>
            <a:t>第</a:t>
          </a:r>
          <a:r>
            <a:rPr kumimoji="1" lang="en-US" altLang="ja-JP" sz="2000" b="1" baseline="0">
              <a:solidFill>
                <a:schemeClr val="bg1"/>
              </a:solidFill>
            </a:rPr>
            <a:t>5</a:t>
          </a:r>
          <a:r>
            <a:rPr kumimoji="1" lang="ja-JP" altLang="en-US" sz="2000" b="1" baseline="0">
              <a:solidFill>
                <a:schemeClr val="bg1"/>
              </a:solidFill>
            </a:rPr>
            <a:t>回目ブースター接種の予定を明確にすべき時期</a:t>
          </a:r>
          <a:r>
            <a:rPr kumimoji="1" lang="en-US" altLang="ja-JP" sz="2000" b="1" baseline="0">
              <a:solidFill>
                <a:schemeClr val="bg1"/>
              </a:solidFill>
            </a:rPr>
            <a:t>!!</a:t>
          </a:r>
          <a:endParaRPr kumimoji="1" lang="en-US" altLang="ja-JP" sz="2000" b="1">
            <a:solidFill>
              <a:schemeClr val="bg1"/>
            </a:solidFill>
          </a:endParaRPr>
        </a:p>
        <a:p>
          <a:pPr algn="l"/>
          <a:r>
            <a:rPr kumimoji="1" lang="ja-JP" altLang="en-US" sz="2000" b="1">
              <a:solidFill>
                <a:srgbClr val="FFFF00"/>
              </a:solidFill>
            </a:rPr>
            <a:t>*世界は感染第</a:t>
          </a:r>
          <a:r>
            <a:rPr kumimoji="1" lang="en-US" altLang="ja-JP" sz="2000" b="1">
              <a:solidFill>
                <a:srgbClr val="FFFF00"/>
              </a:solidFill>
            </a:rPr>
            <a:t>6</a:t>
          </a:r>
          <a:r>
            <a:rPr kumimoji="1" lang="ja-JP" altLang="en-US" sz="2000" b="1">
              <a:solidFill>
                <a:srgbClr val="FFFF00"/>
              </a:solidFill>
            </a:rPr>
            <a:t>波リバウンドもピークインしている　今週は毎日</a:t>
          </a:r>
          <a:r>
            <a:rPr kumimoji="1" lang="en-US" altLang="ja-JP" sz="2000" b="1">
              <a:solidFill>
                <a:srgbClr val="FFFF00"/>
              </a:solidFill>
            </a:rPr>
            <a:t>14</a:t>
          </a:r>
          <a:r>
            <a:rPr kumimoji="1" lang="ja-JP" altLang="en-US" sz="2000" b="1">
              <a:solidFill>
                <a:srgbClr val="FFFF00"/>
              </a:solidFill>
            </a:rPr>
            <a:t>万人が新規感染状態。　　　　　　　　　　　　　　　　　　　　　　　　　　　</a:t>
          </a:r>
          <a:endParaRPr kumimoji="1" lang="en-US" altLang="ja-JP" sz="2000" b="1">
            <a:solidFill>
              <a:schemeClr val="bg1"/>
            </a:solidFill>
          </a:endParaRPr>
        </a:p>
      </xdr:txBody>
    </xdr:sp>
    <xdr:clientData/>
  </xdr:twoCellAnchor>
  <xdr:twoCellAnchor editAs="oneCell">
    <xdr:from>
      <xdr:col>1</xdr:col>
      <xdr:colOff>277511</xdr:colOff>
      <xdr:row>4</xdr:row>
      <xdr:rowOff>964727</xdr:rowOff>
    </xdr:from>
    <xdr:to>
      <xdr:col>1</xdr:col>
      <xdr:colOff>1190021</xdr:colOff>
      <xdr:row>4</xdr:row>
      <xdr:rowOff>1879127</xdr:rowOff>
    </xdr:to>
    <xdr:pic>
      <xdr:nvPicPr>
        <xdr:cNvPr id="8" name="グラフィックス 7" descr="針">
          <a:extLst>
            <a:ext uri="{FF2B5EF4-FFF2-40B4-BE49-F238E27FC236}">
              <a16:creationId xmlns:a16="http://schemas.microsoft.com/office/drawing/2014/main" id="{4F2E414E-B222-4085-A733-CD7BE0A075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1151271" y="5110007"/>
          <a:ext cx="912510" cy="914400"/>
        </a:xfrm>
        <a:prstGeom prst="rect">
          <a:avLst/>
        </a:prstGeom>
      </xdr:spPr>
    </xdr:pic>
    <xdr:clientData/>
  </xdr:twoCellAnchor>
  <xdr:twoCellAnchor editAs="oneCell">
    <xdr:from>
      <xdr:col>2</xdr:col>
      <xdr:colOff>117195</xdr:colOff>
      <xdr:row>32</xdr:row>
      <xdr:rowOff>101600</xdr:rowOff>
    </xdr:from>
    <xdr:to>
      <xdr:col>3</xdr:col>
      <xdr:colOff>399785</xdr:colOff>
      <xdr:row>35</xdr:row>
      <xdr:rowOff>235215</xdr:rowOff>
    </xdr:to>
    <xdr:pic>
      <xdr:nvPicPr>
        <xdr:cNvPr id="11" name="グラフィックス 10" descr="針">
          <a:extLst>
            <a:ext uri="{FF2B5EF4-FFF2-40B4-BE49-F238E27FC236}">
              <a16:creationId xmlns:a16="http://schemas.microsoft.com/office/drawing/2014/main" id="{A728F270-B4D6-417C-AD76-74AD289D8B6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 uri="{96DAC541-7B7A-43D3-8B79-37D633B846F1}">
              <asvg:svgBlip xmlns:asvg="http://schemas.microsoft.com/office/drawing/2016/SVG/main" r:embed="rId5"/>
            </a:ext>
          </a:extLst>
        </a:blip>
        <a:stretch>
          <a:fillRect/>
        </a:stretch>
      </xdr:blipFill>
      <xdr:spPr>
        <a:xfrm rot="10800000">
          <a:off x="2707995" y="15656560"/>
          <a:ext cx="912510" cy="956575"/>
        </a:xfrm>
        <a:prstGeom prst="rect">
          <a:avLst/>
        </a:prstGeom>
      </xdr:spPr>
    </xdr:pic>
    <xdr:clientData/>
  </xdr:twoCellAnchor>
  <xdr:twoCellAnchor>
    <xdr:from>
      <xdr:col>5</xdr:col>
      <xdr:colOff>629920</xdr:colOff>
      <xdr:row>2</xdr:row>
      <xdr:rowOff>243840</xdr:rowOff>
    </xdr:from>
    <xdr:to>
      <xdr:col>13</xdr:col>
      <xdr:colOff>1270000</xdr:colOff>
      <xdr:row>2</xdr:row>
      <xdr:rowOff>3312160</xdr:rowOff>
    </xdr:to>
    <xdr:sp macro="" textlink="">
      <xdr:nvSpPr>
        <xdr:cNvPr id="24" name="テキスト ボックス 23">
          <a:extLst>
            <a:ext uri="{FF2B5EF4-FFF2-40B4-BE49-F238E27FC236}">
              <a16:creationId xmlns:a16="http://schemas.microsoft.com/office/drawing/2014/main" id="{87A11060-5553-4DE4-913E-BB156696BAD6}"/>
            </a:ext>
          </a:extLst>
        </xdr:cNvPr>
        <xdr:cNvSpPr txBox="1"/>
      </xdr:nvSpPr>
      <xdr:spPr>
        <a:xfrm>
          <a:off x="6756400" y="1036320"/>
          <a:ext cx="8890000" cy="3068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2000" b="0" i="0">
              <a:solidFill>
                <a:schemeClr val="dk1"/>
              </a:solidFill>
              <a:effectLst/>
              <a:latin typeface="+mn-lt"/>
              <a:ea typeface="+mn-ea"/>
              <a:cs typeface="+mn-cs"/>
            </a:rPr>
            <a:t>地域人口当たりの感染率</a:t>
          </a:r>
        </a:p>
        <a:p>
          <a:r>
            <a:rPr lang="ja-JP" altLang="en-US" sz="2000" b="0" i="0">
              <a:solidFill>
                <a:schemeClr val="dk1"/>
              </a:solidFill>
              <a:effectLst/>
              <a:latin typeface="+mn-lt"/>
              <a:ea typeface="+mn-ea"/>
              <a:cs typeface="+mn-cs"/>
            </a:rPr>
            <a:t>　　　・　ヨーロッパ　</a:t>
          </a:r>
          <a:r>
            <a:rPr lang="en-US" altLang="ja-JP" sz="2000" b="0" i="0">
              <a:solidFill>
                <a:schemeClr val="dk1"/>
              </a:solidFill>
              <a:effectLst/>
              <a:latin typeface="+mn-lt"/>
              <a:ea typeface="+mn-ea"/>
              <a:cs typeface="+mn-cs"/>
            </a:rPr>
            <a:t>2.5/7</a:t>
          </a:r>
          <a:r>
            <a:rPr lang="ja-JP" altLang="en-US" sz="2000" b="0" i="0">
              <a:solidFill>
                <a:schemeClr val="dk1"/>
              </a:solidFill>
              <a:effectLst/>
              <a:latin typeface="+mn-lt"/>
              <a:ea typeface="+mn-ea"/>
              <a:cs typeface="+mn-cs"/>
            </a:rPr>
            <a:t>億人　</a:t>
          </a:r>
          <a:r>
            <a:rPr lang="en-US" altLang="ja-JP" sz="2000" b="0" i="0">
              <a:solidFill>
                <a:schemeClr val="dk1"/>
              </a:solidFill>
              <a:effectLst/>
              <a:latin typeface="+mn-lt"/>
              <a:ea typeface="+mn-ea"/>
              <a:cs typeface="+mn-cs"/>
            </a:rPr>
            <a:t>=36%</a:t>
          </a:r>
        </a:p>
        <a:p>
          <a:r>
            <a:rPr lang="en-US" altLang="ja-JP" sz="2000" b="0" i="0" baseline="0">
              <a:solidFill>
                <a:schemeClr val="dk1"/>
              </a:solidFill>
              <a:effectLst/>
              <a:latin typeface="+mn-lt"/>
              <a:ea typeface="+mn-ea"/>
              <a:cs typeface="+mn-cs"/>
            </a:rPr>
            <a:t>        </a:t>
          </a:r>
          <a:r>
            <a:rPr lang="ja-JP" altLang="en-US" sz="2000" b="0" i="0" baseline="0">
              <a:solidFill>
                <a:schemeClr val="dk1"/>
              </a:solidFill>
              <a:effectLst/>
              <a:latin typeface="+mn-lt"/>
              <a:ea typeface="+mn-ea"/>
              <a:cs typeface="+mn-cs"/>
            </a:rPr>
            <a:t> ・　北米　　　　 </a:t>
          </a:r>
          <a:r>
            <a:rPr lang="en-US" altLang="ja-JP" sz="2000" b="0" i="0" baseline="0">
              <a:solidFill>
                <a:schemeClr val="dk1"/>
              </a:solidFill>
              <a:effectLst/>
              <a:latin typeface="+mn-lt"/>
              <a:ea typeface="+mn-ea"/>
              <a:cs typeface="+mn-cs"/>
            </a:rPr>
            <a:t>1.0/6</a:t>
          </a:r>
          <a:r>
            <a:rPr lang="ja-JP" altLang="en-US" sz="2000" b="0" i="0" baseline="0">
              <a:solidFill>
                <a:schemeClr val="dk1"/>
              </a:solidFill>
              <a:effectLst/>
              <a:latin typeface="+mn-lt"/>
              <a:ea typeface="+mn-ea"/>
              <a:cs typeface="+mn-cs"/>
            </a:rPr>
            <a:t>億人　</a:t>
          </a:r>
          <a:r>
            <a:rPr lang="en-US" altLang="ja-JP" sz="2000" b="0" i="0" baseline="0">
              <a:solidFill>
                <a:schemeClr val="dk1"/>
              </a:solidFill>
              <a:effectLst/>
              <a:latin typeface="+mn-lt"/>
              <a:ea typeface="+mn-ea"/>
              <a:cs typeface="+mn-cs"/>
            </a:rPr>
            <a:t>=17%</a:t>
          </a:r>
          <a:r>
            <a:rPr lang="ja-JP" altLang="en-US" sz="2000" b="0" i="0" baseline="0">
              <a:solidFill>
                <a:schemeClr val="dk1"/>
              </a:solidFill>
              <a:effectLst/>
              <a:latin typeface="+mn-lt"/>
              <a:ea typeface="+mn-ea"/>
              <a:cs typeface="+mn-cs"/>
            </a:rPr>
            <a:t>　</a:t>
          </a:r>
        </a:p>
        <a:p>
          <a:r>
            <a:rPr lang="ja-JP" altLang="en-US" sz="2000" b="0" i="0" baseline="0">
              <a:solidFill>
                <a:schemeClr val="dk1"/>
              </a:solidFill>
              <a:effectLst/>
              <a:latin typeface="+mn-lt"/>
              <a:ea typeface="+mn-ea"/>
              <a:cs typeface="+mn-cs"/>
            </a:rPr>
            <a:t>　　　・　アジア　　　 </a:t>
          </a:r>
          <a:r>
            <a:rPr lang="en-US" altLang="ja-JP" sz="2000" b="0" i="0" baseline="0">
              <a:solidFill>
                <a:schemeClr val="dk1"/>
              </a:solidFill>
              <a:effectLst/>
              <a:latin typeface="+mn-lt"/>
              <a:ea typeface="+mn-ea"/>
              <a:cs typeface="+mn-cs"/>
            </a:rPr>
            <a:t>1.6/45</a:t>
          </a:r>
          <a:r>
            <a:rPr lang="ja-JP" altLang="en-US" sz="2000" b="0" i="0" baseline="0">
              <a:solidFill>
                <a:schemeClr val="dk1"/>
              </a:solidFill>
              <a:effectLst/>
              <a:latin typeface="+mn-lt"/>
              <a:ea typeface="+mn-ea"/>
              <a:cs typeface="+mn-cs"/>
            </a:rPr>
            <a:t>億人 </a:t>
          </a:r>
          <a:r>
            <a:rPr lang="en-US" altLang="ja-JP" sz="2000" b="0" i="0" baseline="0">
              <a:solidFill>
                <a:schemeClr val="dk1"/>
              </a:solidFill>
              <a:effectLst/>
              <a:latin typeface="+mn-lt"/>
              <a:ea typeface="+mn-ea"/>
              <a:cs typeface="+mn-cs"/>
            </a:rPr>
            <a:t>= 4%</a:t>
          </a:r>
          <a:endParaRPr lang="ja-JP" altLang="en-US" sz="2000" b="0" i="0" baseline="0">
            <a:solidFill>
              <a:schemeClr val="dk1"/>
            </a:solidFill>
            <a:effectLst/>
            <a:latin typeface="+mn-lt"/>
            <a:ea typeface="+mn-ea"/>
            <a:cs typeface="+mn-cs"/>
          </a:endParaRPr>
        </a:p>
        <a:p>
          <a:r>
            <a:rPr lang="ja-JP" altLang="en-US" sz="2000" b="0" i="0" baseline="0">
              <a:solidFill>
                <a:schemeClr val="dk1"/>
              </a:solidFill>
              <a:effectLst/>
              <a:latin typeface="+mn-lt"/>
              <a:ea typeface="+mn-ea"/>
              <a:cs typeface="+mn-cs"/>
            </a:rPr>
            <a:t>　　　・　中南米</a:t>
          </a:r>
          <a:r>
            <a:rPr lang="ja-JP" altLang="en-US" sz="2000" b="0" i="0">
              <a:solidFill>
                <a:schemeClr val="dk1"/>
              </a:solidFill>
              <a:effectLst/>
              <a:latin typeface="+mn-lt"/>
              <a:ea typeface="+mn-ea"/>
              <a:cs typeface="+mn-cs"/>
            </a:rPr>
            <a:t>　　　</a:t>
          </a:r>
          <a:r>
            <a:rPr lang="en-US" altLang="ja-JP" sz="2000" b="0" i="0">
              <a:solidFill>
                <a:schemeClr val="dk1"/>
              </a:solidFill>
              <a:effectLst/>
              <a:latin typeface="+mn-lt"/>
              <a:ea typeface="+mn-ea"/>
              <a:cs typeface="+mn-cs"/>
            </a:rPr>
            <a:t>0.8/4</a:t>
          </a:r>
          <a:r>
            <a:rPr lang="ja-JP" altLang="en-US" sz="2000" b="0" i="0">
              <a:solidFill>
                <a:schemeClr val="dk1"/>
              </a:solidFill>
              <a:effectLst/>
              <a:latin typeface="+mn-lt"/>
              <a:ea typeface="+mn-ea"/>
              <a:cs typeface="+mn-cs"/>
            </a:rPr>
            <a:t>億人</a:t>
          </a:r>
          <a:r>
            <a:rPr lang="en-US" altLang="ja-JP" sz="2000" b="0" i="0" baseline="0">
              <a:solidFill>
                <a:schemeClr val="dk1"/>
              </a:solidFill>
              <a:effectLst/>
              <a:latin typeface="+mn-lt"/>
              <a:ea typeface="+mn-ea"/>
              <a:cs typeface="+mn-cs"/>
            </a:rPr>
            <a:t>   =20%</a:t>
          </a:r>
          <a:endParaRPr lang="ja-JP" altLang="en-US" sz="2000" b="0" i="0">
            <a:solidFill>
              <a:schemeClr val="dk1"/>
            </a:solidFill>
            <a:effectLst/>
            <a:latin typeface="+mn-lt"/>
            <a:ea typeface="+mn-ea"/>
            <a:cs typeface="+mn-cs"/>
          </a:endParaRPr>
        </a:p>
        <a:p>
          <a:r>
            <a:rPr lang="ja-JP" altLang="en-US" sz="2000" b="0" i="0">
              <a:solidFill>
                <a:schemeClr val="dk1"/>
              </a:solidFill>
              <a:effectLst/>
              <a:latin typeface="+mn-lt"/>
              <a:ea typeface="+mn-ea"/>
              <a:cs typeface="+mn-cs"/>
            </a:rPr>
            <a:t>　　　・　アフリカ他　</a:t>
          </a:r>
          <a:r>
            <a:rPr lang="en-US" altLang="ja-JP" sz="2000" b="0" i="0">
              <a:solidFill>
                <a:schemeClr val="dk1"/>
              </a:solidFill>
              <a:effectLst/>
              <a:latin typeface="+mn-lt"/>
              <a:ea typeface="+mn-ea"/>
              <a:cs typeface="+mn-cs"/>
            </a:rPr>
            <a:t>0.7/16</a:t>
          </a:r>
          <a:r>
            <a:rPr lang="ja-JP" altLang="en-US" sz="2000" b="0" i="0">
              <a:solidFill>
                <a:schemeClr val="dk1"/>
              </a:solidFill>
              <a:effectLst/>
              <a:latin typeface="+mn-lt"/>
              <a:ea typeface="+mn-ea"/>
              <a:cs typeface="+mn-cs"/>
            </a:rPr>
            <a:t>億人 </a:t>
          </a:r>
          <a:r>
            <a:rPr lang="en-US" altLang="ja-JP" sz="2000" b="0" i="0">
              <a:solidFill>
                <a:schemeClr val="dk1"/>
              </a:solidFill>
              <a:effectLst/>
              <a:latin typeface="+mn-lt"/>
              <a:ea typeface="+mn-ea"/>
              <a:cs typeface="+mn-cs"/>
            </a:rPr>
            <a:t>= 5%</a:t>
          </a:r>
          <a:r>
            <a:rPr lang="ja-JP" altLang="en-US" sz="2000" b="0" i="0">
              <a:solidFill>
                <a:schemeClr val="dk1"/>
              </a:solidFill>
              <a:effectLst/>
              <a:latin typeface="+mn-lt"/>
              <a:ea typeface="+mn-ea"/>
              <a:cs typeface="+mn-cs"/>
            </a:rPr>
            <a:t>　　</a:t>
          </a:r>
          <a:endParaRPr lang="en-US" altLang="ja-JP" sz="2000" b="0" i="0">
            <a:solidFill>
              <a:schemeClr val="dk1"/>
            </a:solidFill>
            <a:effectLst/>
            <a:latin typeface="+mn-lt"/>
            <a:ea typeface="+mn-ea"/>
            <a:cs typeface="+mn-cs"/>
          </a:endParaRPr>
        </a:p>
        <a:p>
          <a:r>
            <a:rPr lang="en-US" altLang="ja-JP" sz="2000" b="0" i="0">
              <a:solidFill>
                <a:schemeClr val="dk1"/>
              </a:solidFill>
              <a:effectLst/>
              <a:latin typeface="+mn-lt"/>
              <a:ea typeface="+mn-ea"/>
              <a:cs typeface="+mn-cs"/>
            </a:rPr>
            <a:t>  </a:t>
          </a:r>
          <a:r>
            <a:rPr lang="ja-JP" altLang="en-US" sz="2000" b="0" i="0">
              <a:solidFill>
                <a:schemeClr val="dk1"/>
              </a:solidFill>
              <a:effectLst/>
              <a:latin typeface="+mn-lt"/>
              <a:ea typeface="+mn-ea"/>
              <a:cs typeface="+mn-cs"/>
            </a:rPr>
            <a:t>一連の新型コロナウイルスの感染状況から　感染源はアジア・アフリカに風土的に存在したウイルスで、歴史的に抗原接触が希薄であったヨーロッパ・南北アメリカ大陸で急速に感染拡大したと推察された。</a:t>
          </a:r>
          <a:endParaRPr lang="en-US" altLang="ja-JP" sz="2000" b="0" i="0">
            <a:solidFill>
              <a:schemeClr val="dk1"/>
            </a:solidFill>
            <a:effectLst/>
            <a:latin typeface="+mn-lt"/>
            <a:ea typeface="+mn-ea"/>
            <a:cs typeface="+mn-cs"/>
          </a:endParaRPr>
        </a:p>
        <a:p>
          <a:r>
            <a:rPr lang="en-US" altLang="ja-JP" sz="2000" b="0" i="0">
              <a:solidFill>
                <a:schemeClr val="dk1"/>
              </a:solidFill>
              <a:effectLst/>
              <a:latin typeface="+mn-lt"/>
              <a:ea typeface="+mn-ea"/>
              <a:cs typeface="+mn-cs"/>
            </a:rPr>
            <a:t>  </a:t>
          </a:r>
          <a:r>
            <a:rPr lang="ja-JP" altLang="en-US" sz="2000" b="0" i="0">
              <a:solidFill>
                <a:schemeClr val="dk1"/>
              </a:solidFill>
              <a:effectLst/>
              <a:latin typeface="+mn-lt"/>
              <a:ea typeface="+mn-ea"/>
              <a:cs typeface="+mn-cs"/>
            </a:rPr>
            <a:t>　　　　　　</a:t>
          </a:r>
          <a:endParaRPr lang="en-US" altLang="ja-JP" sz="2000" b="1" i="0">
            <a:solidFill>
              <a:schemeClr val="dk1"/>
            </a:solidFill>
            <a:effectLst/>
            <a:latin typeface="+mn-lt"/>
            <a:ea typeface="+mn-ea"/>
            <a:cs typeface="+mn-cs"/>
          </a:endParaRPr>
        </a:p>
      </xdr:txBody>
    </xdr:sp>
    <xdr:clientData/>
  </xdr:twoCellAnchor>
  <xdr:twoCellAnchor>
    <xdr:from>
      <xdr:col>3</xdr:col>
      <xdr:colOff>621844</xdr:colOff>
      <xdr:row>38</xdr:row>
      <xdr:rowOff>20319</xdr:rowOff>
    </xdr:from>
    <xdr:to>
      <xdr:col>4</xdr:col>
      <xdr:colOff>660403</xdr:colOff>
      <xdr:row>39</xdr:row>
      <xdr:rowOff>40639</xdr:rowOff>
    </xdr:to>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4501924" y="15535679"/>
          <a:ext cx="294640" cy="1613359"/>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5</xdr:col>
      <xdr:colOff>579120</xdr:colOff>
      <xdr:row>38</xdr:row>
      <xdr:rowOff>71120</xdr:rowOff>
    </xdr:from>
    <xdr:to>
      <xdr:col>6</xdr:col>
      <xdr:colOff>833120</xdr:colOff>
      <xdr:row>39</xdr:row>
      <xdr:rowOff>40640</xdr:rowOff>
    </xdr:to>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7132320" y="15819120"/>
          <a:ext cx="243840" cy="109728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4</xdr:col>
      <xdr:colOff>701048</xdr:colOff>
      <xdr:row>38</xdr:row>
      <xdr:rowOff>10160</xdr:rowOff>
    </xdr:from>
    <xdr:to>
      <xdr:col>5</xdr:col>
      <xdr:colOff>558804</xdr:colOff>
      <xdr:row>39</xdr:row>
      <xdr:rowOff>71120</xdr:rowOff>
    </xdr:to>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5923286" y="15758162"/>
          <a:ext cx="335280" cy="1188716"/>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3</xdr:col>
      <xdr:colOff>599440</xdr:colOff>
      <xdr:row>39</xdr:row>
      <xdr:rowOff>6716</xdr:rowOff>
    </xdr:from>
    <xdr:to>
      <xdr:col>10</xdr:col>
      <xdr:colOff>10160</xdr:colOff>
      <xdr:row>41</xdr:row>
      <xdr:rowOff>10140</xdr:rowOff>
    </xdr:to>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3820160" y="16455756"/>
          <a:ext cx="7813040" cy="552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      第一波　　　　　  第二波　　　第三波      　        　　第四波　　　　　　第五波</a:t>
          </a:r>
        </a:p>
      </xdr:txBody>
    </xdr:sp>
    <xdr:clientData/>
  </xdr:twoCellAnchor>
  <xdr:twoCellAnchor>
    <xdr:from>
      <xdr:col>7</xdr:col>
      <xdr:colOff>345440</xdr:colOff>
      <xdr:row>34</xdr:row>
      <xdr:rowOff>213360</xdr:rowOff>
    </xdr:from>
    <xdr:to>
      <xdr:col>8</xdr:col>
      <xdr:colOff>508000</xdr:colOff>
      <xdr:row>39</xdr:row>
      <xdr:rowOff>71120</xdr:rowOff>
    </xdr:to>
    <xdr:sp macro="" textlink="">
      <xdr:nvSpPr>
        <xdr:cNvPr id="29" name="右大かっこ 28">
          <a:extLst>
            <a:ext uri="{FF2B5EF4-FFF2-40B4-BE49-F238E27FC236}">
              <a16:creationId xmlns:a16="http://schemas.microsoft.com/office/drawing/2014/main" id="{CBC0D307-3F7A-4B60-831C-AAAC0594D26F}"/>
            </a:ext>
          </a:extLst>
        </xdr:cNvPr>
        <xdr:cNvSpPr/>
      </xdr:nvSpPr>
      <xdr:spPr>
        <a:xfrm rot="16200000">
          <a:off x="8514080" y="15107920"/>
          <a:ext cx="1229360" cy="159512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8</xdr:col>
      <xdr:colOff>304800</xdr:colOff>
      <xdr:row>31</xdr:row>
      <xdr:rowOff>111760</xdr:rowOff>
    </xdr:from>
    <xdr:to>
      <xdr:col>10</xdr:col>
      <xdr:colOff>650240</xdr:colOff>
      <xdr:row>33</xdr:row>
      <xdr:rowOff>20320</xdr:rowOff>
    </xdr:to>
    <xdr:sp macro="" textlink="">
      <xdr:nvSpPr>
        <xdr:cNvPr id="18" name="テキスト ボックス 17">
          <a:extLst>
            <a:ext uri="{FF2B5EF4-FFF2-40B4-BE49-F238E27FC236}">
              <a16:creationId xmlns:a16="http://schemas.microsoft.com/office/drawing/2014/main" id="{CF185106-E988-47D3-B811-81F36DA744F4}"/>
            </a:ext>
          </a:extLst>
        </xdr:cNvPr>
        <xdr:cNvSpPr txBox="1"/>
      </xdr:nvSpPr>
      <xdr:spPr>
        <a:xfrm>
          <a:off x="9723120" y="14538960"/>
          <a:ext cx="2550160" cy="4572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FF00"/>
              </a:solidFill>
            </a:rPr>
            <a:t>世界の第</a:t>
          </a:r>
          <a:r>
            <a:rPr kumimoji="1" lang="en-US" altLang="ja-JP" sz="1800">
              <a:solidFill>
                <a:srgbClr val="FFFF00"/>
              </a:solidFill>
            </a:rPr>
            <a:t>5</a:t>
          </a:r>
          <a:r>
            <a:rPr kumimoji="1" lang="ja-JP" altLang="en-US" sz="1800">
              <a:solidFill>
                <a:srgbClr val="FFFF00"/>
              </a:solidFill>
            </a:rPr>
            <a:t>波 </a:t>
          </a:r>
          <a:r>
            <a:rPr kumimoji="1" lang="en-US" altLang="ja-JP" sz="1800">
              <a:solidFill>
                <a:srgbClr val="FFFF00"/>
              </a:solidFill>
            </a:rPr>
            <a:t>BBX1-5</a:t>
          </a:r>
          <a:endParaRPr kumimoji="1" lang="ja-JP" altLang="en-US" sz="1800">
            <a:solidFill>
              <a:srgbClr val="FFFF00"/>
            </a:solidFill>
          </a:endParaRPr>
        </a:p>
      </xdr:txBody>
    </xdr:sp>
    <xdr:clientData/>
  </xdr:twoCellAnchor>
  <xdr:twoCellAnchor>
    <xdr:from>
      <xdr:col>8</xdr:col>
      <xdr:colOff>589280</xdr:colOff>
      <xdr:row>37</xdr:row>
      <xdr:rowOff>243840</xdr:rowOff>
    </xdr:from>
    <xdr:to>
      <xdr:col>9</xdr:col>
      <xdr:colOff>477520</xdr:colOff>
      <xdr:row>39</xdr:row>
      <xdr:rowOff>111760</xdr:rowOff>
    </xdr:to>
    <xdr:sp macro="" textlink="">
      <xdr:nvSpPr>
        <xdr:cNvPr id="32" name="右大かっこ 31">
          <a:extLst>
            <a:ext uri="{FF2B5EF4-FFF2-40B4-BE49-F238E27FC236}">
              <a16:creationId xmlns:a16="http://schemas.microsoft.com/office/drawing/2014/main" id="{24555815-A3D9-4279-927D-CF7B8FA48425}"/>
            </a:ext>
          </a:extLst>
        </xdr:cNvPr>
        <xdr:cNvSpPr/>
      </xdr:nvSpPr>
      <xdr:spPr>
        <a:xfrm rot="16200000">
          <a:off x="10393680" y="15930880"/>
          <a:ext cx="416560" cy="118872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editAs="oneCell">
    <xdr:from>
      <xdr:col>5</xdr:col>
      <xdr:colOff>558800</xdr:colOff>
      <xdr:row>0</xdr:row>
      <xdr:rowOff>375920</xdr:rowOff>
    </xdr:from>
    <xdr:to>
      <xdr:col>8</xdr:col>
      <xdr:colOff>686912</xdr:colOff>
      <xdr:row>2</xdr:row>
      <xdr:rowOff>97862</xdr:rowOff>
    </xdr:to>
    <xdr:pic>
      <xdr:nvPicPr>
        <xdr:cNvPr id="23" name="図 22">
          <a:extLst>
            <a:ext uri="{FF2B5EF4-FFF2-40B4-BE49-F238E27FC236}">
              <a16:creationId xmlns:a16="http://schemas.microsoft.com/office/drawing/2014/main" id="{B9E1364F-868C-27A3-7EA5-B57C762E86D0}"/>
            </a:ext>
          </a:extLst>
        </xdr:cNvPr>
        <xdr:cNvPicPr>
          <a:picLocks noChangeAspect="1"/>
        </xdr:cNvPicPr>
      </xdr:nvPicPr>
      <xdr:blipFill>
        <a:blip xmlns:r="http://schemas.openxmlformats.org/officeDocument/2006/relationships" r:embed="rId6"/>
        <a:stretch>
          <a:fillRect/>
        </a:stretch>
      </xdr:blipFill>
      <xdr:spPr>
        <a:xfrm>
          <a:off x="6685280" y="375920"/>
          <a:ext cx="3419952" cy="514422"/>
        </a:xfrm>
        <a:prstGeom prst="rect">
          <a:avLst/>
        </a:prstGeom>
      </xdr:spPr>
    </xdr:pic>
    <xdr:clientData/>
  </xdr:twoCellAnchor>
  <xdr:twoCellAnchor>
    <xdr:from>
      <xdr:col>10</xdr:col>
      <xdr:colOff>0</xdr:colOff>
      <xdr:row>38</xdr:row>
      <xdr:rowOff>71120</xdr:rowOff>
    </xdr:from>
    <xdr:to>
      <xdr:col>10</xdr:col>
      <xdr:colOff>528320</xdr:colOff>
      <xdr:row>38</xdr:row>
      <xdr:rowOff>152400</xdr:rowOff>
    </xdr:to>
    <xdr:cxnSp macro="">
      <xdr:nvCxnSpPr>
        <xdr:cNvPr id="14" name="直線矢印コネクタ 13">
          <a:extLst>
            <a:ext uri="{FF2B5EF4-FFF2-40B4-BE49-F238E27FC236}">
              <a16:creationId xmlns:a16="http://schemas.microsoft.com/office/drawing/2014/main" id="{78ACB7CD-E2A6-F561-AB06-07DD06EE1420}"/>
            </a:ext>
          </a:extLst>
        </xdr:cNvPr>
        <xdr:cNvCxnSpPr/>
      </xdr:nvCxnSpPr>
      <xdr:spPr>
        <a:xfrm flipV="1">
          <a:off x="11623040" y="16245840"/>
          <a:ext cx="528320" cy="81280"/>
        </a:xfrm>
        <a:prstGeom prst="straightConnector1">
          <a:avLst/>
        </a:prstGeom>
        <a:ln w="38100">
          <a:solidFill>
            <a:srgbClr val="FFFF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1</xdr:col>
      <xdr:colOff>1371601</xdr:colOff>
      <xdr:row>0</xdr:row>
      <xdr:rowOff>345441</xdr:rowOff>
    </xdr:from>
    <xdr:to>
      <xdr:col>5</xdr:col>
      <xdr:colOff>487681</xdr:colOff>
      <xdr:row>2</xdr:row>
      <xdr:rowOff>3697309</xdr:rowOff>
    </xdr:to>
    <xdr:pic>
      <xdr:nvPicPr>
        <xdr:cNvPr id="13" name="図 12">
          <a:extLst>
            <a:ext uri="{FF2B5EF4-FFF2-40B4-BE49-F238E27FC236}">
              <a16:creationId xmlns:a16="http://schemas.microsoft.com/office/drawing/2014/main" id="{6AC0351E-CDE4-1E65-6665-7DDB7722FCB0}"/>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2245361" y="345441"/>
          <a:ext cx="4368800" cy="4144348"/>
        </a:xfrm>
        <a:prstGeom prst="rect">
          <a:avLst/>
        </a:prstGeom>
      </xdr:spPr>
    </xdr:pic>
    <xdr:clientData/>
  </xdr:twoCellAnchor>
  <xdr:twoCellAnchor>
    <xdr:from>
      <xdr:col>12</xdr:col>
      <xdr:colOff>132080</xdr:colOff>
      <xdr:row>19</xdr:row>
      <xdr:rowOff>121920</xdr:rowOff>
    </xdr:from>
    <xdr:to>
      <xdr:col>12</xdr:col>
      <xdr:colOff>477520</xdr:colOff>
      <xdr:row>24</xdr:row>
      <xdr:rowOff>10160</xdr:rowOff>
    </xdr:to>
    <xdr:sp macro="" textlink="">
      <xdr:nvSpPr>
        <xdr:cNvPr id="4" name="右中かっこ 3">
          <a:extLst>
            <a:ext uri="{FF2B5EF4-FFF2-40B4-BE49-F238E27FC236}">
              <a16:creationId xmlns:a16="http://schemas.microsoft.com/office/drawing/2014/main" id="{054FB224-B5BB-D6CC-744A-DEAFBE34BEFD}"/>
            </a:ext>
          </a:extLst>
        </xdr:cNvPr>
        <xdr:cNvSpPr/>
      </xdr:nvSpPr>
      <xdr:spPr>
        <a:xfrm>
          <a:off x="13401040" y="11734800"/>
          <a:ext cx="345440" cy="955040"/>
        </a:xfrm>
        <a:prstGeom prst="rightBrace">
          <a:avLst>
            <a:gd name="adj1" fmla="val 0"/>
            <a:gd name="adj2" fmla="val 50000"/>
          </a:avLst>
        </a:prstGeom>
        <a:ln w="28575">
          <a:solidFill>
            <a:srgbClr val="FFFF00"/>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35</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23</xdr:row>
      <xdr:rowOff>66675</xdr:rowOff>
    </xdr:from>
    <xdr:to>
      <xdr:col>9</xdr:col>
      <xdr:colOff>447674</xdr:colOff>
      <xdr:row>25</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15</xdr:row>
      <xdr:rowOff>0</xdr:rowOff>
    </xdr:from>
    <xdr:to>
      <xdr:col>24</xdr:col>
      <xdr:colOff>851</xdr:colOff>
      <xdr:row>21</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19</xdr:row>
      <xdr:rowOff>95250</xdr:rowOff>
    </xdr:from>
    <xdr:to>
      <xdr:col>27</xdr:col>
      <xdr:colOff>171450</xdr:colOff>
      <xdr:row>23</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11</xdr:row>
      <xdr:rowOff>9525</xdr:rowOff>
    </xdr:from>
    <xdr:to>
      <xdr:col>31</xdr:col>
      <xdr:colOff>613410</xdr:colOff>
      <xdr:row>15</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1908155" y="2501265"/>
          <a:ext cx="3488055" cy="67627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12</xdr:row>
      <xdr:rowOff>129541</xdr:rowOff>
    </xdr:from>
    <xdr:to>
      <xdr:col>13</xdr:col>
      <xdr:colOff>447675</xdr:colOff>
      <xdr:row>22</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45280" y="2849881"/>
          <a:ext cx="2383155" cy="1028700"/>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15</xdr:row>
      <xdr:rowOff>0</xdr:rowOff>
    </xdr:from>
    <xdr:to>
      <xdr:col>9</xdr:col>
      <xdr:colOff>68580</xdr:colOff>
      <xdr:row>22</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14600" y="3177540"/>
          <a:ext cx="1775460" cy="701040"/>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25</xdr:row>
      <xdr:rowOff>53340</xdr:rowOff>
    </xdr:from>
    <xdr:to>
      <xdr:col>13</xdr:col>
      <xdr:colOff>502920</xdr:colOff>
      <xdr:row>52</xdr:row>
      <xdr:rowOff>99060</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25</xdr:row>
      <xdr:rowOff>45720</xdr:rowOff>
    </xdr:from>
    <xdr:to>
      <xdr:col>29</xdr:col>
      <xdr:colOff>7620</xdr:colOff>
      <xdr:row>52</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381487</xdr:colOff>
      <xdr:row>46</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344870" y="7934691"/>
          <a:ext cx="4553463" cy="261674"/>
        </a:xfrm>
        <a:prstGeom prst="rect">
          <a:avLst/>
        </a:prstGeom>
      </xdr:spPr>
    </xdr:pic>
    <xdr:clientData/>
  </xdr:oneCellAnchor>
  <xdr:twoCellAnchor>
    <xdr:from>
      <xdr:col>16</xdr:col>
      <xdr:colOff>434340</xdr:colOff>
      <xdr:row>23</xdr:row>
      <xdr:rowOff>24319</xdr:rowOff>
    </xdr:from>
    <xdr:to>
      <xdr:col>18</xdr:col>
      <xdr:colOff>18887</xdr:colOff>
      <xdr:row>46</xdr:row>
      <xdr:rowOff>15240</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flipH="1">
          <a:off x="7940040" y="3925759"/>
          <a:ext cx="514187" cy="3823781"/>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xdr:col>
      <xdr:colOff>205740</xdr:colOff>
      <xdr:row>23</xdr:row>
      <xdr:rowOff>20267</xdr:rowOff>
    </xdr:from>
    <xdr:to>
      <xdr:col>4</xdr:col>
      <xdr:colOff>6079</xdr:colOff>
      <xdr:row>46</xdr:row>
      <xdr:rowOff>76200</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flipH="1">
          <a:off x="1173480" y="3921707"/>
          <a:ext cx="729979" cy="3888793"/>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zoom.us/webinar/register/WN_9-ciXs0sQT2yGdb79VBoLQ"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jiji.com/jc/article?k=000000007.000114852&amp;g=prt" TargetMode="External"/><Relationship Id="rId2" Type="http://schemas.openxmlformats.org/officeDocument/2006/relationships/hyperlink" Target="https://news.mynavi.jp/techplus/article/20230222-2598853/" TargetMode="External"/><Relationship Id="rId1" Type="http://schemas.openxmlformats.org/officeDocument/2006/relationships/hyperlink" Target="https://www.jstage.jst.go.jp/article/shokueishi/63/4/63_136/_article/-char/ja/" TargetMode="Externa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gisanddata.maps.arcgis.com/apps/opsdashboard/index.html"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www.47news.jp/localnews/8986456.html" TargetMode="External"/><Relationship Id="rId7" Type="http://schemas.openxmlformats.org/officeDocument/2006/relationships/hyperlink" Target="https://www3.nhk.or.jp/lnews/kobe/20230220/2020021159.html" TargetMode="External"/><Relationship Id="rId2" Type="http://schemas.openxmlformats.org/officeDocument/2006/relationships/hyperlink" Target="https://www.htv.jp/nnn/news984gdvsfj8sp4xspbd.html" TargetMode="External"/><Relationship Id="rId1" Type="http://schemas.openxmlformats.org/officeDocument/2006/relationships/hyperlink" Target="https://news.yahoo.co.jp/articles/971d5833c65098e210787e86d13bf3f7a0ca0baf" TargetMode="External"/><Relationship Id="rId6" Type="http://schemas.openxmlformats.org/officeDocument/2006/relationships/hyperlink" Target="https://news.yahoo.co.jp/articles/450ba936ac4bc53f175567951378fe3465e1e47f" TargetMode="External"/><Relationship Id="rId5" Type="http://schemas.openxmlformats.org/officeDocument/2006/relationships/hyperlink" Target="https://www.pref.fukuoka.lg.jp/press-release/syokuchudoku20230223.html" TargetMode="External"/><Relationship Id="rId4" Type="http://schemas.openxmlformats.org/officeDocument/2006/relationships/hyperlink" Target="https://news.yahoo.co.jp/articles/760e65fffa03f288349599b5054e59aa8b4f9a36"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wowkorea.jp/news/newsread_image.asp?imd=384095" TargetMode="External"/><Relationship Id="rId3" Type="http://schemas.openxmlformats.org/officeDocument/2006/relationships/hyperlink" Target="https://www.afpbb.com/articles/-/3452891" TargetMode="External"/><Relationship Id="rId7" Type="http://schemas.openxmlformats.org/officeDocument/2006/relationships/hyperlink" Target="https://www.jetro.go.jp/biznews/2023/02/1e6720b6dcbe1f60.html" TargetMode="External"/><Relationship Id="rId12" Type="http://schemas.openxmlformats.org/officeDocument/2006/relationships/printerSettings" Target="../printerSettings/printerSettings7.bin"/><Relationship Id="rId2" Type="http://schemas.openxmlformats.org/officeDocument/2006/relationships/hyperlink" Target="https://www.jetro.go.jp/biznews/2023/02/09dcb4ac4657f671.html" TargetMode="External"/><Relationship Id="rId1" Type="http://schemas.openxmlformats.org/officeDocument/2006/relationships/hyperlink" Target="https://www.zaikei.co.jp/article/20230226/711304.html" TargetMode="External"/><Relationship Id="rId6" Type="http://schemas.openxmlformats.org/officeDocument/2006/relationships/hyperlink" Target="https://www.jetro.go.jp/biznews/2023/02/f86e881e014476f9.html" TargetMode="External"/><Relationship Id="rId11" Type="http://schemas.openxmlformats.org/officeDocument/2006/relationships/hyperlink" Target="https://jp.yna.co.kr/view/AJP20230223001200882" TargetMode="External"/><Relationship Id="rId5" Type="http://schemas.openxmlformats.org/officeDocument/2006/relationships/hyperlink" Target="https://www.traicy.com/posts/20230219261695/" TargetMode="External"/><Relationship Id="rId10" Type="http://schemas.openxmlformats.org/officeDocument/2006/relationships/hyperlink" Target="https://newspicks.com/news/8141688?ref=pickstream_130662&amp;displayOrder=2&amp;firstLoad=true&amp;direction=BACKWARD&amp;loadedAt=1677022943" TargetMode="External"/><Relationship Id="rId4" Type="http://schemas.openxmlformats.org/officeDocument/2006/relationships/hyperlink" Target="https://www.donga.com/jp/east/article/all/20230220/3971746/1" TargetMode="External"/><Relationship Id="rId9" Type="http://schemas.openxmlformats.org/officeDocument/2006/relationships/hyperlink" Target="https://www.sankei.com/article/20230223-X77R6QO6YVKG7DTF4TT6DZCRYU/"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https://www.mhlw.go.jp/stf/covid-19/kokunainohasseijoukyo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0"/>
  <sheetViews>
    <sheetView zoomScaleNormal="100" workbookViewId="0">
      <selection activeCell="H19" sqref="A9:H19"/>
    </sheetView>
  </sheetViews>
  <sheetFormatPr defaultRowHeight="13.2"/>
  <cols>
    <col min="1" max="1" width="15.218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7" ht="13.8" thickTop="1">
      <c r="A1" s="202" t="s">
        <v>260</v>
      </c>
      <c r="B1" s="203"/>
      <c r="C1" s="203" t="s">
        <v>238</v>
      </c>
      <c r="D1" s="203"/>
      <c r="E1" s="203"/>
      <c r="F1" s="203"/>
      <c r="G1" s="203"/>
      <c r="H1" s="203"/>
      <c r="I1" s="114"/>
    </row>
    <row r="2" spans="1:17">
      <c r="A2" s="204" t="s">
        <v>120</v>
      </c>
      <c r="B2" s="205"/>
      <c r="C2" s="205"/>
      <c r="D2" s="205"/>
      <c r="E2" s="205"/>
      <c r="F2" s="205"/>
      <c r="G2" s="205"/>
      <c r="H2" s="205"/>
      <c r="I2" s="114"/>
    </row>
    <row r="3" spans="1:17" ht="15.75" customHeight="1">
      <c r="A3" s="589" t="s">
        <v>29</v>
      </c>
      <c r="B3" s="590"/>
      <c r="C3" s="590"/>
      <c r="D3" s="590"/>
      <c r="E3" s="590"/>
      <c r="F3" s="590"/>
      <c r="G3" s="590"/>
      <c r="H3" s="591"/>
      <c r="I3" s="114"/>
    </row>
    <row r="4" spans="1:17">
      <c r="A4" s="204" t="s">
        <v>191</v>
      </c>
      <c r="B4" s="205"/>
      <c r="C4" s="205"/>
      <c r="D4" s="205"/>
      <c r="E4" s="205"/>
      <c r="F4" s="205"/>
      <c r="G4" s="205"/>
      <c r="H4" s="205"/>
      <c r="I4" s="114"/>
    </row>
    <row r="5" spans="1:17">
      <c r="A5" s="204" t="s">
        <v>121</v>
      </c>
      <c r="B5" s="205"/>
      <c r="C5" s="205"/>
      <c r="D5" s="205"/>
      <c r="E5" s="205"/>
      <c r="F5" s="205"/>
      <c r="G5" s="205"/>
      <c r="H5" s="205"/>
      <c r="I5" s="114"/>
    </row>
    <row r="6" spans="1:17">
      <c r="A6" s="206" t="s">
        <v>120</v>
      </c>
      <c r="B6" s="207"/>
      <c r="C6" s="207"/>
      <c r="D6" s="207"/>
      <c r="E6" s="207"/>
      <c r="F6" s="207"/>
      <c r="G6" s="207"/>
      <c r="H6" s="207"/>
      <c r="I6" s="114"/>
    </row>
    <row r="7" spans="1:17">
      <c r="A7" s="206" t="s">
        <v>122</v>
      </c>
      <c r="B7" s="207"/>
      <c r="C7" s="207"/>
      <c r="D7" s="207"/>
      <c r="E7" s="207"/>
      <c r="F7" s="207"/>
      <c r="G7" s="207"/>
      <c r="H7" s="207"/>
      <c r="I7" s="114"/>
    </row>
    <row r="8" spans="1:17">
      <c r="A8" s="208" t="s">
        <v>123</v>
      </c>
      <c r="B8" s="209"/>
      <c r="C8" s="209"/>
      <c r="D8" s="209"/>
      <c r="E8" s="209"/>
      <c r="F8" s="209"/>
      <c r="G8" s="209"/>
      <c r="H8" s="209"/>
      <c r="I8" s="114"/>
    </row>
    <row r="9" spans="1:17" ht="15" customHeight="1">
      <c r="A9" s="249" t="s">
        <v>124</v>
      </c>
      <c r="B9" s="250" t="str">
        <f>+'7　食中毒記事等 '!A2</f>
        <v>イワシの刺し身など食べ…　船橋の料理店で食中毒　３０代女性、胃からアニサキス</v>
      </c>
      <c r="C9" s="251"/>
      <c r="D9" s="251"/>
      <c r="E9" s="251"/>
      <c r="F9" s="251"/>
      <c r="G9" s="251"/>
      <c r="H9" s="251"/>
      <c r="I9" s="114"/>
    </row>
    <row r="10" spans="1:17" ht="15" customHeight="1">
      <c r="A10" s="249" t="s">
        <v>125</v>
      </c>
      <c r="B10" s="250" t="s">
        <v>265</v>
      </c>
      <c r="C10" s="250" t="s">
        <v>246</v>
      </c>
      <c r="D10" s="252">
        <f>+'7　ノロウイルス関連情報 '!G73</f>
        <v>7.31</v>
      </c>
      <c r="E10" s="250" t="s">
        <v>247</v>
      </c>
      <c r="F10" s="253">
        <f>+'7　ノロウイルス関連情報 '!I73</f>
        <v>4.0000000000000036E-2</v>
      </c>
      <c r="G10" s="251" t="s">
        <v>29</v>
      </c>
      <c r="H10" s="251"/>
      <c r="I10" s="114"/>
      <c r="L10" t="s">
        <v>265</v>
      </c>
      <c r="M10" t="s">
        <v>297</v>
      </c>
      <c r="N10">
        <v>7.26</v>
      </c>
      <c r="O10" t="s">
        <v>298</v>
      </c>
      <c r="P10">
        <v>-0.65000000000000036</v>
      </c>
      <c r="Q10" t="s">
        <v>299</v>
      </c>
    </row>
    <row r="11" spans="1:17" s="129" customFormat="1" ht="15" customHeight="1">
      <c r="A11" s="254" t="s">
        <v>126</v>
      </c>
      <c r="B11" s="595" t="str">
        <f>+'7　 残留農薬　等 '!A2</f>
        <v>食用昆虫のヒ素 重金属農薬調査結果</v>
      </c>
      <c r="C11" s="595"/>
      <c r="D11" s="595"/>
      <c r="E11" s="595"/>
      <c r="F11" s="595"/>
      <c r="G11" s="595"/>
      <c r="H11" s="255"/>
      <c r="I11" s="128"/>
      <c r="J11" s="129" t="s">
        <v>127</v>
      </c>
      <c r="L11" s="129" t="s">
        <v>296</v>
      </c>
    </row>
    <row r="12" spans="1:17" ht="15" customHeight="1">
      <c r="A12" s="249" t="s">
        <v>128</v>
      </c>
      <c r="B12" s="250" t="str">
        <f>+'7　食品表示'!A2</f>
        <v>ズワイガニで不適正表示、西友に是正指示</v>
      </c>
      <c r="C12" s="251"/>
      <c r="D12" s="251"/>
      <c r="E12" s="251"/>
      <c r="F12" s="251"/>
      <c r="G12" s="251"/>
      <c r="H12" s="251"/>
      <c r="I12" s="114"/>
      <c r="L12" t="s">
        <v>301</v>
      </c>
    </row>
    <row r="13" spans="1:17" ht="15" customHeight="1">
      <c r="A13" s="249" t="s">
        <v>129</v>
      </c>
      <c r="B13" s="256" t="str">
        <f>+'7　海外情報'!A2</f>
        <v xml:space="preserve">ウイスキー人気が復活 ハイボール後押し＝韓国の輸入酒類 </v>
      </c>
      <c r="C13" s="251"/>
      <c r="D13" s="251"/>
      <c r="E13" s="251"/>
      <c r="F13" s="251"/>
      <c r="G13" s="251"/>
      <c r="H13" s="251"/>
      <c r="I13" s="114"/>
      <c r="L13" t="s">
        <v>302</v>
      </c>
    </row>
    <row r="14" spans="1:17" ht="15" customHeight="1">
      <c r="A14" s="256" t="s">
        <v>130</v>
      </c>
      <c r="B14" s="257" t="str">
        <f>+'7　海外情報'!A8</f>
        <v>外食大手チェーンが海外出店加速　高単価、市場拡大に期待 - 産経ニュース</v>
      </c>
      <c r="C14" s="592"/>
      <c r="D14" s="592"/>
      <c r="E14" s="592"/>
      <c r="F14" s="592"/>
      <c r="G14" s="592"/>
      <c r="H14" s="593"/>
      <c r="I14" s="114"/>
      <c r="L14" t="s">
        <v>303</v>
      </c>
    </row>
    <row r="15" spans="1:17" ht="15" customHeight="1">
      <c r="A15" s="249" t="s">
        <v>131</v>
      </c>
      <c r="B15" s="250" t="str">
        <f>+'7　感染症統計'!A21</f>
        <v>※2023年 第7週（2/13～2/19） 現在</v>
      </c>
      <c r="C15" s="251"/>
      <c r="D15" s="250" t="s">
        <v>21</v>
      </c>
      <c r="E15" s="251"/>
      <c r="F15" s="251"/>
      <c r="G15" s="251"/>
      <c r="H15" s="251"/>
      <c r="I15" s="114"/>
      <c r="N15" t="s">
        <v>300</v>
      </c>
    </row>
    <row r="16" spans="1:17" ht="15" customHeight="1">
      <c r="A16" s="249" t="s">
        <v>132</v>
      </c>
      <c r="B16" s="594" t="str">
        <f>+'6　感染症情報'!B2</f>
        <v>2023年 第6週（2月6日〜 2月12日）</v>
      </c>
      <c r="C16" s="594"/>
      <c r="D16" s="594"/>
      <c r="E16" s="594"/>
      <c r="F16" s="594"/>
      <c r="G16" s="594"/>
      <c r="H16" s="251"/>
      <c r="I16" s="114"/>
    </row>
    <row r="17" spans="1:16" ht="15" customHeight="1">
      <c r="A17" s="249" t="s">
        <v>227</v>
      </c>
      <c r="B17" s="387" t="str">
        <f>+'7  衛生訓話 '!A2</f>
        <v>　　　　　今週のお題(大量調理の加熱後は、粗熱取りが必要です)</v>
      </c>
      <c r="C17" s="251"/>
      <c r="D17" s="251"/>
      <c r="E17" s="251"/>
      <c r="F17" s="258"/>
      <c r="G17" s="251"/>
      <c r="H17" s="251"/>
      <c r="I17" s="114"/>
    </row>
    <row r="18" spans="1:16" ht="15" customHeight="1">
      <c r="A18" s="249" t="s">
        <v>136</v>
      </c>
      <c r="B18" s="251" t="str">
        <f>+'7　新型コロナウイルス情報'!C4</f>
        <v>今週の新型コロナ 新規感染者数　世界で101万人(対前週の増減 : 13万人減少)</v>
      </c>
      <c r="C18" s="251"/>
      <c r="D18" s="251"/>
      <c r="E18" s="251"/>
      <c r="F18" s="251" t="s">
        <v>21</v>
      </c>
      <c r="G18" s="251"/>
      <c r="H18" s="251"/>
      <c r="I18" s="114"/>
      <c r="P18" t="s">
        <v>300</v>
      </c>
    </row>
    <row r="19" spans="1:16" ht="15" customHeight="1">
      <c r="A19" s="249" t="s">
        <v>194</v>
      </c>
      <c r="B19" s="476" t="s">
        <v>513</v>
      </c>
      <c r="C19" s="251"/>
      <c r="D19" s="251"/>
      <c r="E19" s="251"/>
      <c r="F19" s="251"/>
      <c r="G19" s="251"/>
      <c r="H19" s="251"/>
      <c r="I19" s="114"/>
      <c r="L19" t="s">
        <v>304</v>
      </c>
    </row>
    <row r="20" spans="1:16">
      <c r="A20" s="208" t="s">
        <v>123</v>
      </c>
      <c r="B20" s="209"/>
      <c r="C20" s="209"/>
      <c r="D20" s="209"/>
      <c r="E20" s="209"/>
      <c r="F20" s="209"/>
      <c r="G20" s="209"/>
      <c r="H20" s="209"/>
      <c r="I20" s="114"/>
    </row>
    <row r="21" spans="1:16">
      <c r="A21" s="206" t="s">
        <v>21</v>
      </c>
      <c r="B21" s="207"/>
      <c r="C21" s="207"/>
      <c r="D21" s="207"/>
      <c r="E21" s="207"/>
      <c r="F21" s="207"/>
      <c r="G21" s="207"/>
      <c r="H21" s="207"/>
      <c r="I21" s="114"/>
    </row>
    <row r="22" spans="1:16">
      <c r="A22" s="115" t="s">
        <v>133</v>
      </c>
      <c r="I22" s="114"/>
    </row>
    <row r="23" spans="1:16">
      <c r="A23" s="114"/>
      <c r="I23" s="114"/>
    </row>
    <row r="24" spans="1:16">
      <c r="A24" s="114"/>
      <c r="I24" s="114"/>
    </row>
    <row r="25" spans="1:16">
      <c r="A25" s="114"/>
      <c r="I25" s="114"/>
    </row>
    <row r="26" spans="1:16">
      <c r="A26" s="114"/>
      <c r="I26" s="114"/>
    </row>
    <row r="27" spans="1:16">
      <c r="A27" s="114"/>
      <c r="I27" s="114"/>
    </row>
    <row r="28" spans="1:16">
      <c r="A28" s="114"/>
      <c r="I28" s="114"/>
    </row>
    <row r="29" spans="1:16">
      <c r="A29" s="114"/>
      <c r="I29" s="114"/>
    </row>
    <row r="30" spans="1:16">
      <c r="A30" s="114"/>
      <c r="I30" s="114"/>
    </row>
    <row r="31" spans="1:16">
      <c r="A31" s="114"/>
      <c r="I31" s="114"/>
    </row>
    <row r="32" spans="1:16">
      <c r="A32" s="114"/>
      <c r="I32" s="114"/>
    </row>
    <row r="33" spans="1:9" ht="13.8" thickBot="1">
      <c r="A33" s="116"/>
      <c r="B33" s="117"/>
      <c r="C33" s="117"/>
      <c r="D33" s="117"/>
      <c r="E33" s="117"/>
      <c r="F33" s="117"/>
      <c r="G33" s="117"/>
      <c r="H33" s="117"/>
      <c r="I33" s="114"/>
    </row>
    <row r="34" spans="1:9" ht="13.8" thickTop="1"/>
    <row r="37" spans="1:9" ht="24.6">
      <c r="A37" s="142" t="s">
        <v>157</v>
      </c>
    </row>
    <row r="38" spans="1:9" ht="40.5" customHeight="1">
      <c r="A38" s="596" t="s">
        <v>158</v>
      </c>
      <c r="B38" s="596"/>
      <c r="C38" s="596"/>
      <c r="D38" s="596"/>
      <c r="E38" s="596"/>
      <c r="F38" s="596"/>
      <c r="G38" s="596"/>
    </row>
    <row r="39" spans="1:9" ht="30.75" customHeight="1">
      <c r="A39" s="588" t="s">
        <v>159</v>
      </c>
      <c r="B39" s="588"/>
      <c r="C39" s="588"/>
      <c r="D39" s="588"/>
      <c r="E39" s="588"/>
      <c r="F39" s="588"/>
      <c r="G39" s="588"/>
    </row>
    <row r="40" spans="1:9" ht="15">
      <c r="A40" s="143"/>
    </row>
    <row r="41" spans="1:9" ht="69.75" customHeight="1">
      <c r="A41" s="583" t="s">
        <v>167</v>
      </c>
      <c r="B41" s="583"/>
      <c r="C41" s="583"/>
      <c r="D41" s="583"/>
      <c r="E41" s="583"/>
      <c r="F41" s="583"/>
      <c r="G41" s="583"/>
    </row>
    <row r="42" spans="1:9" ht="35.25" customHeight="1">
      <c r="A42" s="588" t="s">
        <v>160</v>
      </c>
      <c r="B42" s="588"/>
      <c r="C42" s="588"/>
      <c r="D42" s="588"/>
      <c r="E42" s="588"/>
      <c r="F42" s="588"/>
      <c r="G42" s="588"/>
    </row>
    <row r="43" spans="1:9" ht="59.25" customHeight="1">
      <c r="A43" s="583" t="s">
        <v>161</v>
      </c>
      <c r="B43" s="583"/>
      <c r="C43" s="583"/>
      <c r="D43" s="583"/>
      <c r="E43" s="583"/>
      <c r="F43" s="583"/>
      <c r="G43" s="583"/>
    </row>
    <row r="44" spans="1:9" ht="15">
      <c r="A44" s="144"/>
    </row>
    <row r="45" spans="1:9" ht="27.75" customHeight="1">
      <c r="A45" s="585" t="s">
        <v>162</v>
      </c>
      <c r="B45" s="585"/>
      <c r="C45" s="585"/>
      <c r="D45" s="585"/>
      <c r="E45" s="585"/>
      <c r="F45" s="585"/>
      <c r="G45" s="585"/>
    </row>
    <row r="46" spans="1:9" ht="53.25" customHeight="1">
      <c r="A46" s="584" t="s">
        <v>168</v>
      </c>
      <c r="B46" s="583"/>
      <c r="C46" s="583"/>
      <c r="D46" s="583"/>
      <c r="E46" s="583"/>
      <c r="F46" s="583"/>
      <c r="G46" s="583"/>
    </row>
    <row r="47" spans="1:9" ht="15">
      <c r="A47" s="144"/>
    </row>
    <row r="48" spans="1:9" ht="32.25" customHeight="1">
      <c r="A48" s="585" t="s">
        <v>163</v>
      </c>
      <c r="B48" s="585"/>
      <c r="C48" s="585"/>
      <c r="D48" s="585"/>
      <c r="E48" s="585"/>
      <c r="F48" s="585"/>
      <c r="G48" s="585"/>
    </row>
    <row r="49" spans="1:7" ht="15">
      <c r="A49" s="143"/>
    </row>
    <row r="50" spans="1:7" ht="87" customHeight="1">
      <c r="A50" s="584" t="s">
        <v>169</v>
      </c>
      <c r="B50" s="583"/>
      <c r="C50" s="583"/>
      <c r="D50" s="583"/>
      <c r="E50" s="583"/>
      <c r="F50" s="583"/>
      <c r="G50" s="583"/>
    </row>
    <row r="51" spans="1:7" ht="15">
      <c r="A51" s="144"/>
    </row>
    <row r="52" spans="1:7" ht="32.25" customHeight="1">
      <c r="A52" s="585" t="s">
        <v>164</v>
      </c>
      <c r="B52" s="585"/>
      <c r="C52" s="585"/>
      <c r="D52" s="585"/>
      <c r="E52" s="585"/>
      <c r="F52" s="585"/>
      <c r="G52" s="585"/>
    </row>
    <row r="53" spans="1:7" ht="29.25" customHeight="1">
      <c r="A53" s="583" t="s">
        <v>165</v>
      </c>
      <c r="B53" s="583"/>
      <c r="C53" s="583"/>
      <c r="D53" s="583"/>
      <c r="E53" s="583"/>
      <c r="F53" s="583"/>
      <c r="G53" s="583"/>
    </row>
    <row r="54" spans="1:7" ht="15">
      <c r="A54" s="144"/>
    </row>
    <row r="55" spans="1:7" s="129" customFormat="1" ht="110.25" customHeight="1">
      <c r="A55" s="586" t="s">
        <v>170</v>
      </c>
      <c r="B55" s="587"/>
      <c r="C55" s="587"/>
      <c r="D55" s="587"/>
      <c r="E55" s="587"/>
      <c r="F55" s="587"/>
      <c r="G55" s="587"/>
    </row>
    <row r="56" spans="1:7" ht="34.5" customHeight="1">
      <c r="A56" s="588" t="s">
        <v>166</v>
      </c>
      <c r="B56" s="588"/>
      <c r="C56" s="588"/>
      <c r="D56" s="588"/>
      <c r="E56" s="588"/>
      <c r="F56" s="588"/>
      <c r="G56" s="588"/>
    </row>
    <row r="57" spans="1:7" ht="114" customHeight="1">
      <c r="A57" s="584" t="s">
        <v>171</v>
      </c>
      <c r="B57" s="583"/>
      <c r="C57" s="583"/>
      <c r="D57" s="583"/>
      <c r="E57" s="583"/>
      <c r="F57" s="583"/>
      <c r="G57" s="583"/>
    </row>
    <row r="58" spans="1:7" ht="109.5" customHeight="1">
      <c r="A58" s="583"/>
      <c r="B58" s="583"/>
      <c r="C58" s="583"/>
      <c r="D58" s="583"/>
      <c r="E58" s="583"/>
      <c r="F58" s="583"/>
      <c r="G58" s="583"/>
    </row>
    <row r="59" spans="1:7" ht="15">
      <c r="A59" s="144"/>
    </row>
    <row r="60" spans="1:7" s="141" customFormat="1" ht="57.75" customHeight="1">
      <c r="A60" s="583"/>
      <c r="B60" s="583"/>
      <c r="C60" s="583"/>
      <c r="D60" s="583"/>
      <c r="E60" s="583"/>
      <c r="F60" s="583"/>
      <c r="G60" s="583"/>
    </row>
  </sheetData>
  <mergeCells count="20">
    <mergeCell ref="A3:H3"/>
    <mergeCell ref="C14:H14"/>
    <mergeCell ref="B16:G16"/>
    <mergeCell ref="B11:G11"/>
    <mergeCell ref="A38:G38"/>
    <mergeCell ref="A46:G46"/>
    <mergeCell ref="A45:G45"/>
    <mergeCell ref="A52:G52"/>
    <mergeCell ref="A39:G39"/>
    <mergeCell ref="A41:G41"/>
    <mergeCell ref="A43:G43"/>
    <mergeCell ref="A42:G42"/>
    <mergeCell ref="A58:G58"/>
    <mergeCell ref="A57:G57"/>
    <mergeCell ref="A60:G60"/>
    <mergeCell ref="A50:G50"/>
    <mergeCell ref="A48:G48"/>
    <mergeCell ref="A55:G55"/>
    <mergeCell ref="A53:G53"/>
    <mergeCell ref="A56:G56"/>
  </mergeCells>
  <phoneticPr fontId="33"/>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47"/>
  <sheetViews>
    <sheetView view="pageBreakPreview" zoomScale="85" zoomScaleNormal="100" zoomScaleSheetLayoutView="85" workbookViewId="0">
      <selection activeCell="F14" sqref="F14"/>
    </sheetView>
  </sheetViews>
  <sheetFormatPr defaultColWidth="9" defaultRowHeight="13.2"/>
  <cols>
    <col min="1" max="1" width="21.33203125" style="42" customWidth="1"/>
    <col min="2" max="2" width="19.77734375" style="42" customWidth="1"/>
    <col min="3" max="3" width="80.21875" style="355" customWidth="1"/>
    <col min="4" max="4" width="14.44140625" style="43" customWidth="1"/>
    <col min="5" max="5" width="13.6640625" style="43"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369" t="s">
        <v>338</v>
      </c>
      <c r="B1" s="370" t="s">
        <v>221</v>
      </c>
      <c r="C1" s="555" t="s">
        <v>283</v>
      </c>
      <c r="D1" s="371" t="s">
        <v>25</v>
      </c>
      <c r="E1" s="372" t="s">
        <v>26</v>
      </c>
    </row>
    <row r="2" spans="1:5" s="119" customFormat="1" ht="22.95" customHeight="1">
      <c r="A2" s="465" t="s">
        <v>279</v>
      </c>
      <c r="B2" s="466" t="s">
        <v>282</v>
      </c>
      <c r="C2" s="552" t="s">
        <v>404</v>
      </c>
      <c r="D2" s="467">
        <v>44984</v>
      </c>
      <c r="E2" s="468">
        <v>44984</v>
      </c>
    </row>
    <row r="3" spans="1:5" s="119" customFormat="1" ht="22.95" customHeight="1">
      <c r="A3" s="465" t="s">
        <v>276</v>
      </c>
      <c r="B3" s="466" t="s">
        <v>352</v>
      </c>
      <c r="C3" s="553" t="s">
        <v>405</v>
      </c>
      <c r="D3" s="467">
        <v>44984</v>
      </c>
      <c r="E3" s="468">
        <v>44984</v>
      </c>
    </row>
    <row r="4" spans="1:5" s="119" customFormat="1" ht="22.95" customHeight="1">
      <c r="A4" s="465" t="s">
        <v>279</v>
      </c>
      <c r="B4" s="466" t="s">
        <v>353</v>
      </c>
      <c r="C4" s="857" t="s">
        <v>406</v>
      </c>
      <c r="D4" s="467">
        <v>44984</v>
      </c>
      <c r="E4" s="468">
        <v>44984</v>
      </c>
    </row>
    <row r="5" spans="1:5" s="119" customFormat="1" ht="22.95" customHeight="1">
      <c r="A5" s="465" t="s">
        <v>279</v>
      </c>
      <c r="B5" s="466" t="s">
        <v>354</v>
      </c>
      <c r="C5" s="552" t="s">
        <v>407</v>
      </c>
      <c r="D5" s="467">
        <v>44984</v>
      </c>
      <c r="E5" s="468">
        <v>44984</v>
      </c>
    </row>
    <row r="6" spans="1:5" s="119" customFormat="1" ht="22.95" customHeight="1">
      <c r="A6" s="465" t="s">
        <v>278</v>
      </c>
      <c r="B6" s="466" t="s">
        <v>354</v>
      </c>
      <c r="C6" s="554" t="s">
        <v>408</v>
      </c>
      <c r="D6" s="467">
        <v>44984</v>
      </c>
      <c r="E6" s="468">
        <v>44984</v>
      </c>
    </row>
    <row r="7" spans="1:5" s="119" customFormat="1" ht="22.95" customHeight="1">
      <c r="A7" s="465" t="s">
        <v>278</v>
      </c>
      <c r="B7" s="466" t="s">
        <v>355</v>
      </c>
      <c r="C7" s="466" t="s">
        <v>409</v>
      </c>
      <c r="D7" s="467">
        <v>44984</v>
      </c>
      <c r="E7" s="468">
        <v>44984</v>
      </c>
    </row>
    <row r="8" spans="1:5" s="119" customFormat="1" ht="22.95" customHeight="1">
      <c r="A8" s="500" t="s">
        <v>279</v>
      </c>
      <c r="B8" s="466" t="s">
        <v>356</v>
      </c>
      <c r="C8" s="552" t="s">
        <v>410</v>
      </c>
      <c r="D8" s="467">
        <v>44984</v>
      </c>
      <c r="E8" s="501">
        <v>44984</v>
      </c>
    </row>
    <row r="9" spans="1:5" s="119" customFormat="1" ht="22.95" customHeight="1">
      <c r="A9" s="500" t="s">
        <v>278</v>
      </c>
      <c r="B9" s="466" t="s">
        <v>355</v>
      </c>
      <c r="C9" s="466" t="s">
        <v>411</v>
      </c>
      <c r="D9" s="467">
        <v>44984</v>
      </c>
      <c r="E9" s="501">
        <v>44984</v>
      </c>
    </row>
    <row r="10" spans="1:5" s="119" customFormat="1" ht="22.95" customHeight="1">
      <c r="A10" s="500" t="s">
        <v>279</v>
      </c>
      <c r="B10" s="466" t="s">
        <v>357</v>
      </c>
      <c r="C10" s="552" t="s">
        <v>412</v>
      </c>
      <c r="D10" s="467">
        <v>44984</v>
      </c>
      <c r="E10" s="501">
        <v>44984</v>
      </c>
    </row>
    <row r="11" spans="1:5" s="119" customFormat="1" ht="22.95" customHeight="1">
      <c r="A11" s="500" t="s">
        <v>278</v>
      </c>
      <c r="B11" s="466" t="s">
        <v>280</v>
      </c>
      <c r="C11" s="552" t="s">
        <v>413</v>
      </c>
      <c r="D11" s="467">
        <v>44984</v>
      </c>
      <c r="E11" s="501">
        <v>44984</v>
      </c>
    </row>
    <row r="12" spans="1:5" s="119" customFormat="1" ht="22.95" customHeight="1">
      <c r="A12" s="500" t="s">
        <v>276</v>
      </c>
      <c r="B12" s="466" t="s">
        <v>358</v>
      </c>
      <c r="C12" s="551" t="s">
        <v>414</v>
      </c>
      <c r="D12" s="467">
        <v>44981</v>
      </c>
      <c r="E12" s="501">
        <v>44984</v>
      </c>
    </row>
    <row r="13" spans="1:5" s="119" customFormat="1" ht="22.95" customHeight="1">
      <c r="A13" s="500" t="s">
        <v>279</v>
      </c>
      <c r="B13" s="466" t="s">
        <v>359</v>
      </c>
      <c r="C13" s="552" t="s">
        <v>415</v>
      </c>
      <c r="D13" s="467">
        <v>44981</v>
      </c>
      <c r="E13" s="501">
        <v>44984</v>
      </c>
    </row>
    <row r="14" spans="1:5" s="119" customFormat="1" ht="22.95" customHeight="1">
      <c r="A14" s="500" t="s">
        <v>279</v>
      </c>
      <c r="B14" s="466" t="s">
        <v>360</v>
      </c>
      <c r="C14" s="551" t="s">
        <v>416</v>
      </c>
      <c r="D14" s="467">
        <v>44981</v>
      </c>
      <c r="E14" s="501">
        <v>44984</v>
      </c>
    </row>
    <row r="15" spans="1:5" s="119" customFormat="1" ht="22.95" customHeight="1">
      <c r="A15" s="500" t="s">
        <v>279</v>
      </c>
      <c r="B15" s="466" t="s">
        <v>361</v>
      </c>
      <c r="C15" s="553" t="s">
        <v>417</v>
      </c>
      <c r="D15" s="467">
        <v>44981</v>
      </c>
      <c r="E15" s="501">
        <v>44984</v>
      </c>
    </row>
    <row r="16" spans="1:5" s="119" customFormat="1" ht="22.95" customHeight="1">
      <c r="A16" s="500" t="s">
        <v>279</v>
      </c>
      <c r="B16" s="466" t="s">
        <v>362</v>
      </c>
      <c r="C16" s="552" t="s">
        <v>418</v>
      </c>
      <c r="D16" s="467">
        <v>44981</v>
      </c>
      <c r="E16" s="501">
        <v>44984</v>
      </c>
    </row>
    <row r="17" spans="1:5" s="119" customFormat="1" ht="22.95" customHeight="1">
      <c r="A17" s="500" t="s">
        <v>279</v>
      </c>
      <c r="B17" s="466" t="s">
        <v>363</v>
      </c>
      <c r="C17" s="552" t="s">
        <v>364</v>
      </c>
      <c r="D17" s="467">
        <v>44981</v>
      </c>
      <c r="E17" s="501">
        <v>44981</v>
      </c>
    </row>
    <row r="18" spans="1:5" s="119" customFormat="1" ht="22.95" customHeight="1">
      <c r="A18" s="500" t="s">
        <v>276</v>
      </c>
      <c r="B18" s="466" t="s">
        <v>365</v>
      </c>
      <c r="C18" s="551" t="s">
        <v>366</v>
      </c>
      <c r="D18" s="467">
        <v>44979</v>
      </c>
      <c r="E18" s="501">
        <v>44981</v>
      </c>
    </row>
    <row r="19" spans="1:5" s="119" customFormat="1" ht="22.95" customHeight="1">
      <c r="A19" s="500" t="s">
        <v>278</v>
      </c>
      <c r="B19" s="466" t="s">
        <v>367</v>
      </c>
      <c r="C19" s="552" t="s">
        <v>368</v>
      </c>
      <c r="D19" s="467">
        <v>44979</v>
      </c>
      <c r="E19" s="501">
        <v>44981</v>
      </c>
    </row>
    <row r="20" spans="1:5" s="119" customFormat="1" ht="22.95" customHeight="1">
      <c r="A20" s="500" t="s">
        <v>279</v>
      </c>
      <c r="B20" s="466" t="s">
        <v>369</v>
      </c>
      <c r="C20" s="466" t="s">
        <v>370</v>
      </c>
      <c r="D20" s="467">
        <v>44979</v>
      </c>
      <c r="E20" s="501">
        <v>44981</v>
      </c>
    </row>
    <row r="21" spans="1:5" s="119" customFormat="1" ht="22.95" customHeight="1">
      <c r="A21" s="500" t="s">
        <v>277</v>
      </c>
      <c r="B21" s="466" t="s">
        <v>371</v>
      </c>
      <c r="C21" s="551" t="s">
        <v>372</v>
      </c>
      <c r="D21" s="467">
        <v>44979</v>
      </c>
      <c r="E21" s="501">
        <v>44981</v>
      </c>
    </row>
    <row r="22" spans="1:5" s="119" customFormat="1" ht="22.95" customHeight="1">
      <c r="A22" s="500" t="s">
        <v>279</v>
      </c>
      <c r="B22" s="466" t="s">
        <v>373</v>
      </c>
      <c r="C22" s="552" t="s">
        <v>374</v>
      </c>
      <c r="D22" s="467">
        <v>44979</v>
      </c>
      <c r="E22" s="501">
        <v>44981</v>
      </c>
    </row>
    <row r="23" spans="1:5" s="119" customFormat="1" ht="22.95" customHeight="1">
      <c r="A23" s="500" t="s">
        <v>277</v>
      </c>
      <c r="B23" s="466" t="s">
        <v>375</v>
      </c>
      <c r="C23" s="551" t="s">
        <v>376</v>
      </c>
      <c r="D23" s="467">
        <v>44979</v>
      </c>
      <c r="E23" s="501">
        <v>44981</v>
      </c>
    </row>
    <row r="24" spans="1:5" s="119" customFormat="1" ht="22.95" customHeight="1">
      <c r="A24" s="500" t="s">
        <v>279</v>
      </c>
      <c r="B24" s="466" t="s">
        <v>377</v>
      </c>
      <c r="C24" s="554" t="s">
        <v>378</v>
      </c>
      <c r="D24" s="467">
        <v>44979</v>
      </c>
      <c r="E24" s="501">
        <v>44981</v>
      </c>
    </row>
    <row r="25" spans="1:5" s="119" customFormat="1" ht="22.95" customHeight="1">
      <c r="A25" s="500" t="s">
        <v>279</v>
      </c>
      <c r="B25" s="466" t="s">
        <v>379</v>
      </c>
      <c r="C25" s="858" t="s">
        <v>380</v>
      </c>
      <c r="D25" s="467">
        <v>44979</v>
      </c>
      <c r="E25" s="501">
        <v>44981</v>
      </c>
    </row>
    <row r="26" spans="1:5" s="119" customFormat="1" ht="22.95" customHeight="1">
      <c r="A26" s="500" t="s">
        <v>279</v>
      </c>
      <c r="B26" s="466" t="s">
        <v>381</v>
      </c>
      <c r="C26" s="553" t="s">
        <v>382</v>
      </c>
      <c r="D26" s="467">
        <v>44979</v>
      </c>
      <c r="E26" s="501">
        <v>44979</v>
      </c>
    </row>
    <row r="27" spans="1:5" s="119" customFormat="1" ht="22.95" customHeight="1">
      <c r="A27" s="500" t="s">
        <v>279</v>
      </c>
      <c r="B27" s="466" t="s">
        <v>282</v>
      </c>
      <c r="C27" s="552" t="s">
        <v>383</v>
      </c>
      <c r="D27" s="467">
        <v>44978</v>
      </c>
      <c r="E27" s="501">
        <v>44979</v>
      </c>
    </row>
    <row r="28" spans="1:5" s="119" customFormat="1" ht="22.95" customHeight="1">
      <c r="A28" s="500" t="s">
        <v>278</v>
      </c>
      <c r="B28" s="466" t="s">
        <v>384</v>
      </c>
      <c r="C28" s="551" t="s">
        <v>385</v>
      </c>
      <c r="D28" s="467">
        <v>44978</v>
      </c>
      <c r="E28" s="501">
        <v>44979</v>
      </c>
    </row>
    <row r="29" spans="1:5" s="119" customFormat="1" ht="22.95" customHeight="1">
      <c r="A29" s="500" t="s">
        <v>278</v>
      </c>
      <c r="B29" s="466" t="s">
        <v>384</v>
      </c>
      <c r="C29" s="551" t="s">
        <v>386</v>
      </c>
      <c r="D29" s="467">
        <v>44978</v>
      </c>
      <c r="E29" s="501">
        <v>44979</v>
      </c>
    </row>
    <row r="30" spans="1:5" s="119" customFormat="1" ht="22.95" customHeight="1">
      <c r="A30" s="500" t="s">
        <v>276</v>
      </c>
      <c r="B30" s="466" t="s">
        <v>387</v>
      </c>
      <c r="C30" s="551" t="s">
        <v>388</v>
      </c>
      <c r="D30" s="467">
        <v>44978</v>
      </c>
      <c r="E30" s="501">
        <v>44979</v>
      </c>
    </row>
    <row r="31" spans="1:5" s="119" customFormat="1" ht="22.95" customHeight="1">
      <c r="A31" s="500" t="s">
        <v>279</v>
      </c>
      <c r="B31" s="466" t="s">
        <v>389</v>
      </c>
      <c r="C31" s="554" t="s">
        <v>390</v>
      </c>
      <c r="D31" s="467">
        <v>44978</v>
      </c>
      <c r="E31" s="501">
        <v>44979</v>
      </c>
    </row>
    <row r="32" spans="1:5" s="119" customFormat="1" ht="22.95" customHeight="1">
      <c r="A32" s="500" t="s">
        <v>279</v>
      </c>
      <c r="B32" s="466" t="s">
        <v>384</v>
      </c>
      <c r="C32" s="466" t="s">
        <v>391</v>
      </c>
      <c r="D32" s="467">
        <v>44978</v>
      </c>
      <c r="E32" s="501">
        <v>44979</v>
      </c>
    </row>
    <row r="33" spans="1:11" s="119" customFormat="1" ht="22.95" customHeight="1">
      <c r="A33" s="500" t="s">
        <v>279</v>
      </c>
      <c r="B33" s="466" t="s">
        <v>392</v>
      </c>
      <c r="C33" s="551" t="s">
        <v>393</v>
      </c>
      <c r="D33" s="467">
        <v>44978</v>
      </c>
      <c r="E33" s="501">
        <v>44978</v>
      </c>
    </row>
    <row r="34" spans="1:11" s="119" customFormat="1" ht="22.95" customHeight="1">
      <c r="A34" s="500" t="s">
        <v>279</v>
      </c>
      <c r="B34" s="466" t="s">
        <v>392</v>
      </c>
      <c r="C34" s="551" t="s">
        <v>394</v>
      </c>
      <c r="D34" s="467">
        <v>44978</v>
      </c>
      <c r="E34" s="501">
        <v>44978</v>
      </c>
    </row>
    <row r="35" spans="1:11" s="119" customFormat="1" ht="22.95" customHeight="1">
      <c r="A35" s="500" t="s">
        <v>278</v>
      </c>
      <c r="B35" s="466" t="s">
        <v>395</v>
      </c>
      <c r="C35" s="552" t="s">
        <v>396</v>
      </c>
      <c r="D35" s="467">
        <v>44977</v>
      </c>
      <c r="E35" s="501">
        <v>44978</v>
      </c>
    </row>
    <row r="36" spans="1:11" s="119" customFormat="1" ht="22.95" customHeight="1">
      <c r="A36" s="500" t="s">
        <v>279</v>
      </c>
      <c r="B36" s="466" t="s">
        <v>397</v>
      </c>
      <c r="C36" s="551" t="s">
        <v>398</v>
      </c>
      <c r="D36" s="467">
        <v>44977</v>
      </c>
      <c r="E36" s="501">
        <v>44978</v>
      </c>
    </row>
    <row r="37" spans="1:11" s="119" customFormat="1" ht="22.95" customHeight="1">
      <c r="A37" s="500" t="s">
        <v>278</v>
      </c>
      <c r="B37" s="466" t="s">
        <v>281</v>
      </c>
      <c r="C37" s="551" t="s">
        <v>399</v>
      </c>
      <c r="D37" s="467">
        <v>44977</v>
      </c>
      <c r="E37" s="501">
        <v>44978</v>
      </c>
    </row>
    <row r="38" spans="1:11" s="119" customFormat="1" ht="22.95" customHeight="1">
      <c r="A38" s="500" t="s">
        <v>279</v>
      </c>
      <c r="B38" s="466" t="s">
        <v>400</v>
      </c>
      <c r="C38" s="553" t="s">
        <v>401</v>
      </c>
      <c r="D38" s="467">
        <v>44976</v>
      </c>
      <c r="E38" s="501">
        <v>44977</v>
      </c>
    </row>
    <row r="39" spans="1:11" s="119" customFormat="1" ht="22.95" customHeight="1">
      <c r="A39" s="500" t="s">
        <v>279</v>
      </c>
      <c r="B39" s="466" t="s">
        <v>402</v>
      </c>
      <c r="C39" s="553" t="s">
        <v>403</v>
      </c>
      <c r="D39" s="467">
        <v>44974</v>
      </c>
      <c r="E39" s="501">
        <v>44977</v>
      </c>
    </row>
    <row r="40" spans="1:11" s="119" customFormat="1" ht="22.95" customHeight="1">
      <c r="A40" s="500"/>
      <c r="B40" s="466"/>
      <c r="C40" s="466"/>
      <c r="D40" s="467"/>
      <c r="E40" s="501"/>
    </row>
    <row r="41" spans="1:11" s="119" customFormat="1" ht="22.95" customHeight="1">
      <c r="A41" s="500"/>
      <c r="B41" s="466"/>
      <c r="C41" s="466"/>
      <c r="D41" s="467"/>
      <c r="E41" s="501"/>
    </row>
    <row r="42" spans="1:11" ht="18.75" customHeight="1">
      <c r="A42" s="1"/>
      <c r="B42" s="1"/>
      <c r="C42" s="119"/>
      <c r="D42" s="162"/>
      <c r="E42" s="162"/>
    </row>
    <row r="43" spans="1:11" ht="16.2" customHeight="1">
      <c r="A43" s="39"/>
      <c r="B43" s="40"/>
      <c r="C43" s="353" t="s">
        <v>262</v>
      </c>
      <c r="D43" s="41"/>
      <c r="E43" s="41"/>
    </row>
    <row r="44" spans="1:11" ht="16.2" customHeight="1">
      <c r="A44" s="1"/>
      <c r="B44" s="1"/>
      <c r="C44" s="119"/>
      <c r="D44" s="1"/>
      <c r="E44" s="1"/>
    </row>
    <row r="45" spans="1:11" ht="20.25" customHeight="1">
      <c r="A45" s="446"/>
      <c r="B45" s="447"/>
      <c r="C45" s="353"/>
      <c r="D45" s="448"/>
      <c r="E45" s="448"/>
      <c r="J45" s="162"/>
      <c r="K45" s="162"/>
    </row>
    <row r="46" spans="1:11">
      <c r="A46" s="354" t="s">
        <v>172</v>
      </c>
      <c r="B46" s="354"/>
      <c r="C46" s="354"/>
      <c r="D46" s="449"/>
      <c r="E46" s="449"/>
    </row>
    <row r="47" spans="1:11">
      <c r="A47" s="819" t="s">
        <v>27</v>
      </c>
      <c r="B47" s="819"/>
      <c r="C47" s="819"/>
      <c r="D47" s="450"/>
      <c r="E47" s="450"/>
    </row>
  </sheetData>
  <mergeCells count="1">
    <mergeCell ref="A47:C47"/>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019"/>
  <sheetViews>
    <sheetView topLeftCell="A8" zoomScale="91" zoomScaleNormal="91" zoomScaleSheetLayoutView="100" workbookViewId="0">
      <selection activeCell="N15" sqref="N15"/>
    </sheetView>
  </sheetViews>
  <sheetFormatPr defaultColWidth="9" defaultRowHeight="16.8" customHeight="1"/>
  <cols>
    <col min="1" max="13" width="9" style="1"/>
    <col min="14" max="14" width="108.6640625" style="1" customWidth="1"/>
    <col min="15" max="15" width="26.88671875" style="10" customWidth="1"/>
    <col min="16" max="16384" width="9" style="1"/>
  </cols>
  <sheetData>
    <row r="1" spans="1:16" ht="43.8" customHeight="1" thickBot="1">
      <c r="A1" s="820" t="s">
        <v>339</v>
      </c>
      <c r="B1" s="821"/>
      <c r="C1" s="821"/>
      <c r="D1" s="821"/>
      <c r="E1" s="821"/>
      <c r="F1" s="821"/>
      <c r="G1" s="821"/>
      <c r="H1" s="821"/>
      <c r="I1" s="821"/>
      <c r="J1" s="821"/>
      <c r="K1" s="821"/>
      <c r="L1" s="821"/>
      <c r="M1" s="821"/>
      <c r="N1" s="822"/>
    </row>
    <row r="2" spans="1:16" ht="47.4" customHeight="1">
      <c r="A2" s="823" t="s">
        <v>419</v>
      </c>
      <c r="B2" s="824"/>
      <c r="C2" s="824"/>
      <c r="D2" s="824"/>
      <c r="E2" s="824"/>
      <c r="F2" s="824"/>
      <c r="G2" s="824"/>
      <c r="H2" s="824"/>
      <c r="I2" s="824"/>
      <c r="J2" s="824"/>
      <c r="K2" s="824"/>
      <c r="L2" s="824"/>
      <c r="M2" s="824"/>
      <c r="N2" s="825"/>
    </row>
    <row r="3" spans="1:16" ht="243.6" customHeight="1" thickBot="1">
      <c r="A3" s="826" t="s">
        <v>420</v>
      </c>
      <c r="B3" s="827"/>
      <c r="C3" s="827"/>
      <c r="D3" s="827"/>
      <c r="E3" s="827"/>
      <c r="F3" s="827"/>
      <c r="G3" s="827"/>
      <c r="H3" s="827"/>
      <c r="I3" s="827"/>
      <c r="J3" s="827"/>
      <c r="K3" s="827"/>
      <c r="L3" s="827"/>
      <c r="M3" s="827"/>
      <c r="N3" s="828"/>
      <c r="P3" s="425" t="s">
        <v>245</v>
      </c>
    </row>
    <row r="4" spans="1:16" ht="54.6" customHeight="1">
      <c r="A4" s="832" t="s">
        <v>421</v>
      </c>
      <c r="B4" s="833"/>
      <c r="C4" s="833"/>
      <c r="D4" s="833"/>
      <c r="E4" s="833"/>
      <c r="F4" s="833"/>
      <c r="G4" s="833"/>
      <c r="H4" s="833"/>
      <c r="I4" s="833"/>
      <c r="J4" s="833"/>
      <c r="K4" s="833"/>
      <c r="L4" s="833"/>
      <c r="M4" s="833"/>
      <c r="N4" s="834"/>
    </row>
    <row r="5" spans="1:16" ht="121.2" customHeight="1" thickBot="1">
      <c r="A5" s="829" t="s">
        <v>422</v>
      </c>
      <c r="B5" s="830"/>
      <c r="C5" s="830"/>
      <c r="D5" s="830"/>
      <c r="E5" s="830"/>
      <c r="F5" s="830"/>
      <c r="G5" s="830"/>
      <c r="H5" s="830"/>
      <c r="I5" s="830"/>
      <c r="J5" s="830"/>
      <c r="K5" s="830"/>
      <c r="L5" s="830"/>
      <c r="M5" s="830"/>
      <c r="N5" s="831"/>
    </row>
    <row r="6" spans="1:16" ht="54.6" customHeight="1" thickBot="1">
      <c r="A6" s="835" t="s">
        <v>423</v>
      </c>
      <c r="B6" s="836"/>
      <c r="C6" s="836"/>
      <c r="D6" s="836"/>
      <c r="E6" s="836"/>
      <c r="F6" s="836"/>
      <c r="G6" s="836"/>
      <c r="H6" s="836"/>
      <c r="I6" s="836"/>
      <c r="J6" s="836"/>
      <c r="K6" s="836"/>
      <c r="L6" s="836"/>
      <c r="M6" s="836"/>
      <c r="N6" s="837"/>
    </row>
    <row r="7" spans="1:16" ht="278.39999999999998" customHeight="1" thickBot="1">
      <c r="A7" s="838" t="s">
        <v>424</v>
      </c>
      <c r="B7" s="839"/>
      <c r="C7" s="839"/>
      <c r="D7" s="839"/>
      <c r="E7" s="839"/>
      <c r="F7" s="839"/>
      <c r="G7" s="839"/>
      <c r="H7" s="839"/>
      <c r="I7" s="839"/>
      <c r="J7" s="839"/>
      <c r="K7" s="839"/>
      <c r="L7" s="839"/>
      <c r="M7" s="839"/>
      <c r="N7" s="840"/>
      <c r="O7" s="44"/>
    </row>
    <row r="8" spans="1:16" ht="50.4" customHeight="1" thickBot="1">
      <c r="A8" s="843" t="s">
        <v>425</v>
      </c>
      <c r="B8" s="844"/>
      <c r="C8" s="844"/>
      <c r="D8" s="844"/>
      <c r="E8" s="844"/>
      <c r="F8" s="844"/>
      <c r="G8" s="844"/>
      <c r="H8" s="844"/>
      <c r="I8" s="844"/>
      <c r="J8" s="844"/>
      <c r="K8" s="844"/>
      <c r="L8" s="844"/>
      <c r="M8" s="844"/>
      <c r="N8" s="845"/>
      <c r="O8" s="47"/>
    </row>
    <row r="9" spans="1:16" ht="150.6" customHeight="1" thickBot="1">
      <c r="A9" s="846" t="s">
        <v>426</v>
      </c>
      <c r="B9" s="847"/>
      <c r="C9" s="847"/>
      <c r="D9" s="847"/>
      <c r="E9" s="847"/>
      <c r="F9" s="847"/>
      <c r="G9" s="847"/>
      <c r="H9" s="847"/>
      <c r="I9" s="847"/>
      <c r="J9" s="847"/>
      <c r="K9" s="847"/>
      <c r="L9" s="847"/>
      <c r="M9" s="847"/>
      <c r="N9" s="848"/>
      <c r="O9" s="47"/>
    </row>
    <row r="10" spans="1:16" s="119" customFormat="1" ht="50.4" hidden="1" customHeight="1">
      <c r="A10" s="849"/>
      <c r="B10" s="850"/>
      <c r="C10" s="850"/>
      <c r="D10" s="850"/>
      <c r="E10" s="850"/>
      <c r="F10" s="850"/>
      <c r="G10" s="850"/>
      <c r="H10" s="850"/>
      <c r="I10" s="850"/>
      <c r="J10" s="850"/>
      <c r="K10" s="850"/>
      <c r="L10" s="850"/>
      <c r="M10" s="850"/>
      <c r="N10" s="851"/>
      <c r="O10" s="377"/>
    </row>
    <row r="11" spans="1:16" s="119" customFormat="1" ht="126.6" hidden="1" customHeight="1" thickBot="1">
      <c r="A11" s="852"/>
      <c r="B11" s="853"/>
      <c r="C11" s="853"/>
      <c r="D11" s="853"/>
      <c r="E11" s="853"/>
      <c r="F11" s="853"/>
      <c r="G11" s="853"/>
      <c r="H11" s="853"/>
      <c r="I11" s="853"/>
      <c r="J11" s="853"/>
      <c r="K11" s="853"/>
      <c r="L11" s="853"/>
      <c r="M11" s="853"/>
      <c r="N11" s="854"/>
      <c r="O11" s="377"/>
    </row>
    <row r="12" spans="1:16" ht="22.8" customHeight="1">
      <c r="A12" s="842" t="s">
        <v>29</v>
      </c>
      <c r="B12" s="842"/>
      <c r="C12" s="842"/>
      <c r="D12" s="842"/>
      <c r="E12" s="842"/>
      <c r="F12" s="842"/>
      <c r="G12" s="842"/>
      <c r="H12" s="842"/>
      <c r="I12" s="842"/>
      <c r="J12" s="842"/>
      <c r="K12" s="842"/>
      <c r="L12" s="842"/>
      <c r="M12" s="842"/>
      <c r="N12" s="842"/>
    </row>
    <row r="13" spans="1:16" ht="40.200000000000003" customHeight="1">
      <c r="A13" s="787" t="s">
        <v>27</v>
      </c>
      <c r="B13" s="841"/>
      <c r="C13" s="841"/>
      <c r="D13" s="841"/>
      <c r="E13" s="841"/>
      <c r="F13" s="841"/>
      <c r="G13" s="841"/>
      <c r="H13" s="841"/>
      <c r="I13" s="841"/>
      <c r="J13" s="841"/>
      <c r="K13" s="841"/>
      <c r="L13" s="841"/>
      <c r="M13" s="841"/>
      <c r="N13" s="841"/>
    </row>
    <row r="14" spans="1:16" ht="18.600000000000001" customHeight="1"/>
    <row r="15" spans="1:16" ht="18.600000000000001" customHeight="1"/>
    <row r="16" spans="1:16" ht="18.600000000000001" customHeight="1"/>
    <row r="17" ht="18.600000000000001" customHeight="1"/>
    <row r="18" ht="18.600000000000001" customHeight="1"/>
    <row r="19" ht="18.600000000000001" customHeight="1"/>
    <row r="20" ht="18.600000000000001" customHeight="1"/>
    <row r="21" ht="18.600000000000001" customHeight="1"/>
    <row r="22" ht="18.600000000000001" customHeight="1"/>
    <row r="23" ht="18.600000000000001" customHeight="1"/>
    <row r="24" ht="18.600000000000001" customHeight="1"/>
    <row r="25" ht="18.600000000000001" customHeight="1"/>
    <row r="26" ht="18.600000000000001" customHeight="1"/>
    <row r="27" ht="18.600000000000001" customHeight="1"/>
    <row r="28" ht="18.600000000000001" customHeight="1"/>
    <row r="29" ht="18.600000000000001" customHeight="1"/>
    <row r="30" ht="18.600000000000001" customHeight="1"/>
    <row r="31" ht="18.600000000000001" customHeight="1"/>
    <row r="32" ht="18.600000000000001" customHeight="1"/>
    <row r="33" spans="14:14" ht="18.600000000000001" customHeight="1"/>
    <row r="34" spans="14:14" ht="18.600000000000001" customHeight="1"/>
    <row r="35" spans="14:14" ht="18.600000000000001" customHeight="1"/>
    <row r="36" spans="14:14" ht="18.600000000000001" customHeight="1"/>
    <row r="37" spans="14:14" ht="18.600000000000001" customHeight="1"/>
    <row r="38" spans="14:14" ht="18.600000000000001" customHeight="1"/>
    <row r="39" spans="14:14" ht="18.600000000000001" customHeight="1"/>
    <row r="40" spans="14:14" ht="18.600000000000001" customHeight="1"/>
    <row r="41" spans="14:14" ht="18.600000000000001" customHeight="1"/>
    <row r="42" spans="14:14" ht="18.600000000000001" customHeight="1">
      <c r="N42" s="1" t="s">
        <v>237</v>
      </c>
    </row>
    <row r="43" spans="14:14" ht="18.600000000000001" customHeight="1"/>
    <row r="44" spans="14:14" ht="18.600000000000001" customHeight="1"/>
    <row r="45" spans="14:14" ht="18.600000000000001" customHeight="1"/>
    <row r="46" spans="14:14" ht="18.600000000000001" customHeight="1"/>
    <row r="47" spans="14:14" ht="18.600000000000001" customHeight="1"/>
    <row r="48" spans="14:14"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row r="727" ht="18.600000000000001" customHeight="1"/>
    <row r="728" ht="18.600000000000001" customHeight="1"/>
    <row r="729" ht="18.600000000000001" customHeight="1"/>
    <row r="730" ht="18.600000000000001" customHeight="1"/>
    <row r="731" ht="18.600000000000001" customHeight="1"/>
    <row r="732" ht="18.600000000000001" customHeight="1"/>
    <row r="733" ht="18.600000000000001" customHeight="1"/>
    <row r="734" ht="18.600000000000001" customHeight="1"/>
    <row r="735" ht="18.600000000000001" customHeight="1"/>
    <row r="736" ht="18.600000000000001" customHeight="1"/>
    <row r="737" ht="18.600000000000001" customHeight="1"/>
    <row r="738" ht="18.600000000000001" customHeight="1"/>
    <row r="739" ht="18.600000000000001" customHeight="1"/>
    <row r="740" ht="18.600000000000001" customHeight="1"/>
    <row r="741" ht="18.600000000000001" customHeight="1"/>
    <row r="742" ht="18.600000000000001" customHeight="1"/>
    <row r="743" ht="18.600000000000001" customHeight="1"/>
    <row r="744" ht="18.600000000000001" customHeight="1"/>
    <row r="745" ht="18.600000000000001" customHeight="1"/>
    <row r="746" ht="18.600000000000001" customHeight="1"/>
    <row r="747" ht="18.600000000000001" customHeight="1"/>
    <row r="748" ht="18.600000000000001" customHeight="1"/>
    <row r="749" ht="18.600000000000001" customHeight="1"/>
    <row r="750" ht="18.600000000000001" customHeight="1"/>
    <row r="751" ht="18.600000000000001" customHeight="1"/>
    <row r="752" ht="18.600000000000001" customHeight="1"/>
    <row r="753" ht="18.600000000000001" customHeight="1"/>
    <row r="754" ht="18.600000000000001" customHeight="1"/>
    <row r="755" ht="18.600000000000001" customHeight="1"/>
    <row r="756" ht="18.600000000000001" customHeight="1"/>
    <row r="757" ht="18.600000000000001" customHeight="1"/>
    <row r="758" ht="18.600000000000001" customHeight="1"/>
    <row r="759" ht="18.600000000000001" customHeight="1"/>
    <row r="760" ht="18.600000000000001" customHeight="1"/>
    <row r="761" ht="18.600000000000001" customHeight="1"/>
    <row r="762" ht="18.600000000000001" customHeight="1"/>
    <row r="763" ht="18.600000000000001" customHeight="1"/>
    <row r="764" ht="18.600000000000001" customHeight="1"/>
    <row r="765" ht="18.600000000000001" customHeight="1"/>
    <row r="766" ht="18.600000000000001" customHeight="1"/>
    <row r="767" ht="18.600000000000001" customHeight="1"/>
    <row r="768" ht="18.600000000000001" customHeight="1"/>
    <row r="769" ht="18.600000000000001" customHeight="1"/>
    <row r="770" ht="18.600000000000001" customHeight="1"/>
    <row r="771" ht="18.600000000000001" customHeight="1"/>
    <row r="772" ht="18.600000000000001" customHeight="1"/>
    <row r="773" ht="18.600000000000001" customHeight="1"/>
    <row r="774" ht="18.600000000000001" customHeight="1"/>
    <row r="775" ht="18.600000000000001" customHeight="1"/>
    <row r="776" ht="18.600000000000001" customHeight="1"/>
    <row r="777" ht="18.600000000000001" customHeight="1"/>
    <row r="778" ht="18.600000000000001" customHeight="1"/>
    <row r="779" ht="18.600000000000001" customHeight="1"/>
    <row r="780" ht="18.600000000000001" customHeight="1"/>
    <row r="781" ht="18.600000000000001" customHeight="1"/>
    <row r="782" ht="18.600000000000001" customHeight="1"/>
    <row r="783" ht="18.600000000000001" customHeight="1"/>
    <row r="784" ht="18.600000000000001" customHeight="1"/>
    <row r="785" ht="18.600000000000001" customHeight="1"/>
    <row r="786" ht="18.600000000000001" customHeight="1"/>
    <row r="787" ht="18.600000000000001" customHeight="1"/>
    <row r="788" ht="18.600000000000001" customHeight="1"/>
    <row r="789" ht="18.600000000000001" customHeight="1"/>
    <row r="790" ht="18.600000000000001" customHeight="1"/>
    <row r="791" ht="18.600000000000001" customHeight="1"/>
    <row r="792" ht="18.600000000000001" customHeight="1"/>
    <row r="793" ht="18.600000000000001" customHeight="1"/>
    <row r="794" ht="18.600000000000001" customHeight="1"/>
    <row r="795" ht="18.600000000000001" customHeight="1"/>
    <row r="796" ht="18.600000000000001" customHeight="1"/>
    <row r="797" ht="18.600000000000001" customHeight="1"/>
    <row r="798" ht="18.600000000000001" customHeight="1"/>
    <row r="799" ht="18.600000000000001" customHeight="1"/>
    <row r="800" ht="18.600000000000001" customHeight="1"/>
    <row r="801" ht="18.600000000000001" customHeight="1"/>
    <row r="802" ht="18.600000000000001" customHeight="1"/>
    <row r="803" ht="18.600000000000001" customHeight="1"/>
    <row r="804" ht="18.600000000000001" customHeight="1"/>
    <row r="805" ht="18.600000000000001" customHeight="1"/>
    <row r="806" ht="18.600000000000001" customHeight="1"/>
    <row r="807" ht="18.600000000000001" customHeight="1"/>
    <row r="808" ht="18.600000000000001" customHeight="1"/>
    <row r="809" ht="18.600000000000001" customHeight="1"/>
    <row r="810" ht="18.600000000000001" customHeight="1"/>
    <row r="811" ht="18.600000000000001" customHeight="1"/>
    <row r="812" ht="18.600000000000001" customHeight="1"/>
    <row r="813" ht="18.600000000000001" customHeight="1"/>
    <row r="814" ht="18.600000000000001" customHeight="1"/>
    <row r="815" ht="18.600000000000001" customHeight="1"/>
    <row r="816" ht="18.600000000000001" customHeight="1"/>
    <row r="817" ht="18.600000000000001" customHeight="1"/>
    <row r="818" ht="18.600000000000001" customHeight="1"/>
    <row r="819" ht="18.600000000000001" customHeight="1"/>
    <row r="820" ht="18.600000000000001" customHeight="1"/>
    <row r="821" ht="18.600000000000001" customHeight="1"/>
    <row r="822" ht="18.600000000000001" customHeight="1"/>
    <row r="823" ht="18.600000000000001" customHeight="1"/>
    <row r="824" ht="18.600000000000001" customHeight="1"/>
    <row r="825" ht="18.600000000000001" customHeight="1"/>
    <row r="826" ht="18.600000000000001" customHeight="1"/>
    <row r="827" ht="18.600000000000001" customHeight="1"/>
    <row r="828" ht="18.600000000000001" customHeight="1"/>
    <row r="829" ht="18.600000000000001" customHeight="1"/>
    <row r="830" ht="18.600000000000001" customHeight="1"/>
    <row r="831" ht="18.600000000000001" customHeight="1"/>
    <row r="832" ht="18.600000000000001" customHeight="1"/>
    <row r="833" ht="18.600000000000001" customHeight="1"/>
    <row r="834" ht="18.600000000000001" customHeight="1"/>
    <row r="835" ht="18.600000000000001" customHeight="1"/>
    <row r="836" ht="18.600000000000001" customHeight="1"/>
    <row r="837" ht="18.600000000000001" customHeight="1"/>
    <row r="838" ht="18.600000000000001" customHeight="1"/>
    <row r="839" ht="18.600000000000001" customHeight="1"/>
    <row r="840" ht="18.600000000000001" customHeight="1"/>
    <row r="841" ht="18.600000000000001" customHeight="1"/>
    <row r="842" ht="18.600000000000001" customHeight="1"/>
    <row r="843" ht="18.600000000000001" customHeight="1"/>
    <row r="844" ht="18.600000000000001" customHeight="1"/>
    <row r="845" ht="18.600000000000001" customHeight="1"/>
    <row r="846" ht="18.600000000000001" customHeight="1"/>
    <row r="847" ht="18.600000000000001" customHeight="1"/>
    <row r="848" ht="18.600000000000001" customHeight="1"/>
    <row r="849" ht="18.600000000000001" customHeight="1"/>
    <row r="850" ht="18.600000000000001" customHeight="1"/>
    <row r="851" ht="18.600000000000001" customHeight="1"/>
    <row r="852" ht="18.600000000000001" customHeight="1"/>
    <row r="853" ht="18.600000000000001" customHeight="1"/>
    <row r="854" ht="18.600000000000001" customHeight="1"/>
    <row r="855" ht="18.600000000000001" customHeight="1"/>
    <row r="856" ht="18.600000000000001" customHeight="1"/>
    <row r="857" ht="18.600000000000001" customHeight="1"/>
    <row r="858" ht="18.600000000000001" customHeight="1"/>
    <row r="859" ht="18.600000000000001" customHeight="1"/>
    <row r="860" ht="18.600000000000001" customHeight="1"/>
    <row r="861" ht="18.600000000000001" customHeight="1"/>
    <row r="862" ht="18.600000000000001" customHeight="1"/>
    <row r="863" ht="18.600000000000001" customHeight="1"/>
    <row r="864" ht="18.600000000000001" customHeight="1"/>
    <row r="865" ht="18.600000000000001" customHeight="1"/>
    <row r="866" ht="18.600000000000001" customHeight="1"/>
    <row r="867" ht="18.600000000000001" customHeight="1"/>
    <row r="868" ht="18.600000000000001" customHeight="1"/>
    <row r="869" ht="18.600000000000001" customHeight="1"/>
    <row r="870" ht="18.600000000000001" customHeight="1"/>
    <row r="871" ht="18.600000000000001" customHeight="1"/>
    <row r="872" ht="18.600000000000001" customHeight="1"/>
    <row r="873" ht="18.600000000000001" customHeight="1"/>
    <row r="874" ht="18.600000000000001" customHeight="1"/>
    <row r="875" ht="18.600000000000001" customHeight="1"/>
    <row r="876" ht="18.600000000000001" customHeight="1"/>
    <row r="877" ht="18.600000000000001" customHeight="1"/>
    <row r="878" ht="18.600000000000001" customHeight="1"/>
    <row r="879" ht="18.600000000000001" customHeight="1"/>
    <row r="880" ht="18.600000000000001" customHeight="1"/>
    <row r="881" ht="18.600000000000001" customHeight="1"/>
    <row r="882" ht="18.600000000000001" customHeight="1"/>
    <row r="883" ht="18.600000000000001" customHeight="1"/>
    <row r="884" ht="18.600000000000001" customHeight="1"/>
    <row r="885" ht="18.600000000000001" customHeight="1"/>
    <row r="886" ht="18.600000000000001" customHeight="1"/>
    <row r="887" ht="18.600000000000001" customHeight="1"/>
    <row r="888" ht="18.600000000000001" customHeight="1"/>
    <row r="889" ht="18.600000000000001" customHeight="1"/>
    <row r="890" ht="18.600000000000001" customHeight="1"/>
    <row r="891" ht="18.600000000000001" customHeight="1"/>
    <row r="892" ht="18.600000000000001" customHeight="1"/>
    <row r="893" ht="18.600000000000001" customHeight="1"/>
    <row r="894" ht="18.600000000000001" customHeight="1"/>
    <row r="895" ht="18.600000000000001" customHeight="1"/>
    <row r="896" ht="18.600000000000001" customHeight="1"/>
    <row r="897" ht="18.600000000000001" customHeight="1"/>
    <row r="898" ht="18.600000000000001" customHeight="1"/>
    <row r="899" ht="18.600000000000001" customHeight="1"/>
    <row r="900" ht="18.600000000000001" customHeight="1"/>
    <row r="901" ht="18.600000000000001" customHeight="1"/>
    <row r="902" ht="18.600000000000001" customHeight="1"/>
    <row r="903" ht="18.600000000000001" customHeight="1"/>
    <row r="904" ht="18.600000000000001" customHeight="1"/>
    <row r="905" ht="18.600000000000001" customHeight="1"/>
    <row r="906" ht="18.600000000000001" customHeight="1"/>
    <row r="907" ht="18.600000000000001" customHeight="1"/>
    <row r="908" ht="18.600000000000001" customHeight="1"/>
    <row r="909" ht="18.600000000000001" customHeight="1"/>
    <row r="910" ht="18.600000000000001" customHeight="1"/>
    <row r="911" ht="18.600000000000001" customHeight="1"/>
    <row r="912" ht="18.600000000000001" customHeight="1"/>
    <row r="913" ht="18.600000000000001" customHeight="1"/>
    <row r="914" ht="18.600000000000001" customHeight="1"/>
    <row r="915" ht="18.600000000000001" customHeight="1"/>
    <row r="916" ht="18.600000000000001" customHeight="1"/>
    <row r="917" ht="18.600000000000001" customHeight="1"/>
    <row r="918" ht="18.600000000000001" customHeight="1"/>
    <row r="919" ht="18.600000000000001" customHeight="1"/>
    <row r="920" ht="18.600000000000001" customHeight="1"/>
    <row r="921" ht="18.600000000000001" customHeight="1"/>
    <row r="922" ht="18.600000000000001" customHeight="1"/>
    <row r="923" ht="18.600000000000001" customHeight="1"/>
    <row r="924" ht="18.600000000000001" customHeight="1"/>
    <row r="925" ht="18.600000000000001" customHeight="1"/>
    <row r="926" ht="18.600000000000001" customHeight="1"/>
    <row r="927" ht="18.600000000000001" customHeight="1"/>
    <row r="928" ht="18.600000000000001" customHeight="1"/>
    <row r="929" ht="18.600000000000001" customHeight="1"/>
    <row r="930" ht="18.600000000000001" customHeight="1"/>
    <row r="931" ht="18.600000000000001" customHeight="1"/>
    <row r="932" ht="18.600000000000001" customHeight="1"/>
    <row r="933" ht="18.600000000000001" customHeight="1"/>
    <row r="934" ht="18.600000000000001" customHeight="1"/>
    <row r="935" ht="18.600000000000001" customHeight="1"/>
    <row r="936" ht="18.600000000000001" customHeight="1"/>
    <row r="937" ht="18.600000000000001" customHeight="1"/>
    <row r="938" ht="18.600000000000001" customHeight="1"/>
    <row r="939" ht="18.600000000000001" customHeight="1"/>
    <row r="940" ht="18.600000000000001" customHeight="1"/>
    <row r="941" ht="18.600000000000001" customHeight="1"/>
    <row r="942" ht="18.600000000000001" customHeight="1"/>
    <row r="943" ht="18.600000000000001" customHeight="1"/>
    <row r="944" ht="18.600000000000001" customHeight="1"/>
    <row r="945" ht="18.600000000000001" customHeight="1"/>
    <row r="946" ht="18.600000000000001" customHeight="1"/>
    <row r="947" ht="18.600000000000001" customHeight="1"/>
    <row r="948" ht="18.600000000000001" customHeight="1"/>
    <row r="949" ht="18.600000000000001" customHeight="1"/>
    <row r="950" ht="18.600000000000001" customHeight="1"/>
    <row r="951" ht="18.600000000000001" customHeight="1"/>
    <row r="952" ht="18.600000000000001" customHeight="1"/>
    <row r="953" ht="18.600000000000001" customHeight="1"/>
    <row r="954" ht="18.600000000000001" customHeight="1"/>
    <row r="955" ht="18.600000000000001" customHeight="1"/>
    <row r="956" ht="18.600000000000001" customHeight="1"/>
    <row r="957" ht="18.600000000000001" customHeight="1"/>
    <row r="958" ht="18.600000000000001" customHeight="1"/>
    <row r="959" ht="18.600000000000001" customHeight="1"/>
    <row r="960" ht="18.600000000000001" customHeight="1"/>
    <row r="961" ht="18.600000000000001" customHeight="1"/>
    <row r="962" ht="18.600000000000001" customHeight="1"/>
    <row r="963" ht="18.600000000000001" customHeight="1"/>
    <row r="964" ht="18.600000000000001" customHeight="1"/>
    <row r="965" ht="18.600000000000001" customHeight="1"/>
    <row r="966" ht="18.600000000000001" customHeight="1"/>
    <row r="967" ht="18.600000000000001" customHeight="1"/>
    <row r="968" ht="18.600000000000001" customHeight="1"/>
    <row r="969" ht="18.600000000000001" customHeight="1"/>
    <row r="970" ht="18.600000000000001" customHeight="1"/>
    <row r="971" ht="18.600000000000001" customHeight="1"/>
    <row r="972" ht="18.600000000000001" customHeight="1"/>
    <row r="973" ht="18.600000000000001" customHeight="1"/>
    <row r="974" ht="18.600000000000001" customHeight="1"/>
    <row r="975" ht="18.600000000000001" customHeight="1"/>
    <row r="976" ht="18.600000000000001" customHeight="1"/>
    <row r="977" ht="18.600000000000001" customHeight="1"/>
    <row r="978" ht="18.600000000000001" customHeight="1"/>
    <row r="979" ht="18.600000000000001" customHeight="1"/>
    <row r="980" ht="18.600000000000001" customHeight="1"/>
    <row r="981" ht="18.600000000000001" customHeight="1"/>
    <row r="982" ht="18.600000000000001" customHeight="1"/>
    <row r="983" ht="18.600000000000001" customHeight="1"/>
    <row r="984" ht="18.600000000000001" customHeight="1"/>
    <row r="985" ht="18.600000000000001" customHeight="1"/>
    <row r="986" ht="18.600000000000001" customHeight="1"/>
    <row r="987" ht="18.600000000000001" customHeight="1"/>
    <row r="988" ht="18.600000000000001" customHeight="1"/>
    <row r="989" ht="18.600000000000001" customHeight="1"/>
    <row r="990" ht="18.600000000000001" customHeight="1"/>
    <row r="991" ht="18.600000000000001" customHeight="1"/>
    <row r="992" ht="18.600000000000001" customHeight="1"/>
    <row r="993" ht="18.600000000000001" customHeight="1"/>
    <row r="994" ht="18.600000000000001" customHeight="1"/>
    <row r="995" ht="18.600000000000001" customHeight="1"/>
    <row r="996" ht="18.600000000000001" customHeight="1"/>
    <row r="997" ht="18.600000000000001" customHeight="1"/>
    <row r="998" ht="18.600000000000001" customHeight="1"/>
    <row r="999" ht="18.600000000000001" customHeight="1"/>
    <row r="1000" ht="18.600000000000001" customHeight="1"/>
    <row r="1001" ht="18.600000000000001" customHeight="1"/>
    <row r="1002" ht="18.600000000000001" customHeight="1"/>
    <row r="1003" ht="18.600000000000001" customHeight="1"/>
    <row r="1004" ht="18.600000000000001" customHeight="1"/>
    <row r="1005" ht="18.600000000000001" customHeight="1"/>
    <row r="1006" ht="18.600000000000001" customHeight="1"/>
    <row r="1007" ht="18.600000000000001" customHeight="1"/>
    <row r="1008" ht="18.600000000000001" customHeight="1"/>
    <row r="1009" ht="18.600000000000001" customHeight="1"/>
    <row r="1010" ht="18.600000000000001" customHeight="1"/>
    <row r="1011" ht="18.600000000000001" customHeight="1"/>
    <row r="1012" ht="18.600000000000001" customHeight="1"/>
    <row r="1013" ht="18.600000000000001" customHeight="1"/>
    <row r="1014" ht="18.600000000000001" customHeight="1"/>
    <row r="1015" ht="18.600000000000001" customHeight="1"/>
    <row r="1016" ht="18.600000000000001" customHeight="1"/>
    <row r="1017" ht="18.600000000000001" customHeight="1"/>
    <row r="1018" ht="18.600000000000001" customHeight="1"/>
    <row r="1019" ht="18.600000000000001" customHeight="1"/>
  </sheetData>
  <mergeCells count="13">
    <mergeCell ref="A6:N6"/>
    <mergeCell ref="A7:N7"/>
    <mergeCell ref="A13:N13"/>
    <mergeCell ref="A12:N12"/>
    <mergeCell ref="A8:N8"/>
    <mergeCell ref="A9:N9"/>
    <mergeCell ref="A10:N10"/>
    <mergeCell ref="A11:N11"/>
    <mergeCell ref="A1:N1"/>
    <mergeCell ref="A2:N2"/>
    <mergeCell ref="A3:N3"/>
    <mergeCell ref="A5:N5"/>
    <mergeCell ref="A4:N4"/>
  </mergeCells>
  <phoneticPr fontId="16"/>
  <hyperlinks>
    <hyperlink ref="P3" r:id="rId1" display="https://zoom.us/webinar/register/WN_9-ciXs0sQT2yGdb79VBoLQ" xr:uid="{D23711C4-75FC-433D-9588-69B8A3DCF5A7}"/>
  </hyperlinks>
  <pageMargins left="0.7" right="0.7" top="0.75" bottom="0.75" header="0.3" footer="0.3"/>
  <pageSetup paperSize="9" scale="59" orientation="portrait" horizontalDpi="300" verticalDpi="300" r:id="rId2"/>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37"/>
  <sheetViews>
    <sheetView view="pageBreakPreview" zoomScale="95" zoomScaleNormal="75" zoomScaleSheetLayoutView="95" workbookViewId="0">
      <selection activeCell="A23" sqref="A23"/>
    </sheetView>
  </sheetViews>
  <sheetFormatPr defaultColWidth="9" defaultRowHeight="14.4"/>
  <cols>
    <col min="1" max="1" width="212.109375" style="5" customWidth="1"/>
    <col min="2" max="2" width="33.109375" style="3" hidden="1" customWidth="1"/>
    <col min="3" max="3" width="23.109375" style="4" hidden="1" customWidth="1"/>
    <col min="4" max="16384" width="9" style="1"/>
  </cols>
  <sheetData>
    <row r="1" spans="1:3" s="42" customFormat="1" ht="46.2" customHeight="1" thickBot="1">
      <c r="A1" s="176" t="s">
        <v>340</v>
      </c>
      <c r="B1" s="45" t="s">
        <v>0</v>
      </c>
      <c r="C1" s="46" t="s">
        <v>2</v>
      </c>
    </row>
    <row r="2" spans="1:3" ht="40.799999999999997" customHeight="1">
      <c r="A2" s="435" t="s">
        <v>427</v>
      </c>
      <c r="B2" s="2"/>
      <c r="C2" s="855"/>
    </row>
    <row r="3" spans="1:3" ht="177.6" customHeight="1">
      <c r="A3" s="404" t="s">
        <v>428</v>
      </c>
      <c r="B3" s="48"/>
      <c r="C3" s="856"/>
    </row>
    <row r="4" spans="1:3" ht="31.8" customHeight="1" thickBot="1">
      <c r="A4" s="153" t="s">
        <v>429</v>
      </c>
      <c r="B4" s="1"/>
      <c r="C4" s="1"/>
    </row>
    <row r="5" spans="1:3" ht="41.4" customHeight="1" thickBot="1">
      <c r="A5" s="548" t="s">
        <v>430</v>
      </c>
      <c r="B5" s="2"/>
      <c r="C5" s="855"/>
    </row>
    <row r="6" spans="1:3" ht="301.8" customHeight="1">
      <c r="A6" s="540" t="s">
        <v>431</v>
      </c>
      <c r="B6" s="48"/>
      <c r="C6" s="856"/>
    </row>
    <row r="7" spans="1:3" ht="42.6" customHeight="1" thickBot="1">
      <c r="A7" s="408" t="s">
        <v>432</v>
      </c>
      <c r="B7" s="1"/>
      <c r="C7" s="1"/>
    </row>
    <row r="8" spans="1:3" ht="43.2" customHeight="1">
      <c r="A8" s="374" t="s">
        <v>433</v>
      </c>
      <c r="B8" s="219"/>
      <c r="C8" s="855"/>
    </row>
    <row r="9" spans="1:3" ht="331.2" customHeight="1" thickBot="1">
      <c r="A9" s="859" t="s">
        <v>434</v>
      </c>
      <c r="B9" s="220"/>
      <c r="C9" s="856"/>
    </row>
    <row r="10" spans="1:3" ht="39" customHeight="1" thickBot="1">
      <c r="A10" s="221" t="s">
        <v>435</v>
      </c>
      <c r="B10" s="1"/>
      <c r="C10" s="1"/>
    </row>
    <row r="11" spans="1:3" ht="42.6" hidden="1" customHeight="1">
      <c r="A11" s="405"/>
      <c r="B11" s="237"/>
      <c r="C11" s="237"/>
    </row>
    <row r="12" spans="1:3" ht="333" hidden="1" customHeight="1" thickBot="1">
      <c r="A12" s="406"/>
      <c r="B12" s="242"/>
      <c r="C12" s="242"/>
    </row>
    <row r="13" spans="1:3" ht="42.6" customHeight="1" thickBot="1">
      <c r="A13" s="153"/>
      <c r="B13" s="1"/>
      <c r="C13" s="1"/>
    </row>
    <row r="14" spans="1:3" ht="27.6" customHeight="1">
      <c r="A14" s="231"/>
      <c r="B14" s="1"/>
      <c r="C14" s="1"/>
    </row>
    <row r="15" spans="1:3" ht="39" customHeight="1">
      <c r="A15" s="1" t="s">
        <v>218</v>
      </c>
      <c r="B15" s="1"/>
      <c r="C15" s="1"/>
    </row>
    <row r="16" spans="1:3" ht="32.25" customHeight="1">
      <c r="A16" s="1" t="s">
        <v>219</v>
      </c>
      <c r="B16" s="1"/>
      <c r="C16" s="1"/>
    </row>
    <row r="17" ht="36.75" customHeight="1"/>
    <row r="18" ht="33" customHeight="1"/>
    <row r="19" ht="36.75" customHeight="1"/>
    <row r="20" ht="36.75" customHeight="1"/>
    <row r="21" ht="25.5" customHeight="1"/>
    <row r="22" ht="32.25" customHeight="1"/>
    <row r="23" ht="30.75" customHeight="1"/>
    <row r="24" ht="42.75" customHeight="1"/>
    <row r="25" ht="43.5" customHeight="1"/>
    <row r="26" ht="27.75" customHeight="1"/>
    <row r="27" ht="30.75" customHeight="1"/>
    <row r="28" ht="29.25" customHeight="1"/>
    <row r="29" ht="27" customHeight="1"/>
    <row r="30" ht="27" customHeight="1"/>
    <row r="31" ht="27" customHeight="1"/>
    <row r="32" ht="27" customHeight="1"/>
    <row r="33" ht="27" customHeight="1"/>
    <row r="34" ht="27" customHeight="1"/>
    <row r="35" ht="27" customHeight="1"/>
    <row r="36" ht="27" customHeight="1"/>
    <row r="37" ht="27" customHeight="1"/>
  </sheetData>
  <mergeCells count="3">
    <mergeCell ref="C2:C3"/>
    <mergeCell ref="C5:C6"/>
    <mergeCell ref="C8:C9"/>
  </mergeCells>
  <phoneticPr fontId="16"/>
  <hyperlinks>
    <hyperlink ref="A4" r:id="rId1" xr:uid="{B26D1689-A257-44A4-A5A1-4C6E13A5280F}"/>
    <hyperlink ref="A7" r:id="rId2" xr:uid="{49B7351B-8403-4981-BFB0-EAAE6B6915AC}"/>
    <hyperlink ref="A10" r:id="rId3" xr:uid="{22415134-116B-4C13-8ED4-13182DB792E7}"/>
  </hyperlinks>
  <pageMargins left="0" right="0" top="0.19685039370078741" bottom="0.39370078740157483" header="0" footer="0.19685039370078741"/>
  <pageSetup paperSize="8" scale="55" orientation="portrait" horizontalDpi="300" verticalDpi="300"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DC6C3-5FD5-45AC-8EE2-D8D2B861F6DF}">
  <dimension ref="A1:U58"/>
  <sheetViews>
    <sheetView view="pageBreakPreview" zoomScaleNormal="100" zoomScaleSheetLayoutView="100" workbookViewId="0">
      <selection activeCell="V25" sqref="V25"/>
    </sheetView>
  </sheetViews>
  <sheetFormatPr defaultRowHeight="13.2"/>
  <cols>
    <col min="9" max="9" width="8.88671875" customWidth="1"/>
    <col min="10" max="10" width="8.88671875" hidden="1" customWidth="1"/>
    <col min="11" max="11" width="0.77734375" customWidth="1"/>
  </cols>
  <sheetData>
    <row r="1" spans="1:19">
      <c r="A1" s="495"/>
      <c r="B1" s="495"/>
      <c r="C1" s="495"/>
      <c r="D1" s="495"/>
      <c r="E1" s="495"/>
      <c r="F1" s="495"/>
      <c r="G1" s="495"/>
      <c r="H1" s="495"/>
      <c r="I1" s="495"/>
      <c r="J1" s="495"/>
      <c r="K1" s="495"/>
      <c r="L1" s="495"/>
      <c r="M1" s="495"/>
      <c r="N1" s="495"/>
      <c r="O1" s="495"/>
      <c r="P1" s="495"/>
      <c r="Q1" s="495"/>
      <c r="R1" s="495"/>
      <c r="S1" s="424"/>
    </row>
    <row r="2" spans="1:19" ht="24.6">
      <c r="A2" s="495"/>
      <c r="B2" s="496"/>
      <c r="C2" s="497"/>
      <c r="D2" s="497"/>
      <c r="E2" s="497"/>
      <c r="F2" s="497"/>
      <c r="G2" s="497"/>
      <c r="H2" s="497"/>
      <c r="I2" s="497"/>
      <c r="J2" s="497"/>
      <c r="K2" s="497"/>
      <c r="L2" s="497"/>
      <c r="M2" s="497"/>
      <c r="N2" s="497"/>
      <c r="O2" s="497"/>
      <c r="P2" s="497"/>
      <c r="Q2" s="497"/>
      <c r="R2" s="497"/>
    </row>
    <row r="3" spans="1:19">
      <c r="A3" s="495"/>
      <c r="B3" s="495"/>
      <c r="C3" s="495"/>
      <c r="D3" s="495"/>
      <c r="E3" s="495"/>
      <c r="F3" s="495"/>
      <c r="G3" s="495"/>
      <c r="H3" s="495"/>
      <c r="I3" s="495"/>
      <c r="J3" s="495"/>
      <c r="K3" s="495"/>
      <c r="L3" s="495"/>
      <c r="M3" s="495"/>
      <c r="N3" s="495"/>
      <c r="O3" s="495"/>
      <c r="P3" s="495"/>
      <c r="Q3" s="495"/>
      <c r="R3" s="495"/>
    </row>
    <row r="4" spans="1:19" ht="13.2" customHeight="1">
      <c r="A4" s="495"/>
      <c r="B4" s="495"/>
      <c r="C4" s="495"/>
      <c r="D4" s="495"/>
      <c r="E4" s="495"/>
      <c r="F4" s="495"/>
      <c r="G4" s="495"/>
      <c r="H4" s="495"/>
      <c r="I4" s="598"/>
      <c r="J4" s="598"/>
      <c r="K4" s="598"/>
      <c r="L4" s="598"/>
      <c r="M4" s="598"/>
      <c r="N4" s="598"/>
      <c r="O4" s="598"/>
      <c r="P4" s="598"/>
      <c r="Q4" s="598"/>
      <c r="R4" s="598"/>
    </row>
    <row r="5" spans="1:19" ht="13.2" customHeight="1">
      <c r="A5" s="495"/>
      <c r="B5" s="495"/>
      <c r="C5" s="495"/>
      <c r="D5" s="495"/>
      <c r="E5" s="495"/>
      <c r="F5" s="495"/>
      <c r="G5" s="495"/>
      <c r="H5" s="495"/>
      <c r="I5" s="598"/>
      <c r="J5" s="598"/>
      <c r="K5" s="598"/>
      <c r="L5" s="598"/>
      <c r="M5" s="598"/>
      <c r="N5" s="598"/>
      <c r="O5" s="598"/>
      <c r="P5" s="598"/>
      <c r="Q5" s="598"/>
      <c r="R5" s="598"/>
    </row>
    <row r="6" spans="1:19" ht="13.2" customHeight="1">
      <c r="A6" s="495"/>
      <c r="B6" s="495"/>
      <c r="C6" s="495"/>
      <c r="D6" s="495"/>
      <c r="E6" s="495"/>
      <c r="F6" s="495"/>
      <c r="G6" s="495"/>
      <c r="H6" s="495"/>
      <c r="I6" s="598"/>
      <c r="J6" s="598"/>
      <c r="K6" s="598"/>
      <c r="L6" s="598"/>
      <c r="M6" s="598"/>
      <c r="N6" s="598"/>
      <c r="O6" s="598"/>
      <c r="P6" s="598"/>
      <c r="Q6" s="598"/>
      <c r="R6" s="598"/>
    </row>
    <row r="7" spans="1:19" ht="13.2" customHeight="1">
      <c r="A7" s="495"/>
      <c r="B7" s="495"/>
      <c r="C7" s="495"/>
      <c r="D7" s="495"/>
      <c r="E7" s="495"/>
      <c r="F7" s="495"/>
      <c r="G7" s="495"/>
      <c r="H7" s="495"/>
      <c r="I7" s="598"/>
      <c r="J7" s="598"/>
      <c r="K7" s="598"/>
      <c r="L7" s="598"/>
      <c r="M7" s="598"/>
      <c r="N7" s="598"/>
      <c r="O7" s="598"/>
      <c r="P7" s="598"/>
      <c r="Q7" s="598"/>
      <c r="R7" s="598"/>
    </row>
    <row r="8" spans="1:19" ht="13.2" customHeight="1">
      <c r="A8" s="495"/>
      <c r="B8" s="495"/>
      <c r="C8" s="495"/>
      <c r="D8" s="495"/>
      <c r="E8" s="495"/>
      <c r="F8" s="495"/>
      <c r="G8" s="495"/>
      <c r="H8" s="495"/>
      <c r="I8" s="598"/>
      <c r="J8" s="598"/>
      <c r="K8" s="598"/>
      <c r="L8" s="598"/>
      <c r="M8" s="598"/>
      <c r="N8" s="598"/>
      <c r="O8" s="598"/>
      <c r="P8" s="598"/>
      <c r="Q8" s="598"/>
      <c r="R8" s="598"/>
    </row>
    <row r="9" spans="1:19" ht="13.2" customHeight="1">
      <c r="A9" s="495"/>
      <c r="B9" s="495"/>
      <c r="C9" s="495"/>
      <c r="D9" s="495"/>
      <c r="E9" s="495"/>
      <c r="F9" s="495"/>
      <c r="G9" s="495"/>
      <c r="H9" s="495"/>
      <c r="I9" s="598"/>
      <c r="J9" s="598"/>
      <c r="K9" s="598"/>
      <c r="L9" s="598"/>
      <c r="M9" s="598"/>
      <c r="N9" s="598"/>
      <c r="O9" s="598"/>
      <c r="P9" s="598"/>
      <c r="Q9" s="598"/>
      <c r="R9" s="598"/>
    </row>
    <row r="10" spans="1:19">
      <c r="A10" s="495"/>
      <c r="B10" s="495"/>
      <c r="C10" s="495"/>
      <c r="D10" s="495"/>
      <c r="E10" s="495"/>
      <c r="F10" s="495"/>
      <c r="G10" s="495"/>
      <c r="H10" s="495"/>
      <c r="I10" s="495"/>
      <c r="J10" s="495"/>
      <c r="K10" s="495"/>
      <c r="L10" s="495"/>
      <c r="M10" s="495"/>
      <c r="N10" s="495"/>
      <c r="O10" s="495"/>
      <c r="P10" s="495"/>
      <c r="Q10" s="495"/>
      <c r="R10" s="495"/>
    </row>
    <row r="11" spans="1:19" ht="21" customHeight="1">
      <c r="A11" s="495"/>
      <c r="B11" s="495"/>
      <c r="C11" s="495"/>
      <c r="D11" s="495"/>
      <c r="E11" s="495"/>
      <c r="F11" s="495"/>
      <c r="G11" s="495"/>
      <c r="H11" s="495"/>
      <c r="I11" s="495"/>
      <c r="J11" s="495"/>
      <c r="K11" s="495"/>
      <c r="L11" s="495"/>
      <c r="M11" s="495"/>
      <c r="N11" s="495"/>
      <c r="O11" s="495"/>
      <c r="P11" s="495"/>
      <c r="Q11" s="495"/>
      <c r="R11" s="495"/>
    </row>
    <row r="12" spans="1:19" ht="13.2" customHeight="1">
      <c r="A12" s="495"/>
      <c r="B12" s="495"/>
      <c r="C12" s="495"/>
      <c r="D12" s="495"/>
      <c r="E12" s="495"/>
      <c r="F12" s="495"/>
      <c r="G12" s="495"/>
      <c r="H12" s="495"/>
      <c r="I12" s="495"/>
      <c r="J12" s="495"/>
      <c r="K12" s="495"/>
      <c r="L12" s="495"/>
      <c r="M12" s="495"/>
      <c r="N12" s="495"/>
      <c r="O12" s="495"/>
      <c r="P12" s="495"/>
      <c r="Q12" s="495"/>
      <c r="R12" s="495"/>
    </row>
    <row r="13" spans="1:19" ht="13.2" customHeight="1">
      <c r="A13" s="495"/>
      <c r="B13" s="495"/>
      <c r="C13" s="495"/>
      <c r="D13" s="495"/>
      <c r="E13" s="495"/>
      <c r="F13" s="495"/>
      <c r="G13" s="495"/>
      <c r="H13" s="495"/>
      <c r="I13" s="495"/>
      <c r="J13" s="495"/>
      <c r="K13" s="495"/>
      <c r="L13" s="495"/>
      <c r="M13" s="495"/>
      <c r="N13" s="495"/>
      <c r="O13" s="495"/>
      <c r="P13" s="495"/>
      <c r="Q13" s="495"/>
      <c r="R13" s="495"/>
    </row>
    <row r="14" spans="1:19">
      <c r="A14" s="495"/>
      <c r="B14" s="495"/>
      <c r="C14" s="495"/>
      <c r="D14" s="495"/>
      <c r="E14" s="495"/>
      <c r="F14" s="495"/>
      <c r="G14" s="495"/>
      <c r="H14" s="495"/>
      <c r="I14" s="495"/>
      <c r="J14" s="495"/>
      <c r="K14" s="495"/>
      <c r="L14" s="495"/>
      <c r="M14" s="495"/>
      <c r="N14" s="495"/>
      <c r="O14" s="495"/>
      <c r="P14" s="495"/>
      <c r="Q14" s="495"/>
      <c r="R14" s="495"/>
    </row>
    <row r="15" spans="1:19">
      <c r="A15" s="495"/>
      <c r="B15" s="495"/>
      <c r="C15" s="495"/>
      <c r="D15" s="495"/>
      <c r="E15" s="495"/>
      <c r="F15" s="495"/>
      <c r="G15" s="495"/>
      <c r="H15" s="495"/>
      <c r="I15" s="495"/>
      <c r="J15" s="495"/>
      <c r="K15" s="495"/>
      <c r="L15" s="495"/>
      <c r="M15" s="495"/>
      <c r="N15" s="495"/>
      <c r="O15" s="495"/>
      <c r="P15" s="495"/>
      <c r="Q15" s="495"/>
      <c r="R15" s="495"/>
    </row>
    <row r="16" spans="1:19">
      <c r="A16" s="495"/>
      <c r="B16" s="495"/>
      <c r="C16" s="495"/>
      <c r="D16" s="495"/>
      <c r="E16" s="495"/>
      <c r="F16" s="495"/>
      <c r="G16" s="495"/>
      <c r="H16" s="495"/>
      <c r="I16" s="495"/>
      <c r="J16" s="495"/>
      <c r="K16" s="495"/>
      <c r="L16" s="495"/>
      <c r="M16" s="495"/>
      <c r="N16" s="495"/>
      <c r="O16" s="495"/>
      <c r="P16" s="495"/>
      <c r="Q16" s="495"/>
      <c r="R16" s="495"/>
    </row>
    <row r="17" spans="1:21">
      <c r="A17" s="495"/>
      <c r="B17" s="597"/>
      <c r="C17" s="597"/>
      <c r="D17" s="597"/>
      <c r="E17" s="597"/>
      <c r="F17" s="597"/>
      <c r="G17" s="597"/>
      <c r="H17" s="597"/>
      <c r="I17" s="495"/>
      <c r="J17" s="495"/>
      <c r="K17" s="495"/>
      <c r="L17" s="495"/>
      <c r="M17" s="495"/>
      <c r="N17" s="495"/>
      <c r="O17" s="495"/>
      <c r="P17" s="495"/>
      <c r="Q17" s="495"/>
      <c r="R17" s="495"/>
      <c r="U17" s="425"/>
    </row>
    <row r="18" spans="1:21">
      <c r="A18" s="495"/>
      <c r="B18" s="597"/>
      <c r="C18" s="597"/>
      <c r="D18" s="597"/>
      <c r="E18" s="597"/>
      <c r="F18" s="597"/>
      <c r="G18" s="597"/>
      <c r="H18" s="597"/>
      <c r="I18" s="495"/>
      <c r="J18" s="495"/>
      <c r="K18" s="495"/>
      <c r="L18" s="495"/>
      <c r="M18" s="495"/>
      <c r="N18" s="495"/>
      <c r="O18" s="495"/>
      <c r="P18" s="495"/>
      <c r="Q18" s="495"/>
      <c r="R18" s="495"/>
    </row>
    <row r="19" spans="1:21">
      <c r="A19" s="495"/>
      <c r="B19" s="597"/>
      <c r="C19" s="597"/>
      <c r="D19" s="597"/>
      <c r="E19" s="597"/>
      <c r="F19" s="597"/>
      <c r="G19" s="597"/>
      <c r="H19" s="597"/>
      <c r="I19" s="495"/>
      <c r="J19" s="495"/>
      <c r="K19" s="495"/>
      <c r="L19" s="495"/>
      <c r="M19" s="495"/>
      <c r="N19" s="495"/>
      <c r="O19" s="495"/>
      <c r="P19" s="495"/>
      <c r="Q19" s="495"/>
      <c r="R19" s="495"/>
    </row>
    <row r="20" spans="1:21">
      <c r="A20" s="495"/>
      <c r="B20" s="597"/>
      <c r="C20" s="597"/>
      <c r="D20" s="597"/>
      <c r="E20" s="597"/>
      <c r="F20" s="597"/>
      <c r="G20" s="597"/>
      <c r="H20" s="597"/>
      <c r="I20" s="495"/>
      <c r="J20" s="495"/>
      <c r="K20" s="495"/>
      <c r="L20" s="495"/>
      <c r="M20" s="495"/>
      <c r="N20" s="495"/>
      <c r="O20" s="495"/>
      <c r="P20" s="495"/>
      <c r="Q20" s="495"/>
      <c r="R20" s="495"/>
    </row>
    <row r="21" spans="1:21">
      <c r="A21" s="495"/>
      <c r="B21" s="597"/>
      <c r="C21" s="597"/>
      <c r="D21" s="597"/>
      <c r="E21" s="597"/>
      <c r="F21" s="597"/>
      <c r="G21" s="597"/>
      <c r="H21" s="597"/>
      <c r="I21" s="495"/>
      <c r="J21" s="495"/>
      <c r="K21" s="495"/>
      <c r="L21" s="495"/>
      <c r="M21" s="495"/>
      <c r="N21" s="495"/>
      <c r="O21" s="495"/>
      <c r="P21" s="495"/>
      <c r="Q21" s="495"/>
      <c r="R21" s="495"/>
    </row>
    <row r="22" spans="1:21">
      <c r="A22" s="495"/>
      <c r="B22" s="597"/>
      <c r="C22" s="597"/>
      <c r="D22" s="597"/>
      <c r="E22" s="597"/>
      <c r="F22" s="597"/>
      <c r="G22" s="597"/>
      <c r="H22" s="597"/>
      <c r="I22" s="495"/>
      <c r="J22" s="495"/>
      <c r="K22" s="495"/>
      <c r="L22" s="495"/>
      <c r="M22" s="495"/>
      <c r="N22" s="495"/>
      <c r="O22" s="495"/>
      <c r="P22" s="495"/>
      <c r="Q22" s="495"/>
      <c r="R22" s="495"/>
    </row>
    <row r="23" spans="1:21">
      <c r="A23" s="495"/>
      <c r="B23" s="597"/>
      <c r="C23" s="597"/>
      <c r="D23" s="597"/>
      <c r="E23" s="597"/>
      <c r="F23" s="597"/>
      <c r="G23" s="597"/>
      <c r="H23" s="597"/>
      <c r="I23" s="495"/>
      <c r="J23" s="495"/>
      <c r="K23" s="495"/>
      <c r="L23" s="495"/>
      <c r="M23" s="495"/>
      <c r="N23" s="495"/>
      <c r="O23" s="495"/>
      <c r="P23" s="495"/>
      <c r="Q23" s="495"/>
      <c r="R23" s="495"/>
    </row>
    <row r="24" spans="1:21">
      <c r="A24" s="495"/>
      <c r="B24" s="597"/>
      <c r="C24" s="597"/>
      <c r="D24" s="597"/>
      <c r="E24" s="597"/>
      <c r="F24" s="597"/>
      <c r="G24" s="597"/>
      <c r="H24" s="597"/>
      <c r="I24" s="495"/>
      <c r="J24" s="495"/>
      <c r="K24" s="495"/>
      <c r="L24" s="495"/>
      <c r="M24" s="495"/>
      <c r="N24" s="495"/>
      <c r="O24" s="495"/>
      <c r="P24" s="495"/>
      <c r="Q24" s="495"/>
      <c r="R24" s="495"/>
    </row>
    <row r="25" spans="1:21">
      <c r="A25" s="495"/>
      <c r="B25" s="597"/>
      <c r="C25" s="597"/>
      <c r="D25" s="597"/>
      <c r="E25" s="597"/>
      <c r="F25" s="597"/>
      <c r="G25" s="597"/>
      <c r="H25" s="597"/>
      <c r="I25" s="495"/>
      <c r="J25" s="495"/>
      <c r="K25" s="495"/>
      <c r="L25" s="495"/>
      <c r="M25" s="495"/>
      <c r="N25" s="495"/>
      <c r="O25" s="495"/>
      <c r="P25" s="495"/>
      <c r="Q25" s="495"/>
      <c r="R25" s="495"/>
    </row>
    <row r="26" spans="1:21">
      <c r="A26" s="495"/>
      <c r="B26" s="597"/>
      <c r="C26" s="597"/>
      <c r="D26" s="597"/>
      <c r="E26" s="597"/>
      <c r="F26" s="597"/>
      <c r="G26" s="597"/>
      <c r="H26" s="597"/>
      <c r="I26" s="495"/>
      <c r="J26" s="495"/>
      <c r="K26" s="495"/>
      <c r="L26" s="495"/>
      <c r="M26" s="495"/>
      <c r="N26" s="495"/>
      <c r="O26" s="495"/>
      <c r="P26" s="495"/>
      <c r="Q26" s="495"/>
      <c r="R26" s="495"/>
    </row>
    <row r="27" spans="1:21">
      <c r="A27" s="495"/>
      <c r="B27" s="597"/>
      <c r="C27" s="597"/>
      <c r="D27" s="597"/>
      <c r="E27" s="597"/>
      <c r="F27" s="597"/>
      <c r="G27" s="597"/>
      <c r="H27" s="597"/>
      <c r="I27" s="495"/>
      <c r="J27" s="495"/>
      <c r="K27" s="495"/>
      <c r="L27" s="495"/>
      <c r="M27" s="495"/>
      <c r="N27" s="495"/>
      <c r="O27" s="495"/>
      <c r="P27" s="495"/>
      <c r="Q27" s="495"/>
      <c r="R27" s="495"/>
    </row>
    <row r="28" spans="1:21">
      <c r="A28" s="495"/>
      <c r="B28" s="495"/>
      <c r="C28" s="495"/>
      <c r="D28" s="495"/>
      <c r="E28" s="495"/>
      <c r="F28" s="495"/>
      <c r="G28" s="495"/>
      <c r="H28" s="495"/>
      <c r="I28" s="495"/>
      <c r="J28" s="495"/>
      <c r="K28" s="495"/>
      <c r="L28" s="495"/>
      <c r="M28" s="495"/>
      <c r="N28" s="495"/>
      <c r="O28" s="495"/>
      <c r="P28" s="495"/>
      <c r="Q28" s="495"/>
      <c r="R28" s="495"/>
    </row>
    <row r="29" spans="1:21" ht="16.2">
      <c r="A29" s="495"/>
      <c r="B29" s="498"/>
      <c r="C29" s="499"/>
      <c r="D29" s="498"/>
      <c r="E29" s="498"/>
      <c r="F29" s="498"/>
      <c r="G29" s="498"/>
      <c r="H29" s="498"/>
      <c r="I29" s="498"/>
      <c r="J29" s="495"/>
      <c r="K29" s="495"/>
      <c r="L29" s="495"/>
      <c r="M29" s="495"/>
      <c r="N29" s="495"/>
      <c r="O29" s="495"/>
      <c r="P29" s="495"/>
      <c r="Q29" s="495"/>
      <c r="R29" s="495"/>
    </row>
    <row r="30" spans="1:21">
      <c r="A30" s="495"/>
      <c r="B30" s="495"/>
      <c r="C30" s="495"/>
      <c r="D30" s="495"/>
      <c r="E30" s="495"/>
      <c r="F30" s="495"/>
      <c r="G30" s="495"/>
      <c r="H30" s="495"/>
      <c r="I30" s="495"/>
      <c r="J30" s="495"/>
      <c r="K30" s="495"/>
      <c r="L30" s="495"/>
      <c r="M30" s="495"/>
      <c r="N30" s="495"/>
      <c r="O30" s="495"/>
      <c r="P30" s="495"/>
      <c r="Q30" s="495"/>
      <c r="R30" s="495"/>
    </row>
    <row r="31" spans="1:21">
      <c r="A31" s="599"/>
      <c r="B31" s="600"/>
      <c r="C31" s="600"/>
      <c r="D31" s="600"/>
      <c r="E31" s="600"/>
      <c r="F31" s="600"/>
      <c r="G31" s="600"/>
      <c r="H31" s="600"/>
      <c r="I31" s="600"/>
      <c r="J31" s="600"/>
      <c r="K31" s="600"/>
      <c r="L31" s="600"/>
      <c r="M31" s="600"/>
      <c r="N31" s="600"/>
      <c r="O31" s="600"/>
      <c r="P31" s="600"/>
      <c r="Q31" s="600"/>
      <c r="R31" s="600"/>
    </row>
    <row r="32" spans="1:21">
      <c r="A32" s="600"/>
      <c r="B32" s="600"/>
      <c r="C32" s="600"/>
      <c r="D32" s="600"/>
      <c r="E32" s="600"/>
      <c r="F32" s="600"/>
      <c r="G32" s="600"/>
      <c r="H32" s="600"/>
      <c r="I32" s="600"/>
      <c r="J32" s="600"/>
      <c r="K32" s="600"/>
      <c r="L32" s="600"/>
      <c r="M32" s="600"/>
      <c r="N32" s="600"/>
      <c r="O32" s="600"/>
      <c r="P32" s="600"/>
      <c r="Q32" s="600"/>
      <c r="R32" s="600"/>
    </row>
    <row r="33" spans="1:18">
      <c r="A33" s="600"/>
      <c r="B33" s="600"/>
      <c r="C33" s="600"/>
      <c r="D33" s="600"/>
      <c r="E33" s="600"/>
      <c r="F33" s="600"/>
      <c r="G33" s="600"/>
      <c r="H33" s="600"/>
      <c r="I33" s="600"/>
      <c r="J33" s="600"/>
      <c r="K33" s="600"/>
      <c r="L33" s="600"/>
      <c r="M33" s="600"/>
      <c r="N33" s="600"/>
      <c r="O33" s="600"/>
      <c r="P33" s="600"/>
      <c r="Q33" s="600"/>
      <c r="R33" s="600"/>
    </row>
    <row r="34" spans="1:18">
      <c r="A34" s="600"/>
      <c r="B34" s="600"/>
      <c r="C34" s="600"/>
      <c r="D34" s="600"/>
      <c r="E34" s="600"/>
      <c r="F34" s="600"/>
      <c r="G34" s="600"/>
      <c r="H34" s="600"/>
      <c r="I34" s="600"/>
      <c r="J34" s="600"/>
      <c r="K34" s="600"/>
      <c r="L34" s="600"/>
      <c r="M34" s="600"/>
      <c r="N34" s="600"/>
      <c r="O34" s="600"/>
      <c r="P34" s="600"/>
      <c r="Q34" s="600"/>
      <c r="R34" s="600"/>
    </row>
    <row r="35" spans="1:18">
      <c r="A35" s="600"/>
      <c r="B35" s="600"/>
      <c r="C35" s="600"/>
      <c r="D35" s="600"/>
      <c r="E35" s="600"/>
      <c r="F35" s="600"/>
      <c r="G35" s="600"/>
      <c r="H35" s="600"/>
      <c r="I35" s="600"/>
      <c r="J35" s="600"/>
      <c r="K35" s="600"/>
      <c r="L35" s="600"/>
      <c r="M35" s="600"/>
      <c r="N35" s="600"/>
      <c r="O35" s="600"/>
      <c r="P35" s="600"/>
      <c r="Q35" s="600"/>
      <c r="R35" s="600"/>
    </row>
    <row r="36" spans="1:18">
      <c r="A36" s="600"/>
      <c r="B36" s="600"/>
      <c r="C36" s="600"/>
      <c r="D36" s="600"/>
      <c r="E36" s="600"/>
      <c r="F36" s="600"/>
      <c r="G36" s="600"/>
      <c r="H36" s="600"/>
      <c r="I36" s="600"/>
      <c r="J36" s="600"/>
      <c r="K36" s="600"/>
      <c r="L36" s="600"/>
      <c r="M36" s="600"/>
      <c r="N36" s="600"/>
      <c r="O36" s="600"/>
      <c r="P36" s="600"/>
      <c r="Q36" s="600"/>
      <c r="R36" s="600"/>
    </row>
    <row r="37" spans="1:18">
      <c r="A37" s="600"/>
      <c r="B37" s="600"/>
      <c r="C37" s="600"/>
      <c r="D37" s="600"/>
      <c r="E37" s="600"/>
      <c r="F37" s="600"/>
      <c r="G37" s="600"/>
      <c r="H37" s="600"/>
      <c r="I37" s="600"/>
      <c r="J37" s="600"/>
      <c r="K37" s="600"/>
      <c r="L37" s="600"/>
      <c r="M37" s="600"/>
      <c r="N37" s="600"/>
      <c r="O37" s="600"/>
      <c r="P37" s="600"/>
      <c r="Q37" s="600"/>
      <c r="R37" s="600"/>
    </row>
    <row r="38" spans="1:18">
      <c r="A38" s="600"/>
      <c r="B38" s="600"/>
      <c r="C38" s="600"/>
      <c r="D38" s="600"/>
      <c r="E38" s="600"/>
      <c r="F38" s="600"/>
      <c r="G38" s="600"/>
      <c r="H38" s="600"/>
      <c r="I38" s="600"/>
      <c r="J38" s="600"/>
      <c r="K38" s="600"/>
      <c r="L38" s="600"/>
      <c r="M38" s="600"/>
      <c r="N38" s="600"/>
      <c r="O38" s="600"/>
      <c r="P38" s="600"/>
      <c r="Q38" s="600"/>
      <c r="R38" s="600"/>
    </row>
    <row r="39" spans="1:18">
      <c r="A39" s="600"/>
      <c r="B39" s="600"/>
      <c r="C39" s="600"/>
      <c r="D39" s="600"/>
      <c r="E39" s="600"/>
      <c r="F39" s="600"/>
      <c r="G39" s="600"/>
      <c r="H39" s="600"/>
      <c r="I39" s="600"/>
      <c r="J39" s="600"/>
      <c r="K39" s="600"/>
      <c r="L39" s="600"/>
      <c r="M39" s="600"/>
      <c r="N39" s="600"/>
      <c r="O39" s="600"/>
      <c r="P39" s="600"/>
      <c r="Q39" s="600"/>
      <c r="R39" s="600"/>
    </row>
    <row r="40" spans="1:18">
      <c r="A40" s="600"/>
      <c r="B40" s="600"/>
      <c r="C40" s="600"/>
      <c r="D40" s="600"/>
      <c r="E40" s="600"/>
      <c r="F40" s="600"/>
      <c r="G40" s="600"/>
      <c r="H40" s="600"/>
      <c r="I40" s="600"/>
      <c r="J40" s="600"/>
      <c r="K40" s="600"/>
      <c r="L40" s="600"/>
      <c r="M40" s="600"/>
      <c r="N40" s="600"/>
      <c r="O40" s="600"/>
      <c r="P40" s="600"/>
      <c r="Q40" s="600"/>
      <c r="R40" s="600"/>
    </row>
    <row r="41" spans="1:18">
      <c r="A41" s="557"/>
      <c r="B41" s="557"/>
      <c r="C41" s="557"/>
      <c r="D41" s="557"/>
      <c r="E41" s="557"/>
      <c r="F41" s="557"/>
      <c r="G41" s="557"/>
      <c r="H41" s="557"/>
      <c r="I41" s="557"/>
      <c r="J41" s="557"/>
      <c r="K41" s="557"/>
      <c r="L41" s="557"/>
      <c r="M41" s="557"/>
      <c r="N41" s="557"/>
      <c r="O41" s="557"/>
      <c r="P41" s="557"/>
      <c r="Q41" s="557"/>
      <c r="R41" s="557"/>
    </row>
    <row r="42" spans="1:18">
      <c r="A42" s="557"/>
      <c r="B42" s="557"/>
      <c r="C42" s="557"/>
      <c r="D42" s="557"/>
      <c r="E42" s="557"/>
      <c r="F42" s="557"/>
      <c r="G42" s="557"/>
      <c r="H42" s="557"/>
      <c r="I42" s="557"/>
      <c r="J42" s="557"/>
      <c r="K42" s="557"/>
      <c r="L42" s="557"/>
      <c r="M42" s="557"/>
      <c r="N42" s="557"/>
      <c r="O42" s="557"/>
      <c r="P42" s="557"/>
      <c r="Q42" s="557"/>
      <c r="R42" s="557"/>
    </row>
    <row r="43" spans="1:18">
      <c r="A43" s="557"/>
      <c r="B43" s="557"/>
      <c r="C43" s="557"/>
      <c r="D43" s="557"/>
      <c r="E43" s="557"/>
      <c r="F43" s="557"/>
      <c r="G43" s="557"/>
      <c r="H43" s="557"/>
      <c r="I43" s="557"/>
      <c r="J43" s="557"/>
      <c r="K43" s="557"/>
      <c r="L43" s="557"/>
      <c r="M43" s="557"/>
      <c r="N43" s="557"/>
      <c r="O43" s="557"/>
      <c r="P43" s="557"/>
      <c r="Q43" s="557"/>
      <c r="R43" s="557"/>
    </row>
    <row r="44" spans="1:18">
      <c r="A44" s="557"/>
      <c r="B44" s="557"/>
      <c r="C44" s="557"/>
      <c r="D44" s="557"/>
      <c r="E44" s="557"/>
      <c r="F44" s="557"/>
      <c r="G44" s="557"/>
      <c r="H44" s="557"/>
      <c r="I44" s="557"/>
      <c r="J44" s="557"/>
      <c r="K44" s="557"/>
      <c r="L44" s="557"/>
      <c r="M44" s="557"/>
      <c r="N44" s="557"/>
      <c r="O44" s="557"/>
      <c r="P44" s="557"/>
      <c r="Q44" s="557"/>
      <c r="R44" s="557"/>
    </row>
    <row r="45" spans="1:18">
      <c r="A45" s="557"/>
      <c r="B45" s="557"/>
      <c r="C45" s="557"/>
      <c r="D45" s="557"/>
      <c r="E45" s="557"/>
      <c r="F45" s="557"/>
      <c r="G45" s="557"/>
      <c r="H45" s="557"/>
      <c r="I45" s="557"/>
      <c r="J45" s="557"/>
      <c r="K45" s="557"/>
      <c r="L45" s="557"/>
      <c r="M45" s="557"/>
      <c r="N45" s="557"/>
      <c r="O45" s="557"/>
      <c r="P45" s="557"/>
      <c r="Q45" s="557"/>
      <c r="R45" s="557"/>
    </row>
    <row r="46" spans="1:18">
      <c r="A46" s="557"/>
      <c r="B46" s="557"/>
      <c r="C46" s="557"/>
      <c r="D46" s="557"/>
      <c r="E46" s="557"/>
      <c r="F46" s="557"/>
      <c r="G46" s="557"/>
      <c r="H46" s="557"/>
      <c r="I46" s="557"/>
      <c r="J46" s="557"/>
      <c r="K46" s="557"/>
      <c r="L46" s="557"/>
      <c r="M46" s="557"/>
      <c r="N46" s="557"/>
      <c r="O46" s="557"/>
      <c r="P46" s="557"/>
      <c r="Q46" s="557"/>
      <c r="R46" s="557"/>
    </row>
    <row r="47" spans="1:18">
      <c r="A47" s="557"/>
      <c r="B47" s="557"/>
      <c r="C47" s="557"/>
      <c r="D47" s="557"/>
      <c r="E47" s="557"/>
      <c r="F47" s="557"/>
      <c r="G47" s="557"/>
      <c r="H47" s="557"/>
      <c r="I47" s="557"/>
      <c r="J47" s="557"/>
      <c r="K47" s="557"/>
      <c r="L47" s="557"/>
      <c r="M47" s="557"/>
      <c r="N47" s="557"/>
      <c r="O47" s="557"/>
      <c r="P47" s="557"/>
      <c r="Q47" s="557"/>
      <c r="R47" s="557"/>
    </row>
    <row r="48" spans="1:18">
      <c r="A48" s="557"/>
      <c r="B48" s="557"/>
      <c r="C48" s="557"/>
      <c r="D48" s="557"/>
      <c r="E48" s="557"/>
      <c r="F48" s="557"/>
      <c r="G48" s="557"/>
      <c r="H48" s="557"/>
      <c r="I48" s="557"/>
      <c r="J48" s="557"/>
      <c r="K48" s="557"/>
      <c r="L48" s="557"/>
      <c r="M48" s="557"/>
      <c r="N48" s="557"/>
      <c r="O48" s="557"/>
      <c r="P48" s="557"/>
      <c r="Q48" s="557"/>
      <c r="R48" s="557"/>
    </row>
    <row r="49" spans="1:18">
      <c r="A49" s="557"/>
      <c r="B49" s="557"/>
      <c r="C49" s="557"/>
      <c r="D49" s="557"/>
      <c r="E49" s="557"/>
      <c r="F49" s="557"/>
      <c r="G49" s="557"/>
      <c r="H49" s="557"/>
      <c r="I49" s="557"/>
      <c r="J49" s="557"/>
      <c r="K49" s="557"/>
      <c r="L49" s="557"/>
      <c r="M49" s="557"/>
      <c r="N49" s="557"/>
      <c r="O49" s="557"/>
      <c r="P49" s="557"/>
      <c r="Q49" s="557"/>
      <c r="R49" s="557"/>
    </row>
    <row r="50" spans="1:18">
      <c r="A50" s="557"/>
      <c r="B50" s="557"/>
      <c r="C50" s="557"/>
      <c r="D50" s="557"/>
      <c r="E50" s="557"/>
      <c r="F50" s="557"/>
      <c r="G50" s="557"/>
      <c r="H50" s="557"/>
      <c r="I50" s="557"/>
      <c r="J50" s="557"/>
      <c r="K50" s="557"/>
      <c r="L50" s="557"/>
      <c r="M50" s="557"/>
      <c r="N50" s="557"/>
      <c r="O50" s="557"/>
      <c r="P50" s="557"/>
      <c r="Q50" s="557"/>
      <c r="R50" s="557"/>
    </row>
    <row r="51" spans="1:18">
      <c r="A51" s="557"/>
      <c r="B51" s="557"/>
      <c r="C51" s="557"/>
      <c r="D51" s="557"/>
      <c r="E51" s="557"/>
      <c r="F51" s="557"/>
      <c r="G51" s="557"/>
      <c r="H51" s="557"/>
      <c r="I51" s="557"/>
      <c r="J51" s="557"/>
      <c r="K51" s="557"/>
      <c r="L51" s="557"/>
      <c r="M51" s="557"/>
      <c r="N51" s="557"/>
      <c r="O51" s="557"/>
      <c r="P51" s="557"/>
      <c r="Q51" s="557"/>
      <c r="R51" s="557"/>
    </row>
    <row r="52" spans="1:18">
      <c r="A52" s="557"/>
      <c r="B52" s="557"/>
      <c r="C52" s="557"/>
      <c r="D52" s="557"/>
      <c r="E52" s="557"/>
      <c r="F52" s="557"/>
      <c r="G52" s="557"/>
      <c r="H52" s="557"/>
      <c r="I52" s="557"/>
      <c r="J52" s="557"/>
      <c r="K52" s="557"/>
      <c r="L52" s="557"/>
      <c r="M52" s="557"/>
      <c r="N52" s="557"/>
      <c r="O52" s="557"/>
      <c r="P52" s="557"/>
      <c r="Q52" s="557"/>
      <c r="R52" s="557"/>
    </row>
    <row r="53" spans="1:18">
      <c r="A53" s="557"/>
      <c r="B53" s="557"/>
      <c r="C53" s="557"/>
      <c r="D53" s="557"/>
      <c r="E53" s="557"/>
      <c r="F53" s="557"/>
      <c r="G53" s="557"/>
      <c r="H53" s="557"/>
      <c r="I53" s="557"/>
      <c r="J53" s="557"/>
      <c r="K53" s="557"/>
      <c r="L53" s="557"/>
      <c r="M53" s="557"/>
      <c r="N53" s="557"/>
      <c r="O53" s="557"/>
      <c r="P53" s="557"/>
      <c r="Q53" s="557"/>
      <c r="R53" s="557"/>
    </row>
    <row r="54" spans="1:18">
      <c r="A54" s="557"/>
      <c r="B54" s="557"/>
      <c r="C54" s="557"/>
      <c r="D54" s="557"/>
      <c r="E54" s="557"/>
      <c r="F54" s="557"/>
      <c r="G54" s="557"/>
      <c r="H54" s="557"/>
      <c r="I54" s="557"/>
      <c r="J54" s="557"/>
      <c r="K54" s="557"/>
      <c r="L54" s="557"/>
      <c r="M54" s="557"/>
      <c r="N54" s="557"/>
      <c r="O54" s="557"/>
      <c r="P54" s="557"/>
      <c r="Q54" s="557"/>
      <c r="R54" s="557"/>
    </row>
    <row r="55" spans="1:18">
      <c r="A55" s="557"/>
      <c r="B55" s="557"/>
      <c r="C55" s="557"/>
      <c r="D55" s="557"/>
      <c r="E55" s="557"/>
      <c r="F55" s="557"/>
      <c r="G55" s="557"/>
      <c r="H55" s="557"/>
      <c r="I55" s="557"/>
      <c r="J55" s="557"/>
      <c r="K55" s="557"/>
      <c r="L55" s="557"/>
      <c r="M55" s="557"/>
      <c r="N55" s="557"/>
      <c r="O55" s="557"/>
      <c r="P55" s="557"/>
      <c r="Q55" s="557"/>
      <c r="R55" s="557"/>
    </row>
    <row r="56" spans="1:18">
      <c r="A56" s="557"/>
      <c r="B56" s="557"/>
      <c r="C56" s="557"/>
      <c r="D56" s="557"/>
      <c r="E56" s="557"/>
      <c r="F56" s="557"/>
      <c r="G56" s="557"/>
      <c r="H56" s="557"/>
      <c r="I56" s="557"/>
      <c r="J56" s="557"/>
      <c r="K56" s="557"/>
      <c r="L56" s="557"/>
      <c r="M56" s="557"/>
      <c r="N56" s="557"/>
      <c r="O56" s="557"/>
      <c r="P56" s="557"/>
      <c r="Q56" s="557"/>
      <c r="R56" s="557"/>
    </row>
    <row r="57" spans="1:18">
      <c r="A57" s="557"/>
      <c r="B57" s="557"/>
      <c r="C57" s="557"/>
      <c r="D57" s="557"/>
      <c r="E57" s="557"/>
      <c r="F57" s="557"/>
      <c r="G57" s="557"/>
      <c r="H57" s="557"/>
      <c r="I57" s="557"/>
      <c r="J57" s="557"/>
      <c r="K57" s="557"/>
      <c r="L57" s="557"/>
      <c r="M57" s="557"/>
      <c r="N57" s="557"/>
      <c r="O57" s="557"/>
      <c r="P57" s="557"/>
      <c r="Q57" s="557"/>
      <c r="R57" s="557"/>
    </row>
    <row r="58" spans="1:18">
      <c r="A58" s="557"/>
      <c r="B58" s="557"/>
      <c r="C58" s="557"/>
      <c r="D58" s="557"/>
      <c r="E58" s="557"/>
      <c r="F58" s="557"/>
      <c r="G58" s="557"/>
      <c r="H58" s="557"/>
      <c r="I58" s="557"/>
      <c r="J58" s="557"/>
      <c r="K58" s="557"/>
      <c r="L58" s="557"/>
      <c r="M58" s="557"/>
      <c r="N58" s="557"/>
      <c r="O58" s="557"/>
      <c r="P58" s="557"/>
      <c r="Q58" s="557"/>
      <c r="R58" s="557"/>
    </row>
  </sheetData>
  <sheetProtection formatCells="0" formatColumns="0" formatRows="0" insertColumns="0" insertRows="0" insertHyperlinks="0" deleteColumns="0" deleteRows="0" sort="0" autoFilter="0" pivotTables="0"/>
  <mergeCells count="3">
    <mergeCell ref="B17:H27"/>
    <mergeCell ref="I4:R9"/>
    <mergeCell ref="A31:R40"/>
  </mergeCells>
  <phoneticPr fontId="106"/>
  <pageMargins left="0.7" right="0.7" top="0.75" bottom="0.75" header="0.3" footer="0.3"/>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tabColor theme="2" tint="-0.249977111117893"/>
    <pageSetUpPr fitToPage="1"/>
  </sheetPr>
  <dimension ref="A1:S84"/>
  <sheetViews>
    <sheetView tabSelected="1" zoomScaleNormal="100" zoomScaleSheetLayoutView="100" workbookViewId="0">
      <selection activeCell="O4" sqref="O4"/>
    </sheetView>
  </sheetViews>
  <sheetFormatPr defaultColWidth="9" defaultRowHeight="13.2"/>
  <cols>
    <col min="1" max="1" width="12.77734375" style="57" customWidth="1"/>
    <col min="2" max="2" width="5.109375" style="57" customWidth="1"/>
    <col min="3" max="3" width="3.77734375" style="57" customWidth="1"/>
    <col min="4" max="4" width="6.88671875" style="57" customWidth="1"/>
    <col min="5" max="5" width="13.109375" style="57" customWidth="1"/>
    <col min="6" max="6" width="13.109375" style="100" customWidth="1"/>
    <col min="7" max="7" width="11.33203125" style="57" customWidth="1"/>
    <col min="8" max="8" width="26.6640625" style="74" customWidth="1"/>
    <col min="9" max="9" width="13" style="65" customWidth="1"/>
    <col min="10" max="10" width="16.109375" style="65" customWidth="1"/>
    <col min="11" max="11" width="13.44140625" style="100" customWidth="1"/>
    <col min="12" max="12" width="22.44140625" style="100" customWidth="1"/>
    <col min="13" max="13" width="13.44140625" style="72" customWidth="1"/>
    <col min="14" max="14" width="22.44140625" style="57" customWidth="1"/>
    <col min="15" max="15" width="9" style="58"/>
    <col min="16" max="16384" width="9" style="57"/>
  </cols>
  <sheetData>
    <row r="1" spans="1:16" ht="26.25" customHeight="1" thickTop="1">
      <c r="A1" s="49" t="s">
        <v>272</v>
      </c>
      <c r="B1" s="50"/>
      <c r="C1" s="50"/>
      <c r="D1" s="51"/>
      <c r="E1" s="51"/>
      <c r="F1" s="52"/>
      <c r="G1" s="53"/>
      <c r="H1" s="54"/>
      <c r="I1" s="262" t="s">
        <v>38</v>
      </c>
      <c r="J1" s="74"/>
      <c r="K1" s="55"/>
      <c r="L1" s="263"/>
      <c r="M1" s="56"/>
    </row>
    <row r="2" spans="1:16" ht="17.399999999999999">
      <c r="A2" s="59"/>
      <c r="B2" s="264"/>
      <c r="C2" s="264"/>
      <c r="D2" s="264"/>
      <c r="E2" s="264"/>
      <c r="F2" s="264"/>
      <c r="G2" s="60"/>
      <c r="H2" s="61"/>
      <c r="I2" s="265" t="s">
        <v>39</v>
      </c>
      <c r="J2" s="62"/>
      <c r="K2" s="266" t="s">
        <v>21</v>
      </c>
      <c r="L2" s="63"/>
      <c r="M2" s="56"/>
      <c r="N2" s="222"/>
      <c r="P2" s="157"/>
    </row>
    <row r="3" spans="1:16" ht="17.399999999999999">
      <c r="A3" s="267" t="s">
        <v>29</v>
      </c>
      <c r="B3" s="268"/>
      <c r="D3" s="269"/>
      <c r="E3" s="269"/>
      <c r="F3" s="269"/>
      <c r="G3" s="64"/>
      <c r="H3"/>
      <c r="J3" s="270"/>
      <c r="L3" s="55"/>
      <c r="M3" s="66"/>
    </row>
    <row r="4" spans="1:16" ht="17.399999999999999">
      <c r="A4" s="67"/>
      <c r="B4" s="268"/>
      <c r="C4" s="100"/>
      <c r="D4" s="269"/>
      <c r="E4" s="269"/>
      <c r="F4" s="271"/>
      <c r="G4" s="68"/>
      <c r="H4" s="69"/>
      <c r="I4" s="69"/>
      <c r="J4" s="74"/>
      <c r="L4" s="55"/>
      <c r="M4" s="66"/>
      <c r="N4" s="340"/>
    </row>
    <row r="5" spans="1:16">
      <c r="A5" s="272"/>
      <c r="D5" s="269"/>
      <c r="E5" s="70"/>
      <c r="F5" s="273"/>
      <c r="G5" s="71"/>
      <c r="H5"/>
      <c r="I5" s="274"/>
      <c r="J5" s="74"/>
      <c r="M5" s="66"/>
    </row>
    <row r="6" spans="1:16" ht="17.399999999999999">
      <c r="A6" s="272"/>
      <c r="D6" s="269"/>
      <c r="E6" s="273"/>
      <c r="F6" s="273"/>
      <c r="G6" s="71"/>
      <c r="H6" s="61"/>
      <c r="I6" s="275"/>
      <c r="J6" s="74"/>
      <c r="M6" s="66"/>
    </row>
    <row r="7" spans="1:16">
      <c r="A7" s="272"/>
      <c r="D7" s="269"/>
      <c r="E7" s="273"/>
      <c r="F7" s="273"/>
      <c r="G7" s="71"/>
      <c r="H7" s="276"/>
      <c r="I7" s="274"/>
      <c r="J7" s="74"/>
      <c r="M7" s="66"/>
    </row>
    <row r="8" spans="1:16">
      <c r="A8" s="272"/>
      <c r="D8" s="269"/>
      <c r="E8" s="273"/>
      <c r="F8" s="273"/>
      <c r="G8" s="71"/>
      <c r="H8" s="62"/>
      <c r="I8" s="42"/>
      <c r="J8" s="42"/>
      <c r="K8" s="42"/>
    </row>
    <row r="9" spans="1:16">
      <c r="A9" s="272"/>
      <c r="D9" s="269"/>
      <c r="E9" s="273"/>
      <c r="F9" s="273"/>
      <c r="G9" s="71"/>
      <c r="H9" s="42"/>
      <c r="I9" s="42"/>
      <c r="J9" s="42"/>
      <c r="K9" s="42"/>
      <c r="N9" s="73"/>
    </row>
    <row r="10" spans="1:16">
      <c r="A10" s="272"/>
      <c r="D10" s="269"/>
      <c r="E10" s="273"/>
      <c r="F10" s="273"/>
      <c r="G10" s="71"/>
      <c r="H10" s="42"/>
      <c r="I10" s="42"/>
      <c r="J10" s="42"/>
      <c r="K10" s="42"/>
      <c r="N10" s="73" t="s">
        <v>40</v>
      </c>
    </row>
    <row r="11" spans="1:16">
      <c r="A11" s="272"/>
      <c r="D11" s="269"/>
      <c r="E11" s="273"/>
      <c r="F11" s="273"/>
      <c r="G11" s="71"/>
      <c r="H11" s="42"/>
      <c r="I11" s="42"/>
      <c r="J11" s="42"/>
      <c r="K11" s="42"/>
    </row>
    <row r="12" spans="1:16">
      <c r="A12" s="272"/>
      <c r="D12" s="269"/>
      <c r="E12" s="273"/>
      <c r="F12" s="273"/>
      <c r="G12" s="71"/>
      <c r="H12" s="42"/>
      <c r="I12" s="42"/>
      <c r="J12" s="42"/>
      <c r="K12" s="42"/>
      <c r="N12" s="73" t="s">
        <v>41</v>
      </c>
      <c r="O12" s="386"/>
    </row>
    <row r="13" spans="1:16">
      <c r="A13" s="272"/>
      <c r="D13" s="269"/>
      <c r="E13" s="273"/>
      <c r="F13" s="273"/>
      <c r="G13" s="71"/>
      <c r="H13" s="42"/>
      <c r="I13" s="42"/>
      <c r="J13" s="42"/>
      <c r="K13" s="42"/>
    </row>
    <row r="14" spans="1:16">
      <c r="A14" s="272"/>
      <c r="D14" s="269"/>
      <c r="E14" s="273"/>
      <c r="F14" s="273"/>
      <c r="G14" s="71"/>
      <c r="H14" s="42"/>
      <c r="I14" s="42"/>
      <c r="J14" s="42"/>
      <c r="K14" s="42"/>
      <c r="N14" s="494" t="s">
        <v>42</v>
      </c>
    </row>
    <row r="15" spans="1:16">
      <c r="A15" s="272"/>
      <c r="D15" s="269"/>
      <c r="E15" s="269" t="s">
        <v>21</v>
      </c>
      <c r="F15" s="271"/>
      <c r="G15" s="64"/>
      <c r="H15" s="276"/>
      <c r="I15" s="274"/>
      <c r="J15" s="62"/>
    </row>
    <row r="16" spans="1:16">
      <c r="A16" s="272"/>
      <c r="D16" s="269"/>
      <c r="E16" s="269"/>
      <c r="F16" s="271"/>
      <c r="G16" s="64"/>
      <c r="I16" s="274"/>
      <c r="J16" s="74"/>
      <c r="N16" s="342" t="s">
        <v>263</v>
      </c>
    </row>
    <row r="17" spans="1:19" ht="20.25" customHeight="1" thickBot="1">
      <c r="A17" s="610" t="s">
        <v>305</v>
      </c>
      <c r="B17" s="611"/>
      <c r="C17" s="611"/>
      <c r="D17" s="278"/>
      <c r="E17" s="279"/>
      <c r="F17" s="611" t="s">
        <v>306</v>
      </c>
      <c r="G17" s="612"/>
      <c r="H17" s="276"/>
      <c r="I17" s="274"/>
      <c r="J17" s="62"/>
      <c r="L17" s="63"/>
      <c r="M17" s="66"/>
      <c r="N17" s="277" t="s">
        <v>134</v>
      </c>
    </row>
    <row r="18" spans="1:19" ht="39" customHeight="1" thickTop="1">
      <c r="A18" s="613" t="s">
        <v>43</v>
      </c>
      <c r="B18" s="614"/>
      <c r="C18" s="615"/>
      <c r="D18" s="280" t="s">
        <v>44</v>
      </c>
      <c r="E18" s="281"/>
      <c r="F18" s="616" t="s">
        <v>45</v>
      </c>
      <c r="G18" s="617"/>
      <c r="I18" s="274"/>
      <c r="J18" s="74"/>
      <c r="M18" s="66"/>
      <c r="Q18" s="57" t="s">
        <v>29</v>
      </c>
      <c r="S18" s="57" t="s">
        <v>21</v>
      </c>
    </row>
    <row r="19" spans="1:19" ht="30" customHeight="1">
      <c r="A19" s="618" t="s">
        <v>271</v>
      </c>
      <c r="B19" s="618"/>
      <c r="C19" s="618"/>
      <c r="D19" s="618"/>
      <c r="E19" s="618"/>
      <c r="F19" s="618"/>
      <c r="G19" s="618"/>
      <c r="H19" s="282"/>
      <c r="I19" s="75" t="s">
        <v>46</v>
      </c>
      <c r="J19" s="75"/>
      <c r="K19" s="75"/>
      <c r="L19" s="63"/>
      <c r="M19" s="66"/>
    </row>
    <row r="20" spans="1:19" ht="17.399999999999999">
      <c r="E20" s="283" t="s">
        <v>47</v>
      </c>
      <c r="F20" s="284" t="s">
        <v>48</v>
      </c>
      <c r="H20" s="389" t="s">
        <v>212</v>
      </c>
      <c r="I20" s="274"/>
      <c r="J20" s="74" t="s">
        <v>21</v>
      </c>
      <c r="K20" s="285" t="s">
        <v>21</v>
      </c>
      <c r="M20" s="66"/>
    </row>
    <row r="21" spans="1:19" ht="16.8" thickBot="1">
      <c r="A21" s="286"/>
      <c r="B21" s="619">
        <v>44983</v>
      </c>
      <c r="C21" s="620"/>
      <c r="D21" s="287" t="s">
        <v>49</v>
      </c>
      <c r="E21" s="621" t="s">
        <v>50</v>
      </c>
      <c r="F21" s="622"/>
      <c r="G21" s="65" t="s">
        <v>51</v>
      </c>
      <c r="H21" s="623" t="s">
        <v>307</v>
      </c>
      <c r="I21" s="624"/>
      <c r="J21" s="624"/>
      <c r="K21" s="624"/>
      <c r="L21" s="624"/>
      <c r="M21" s="76" t="s">
        <v>212</v>
      </c>
      <c r="N21" s="77"/>
    </row>
    <row r="22" spans="1:19" ht="36" customHeight="1" thickTop="1" thickBot="1">
      <c r="A22" s="288" t="s">
        <v>52</v>
      </c>
      <c r="B22" s="625" t="s">
        <v>53</v>
      </c>
      <c r="C22" s="626"/>
      <c r="D22" s="627"/>
      <c r="E22" s="78" t="s">
        <v>273</v>
      </c>
      <c r="F22" s="78" t="s">
        <v>308</v>
      </c>
      <c r="G22" s="289" t="s">
        <v>54</v>
      </c>
      <c r="H22" s="628" t="s">
        <v>55</v>
      </c>
      <c r="I22" s="629"/>
      <c r="J22" s="629"/>
      <c r="K22" s="629"/>
      <c r="L22" s="630"/>
      <c r="M22" s="290" t="s">
        <v>56</v>
      </c>
      <c r="N22" s="291" t="s">
        <v>57</v>
      </c>
      <c r="R22" s="57" t="s">
        <v>29</v>
      </c>
    </row>
    <row r="23" spans="1:19" ht="71.400000000000006" customHeight="1" thickBot="1">
      <c r="A23" s="292" t="s">
        <v>58</v>
      </c>
      <c r="B23" s="601" t="str">
        <f t="shared" ref="B23" si="0">IF(G23&gt;5,"☆☆☆☆",IF(AND(G23&gt;=2.39,G23&lt;5),"☆☆☆",IF(AND(G23&gt;=1.39,G23&lt;2.4),"☆☆",IF(AND(G23&gt;0,G23&lt;1.4),"☆",IF(AND(G23&gt;=-1.39,G23&lt;0),"★",IF(AND(G23&gt;=-2.39,G23&lt;-1.4),"★★",IF(AND(G23&gt;=-3.39,G23&lt;-2.4),"★★★")))))))</f>
        <v>☆</v>
      </c>
      <c r="C23" s="602"/>
      <c r="D23" s="603"/>
      <c r="E23" s="373">
        <v>2.76</v>
      </c>
      <c r="F23" s="159">
        <v>3.18</v>
      </c>
      <c r="G23" s="400">
        <f t="shared" ref="G23:G70" si="1">+F23-E23</f>
        <v>0.42000000000000037</v>
      </c>
      <c r="H23" s="608" t="s">
        <v>327</v>
      </c>
      <c r="I23" s="608"/>
      <c r="J23" s="608"/>
      <c r="K23" s="608"/>
      <c r="L23" s="609"/>
      <c r="M23" s="566" t="s">
        <v>328</v>
      </c>
      <c r="N23" s="567">
        <v>44979</v>
      </c>
      <c r="O23" s="356" t="s">
        <v>226</v>
      </c>
    </row>
    <row r="24" spans="1:19" ht="66" customHeight="1" thickBot="1">
      <c r="A24" s="293" t="s">
        <v>59</v>
      </c>
      <c r="B24" s="601" t="str">
        <f t="shared" ref="B24" si="2">IF(G24&gt;5,"☆☆☆☆",IF(AND(G24&gt;=2.39,G24&lt;5),"☆☆☆",IF(AND(G24&gt;=1.39,G24&lt;2.4),"☆☆",IF(AND(G24&gt;0,G24&lt;1.4),"☆",IF(AND(G24&gt;=-1.39,G24&lt;0),"★",IF(AND(G24&gt;=-2.39,G24&lt;-1.4),"★★",IF(AND(G24&gt;=-3.39,G24&lt;-2.4),"★★★")))))))</f>
        <v>☆</v>
      </c>
      <c r="C24" s="602"/>
      <c r="D24" s="603"/>
      <c r="E24" s="434">
        <v>8.9</v>
      </c>
      <c r="F24" s="434">
        <v>9.43</v>
      </c>
      <c r="G24" s="400">
        <f t="shared" si="1"/>
        <v>0.52999999999999936</v>
      </c>
      <c r="H24" s="631"/>
      <c r="I24" s="632"/>
      <c r="J24" s="632"/>
      <c r="K24" s="632"/>
      <c r="L24" s="633"/>
      <c r="M24" s="213"/>
      <c r="N24" s="214"/>
      <c r="O24" s="356" t="s">
        <v>59</v>
      </c>
      <c r="Q24" s="57" t="s">
        <v>29</v>
      </c>
    </row>
    <row r="25" spans="1:19" ht="81" customHeight="1" thickBot="1">
      <c r="A25" s="362" t="s">
        <v>60</v>
      </c>
      <c r="B25" s="601" t="str">
        <f t="shared" ref="B25:B70" si="3">IF(G25&gt;5,"☆☆☆☆",IF(AND(G25&gt;=2.39,G25&lt;5),"☆☆☆",IF(AND(G25&gt;=1.39,G25&lt;2.4),"☆☆",IF(AND(G25&gt;0,G25&lt;1.4),"☆",IF(AND(G25&gt;=-1.39,G25&lt;0),"★",IF(AND(G25&gt;=-2.39,G25&lt;-1.4),"★★",IF(AND(G25&gt;=-3.39,G25&lt;-2.4),"★★★")))))))</f>
        <v>☆</v>
      </c>
      <c r="C25" s="602"/>
      <c r="D25" s="603"/>
      <c r="E25" s="434">
        <v>6.95</v>
      </c>
      <c r="F25" s="434">
        <v>7.45</v>
      </c>
      <c r="G25" s="400">
        <f t="shared" si="1"/>
        <v>0.5</v>
      </c>
      <c r="H25" s="604" t="s">
        <v>286</v>
      </c>
      <c r="I25" s="605"/>
      <c r="J25" s="605"/>
      <c r="K25" s="605"/>
      <c r="L25" s="606"/>
      <c r="M25" s="558" t="s">
        <v>287</v>
      </c>
      <c r="N25" s="214">
        <v>44974</v>
      </c>
      <c r="O25" s="356" t="s">
        <v>60</v>
      </c>
    </row>
    <row r="26" spans="1:19" ht="83.25" customHeight="1" thickBot="1">
      <c r="A26" s="362" t="s">
        <v>61</v>
      </c>
      <c r="B26" s="601" t="str">
        <f t="shared" si="3"/>
        <v>★★</v>
      </c>
      <c r="C26" s="602"/>
      <c r="D26" s="603"/>
      <c r="E26" s="434">
        <v>10.84</v>
      </c>
      <c r="F26" s="434">
        <v>8.4700000000000006</v>
      </c>
      <c r="G26" s="400">
        <f t="shared" si="1"/>
        <v>-2.3699999999999992</v>
      </c>
      <c r="H26" s="604"/>
      <c r="I26" s="605"/>
      <c r="J26" s="605"/>
      <c r="K26" s="605"/>
      <c r="L26" s="606"/>
      <c r="M26" s="213"/>
      <c r="N26" s="214"/>
      <c r="O26" s="356" t="s">
        <v>61</v>
      </c>
    </row>
    <row r="27" spans="1:19" ht="78.599999999999994" customHeight="1" thickBot="1">
      <c r="A27" s="362" t="s">
        <v>62</v>
      </c>
      <c r="B27" s="601" t="str">
        <f t="shared" si="3"/>
        <v>☆</v>
      </c>
      <c r="C27" s="602"/>
      <c r="D27" s="603"/>
      <c r="E27" s="159">
        <v>4.97</v>
      </c>
      <c r="F27" s="434">
        <v>6.12</v>
      </c>
      <c r="G27" s="400">
        <f t="shared" si="1"/>
        <v>1.1500000000000004</v>
      </c>
      <c r="H27" s="607" t="s">
        <v>329</v>
      </c>
      <c r="I27" s="608"/>
      <c r="J27" s="608"/>
      <c r="K27" s="608"/>
      <c r="L27" s="609"/>
      <c r="M27" s="562" t="s">
        <v>330</v>
      </c>
      <c r="N27" s="563">
        <v>44976</v>
      </c>
      <c r="O27" s="356" t="s">
        <v>62</v>
      </c>
    </row>
    <row r="28" spans="1:19" ht="87" customHeight="1" thickBot="1">
      <c r="A28" s="362" t="s">
        <v>63</v>
      </c>
      <c r="B28" s="601" t="str">
        <f t="shared" si="3"/>
        <v>☆</v>
      </c>
      <c r="C28" s="602"/>
      <c r="D28" s="603"/>
      <c r="E28" s="434">
        <v>11.03</v>
      </c>
      <c r="F28" s="434">
        <v>11.96</v>
      </c>
      <c r="G28" s="400">
        <f t="shared" si="1"/>
        <v>0.93000000000000149</v>
      </c>
      <c r="H28" s="607" t="s">
        <v>319</v>
      </c>
      <c r="I28" s="608"/>
      <c r="J28" s="608"/>
      <c r="K28" s="608"/>
      <c r="L28" s="609"/>
      <c r="M28" s="562" t="s">
        <v>320</v>
      </c>
      <c r="N28" s="563">
        <v>44980</v>
      </c>
      <c r="O28" s="356" t="s">
        <v>63</v>
      </c>
    </row>
    <row r="29" spans="1:19" ht="71.25" customHeight="1" thickBot="1">
      <c r="A29" s="362" t="s">
        <v>64</v>
      </c>
      <c r="B29" s="601" t="str">
        <f t="shared" si="3"/>
        <v>★</v>
      </c>
      <c r="C29" s="602"/>
      <c r="D29" s="603"/>
      <c r="E29" s="434">
        <v>8.26</v>
      </c>
      <c r="F29" s="434">
        <v>7.84</v>
      </c>
      <c r="G29" s="400">
        <f t="shared" si="1"/>
        <v>-0.41999999999999993</v>
      </c>
      <c r="H29" s="604"/>
      <c r="I29" s="605"/>
      <c r="J29" s="605"/>
      <c r="K29" s="605"/>
      <c r="L29" s="606"/>
      <c r="M29" s="213"/>
      <c r="N29" s="214"/>
      <c r="O29" s="356" t="s">
        <v>64</v>
      </c>
    </row>
    <row r="30" spans="1:19" ht="73.5" customHeight="1" thickBot="1">
      <c r="A30" s="362" t="s">
        <v>65</v>
      </c>
      <c r="B30" s="601" t="str">
        <f t="shared" si="3"/>
        <v>☆</v>
      </c>
      <c r="C30" s="602"/>
      <c r="D30" s="603"/>
      <c r="E30" s="159">
        <v>5.27</v>
      </c>
      <c r="F30" s="159">
        <v>5.37</v>
      </c>
      <c r="G30" s="400">
        <f t="shared" si="1"/>
        <v>0.10000000000000053</v>
      </c>
      <c r="H30" s="604"/>
      <c r="I30" s="605"/>
      <c r="J30" s="605"/>
      <c r="K30" s="605"/>
      <c r="L30" s="606"/>
      <c r="M30" s="213"/>
      <c r="N30" s="214"/>
      <c r="O30" s="356" t="s">
        <v>65</v>
      </c>
    </row>
    <row r="31" spans="1:19" ht="75.75" customHeight="1" thickBot="1">
      <c r="A31" s="362" t="s">
        <v>66</v>
      </c>
      <c r="B31" s="601" t="str">
        <f t="shared" si="3"/>
        <v>☆</v>
      </c>
      <c r="C31" s="602"/>
      <c r="D31" s="603"/>
      <c r="E31" s="434">
        <v>6.94</v>
      </c>
      <c r="F31" s="434">
        <v>7.15</v>
      </c>
      <c r="G31" s="400">
        <f t="shared" si="1"/>
        <v>0.20999999999999996</v>
      </c>
      <c r="H31" s="607" t="s">
        <v>315</v>
      </c>
      <c r="I31" s="608"/>
      <c r="J31" s="608"/>
      <c r="K31" s="608"/>
      <c r="L31" s="609"/>
      <c r="M31" s="562" t="s">
        <v>316</v>
      </c>
      <c r="N31" s="563">
        <v>44980</v>
      </c>
      <c r="O31" s="356" t="s">
        <v>66</v>
      </c>
    </row>
    <row r="32" spans="1:19" ht="90" customHeight="1" thickBot="1">
      <c r="A32" s="363" t="s">
        <v>67</v>
      </c>
      <c r="B32" s="601" t="str">
        <f t="shared" si="3"/>
        <v>★</v>
      </c>
      <c r="C32" s="602"/>
      <c r="D32" s="603"/>
      <c r="E32" s="434">
        <v>8.26</v>
      </c>
      <c r="F32" s="434">
        <v>8.15</v>
      </c>
      <c r="G32" s="400">
        <f t="shared" si="1"/>
        <v>-0.10999999999999943</v>
      </c>
      <c r="H32" s="604"/>
      <c r="I32" s="605"/>
      <c r="J32" s="605"/>
      <c r="K32" s="605"/>
      <c r="L32" s="606"/>
      <c r="M32" s="213"/>
      <c r="N32" s="214"/>
      <c r="O32" s="356" t="s">
        <v>67</v>
      </c>
    </row>
    <row r="33" spans="1:16" ht="94.95" customHeight="1" thickBot="1">
      <c r="A33" s="364" t="s">
        <v>68</v>
      </c>
      <c r="B33" s="601" t="str">
        <f t="shared" si="3"/>
        <v>★</v>
      </c>
      <c r="C33" s="602"/>
      <c r="D33" s="603"/>
      <c r="E33" s="434">
        <v>7.34</v>
      </c>
      <c r="F33" s="434">
        <v>7.25</v>
      </c>
      <c r="G33" s="400">
        <f t="shared" si="1"/>
        <v>-8.9999999999999858E-2</v>
      </c>
      <c r="H33" s="604"/>
      <c r="I33" s="605"/>
      <c r="J33" s="605"/>
      <c r="K33" s="605"/>
      <c r="L33" s="606"/>
      <c r="M33" s="213"/>
      <c r="N33" s="214"/>
      <c r="O33" s="356" t="s">
        <v>68</v>
      </c>
    </row>
    <row r="34" spans="1:16" ht="81" customHeight="1" thickBot="1">
      <c r="A34" s="293" t="s">
        <v>69</v>
      </c>
      <c r="B34" s="601" t="str">
        <f t="shared" si="3"/>
        <v>★</v>
      </c>
      <c r="C34" s="602"/>
      <c r="D34" s="603"/>
      <c r="E34" s="434">
        <v>7.46</v>
      </c>
      <c r="F34" s="434">
        <v>6.86</v>
      </c>
      <c r="G34" s="400">
        <f t="shared" si="1"/>
        <v>-0.59999999999999964</v>
      </c>
      <c r="H34" s="604"/>
      <c r="I34" s="605"/>
      <c r="J34" s="605"/>
      <c r="K34" s="605"/>
      <c r="L34" s="606"/>
      <c r="M34" s="470"/>
      <c r="N34" s="471"/>
      <c r="O34" s="356" t="s">
        <v>69</v>
      </c>
    </row>
    <row r="35" spans="1:16" ht="94.5" customHeight="1" thickBot="1">
      <c r="A35" s="363" t="s">
        <v>70</v>
      </c>
      <c r="B35" s="601" t="str">
        <f t="shared" si="3"/>
        <v>☆</v>
      </c>
      <c r="C35" s="602"/>
      <c r="D35" s="603"/>
      <c r="E35" s="434">
        <v>6.73</v>
      </c>
      <c r="F35" s="434">
        <v>7.06</v>
      </c>
      <c r="G35" s="400">
        <f t="shared" si="1"/>
        <v>0.32999999999999918</v>
      </c>
      <c r="H35" s="634" t="s">
        <v>325</v>
      </c>
      <c r="I35" s="635"/>
      <c r="J35" s="635"/>
      <c r="K35" s="635"/>
      <c r="L35" s="636"/>
      <c r="M35" s="564" t="s">
        <v>326</v>
      </c>
      <c r="N35" s="565">
        <v>44979</v>
      </c>
      <c r="O35" s="356" t="s">
        <v>70</v>
      </c>
    </row>
    <row r="36" spans="1:16" ht="92.4" customHeight="1" thickBot="1">
      <c r="A36" s="365" t="s">
        <v>71</v>
      </c>
      <c r="B36" s="601" t="str">
        <f t="shared" si="3"/>
        <v>★</v>
      </c>
      <c r="C36" s="602"/>
      <c r="D36" s="603"/>
      <c r="E36" s="434">
        <v>6.96</v>
      </c>
      <c r="F36" s="434">
        <v>6.31</v>
      </c>
      <c r="G36" s="400">
        <f t="shared" si="1"/>
        <v>-0.65000000000000036</v>
      </c>
      <c r="H36" s="604"/>
      <c r="I36" s="605"/>
      <c r="J36" s="605"/>
      <c r="K36" s="605"/>
      <c r="L36" s="606"/>
      <c r="M36" s="472"/>
      <c r="N36" s="473"/>
      <c r="O36" s="356" t="s">
        <v>71</v>
      </c>
    </row>
    <row r="37" spans="1:16" ht="87.75" customHeight="1" thickBot="1">
      <c r="A37" s="362" t="s">
        <v>72</v>
      </c>
      <c r="B37" s="601" t="str">
        <f t="shared" si="3"/>
        <v>☆</v>
      </c>
      <c r="C37" s="602"/>
      <c r="D37" s="603"/>
      <c r="E37" s="434">
        <v>6.41</v>
      </c>
      <c r="F37" s="434">
        <v>6.77</v>
      </c>
      <c r="G37" s="400">
        <f t="shared" si="1"/>
        <v>0.35999999999999943</v>
      </c>
      <c r="H37" s="604"/>
      <c r="I37" s="605"/>
      <c r="J37" s="605"/>
      <c r="K37" s="605"/>
      <c r="L37" s="606"/>
      <c r="M37" s="213"/>
      <c r="N37" s="214"/>
      <c r="O37" s="356" t="s">
        <v>72</v>
      </c>
    </row>
    <row r="38" spans="1:16" ht="75.75" customHeight="1" thickBot="1">
      <c r="A38" s="362" t="s">
        <v>73</v>
      </c>
      <c r="B38" s="601" t="str">
        <f t="shared" si="3"/>
        <v>★★</v>
      </c>
      <c r="C38" s="602"/>
      <c r="D38" s="603"/>
      <c r="E38" s="542">
        <v>14.03</v>
      </c>
      <c r="F38" s="542">
        <v>12.28</v>
      </c>
      <c r="G38" s="400">
        <f t="shared" si="1"/>
        <v>-1.75</v>
      </c>
      <c r="H38" s="604"/>
      <c r="I38" s="605"/>
      <c r="J38" s="605"/>
      <c r="K38" s="605"/>
      <c r="L38" s="606"/>
      <c r="M38" s="213"/>
      <c r="N38" s="214"/>
      <c r="O38" s="356" t="s">
        <v>73</v>
      </c>
    </row>
    <row r="39" spans="1:16" ht="70.2" customHeight="1" thickBot="1">
      <c r="A39" s="362" t="s">
        <v>74</v>
      </c>
      <c r="B39" s="601" t="str">
        <f t="shared" si="3"/>
        <v>☆</v>
      </c>
      <c r="C39" s="602"/>
      <c r="D39" s="603"/>
      <c r="E39" s="434">
        <v>10.07</v>
      </c>
      <c r="F39" s="434">
        <v>11.28</v>
      </c>
      <c r="G39" s="400">
        <f t="shared" si="1"/>
        <v>1.2099999999999991</v>
      </c>
      <c r="H39" s="604" t="s">
        <v>290</v>
      </c>
      <c r="I39" s="605"/>
      <c r="J39" s="605"/>
      <c r="K39" s="605"/>
      <c r="L39" s="606"/>
      <c r="M39" s="472" t="s">
        <v>291</v>
      </c>
      <c r="N39" s="473">
        <v>44969</v>
      </c>
      <c r="O39" s="356" t="s">
        <v>74</v>
      </c>
    </row>
    <row r="40" spans="1:16" ht="78.75" customHeight="1" thickBot="1">
      <c r="A40" s="362" t="s">
        <v>75</v>
      </c>
      <c r="B40" s="601" t="str">
        <f t="shared" si="3"/>
        <v>★</v>
      </c>
      <c r="C40" s="602"/>
      <c r="D40" s="603"/>
      <c r="E40" s="434">
        <v>6</v>
      </c>
      <c r="F40" s="159">
        <v>5.17</v>
      </c>
      <c r="G40" s="400">
        <f t="shared" si="1"/>
        <v>-0.83000000000000007</v>
      </c>
      <c r="H40" s="604"/>
      <c r="I40" s="605"/>
      <c r="J40" s="605"/>
      <c r="K40" s="605"/>
      <c r="L40" s="606"/>
      <c r="M40" s="213"/>
      <c r="N40" s="214"/>
      <c r="O40" s="356" t="s">
        <v>75</v>
      </c>
    </row>
    <row r="41" spans="1:16" ht="66" customHeight="1" thickBot="1">
      <c r="A41" s="362" t="s">
        <v>76</v>
      </c>
      <c r="B41" s="601" t="str">
        <f t="shared" si="3"/>
        <v>☆☆☆</v>
      </c>
      <c r="C41" s="602"/>
      <c r="D41" s="603"/>
      <c r="E41" s="434">
        <v>8.6300000000000008</v>
      </c>
      <c r="F41" s="434">
        <v>11.38</v>
      </c>
      <c r="G41" s="400">
        <f t="shared" si="1"/>
        <v>2.75</v>
      </c>
      <c r="H41" s="604"/>
      <c r="I41" s="605"/>
      <c r="J41" s="605"/>
      <c r="K41" s="605"/>
      <c r="L41" s="606"/>
      <c r="M41" s="213"/>
      <c r="N41" s="214"/>
      <c r="O41" s="356" t="s">
        <v>76</v>
      </c>
    </row>
    <row r="42" spans="1:16" ht="77.25" customHeight="1" thickBot="1">
      <c r="A42" s="362" t="s">
        <v>77</v>
      </c>
      <c r="B42" s="601" t="str">
        <f t="shared" si="3"/>
        <v>★</v>
      </c>
      <c r="C42" s="602"/>
      <c r="D42" s="603"/>
      <c r="E42" s="434">
        <v>9.6199999999999992</v>
      </c>
      <c r="F42" s="434">
        <v>9.02</v>
      </c>
      <c r="G42" s="400">
        <f t="shared" si="1"/>
        <v>-0.59999999999999964</v>
      </c>
      <c r="H42" s="604"/>
      <c r="I42" s="605"/>
      <c r="J42" s="605"/>
      <c r="K42" s="605"/>
      <c r="L42" s="606"/>
      <c r="M42" s="472"/>
      <c r="N42" s="214"/>
      <c r="O42" s="356" t="s">
        <v>77</v>
      </c>
      <c r="P42" s="57" t="s">
        <v>212</v>
      </c>
    </row>
    <row r="43" spans="1:16" ht="69.75" customHeight="1" thickBot="1">
      <c r="A43" s="362" t="s">
        <v>78</v>
      </c>
      <c r="B43" s="601" t="str">
        <f t="shared" si="3"/>
        <v>★</v>
      </c>
      <c r="C43" s="602"/>
      <c r="D43" s="603"/>
      <c r="E43" s="159">
        <v>4.43</v>
      </c>
      <c r="F43" s="159">
        <v>4.2300000000000004</v>
      </c>
      <c r="G43" s="400">
        <f t="shared" si="1"/>
        <v>-0.19999999999999929</v>
      </c>
      <c r="H43" s="607" t="s">
        <v>436</v>
      </c>
      <c r="I43" s="608"/>
      <c r="J43" s="608"/>
      <c r="K43" s="608"/>
      <c r="L43" s="609"/>
      <c r="M43" s="562" t="s">
        <v>437</v>
      </c>
      <c r="N43" s="563">
        <v>44983</v>
      </c>
      <c r="O43" s="356" t="s">
        <v>78</v>
      </c>
    </row>
    <row r="44" spans="1:16" ht="77.25" customHeight="1" thickBot="1">
      <c r="A44" s="366" t="s">
        <v>79</v>
      </c>
      <c r="B44" s="601" t="str">
        <f t="shared" si="3"/>
        <v>☆</v>
      </c>
      <c r="C44" s="602"/>
      <c r="D44" s="603"/>
      <c r="E44" s="434">
        <v>8.3000000000000007</v>
      </c>
      <c r="F44" s="434">
        <v>9.01</v>
      </c>
      <c r="G44" s="400">
        <f t="shared" si="1"/>
        <v>0.70999999999999908</v>
      </c>
      <c r="H44" s="637"/>
      <c r="I44" s="638"/>
      <c r="J44" s="638"/>
      <c r="K44" s="638"/>
      <c r="L44" s="638"/>
      <c r="M44" s="213"/>
      <c r="N44" s="529"/>
      <c r="O44" s="356" t="s">
        <v>79</v>
      </c>
    </row>
    <row r="45" spans="1:16" ht="81.75" customHeight="1" thickBot="1">
      <c r="A45" s="362" t="s">
        <v>80</v>
      </c>
      <c r="B45" s="601" t="str">
        <f t="shared" si="3"/>
        <v>☆</v>
      </c>
      <c r="C45" s="602"/>
      <c r="D45" s="603"/>
      <c r="E45" s="159">
        <v>5.95</v>
      </c>
      <c r="F45" s="434">
        <v>7.02</v>
      </c>
      <c r="G45" s="400">
        <f t="shared" si="1"/>
        <v>1.0699999999999994</v>
      </c>
      <c r="H45" s="639" t="s">
        <v>294</v>
      </c>
      <c r="I45" s="640"/>
      <c r="J45" s="640"/>
      <c r="K45" s="640"/>
      <c r="L45" s="641"/>
      <c r="M45" s="213" t="s">
        <v>295</v>
      </c>
      <c r="N45" s="559">
        <v>44975</v>
      </c>
      <c r="O45" s="356" t="s">
        <v>80</v>
      </c>
    </row>
    <row r="46" spans="1:16" ht="72.75" customHeight="1" thickBot="1">
      <c r="A46" s="362" t="s">
        <v>81</v>
      </c>
      <c r="B46" s="601" t="str">
        <f t="shared" si="3"/>
        <v>☆</v>
      </c>
      <c r="C46" s="602"/>
      <c r="D46" s="603"/>
      <c r="E46" s="159">
        <v>5.36</v>
      </c>
      <c r="F46" s="159">
        <v>5.53</v>
      </c>
      <c r="G46" s="400">
        <f t="shared" si="1"/>
        <v>0.16999999999999993</v>
      </c>
      <c r="H46" s="604"/>
      <c r="I46" s="605"/>
      <c r="J46" s="605"/>
      <c r="K46" s="605"/>
      <c r="L46" s="606"/>
      <c r="M46" s="213"/>
      <c r="N46" s="214"/>
      <c r="O46" s="356" t="s">
        <v>81</v>
      </c>
    </row>
    <row r="47" spans="1:16" ht="91.2" customHeight="1" thickBot="1">
      <c r="A47" s="362" t="s">
        <v>82</v>
      </c>
      <c r="B47" s="601" t="str">
        <f t="shared" si="3"/>
        <v>★</v>
      </c>
      <c r="C47" s="602"/>
      <c r="D47" s="603"/>
      <c r="E47" s="434">
        <v>6.61</v>
      </c>
      <c r="F47" s="434">
        <v>6.31</v>
      </c>
      <c r="G47" s="400">
        <f t="shared" si="1"/>
        <v>-0.30000000000000071</v>
      </c>
      <c r="H47" s="604"/>
      <c r="I47" s="605"/>
      <c r="J47" s="605"/>
      <c r="K47" s="605"/>
      <c r="L47" s="606"/>
      <c r="M47" s="541"/>
      <c r="N47" s="214"/>
      <c r="O47" s="356" t="s">
        <v>82</v>
      </c>
    </row>
    <row r="48" spans="1:16" ht="78.75" customHeight="1" thickBot="1">
      <c r="A48" s="362" t="s">
        <v>83</v>
      </c>
      <c r="B48" s="601" t="str">
        <f t="shared" si="3"/>
        <v>★</v>
      </c>
      <c r="C48" s="602"/>
      <c r="D48" s="603"/>
      <c r="E48" s="159">
        <v>5.74</v>
      </c>
      <c r="F48" s="159">
        <v>4.62</v>
      </c>
      <c r="G48" s="400">
        <f t="shared" si="1"/>
        <v>-1.1200000000000001</v>
      </c>
      <c r="H48" s="645" t="s">
        <v>324</v>
      </c>
      <c r="I48" s="646"/>
      <c r="J48" s="646"/>
      <c r="K48" s="646"/>
      <c r="L48" s="647"/>
      <c r="M48" s="562" t="s">
        <v>323</v>
      </c>
      <c r="N48" s="563">
        <v>44980</v>
      </c>
      <c r="O48" s="356" t="s">
        <v>83</v>
      </c>
    </row>
    <row r="49" spans="1:15" ht="74.25" customHeight="1" thickBot="1">
      <c r="A49" s="362" t="s">
        <v>84</v>
      </c>
      <c r="B49" s="601" t="str">
        <f t="shared" si="3"/>
        <v>★</v>
      </c>
      <c r="C49" s="602"/>
      <c r="D49" s="603"/>
      <c r="E49" s="434">
        <v>6.67</v>
      </c>
      <c r="F49" s="434">
        <v>6.64</v>
      </c>
      <c r="G49" s="400">
        <f t="shared" si="1"/>
        <v>-3.0000000000000249E-2</v>
      </c>
      <c r="H49" s="604" t="s">
        <v>284</v>
      </c>
      <c r="I49" s="605"/>
      <c r="J49" s="605"/>
      <c r="K49" s="605"/>
      <c r="L49" s="606"/>
      <c r="M49" s="560" t="s">
        <v>285</v>
      </c>
      <c r="N49" s="214">
        <v>44972</v>
      </c>
      <c r="O49" s="356" t="s">
        <v>84</v>
      </c>
    </row>
    <row r="50" spans="1:15" ht="73.2" customHeight="1" thickBot="1">
      <c r="A50" s="362" t="s">
        <v>85</v>
      </c>
      <c r="B50" s="601" t="str">
        <f t="shared" si="3"/>
        <v>☆</v>
      </c>
      <c r="C50" s="602"/>
      <c r="D50" s="603"/>
      <c r="E50" s="434">
        <v>9.19</v>
      </c>
      <c r="F50" s="434">
        <v>9.32</v>
      </c>
      <c r="G50" s="400">
        <f t="shared" si="1"/>
        <v>0.13000000000000078</v>
      </c>
      <c r="H50" s="642" t="s">
        <v>292</v>
      </c>
      <c r="I50" s="643"/>
      <c r="J50" s="643"/>
      <c r="K50" s="643"/>
      <c r="L50" s="644"/>
      <c r="M50" s="213" t="s">
        <v>293</v>
      </c>
      <c r="N50" s="214">
        <v>44974</v>
      </c>
      <c r="O50" s="356" t="s">
        <v>85</v>
      </c>
    </row>
    <row r="51" spans="1:15" ht="73.5" customHeight="1" thickBot="1">
      <c r="A51" s="362" t="s">
        <v>86</v>
      </c>
      <c r="B51" s="601" t="str">
        <f t="shared" si="3"/>
        <v>☆☆</v>
      </c>
      <c r="C51" s="602"/>
      <c r="D51" s="603"/>
      <c r="E51" s="159">
        <v>5.56</v>
      </c>
      <c r="F51" s="434">
        <v>7.09</v>
      </c>
      <c r="G51" s="400">
        <f t="shared" si="1"/>
        <v>1.5300000000000002</v>
      </c>
      <c r="H51" s="604"/>
      <c r="I51" s="605"/>
      <c r="J51" s="605"/>
      <c r="K51" s="605"/>
      <c r="L51" s="606"/>
      <c r="M51" s="474"/>
      <c r="N51" s="475"/>
      <c r="O51" s="356" t="s">
        <v>86</v>
      </c>
    </row>
    <row r="52" spans="1:15" ht="75" customHeight="1" thickBot="1">
      <c r="A52" s="362" t="s">
        <v>87</v>
      </c>
      <c r="B52" s="601" t="str">
        <f t="shared" si="3"/>
        <v>★</v>
      </c>
      <c r="C52" s="602"/>
      <c r="D52" s="603"/>
      <c r="E52" s="159">
        <v>5.67</v>
      </c>
      <c r="F52" s="159">
        <v>5.17</v>
      </c>
      <c r="G52" s="400">
        <f t="shared" si="1"/>
        <v>-0.5</v>
      </c>
      <c r="H52" s="604"/>
      <c r="I52" s="605"/>
      <c r="J52" s="605"/>
      <c r="K52" s="605"/>
      <c r="L52" s="606"/>
      <c r="M52" s="213"/>
      <c r="N52" s="214"/>
      <c r="O52" s="356" t="s">
        <v>87</v>
      </c>
    </row>
    <row r="53" spans="1:15" ht="77.25" customHeight="1" thickBot="1">
      <c r="A53" s="362" t="s">
        <v>88</v>
      </c>
      <c r="B53" s="601" t="str">
        <f t="shared" si="3"/>
        <v>★</v>
      </c>
      <c r="C53" s="602"/>
      <c r="D53" s="603"/>
      <c r="E53" s="434">
        <v>8.2100000000000009</v>
      </c>
      <c r="F53" s="434">
        <v>8</v>
      </c>
      <c r="G53" s="400">
        <f t="shared" si="1"/>
        <v>-0.21000000000000085</v>
      </c>
      <c r="H53" s="604"/>
      <c r="I53" s="605"/>
      <c r="J53" s="605"/>
      <c r="K53" s="605"/>
      <c r="L53" s="606"/>
      <c r="M53" s="213"/>
      <c r="N53" s="214"/>
      <c r="O53" s="356" t="s">
        <v>88</v>
      </c>
    </row>
    <row r="54" spans="1:15" ht="63.75" customHeight="1" thickBot="1">
      <c r="A54" s="362" t="s">
        <v>89</v>
      </c>
      <c r="B54" s="601" t="str">
        <f t="shared" si="3"/>
        <v>☆</v>
      </c>
      <c r="C54" s="602"/>
      <c r="D54" s="603"/>
      <c r="E54" s="434">
        <v>8.6999999999999993</v>
      </c>
      <c r="F54" s="434">
        <v>9.6999999999999993</v>
      </c>
      <c r="G54" s="400">
        <f t="shared" si="1"/>
        <v>1</v>
      </c>
      <c r="H54" s="604"/>
      <c r="I54" s="605"/>
      <c r="J54" s="605"/>
      <c r="K54" s="605"/>
      <c r="L54" s="606"/>
      <c r="M54" s="213"/>
      <c r="N54" s="214"/>
      <c r="O54" s="356" t="s">
        <v>89</v>
      </c>
    </row>
    <row r="55" spans="1:15" ht="93.6" customHeight="1" thickBot="1">
      <c r="A55" s="362" t="s">
        <v>90</v>
      </c>
      <c r="B55" s="601" t="str">
        <f t="shared" si="3"/>
        <v>★</v>
      </c>
      <c r="C55" s="602"/>
      <c r="D55" s="603"/>
      <c r="E55" s="434">
        <v>7.13</v>
      </c>
      <c r="F55" s="434">
        <v>7.11</v>
      </c>
      <c r="G55" s="400">
        <f t="shared" si="1"/>
        <v>-1.9999999999999574E-2</v>
      </c>
      <c r="H55" s="604"/>
      <c r="I55" s="605"/>
      <c r="J55" s="605"/>
      <c r="K55" s="605"/>
      <c r="L55" s="606"/>
      <c r="M55" s="213"/>
      <c r="N55" s="214"/>
      <c r="O55" s="356" t="s">
        <v>90</v>
      </c>
    </row>
    <row r="56" spans="1:15" ht="80.25" customHeight="1" thickBot="1">
      <c r="A56" s="362" t="s">
        <v>91</v>
      </c>
      <c r="B56" s="601" t="str">
        <f t="shared" si="3"/>
        <v>☆</v>
      </c>
      <c r="C56" s="602"/>
      <c r="D56" s="603"/>
      <c r="E56" s="434">
        <v>8.26</v>
      </c>
      <c r="F56" s="434">
        <v>8.2799999999999994</v>
      </c>
      <c r="G56" s="400">
        <f t="shared" si="1"/>
        <v>1.9999999999999574E-2</v>
      </c>
      <c r="H56" s="604"/>
      <c r="I56" s="605"/>
      <c r="J56" s="605"/>
      <c r="K56" s="605"/>
      <c r="L56" s="606"/>
      <c r="M56" s="213"/>
      <c r="N56" s="214"/>
      <c r="O56" s="356" t="s">
        <v>91</v>
      </c>
    </row>
    <row r="57" spans="1:15" ht="63.75" customHeight="1" thickBot="1">
      <c r="A57" s="362" t="s">
        <v>92</v>
      </c>
      <c r="B57" s="601" t="str">
        <f t="shared" si="3"/>
        <v>★★</v>
      </c>
      <c r="C57" s="602"/>
      <c r="D57" s="603"/>
      <c r="E57" s="434">
        <v>11.84</v>
      </c>
      <c r="F57" s="434">
        <v>9.6199999999999992</v>
      </c>
      <c r="G57" s="400">
        <f t="shared" si="1"/>
        <v>-2.2200000000000006</v>
      </c>
      <c r="H57" s="642"/>
      <c r="I57" s="643"/>
      <c r="J57" s="643"/>
      <c r="K57" s="643"/>
      <c r="L57" s="644"/>
      <c r="M57" s="213"/>
      <c r="N57" s="214"/>
      <c r="O57" s="356" t="s">
        <v>92</v>
      </c>
    </row>
    <row r="58" spans="1:15" ht="69.75" customHeight="1" thickBot="1">
      <c r="A58" s="362" t="s">
        <v>93</v>
      </c>
      <c r="B58" s="601" t="str">
        <f t="shared" si="3"/>
        <v>★</v>
      </c>
      <c r="C58" s="602"/>
      <c r="D58" s="603"/>
      <c r="E58" s="434">
        <v>7.96</v>
      </c>
      <c r="F58" s="434">
        <v>7.22</v>
      </c>
      <c r="G58" s="400">
        <f t="shared" si="1"/>
        <v>-0.74000000000000021</v>
      </c>
      <c r="H58" s="604"/>
      <c r="I58" s="605"/>
      <c r="J58" s="605"/>
      <c r="K58" s="605"/>
      <c r="L58" s="606"/>
      <c r="M58" s="213"/>
      <c r="N58" s="214"/>
      <c r="O58" s="356" t="s">
        <v>93</v>
      </c>
    </row>
    <row r="59" spans="1:15" ht="76.2" customHeight="1" thickBot="1">
      <c r="A59" s="362" t="s">
        <v>94</v>
      </c>
      <c r="B59" s="601" t="str">
        <f t="shared" si="3"/>
        <v>★</v>
      </c>
      <c r="C59" s="602"/>
      <c r="D59" s="603"/>
      <c r="E59" s="434">
        <v>11.32</v>
      </c>
      <c r="F59" s="434">
        <v>10.14</v>
      </c>
      <c r="G59" s="400">
        <f t="shared" si="1"/>
        <v>-1.1799999999999997</v>
      </c>
      <c r="H59" s="604"/>
      <c r="I59" s="605"/>
      <c r="J59" s="605"/>
      <c r="K59" s="605"/>
      <c r="L59" s="606"/>
      <c r="M59" s="474"/>
      <c r="N59" s="475"/>
      <c r="O59" s="356" t="s">
        <v>94</v>
      </c>
    </row>
    <row r="60" spans="1:15" ht="91.95" customHeight="1" thickBot="1">
      <c r="A60" s="362" t="s">
        <v>95</v>
      </c>
      <c r="B60" s="601" t="str">
        <f t="shared" si="3"/>
        <v>☆☆☆☆</v>
      </c>
      <c r="C60" s="602"/>
      <c r="D60" s="603"/>
      <c r="E60" s="434">
        <v>10.46</v>
      </c>
      <c r="F60" s="542">
        <v>17.54</v>
      </c>
      <c r="G60" s="400">
        <f t="shared" si="1"/>
        <v>7.0799999999999983</v>
      </c>
      <c r="H60" s="607" t="s">
        <v>317</v>
      </c>
      <c r="I60" s="608"/>
      <c r="J60" s="608"/>
      <c r="K60" s="608"/>
      <c r="L60" s="609"/>
      <c r="M60" s="562" t="s">
        <v>318</v>
      </c>
      <c r="N60" s="563">
        <v>44981</v>
      </c>
      <c r="O60" s="356" t="s">
        <v>95</v>
      </c>
    </row>
    <row r="61" spans="1:15" ht="81" customHeight="1" thickBot="1">
      <c r="A61" s="362" t="s">
        <v>96</v>
      </c>
      <c r="B61" s="601" t="str">
        <f t="shared" si="3"/>
        <v>★</v>
      </c>
      <c r="C61" s="602"/>
      <c r="D61" s="603"/>
      <c r="E61" s="434">
        <v>8.11</v>
      </c>
      <c r="F61" s="434">
        <v>6.74</v>
      </c>
      <c r="G61" s="400">
        <f t="shared" si="1"/>
        <v>-1.3699999999999992</v>
      </c>
      <c r="H61" s="604"/>
      <c r="I61" s="605"/>
      <c r="J61" s="605"/>
      <c r="K61" s="605"/>
      <c r="L61" s="606"/>
      <c r="M61" s="213"/>
      <c r="N61" s="214"/>
      <c r="O61" s="356" t="s">
        <v>96</v>
      </c>
    </row>
    <row r="62" spans="1:15" ht="75.599999999999994" customHeight="1" thickBot="1">
      <c r="A62" s="362" t="s">
        <v>97</v>
      </c>
      <c r="B62" s="601" t="str">
        <f t="shared" si="3"/>
        <v>☆</v>
      </c>
      <c r="C62" s="602"/>
      <c r="D62" s="603"/>
      <c r="E62" s="434">
        <v>6.12</v>
      </c>
      <c r="F62" s="434">
        <v>7.26</v>
      </c>
      <c r="G62" s="400">
        <f t="shared" si="1"/>
        <v>1.1399999999999997</v>
      </c>
      <c r="H62" s="604" t="s">
        <v>288</v>
      </c>
      <c r="I62" s="605"/>
      <c r="J62" s="605"/>
      <c r="K62" s="605"/>
      <c r="L62" s="606"/>
      <c r="M62" s="561" t="s">
        <v>289</v>
      </c>
      <c r="N62" s="214">
        <v>44971</v>
      </c>
      <c r="O62" s="356" t="s">
        <v>97</v>
      </c>
    </row>
    <row r="63" spans="1:15" ht="87" customHeight="1" thickBot="1">
      <c r="A63" s="362" t="s">
        <v>98</v>
      </c>
      <c r="B63" s="601" t="str">
        <f t="shared" si="3"/>
        <v>☆</v>
      </c>
      <c r="C63" s="602"/>
      <c r="D63" s="603"/>
      <c r="E63" s="159">
        <v>3.26</v>
      </c>
      <c r="F63" s="159">
        <v>4.09</v>
      </c>
      <c r="G63" s="400">
        <f t="shared" si="1"/>
        <v>0.83000000000000007</v>
      </c>
      <c r="H63" s="604"/>
      <c r="I63" s="605"/>
      <c r="J63" s="605"/>
      <c r="K63" s="605"/>
      <c r="L63" s="606"/>
      <c r="M63" s="530"/>
      <c r="N63" s="214"/>
      <c r="O63" s="356" t="s">
        <v>98</v>
      </c>
    </row>
    <row r="64" spans="1:15" ht="73.2" customHeight="1" thickBot="1">
      <c r="A64" s="362" t="s">
        <v>99</v>
      </c>
      <c r="B64" s="601" t="str">
        <f t="shared" si="3"/>
        <v>★</v>
      </c>
      <c r="C64" s="602"/>
      <c r="D64" s="603"/>
      <c r="E64" s="159">
        <v>5.34</v>
      </c>
      <c r="F64" s="159">
        <v>4.3</v>
      </c>
      <c r="G64" s="400">
        <f t="shared" si="1"/>
        <v>-1.04</v>
      </c>
      <c r="H64" s="687" t="s">
        <v>321</v>
      </c>
      <c r="I64" s="688"/>
      <c r="J64" s="688"/>
      <c r="K64" s="688"/>
      <c r="L64" s="689"/>
      <c r="M64" s="562" t="s">
        <v>322</v>
      </c>
      <c r="N64" s="563">
        <v>44980</v>
      </c>
      <c r="O64" s="356" t="s">
        <v>99</v>
      </c>
    </row>
    <row r="65" spans="1:18" ht="80.25" customHeight="1" thickBot="1">
      <c r="A65" s="362" t="s">
        <v>100</v>
      </c>
      <c r="B65" s="601" t="str">
        <f t="shared" si="3"/>
        <v>★</v>
      </c>
      <c r="C65" s="602"/>
      <c r="D65" s="603"/>
      <c r="E65" s="434">
        <v>7.02</v>
      </c>
      <c r="F65" s="434">
        <v>6.6</v>
      </c>
      <c r="G65" s="400">
        <f t="shared" si="1"/>
        <v>-0.41999999999999993</v>
      </c>
      <c r="H65" s="642"/>
      <c r="I65" s="643"/>
      <c r="J65" s="643"/>
      <c r="K65" s="643"/>
      <c r="L65" s="644"/>
      <c r="M65" s="531"/>
      <c r="N65" s="214"/>
      <c r="O65" s="356" t="s">
        <v>100</v>
      </c>
    </row>
    <row r="66" spans="1:18" ht="88.5" customHeight="1" thickBot="1">
      <c r="A66" s="362" t="s">
        <v>101</v>
      </c>
      <c r="B66" s="601" t="str">
        <f t="shared" si="3"/>
        <v>★★★</v>
      </c>
      <c r="C66" s="602"/>
      <c r="D66" s="603"/>
      <c r="E66" s="542">
        <v>14.42</v>
      </c>
      <c r="F66" s="434">
        <v>11.97</v>
      </c>
      <c r="G66" s="400">
        <f t="shared" si="1"/>
        <v>-2.4499999999999993</v>
      </c>
      <c r="H66" s="642"/>
      <c r="I66" s="643"/>
      <c r="J66" s="643"/>
      <c r="K66" s="643"/>
      <c r="L66" s="644"/>
      <c r="M66" s="213"/>
      <c r="N66" s="214"/>
      <c r="O66" s="356" t="s">
        <v>101</v>
      </c>
    </row>
    <row r="67" spans="1:18" ht="78.75" customHeight="1" thickBot="1">
      <c r="A67" s="362" t="s">
        <v>102</v>
      </c>
      <c r="B67" s="601" t="str">
        <f t="shared" si="3"/>
        <v>☆</v>
      </c>
      <c r="C67" s="602"/>
      <c r="D67" s="603"/>
      <c r="E67" s="542">
        <v>13.89</v>
      </c>
      <c r="F67" s="542">
        <v>14.47</v>
      </c>
      <c r="G67" s="400">
        <f t="shared" si="1"/>
        <v>0.58000000000000007</v>
      </c>
      <c r="H67" s="604"/>
      <c r="I67" s="605"/>
      <c r="J67" s="605"/>
      <c r="K67" s="605"/>
      <c r="L67" s="606"/>
      <c r="M67" s="213"/>
      <c r="N67" s="214"/>
      <c r="O67" s="356" t="s">
        <v>102</v>
      </c>
    </row>
    <row r="68" spans="1:18" ht="63" customHeight="1" thickBot="1">
      <c r="A68" s="365" t="s">
        <v>103</v>
      </c>
      <c r="B68" s="601" t="str">
        <f t="shared" si="3"/>
        <v>★</v>
      </c>
      <c r="C68" s="602"/>
      <c r="D68" s="603"/>
      <c r="E68" s="434">
        <v>9.93</v>
      </c>
      <c r="F68" s="434">
        <v>8.67</v>
      </c>
      <c r="G68" s="400">
        <f t="shared" si="1"/>
        <v>-1.2599999999999998</v>
      </c>
      <c r="H68" s="604"/>
      <c r="I68" s="605"/>
      <c r="J68" s="605"/>
      <c r="K68" s="605"/>
      <c r="L68" s="606"/>
      <c r="M68" s="474"/>
      <c r="N68" s="214"/>
      <c r="O68" s="356" t="s">
        <v>103</v>
      </c>
    </row>
    <row r="69" spans="1:18" ht="72.75" customHeight="1" thickBot="1">
      <c r="A69" s="363" t="s">
        <v>104</v>
      </c>
      <c r="B69" s="601" t="str">
        <f t="shared" si="3"/>
        <v>★</v>
      </c>
      <c r="C69" s="602"/>
      <c r="D69" s="603"/>
      <c r="E69" s="443">
        <v>1.69</v>
      </c>
      <c r="F69" s="443">
        <v>1.5</v>
      </c>
      <c r="G69" s="400">
        <f t="shared" si="1"/>
        <v>-0.18999999999999995</v>
      </c>
      <c r="H69" s="642"/>
      <c r="I69" s="643"/>
      <c r="J69" s="643"/>
      <c r="K69" s="643"/>
      <c r="L69" s="644"/>
      <c r="M69" s="213"/>
      <c r="N69" s="214"/>
      <c r="O69" s="356" t="s">
        <v>104</v>
      </c>
    </row>
    <row r="70" spans="1:18" ht="58.5" customHeight="1" thickBot="1">
      <c r="A70" s="294" t="s">
        <v>105</v>
      </c>
      <c r="B70" s="601" t="str">
        <f t="shared" si="3"/>
        <v>☆</v>
      </c>
      <c r="C70" s="602"/>
      <c r="D70" s="603"/>
      <c r="E70" s="434">
        <v>7.27</v>
      </c>
      <c r="F70" s="434">
        <v>7.31</v>
      </c>
      <c r="G70" s="400">
        <f t="shared" si="1"/>
        <v>4.0000000000000036E-2</v>
      </c>
      <c r="H70" s="604"/>
      <c r="I70" s="605"/>
      <c r="J70" s="605"/>
      <c r="K70" s="605"/>
      <c r="L70" s="606"/>
      <c r="M70" s="295"/>
      <c r="N70" s="214"/>
      <c r="O70" s="356"/>
    </row>
    <row r="71" spans="1:18" ht="42.75" customHeight="1" thickBot="1">
      <c r="A71" s="296"/>
      <c r="B71" s="296"/>
      <c r="C71" s="296"/>
      <c r="D71" s="296"/>
      <c r="E71" s="678"/>
      <c r="F71" s="678"/>
      <c r="G71" s="678"/>
      <c r="H71" s="678"/>
      <c r="I71" s="678"/>
      <c r="J71" s="678"/>
      <c r="K71" s="678"/>
      <c r="L71" s="678"/>
      <c r="M71" s="58">
        <f>COUNTIF(E23:E69,"&gt;=10")</f>
        <v>9</v>
      </c>
      <c r="N71" s="58">
        <f>COUNTIF(F23:F69,"&gt;=10")</f>
        <v>8</v>
      </c>
      <c r="O71" s="58" t="s">
        <v>29</v>
      </c>
    </row>
    <row r="72" spans="1:18" ht="36.75" customHeight="1" thickBot="1">
      <c r="A72" s="79" t="s">
        <v>21</v>
      </c>
      <c r="B72" s="80"/>
      <c r="C72" s="140"/>
      <c r="D72" s="140"/>
      <c r="E72" s="679" t="s">
        <v>20</v>
      </c>
      <c r="F72" s="679"/>
      <c r="G72" s="679"/>
      <c r="H72" s="680" t="s">
        <v>239</v>
      </c>
      <c r="I72" s="681"/>
      <c r="J72" s="80"/>
      <c r="K72" s="81"/>
      <c r="L72" s="81"/>
      <c r="M72" s="82"/>
      <c r="N72" s="83"/>
    </row>
    <row r="73" spans="1:18" ht="36.75" customHeight="1" thickBot="1">
      <c r="A73" s="84"/>
      <c r="B73" s="297"/>
      <c r="C73" s="684" t="s">
        <v>314</v>
      </c>
      <c r="D73" s="685"/>
      <c r="E73" s="685"/>
      <c r="F73" s="686"/>
      <c r="G73" s="85">
        <f>+F70</f>
        <v>7.31</v>
      </c>
      <c r="H73" s="86" t="s">
        <v>106</v>
      </c>
      <c r="I73" s="682">
        <f>+G70</f>
        <v>4.0000000000000036E-2</v>
      </c>
      <c r="J73" s="683"/>
      <c r="K73" s="298"/>
      <c r="L73" s="298"/>
      <c r="M73" s="299"/>
      <c r="N73" s="87"/>
    </row>
    <row r="74" spans="1:18" ht="36.75" customHeight="1" thickBot="1">
      <c r="A74" s="84"/>
      <c r="B74" s="297"/>
      <c r="C74" s="648" t="s">
        <v>107</v>
      </c>
      <c r="D74" s="649"/>
      <c r="E74" s="649"/>
      <c r="F74" s="650"/>
      <c r="G74" s="88">
        <f>+F35</f>
        <v>7.06</v>
      </c>
      <c r="H74" s="89" t="s">
        <v>106</v>
      </c>
      <c r="I74" s="651">
        <f>+G35</f>
        <v>0.32999999999999918</v>
      </c>
      <c r="J74" s="652"/>
      <c r="K74" s="298"/>
      <c r="L74" s="298"/>
      <c r="M74" s="299"/>
      <c r="N74" s="87"/>
      <c r="R74" s="337" t="s">
        <v>21</v>
      </c>
    </row>
    <row r="75" spans="1:18" ht="36.75" customHeight="1" thickBot="1">
      <c r="A75" s="84"/>
      <c r="B75" s="297"/>
      <c r="C75" s="653" t="s">
        <v>108</v>
      </c>
      <c r="D75" s="654"/>
      <c r="E75" s="654"/>
      <c r="F75" s="90" t="str">
        <f>VLOOKUP(G75,F:P,10,0)</f>
        <v>愛媛県</v>
      </c>
      <c r="G75" s="91">
        <f>MAX(F23:F70)</f>
        <v>17.54</v>
      </c>
      <c r="H75" s="655" t="s">
        <v>109</v>
      </c>
      <c r="I75" s="656"/>
      <c r="J75" s="656"/>
      <c r="K75" s="92">
        <f>+N71</f>
        <v>8</v>
      </c>
      <c r="L75" s="93" t="s">
        <v>110</v>
      </c>
      <c r="M75" s="94">
        <f>N71-M71</f>
        <v>-1</v>
      </c>
      <c r="N75" s="87"/>
      <c r="R75" s="338"/>
    </row>
    <row r="76" spans="1:18" ht="36.75" customHeight="1" thickBot="1">
      <c r="A76" s="95"/>
      <c r="B76" s="96"/>
      <c r="C76" s="96"/>
      <c r="D76" s="96"/>
      <c r="E76" s="96"/>
      <c r="F76" s="96"/>
      <c r="G76" s="96"/>
      <c r="H76" s="96"/>
      <c r="I76" s="96"/>
      <c r="J76" s="96"/>
      <c r="K76" s="97"/>
      <c r="L76" s="97"/>
      <c r="M76" s="98"/>
      <c r="N76" s="99"/>
      <c r="R76" s="338"/>
    </row>
    <row r="77" spans="1:18" ht="30.75" customHeight="1">
      <c r="A77" s="124"/>
      <c r="B77" s="124"/>
      <c r="C77" s="124"/>
      <c r="D77" s="124"/>
      <c r="E77" s="124"/>
      <c r="F77" s="124"/>
      <c r="G77" s="124"/>
      <c r="H77" s="124"/>
      <c r="I77" s="124"/>
      <c r="J77" s="124"/>
      <c r="K77" s="300"/>
      <c r="L77" s="300"/>
      <c r="M77" s="301"/>
      <c r="N77" s="302"/>
      <c r="R77" s="339"/>
    </row>
    <row r="78" spans="1:18" ht="30.75" customHeight="1" thickBot="1">
      <c r="A78" s="303"/>
      <c r="B78" s="303"/>
      <c r="C78" s="303"/>
      <c r="D78" s="303"/>
      <c r="E78" s="303"/>
      <c r="F78" s="303"/>
      <c r="G78" s="303"/>
      <c r="H78" s="303"/>
      <c r="I78" s="303"/>
      <c r="J78" s="303"/>
      <c r="K78" s="304"/>
      <c r="L78" s="304"/>
      <c r="M78" s="305"/>
      <c r="N78" s="303"/>
    </row>
    <row r="79" spans="1:18" ht="24.75" customHeight="1" thickTop="1">
      <c r="A79" s="657">
        <v>3</v>
      </c>
      <c r="B79" s="660" t="s">
        <v>268</v>
      </c>
      <c r="C79" s="661"/>
      <c r="D79" s="661"/>
      <c r="E79" s="661"/>
      <c r="F79" s="662"/>
      <c r="G79" s="669" t="s">
        <v>269</v>
      </c>
      <c r="H79" s="670"/>
      <c r="I79" s="670"/>
      <c r="J79" s="670"/>
      <c r="K79" s="670"/>
      <c r="L79" s="670"/>
      <c r="M79" s="670"/>
      <c r="N79" s="671"/>
    </row>
    <row r="80" spans="1:18" ht="24.75" customHeight="1">
      <c r="A80" s="658"/>
      <c r="B80" s="663"/>
      <c r="C80" s="664"/>
      <c r="D80" s="664"/>
      <c r="E80" s="664"/>
      <c r="F80" s="665"/>
      <c r="G80" s="672"/>
      <c r="H80" s="673"/>
      <c r="I80" s="673"/>
      <c r="J80" s="673"/>
      <c r="K80" s="673"/>
      <c r="L80" s="673"/>
      <c r="M80" s="673"/>
      <c r="N80" s="674"/>
      <c r="O80" s="306" t="s">
        <v>29</v>
      </c>
      <c r="P80" s="306"/>
    </row>
    <row r="81" spans="1:16" ht="24.75" customHeight="1">
      <c r="A81" s="658"/>
      <c r="B81" s="663"/>
      <c r="C81" s="664"/>
      <c r="D81" s="664"/>
      <c r="E81" s="664"/>
      <c r="F81" s="665"/>
      <c r="G81" s="672"/>
      <c r="H81" s="673"/>
      <c r="I81" s="673"/>
      <c r="J81" s="673"/>
      <c r="K81" s="673"/>
      <c r="L81" s="673"/>
      <c r="M81" s="673"/>
      <c r="N81" s="674"/>
      <c r="O81" s="306" t="s">
        <v>21</v>
      </c>
      <c r="P81" s="306" t="s">
        <v>111</v>
      </c>
    </row>
    <row r="82" spans="1:16" ht="24.75" customHeight="1">
      <c r="A82" s="658"/>
      <c r="B82" s="663"/>
      <c r="C82" s="664"/>
      <c r="D82" s="664"/>
      <c r="E82" s="664"/>
      <c r="F82" s="665"/>
      <c r="G82" s="672"/>
      <c r="H82" s="673"/>
      <c r="I82" s="673"/>
      <c r="J82" s="673"/>
      <c r="K82" s="673"/>
      <c r="L82" s="673"/>
      <c r="M82" s="673"/>
      <c r="N82" s="674"/>
      <c r="O82" s="307"/>
      <c r="P82" s="306"/>
    </row>
    <row r="83" spans="1:16" ht="46.2" customHeight="1" thickBot="1">
      <c r="A83" s="659"/>
      <c r="B83" s="666"/>
      <c r="C83" s="667"/>
      <c r="D83" s="667"/>
      <c r="E83" s="667"/>
      <c r="F83" s="668"/>
      <c r="G83" s="675"/>
      <c r="H83" s="676"/>
      <c r="I83" s="676"/>
      <c r="J83" s="676"/>
      <c r="K83" s="676"/>
      <c r="L83" s="676"/>
      <c r="M83" s="676"/>
      <c r="N83" s="677"/>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B67:D67"/>
    <mergeCell ref="H67:L67"/>
    <mergeCell ref="B68:D68"/>
    <mergeCell ref="H68:L68"/>
    <mergeCell ref="B69:D69"/>
    <mergeCell ref="H69:L69"/>
    <mergeCell ref="B64:D64"/>
    <mergeCell ref="H64:L64"/>
    <mergeCell ref="B65:D65"/>
    <mergeCell ref="B66:D66"/>
    <mergeCell ref="H66:L66"/>
    <mergeCell ref="H65:L65"/>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B61:D61"/>
    <mergeCell ref="H61:L61"/>
    <mergeCell ref="B62:D62"/>
    <mergeCell ref="H62:L62"/>
    <mergeCell ref="B63:D63"/>
    <mergeCell ref="H63:L63"/>
    <mergeCell ref="B58:D58"/>
    <mergeCell ref="H58:L58"/>
    <mergeCell ref="B59:D59"/>
    <mergeCell ref="H59:L59"/>
    <mergeCell ref="B60:D60"/>
    <mergeCell ref="H60:L60"/>
    <mergeCell ref="B55:D55"/>
    <mergeCell ref="H55:L55"/>
    <mergeCell ref="B56:D56"/>
    <mergeCell ref="H56:L56"/>
    <mergeCell ref="B57:D57"/>
    <mergeCell ref="B52:D52"/>
    <mergeCell ref="H52:L52"/>
    <mergeCell ref="B53:D53"/>
    <mergeCell ref="H53:L53"/>
    <mergeCell ref="B54:D54"/>
    <mergeCell ref="H54:L54"/>
    <mergeCell ref="H57:L57"/>
    <mergeCell ref="B49:D49"/>
    <mergeCell ref="H49:L49"/>
    <mergeCell ref="B50:D50"/>
    <mergeCell ref="H50:L50"/>
    <mergeCell ref="B51:D51"/>
    <mergeCell ref="H51:L51"/>
    <mergeCell ref="B46:D46"/>
    <mergeCell ref="H46:L46"/>
    <mergeCell ref="B47:D47"/>
    <mergeCell ref="H47:L47"/>
    <mergeCell ref="B48:D48"/>
    <mergeCell ref="H48:L48"/>
    <mergeCell ref="B43:D43"/>
    <mergeCell ref="H43:L43"/>
    <mergeCell ref="B44:D44"/>
    <mergeCell ref="H44:L44"/>
    <mergeCell ref="B45:D45"/>
    <mergeCell ref="H45:L45"/>
    <mergeCell ref="B40:D40"/>
    <mergeCell ref="H40:L40"/>
    <mergeCell ref="B41:D41"/>
    <mergeCell ref="H41:L41"/>
    <mergeCell ref="B42:D42"/>
    <mergeCell ref="H42:L42"/>
    <mergeCell ref="B37:D37"/>
    <mergeCell ref="H37:L37"/>
    <mergeCell ref="B38:D38"/>
    <mergeCell ref="H38:L38"/>
    <mergeCell ref="B39:D39"/>
    <mergeCell ref="H39:L39"/>
    <mergeCell ref="B35:D35"/>
    <mergeCell ref="H35:L35"/>
    <mergeCell ref="B36:D36"/>
    <mergeCell ref="H36:L36"/>
    <mergeCell ref="B31:D31"/>
    <mergeCell ref="H31:L31"/>
    <mergeCell ref="B32:D32"/>
    <mergeCell ref="H32:L32"/>
    <mergeCell ref="B33:D33"/>
    <mergeCell ref="H33:L33"/>
    <mergeCell ref="B29:D29"/>
    <mergeCell ref="H29:L29"/>
    <mergeCell ref="B30:D30"/>
    <mergeCell ref="H30:L30"/>
    <mergeCell ref="B26:D26"/>
    <mergeCell ref="H26:L26"/>
    <mergeCell ref="B27:D27"/>
    <mergeCell ref="H27:L27"/>
    <mergeCell ref="B34:D34"/>
    <mergeCell ref="H34:L34"/>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B23:D23"/>
    <mergeCell ref="H23:L23"/>
    <mergeCell ref="B24:D24"/>
    <mergeCell ref="H24:L24"/>
  </mergeCells>
  <phoneticPr fontId="106"/>
  <conditionalFormatting sqref="N77">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G23:G70">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18439-DC8E-458B-860C-7575EF422CC0}">
  <dimension ref="A1:P27"/>
  <sheetViews>
    <sheetView view="pageBreakPreview" zoomScale="95" zoomScaleNormal="75" zoomScaleSheetLayoutView="95" workbookViewId="0">
      <selection activeCell="T11" sqref="T11"/>
    </sheetView>
  </sheetViews>
  <sheetFormatPr defaultColWidth="9" defaultRowHeight="13.2"/>
  <cols>
    <col min="1" max="1" width="4.88671875" style="568" customWidth="1"/>
    <col min="2" max="11" width="9" style="568"/>
    <col min="12" max="12" width="32.77734375" style="568" customWidth="1"/>
    <col min="13" max="13" width="4.21875" style="568" customWidth="1"/>
    <col min="14" max="14" width="3.44140625" style="568" customWidth="1"/>
    <col min="15" max="16384" width="9" style="568"/>
  </cols>
  <sheetData>
    <row r="1" spans="1:16" ht="23.4">
      <c r="A1" s="701" t="s">
        <v>264</v>
      </c>
      <c r="B1" s="701"/>
      <c r="C1" s="701"/>
      <c r="D1" s="701"/>
      <c r="E1" s="701"/>
      <c r="F1" s="701"/>
      <c r="G1" s="701"/>
      <c r="H1" s="701"/>
      <c r="I1" s="701"/>
      <c r="J1" s="702"/>
      <c r="K1" s="702"/>
      <c r="L1" s="702"/>
      <c r="M1" s="702"/>
    </row>
    <row r="2" spans="1:16" ht="19.2">
      <c r="A2" s="703" t="s">
        <v>335</v>
      </c>
      <c r="B2" s="703"/>
      <c r="C2" s="703"/>
      <c r="D2" s="703"/>
      <c r="E2" s="703"/>
      <c r="F2" s="703"/>
      <c r="G2" s="703"/>
      <c r="H2" s="703"/>
      <c r="I2" s="703"/>
      <c r="J2" s="704"/>
      <c r="K2" s="704"/>
      <c r="L2" s="704"/>
      <c r="M2" s="704"/>
      <c r="N2" s="573"/>
      <c r="P2" s="572"/>
    </row>
    <row r="3" spans="1:16" ht="29.4" customHeight="1">
      <c r="A3" s="705" t="s">
        <v>334</v>
      </c>
      <c r="B3" s="705"/>
      <c r="C3" s="705"/>
      <c r="D3" s="705"/>
      <c r="E3" s="705"/>
      <c r="F3" s="705"/>
      <c r="G3" s="705"/>
      <c r="H3" s="705"/>
      <c r="I3" s="705"/>
      <c r="J3" s="706"/>
      <c r="K3" s="706"/>
      <c r="L3" s="706"/>
      <c r="M3" s="706"/>
      <c r="N3" s="707"/>
      <c r="O3" s="571"/>
      <c r="P3" s="425"/>
    </row>
    <row r="4" spans="1:16" ht="17.399999999999999">
      <c r="A4" s="708" t="s">
        <v>333</v>
      </c>
      <c r="B4" s="708"/>
      <c r="C4" s="708"/>
      <c r="D4" s="708"/>
      <c r="E4" s="708"/>
      <c r="F4" s="708"/>
      <c r="G4" s="708"/>
      <c r="H4" s="708"/>
      <c r="I4" s="708"/>
      <c r="J4" s="709"/>
      <c r="K4" s="709"/>
      <c r="L4" s="709"/>
      <c r="M4" s="709"/>
      <c r="N4" s="707"/>
      <c r="P4" s="572"/>
    </row>
    <row r="5" spans="1:16" ht="16.8" thickBot="1">
      <c r="A5" s="574"/>
      <c r="B5" s="575"/>
      <c r="C5" s="575"/>
      <c r="D5" s="575"/>
      <c r="E5" s="575"/>
      <c r="F5" s="575"/>
      <c r="G5" s="575"/>
      <c r="H5" s="575"/>
      <c r="I5" s="575"/>
      <c r="J5" s="575"/>
      <c r="K5" s="575"/>
      <c r="L5" s="575"/>
      <c r="M5" s="575"/>
      <c r="N5" s="707"/>
    </row>
    <row r="6" spans="1:16" ht="24" customHeight="1" thickTop="1">
      <c r="A6" s="575"/>
      <c r="B6" s="710" t="s">
        <v>29</v>
      </c>
      <c r="C6" s="711"/>
      <c r="D6" s="711"/>
      <c r="E6" s="711"/>
      <c r="F6" s="575"/>
      <c r="G6" s="575"/>
      <c r="H6" s="713" t="s">
        <v>332</v>
      </c>
      <c r="I6" s="714"/>
      <c r="J6" s="714"/>
      <c r="K6" s="714"/>
      <c r="L6" s="715"/>
      <c r="M6" s="575"/>
      <c r="N6" s="707"/>
      <c r="O6" s="571"/>
      <c r="P6" s="571"/>
    </row>
    <row r="7" spans="1:16" ht="24" customHeight="1">
      <c r="A7" s="575"/>
      <c r="B7" s="711"/>
      <c r="C7" s="711"/>
      <c r="D7" s="711"/>
      <c r="E7" s="711"/>
      <c r="F7" s="575"/>
      <c r="G7" s="575"/>
      <c r="H7" s="716"/>
      <c r="I7" s="717"/>
      <c r="J7" s="717"/>
      <c r="K7" s="717"/>
      <c r="L7" s="718"/>
      <c r="M7" s="575"/>
      <c r="N7" s="707"/>
      <c r="O7" s="568" t="s">
        <v>21</v>
      </c>
      <c r="P7" s="425"/>
    </row>
    <row r="8" spans="1:16" ht="24" customHeight="1">
      <c r="A8" s="575"/>
      <c r="B8" s="711"/>
      <c r="C8" s="711"/>
      <c r="D8" s="711"/>
      <c r="E8" s="711"/>
      <c r="F8" s="575"/>
      <c r="G8" s="575"/>
      <c r="H8" s="716"/>
      <c r="I8" s="717"/>
      <c r="J8" s="717"/>
      <c r="K8" s="717"/>
      <c r="L8" s="718"/>
      <c r="M8" s="575"/>
      <c r="P8" s="572"/>
    </row>
    <row r="9" spans="1:16" ht="24" customHeight="1">
      <c r="A9" s="575"/>
      <c r="B9" s="711"/>
      <c r="C9" s="711"/>
      <c r="D9" s="711"/>
      <c r="E9" s="711"/>
      <c r="F9" s="575"/>
      <c r="G9" s="575"/>
      <c r="H9" s="716"/>
      <c r="I9" s="717"/>
      <c r="J9" s="717"/>
      <c r="K9" s="717"/>
      <c r="L9" s="718"/>
      <c r="M9" s="575"/>
    </row>
    <row r="10" spans="1:16" ht="24" customHeight="1">
      <c r="A10" s="575"/>
      <c r="B10" s="711"/>
      <c r="C10" s="711"/>
      <c r="D10" s="711"/>
      <c r="E10" s="711"/>
      <c r="F10" s="575"/>
      <c r="G10" s="575"/>
      <c r="H10" s="716"/>
      <c r="I10" s="717"/>
      <c r="J10" s="717"/>
      <c r="K10" s="717"/>
      <c r="L10" s="718"/>
      <c r="M10" s="575"/>
    </row>
    <row r="11" spans="1:16" ht="24" customHeight="1">
      <c r="A11" s="575"/>
      <c r="B11" s="711"/>
      <c r="C11" s="711"/>
      <c r="D11" s="711"/>
      <c r="E11" s="711"/>
      <c r="F11" s="576"/>
      <c r="G11" s="576"/>
      <c r="H11" s="716"/>
      <c r="I11" s="717"/>
      <c r="J11" s="717"/>
      <c r="K11" s="717"/>
      <c r="L11" s="718"/>
      <c r="M11" s="575"/>
    </row>
    <row r="12" spans="1:16" ht="24" customHeight="1">
      <c r="A12" s="575"/>
      <c r="B12" s="711"/>
      <c r="C12" s="711"/>
      <c r="D12" s="711"/>
      <c r="E12" s="711"/>
      <c r="F12" s="577"/>
      <c r="G12" s="577"/>
      <c r="H12" s="716"/>
      <c r="I12" s="717"/>
      <c r="J12" s="717"/>
      <c r="K12" s="717"/>
      <c r="L12" s="718"/>
      <c r="M12" s="575"/>
    </row>
    <row r="13" spans="1:16" ht="24" customHeight="1">
      <c r="A13" s="575"/>
      <c r="B13" s="712"/>
      <c r="C13" s="712"/>
      <c r="D13" s="712"/>
      <c r="E13" s="712"/>
      <c r="F13" s="577"/>
      <c r="G13" s="577"/>
      <c r="H13" s="716"/>
      <c r="I13" s="717"/>
      <c r="J13" s="717"/>
      <c r="K13" s="717"/>
      <c r="L13" s="718"/>
      <c r="M13" s="575"/>
      <c r="P13" s="571"/>
    </row>
    <row r="14" spans="1:16" ht="63.6" customHeight="1" thickBot="1">
      <c r="A14" s="575"/>
      <c r="B14" s="712"/>
      <c r="C14" s="712"/>
      <c r="D14" s="712"/>
      <c r="E14" s="712"/>
      <c r="F14" s="576"/>
      <c r="G14" s="576"/>
      <c r="H14" s="719"/>
      <c r="I14" s="720"/>
      <c r="J14" s="720"/>
      <c r="K14" s="720"/>
      <c r="L14" s="721"/>
      <c r="M14" s="575"/>
      <c r="P14" s="570" t="s">
        <v>21</v>
      </c>
    </row>
    <row r="15" spans="1:16" ht="16.8" thickTop="1">
      <c r="A15" s="569"/>
      <c r="B15" s="569"/>
      <c r="C15" s="569"/>
      <c r="D15" s="569"/>
      <c r="E15" s="569"/>
      <c r="F15" s="569"/>
      <c r="G15" s="569"/>
      <c r="H15" s="569" t="s">
        <v>21</v>
      </c>
      <c r="I15" s="569"/>
      <c r="J15" s="569"/>
      <c r="K15" s="569"/>
      <c r="L15" s="569"/>
      <c r="M15" s="569"/>
    </row>
    <row r="16" spans="1:16" ht="9" customHeight="1" thickBot="1">
      <c r="A16" s="578"/>
      <c r="B16" s="579"/>
      <c r="C16" s="579"/>
      <c r="D16" s="579"/>
      <c r="E16" s="579"/>
      <c r="F16" s="579"/>
      <c r="G16" s="579"/>
      <c r="H16" s="579"/>
      <c r="I16" s="579"/>
      <c r="J16" s="579"/>
      <c r="K16" s="579"/>
      <c r="L16" s="579"/>
      <c r="M16" s="579"/>
    </row>
    <row r="17" spans="1:14" ht="17.399999999999999" customHeight="1" thickTop="1">
      <c r="A17" s="579"/>
      <c r="B17" s="690" t="s">
        <v>331</v>
      </c>
      <c r="C17" s="691"/>
      <c r="D17" s="691"/>
      <c r="E17" s="691"/>
      <c r="F17" s="691"/>
      <c r="G17" s="691"/>
      <c r="H17" s="691"/>
      <c r="I17" s="691"/>
      <c r="J17" s="691"/>
      <c r="K17" s="691"/>
      <c r="L17" s="692"/>
      <c r="M17" s="579"/>
    </row>
    <row r="18" spans="1:14">
      <c r="A18" s="579"/>
      <c r="B18" s="693"/>
      <c r="C18" s="694"/>
      <c r="D18" s="694"/>
      <c r="E18" s="694"/>
      <c r="F18" s="694"/>
      <c r="G18" s="694"/>
      <c r="H18" s="694"/>
      <c r="I18" s="694"/>
      <c r="J18" s="694"/>
      <c r="K18" s="694"/>
      <c r="L18" s="695"/>
      <c r="M18" s="579"/>
    </row>
    <row r="19" spans="1:14">
      <c r="A19" s="579"/>
      <c r="B19" s="693"/>
      <c r="C19" s="694"/>
      <c r="D19" s="694"/>
      <c r="E19" s="694"/>
      <c r="F19" s="694"/>
      <c r="G19" s="694"/>
      <c r="H19" s="694"/>
      <c r="I19" s="694"/>
      <c r="J19" s="694"/>
      <c r="K19" s="694"/>
      <c r="L19" s="695"/>
      <c r="M19" s="579"/>
    </row>
    <row r="20" spans="1:14">
      <c r="A20" s="579"/>
      <c r="B20" s="693"/>
      <c r="C20" s="694"/>
      <c r="D20" s="694"/>
      <c r="E20" s="694"/>
      <c r="F20" s="694"/>
      <c r="G20" s="694"/>
      <c r="H20" s="694"/>
      <c r="I20" s="694"/>
      <c r="J20" s="694"/>
      <c r="K20" s="694"/>
      <c r="L20" s="695"/>
      <c r="M20" s="579"/>
    </row>
    <row r="21" spans="1:14" ht="13.8" thickBot="1">
      <c r="A21" s="579"/>
      <c r="B21" s="696"/>
      <c r="C21" s="697"/>
      <c r="D21" s="697"/>
      <c r="E21" s="697"/>
      <c r="F21" s="697"/>
      <c r="G21" s="697"/>
      <c r="H21" s="697"/>
      <c r="I21" s="697"/>
      <c r="J21" s="697"/>
      <c r="K21" s="697"/>
      <c r="L21" s="698"/>
      <c r="M21" s="579"/>
    </row>
    <row r="22" spans="1:14" ht="13.8" thickTop="1">
      <c r="A22" s="579"/>
      <c r="B22" s="579"/>
      <c r="C22" s="579"/>
      <c r="D22" s="579"/>
      <c r="E22" s="579"/>
      <c r="F22" s="579"/>
      <c r="G22" s="579"/>
      <c r="H22" s="579"/>
      <c r="I22" s="579"/>
      <c r="J22" s="579"/>
      <c r="K22" s="579"/>
      <c r="L22" s="579"/>
      <c r="M22" s="579"/>
    </row>
    <row r="23" spans="1:14">
      <c r="A23" s="699"/>
      <c r="B23" s="700"/>
      <c r="C23" s="700"/>
      <c r="D23" s="700"/>
      <c r="E23" s="700"/>
      <c r="F23" s="700"/>
      <c r="G23" s="700"/>
      <c r="H23" s="700"/>
      <c r="I23" s="700"/>
      <c r="J23" s="700"/>
      <c r="K23" s="700"/>
      <c r="L23" s="700"/>
      <c r="M23" s="700"/>
      <c r="N23" s="700"/>
    </row>
    <row r="24" spans="1:14">
      <c r="A24" s="700"/>
      <c r="B24" s="700"/>
      <c r="C24" s="700"/>
      <c r="D24" s="700"/>
      <c r="E24" s="700"/>
      <c r="F24" s="700"/>
      <c r="G24" s="700"/>
      <c r="H24" s="700"/>
      <c r="I24" s="700"/>
      <c r="J24" s="700"/>
      <c r="K24" s="700"/>
      <c r="L24" s="700"/>
      <c r="M24" s="700"/>
      <c r="N24" s="700"/>
    </row>
    <row r="25" spans="1:14">
      <c r="A25" s="700"/>
      <c r="B25" s="700"/>
      <c r="C25" s="700"/>
      <c r="D25" s="700"/>
      <c r="E25" s="700"/>
      <c r="F25" s="700"/>
      <c r="G25" s="700"/>
      <c r="H25" s="700"/>
      <c r="I25" s="700"/>
      <c r="J25" s="700"/>
      <c r="K25" s="700"/>
      <c r="L25" s="700"/>
      <c r="M25" s="700"/>
      <c r="N25" s="700"/>
    </row>
    <row r="26" spans="1:14">
      <c r="A26" s="700"/>
      <c r="B26" s="700"/>
      <c r="C26" s="700"/>
      <c r="D26" s="700"/>
      <c r="E26" s="700"/>
      <c r="F26" s="700"/>
      <c r="G26" s="700"/>
      <c r="H26" s="700"/>
      <c r="I26" s="700"/>
      <c r="J26" s="700"/>
      <c r="K26" s="700"/>
      <c r="L26" s="700"/>
      <c r="M26" s="700"/>
      <c r="N26" s="700"/>
    </row>
    <row r="27" spans="1:14">
      <c r="A27" s="700"/>
      <c r="B27" s="700"/>
      <c r="C27" s="700"/>
      <c r="D27" s="700"/>
      <c r="E27" s="700"/>
      <c r="F27" s="700"/>
      <c r="G27" s="700"/>
      <c r="H27" s="700"/>
      <c r="I27" s="700"/>
      <c r="J27" s="700"/>
      <c r="K27" s="700"/>
      <c r="L27" s="700"/>
      <c r="M27" s="700"/>
      <c r="N27" s="700"/>
    </row>
  </sheetData>
  <mergeCells count="9">
    <mergeCell ref="B17:L21"/>
    <mergeCell ref="A23:N27"/>
    <mergeCell ref="A1:M1"/>
    <mergeCell ref="A2:M2"/>
    <mergeCell ref="A3:M3"/>
    <mergeCell ref="N3:N7"/>
    <mergeCell ref="A4:M4"/>
    <mergeCell ref="B6:E14"/>
    <mergeCell ref="H6:L14"/>
  </mergeCells>
  <phoneticPr fontId="106"/>
  <pageMargins left="0.23622047244094491" right="0.23622047244094491" top="0.74803149606299213" bottom="0.74803149606299213" header="0.31496062992125984" footer="0.31496062992125984"/>
  <pageSetup paperSize="9" scale="110"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dimension ref="A1:S99"/>
  <sheetViews>
    <sheetView topLeftCell="C10" zoomScale="75" zoomScaleNormal="75" workbookViewId="0">
      <selection activeCell="P33" sqref="P33"/>
    </sheetView>
  </sheetViews>
  <sheetFormatPr defaultColWidth="8.88671875" defaultRowHeight="14.4"/>
  <cols>
    <col min="1" max="1" width="12.77734375" style="120" customWidth="1"/>
    <col min="2" max="2" width="25" customWidth="1"/>
    <col min="3" max="3" width="9.109375" customWidth="1"/>
    <col min="4" max="4" width="23" customWidth="1"/>
    <col min="5" max="5" width="19.44140625" customWidth="1"/>
    <col min="6" max="6" width="12.21875" customWidth="1"/>
    <col min="7" max="7" width="14.77734375" customWidth="1"/>
    <col min="8" max="8" width="20.88671875" customWidth="1"/>
    <col min="9" max="9" width="19" customWidth="1"/>
    <col min="10" max="10" width="13.21875" customWidth="1"/>
    <col min="11" max="11" width="10.88671875" customWidth="1"/>
    <col min="12" max="12" width="13" customWidth="1"/>
    <col min="13" max="13" width="16.109375" customWidth="1"/>
    <col min="14" max="14" width="30.6640625" customWidth="1"/>
    <col min="15" max="15" width="7.88671875" customWidth="1"/>
    <col min="16" max="16" width="40.44140625" style="225" customWidth="1"/>
    <col min="17" max="17" width="40.44140625" customWidth="1"/>
  </cols>
  <sheetData>
    <row r="1" spans="2:19" ht="31.2" customHeight="1">
      <c r="B1" s="126"/>
      <c r="C1" s="341" t="s">
        <v>309</v>
      </c>
      <c r="D1" s="175"/>
      <c r="E1" s="175"/>
      <c r="F1" s="175"/>
      <c r="G1" s="175" t="s">
        <v>242</v>
      </c>
      <c r="H1" s="175"/>
      <c r="I1" s="175"/>
      <c r="J1" s="175"/>
      <c r="K1" s="175"/>
      <c r="L1" s="175"/>
      <c r="M1" s="175"/>
      <c r="N1" s="175"/>
      <c r="O1" s="120"/>
      <c r="P1" s="224"/>
    </row>
    <row r="2" spans="2:19" ht="31.2" customHeight="1">
      <c r="B2" s="126"/>
      <c r="C2" s="175"/>
      <c r="D2" s="175"/>
      <c r="E2" s="175"/>
      <c r="F2" s="175"/>
      <c r="G2" s="175"/>
      <c r="H2" s="175"/>
      <c r="I2" s="175"/>
      <c r="J2" s="175" t="s">
        <v>275</v>
      </c>
      <c r="K2" s="175"/>
      <c r="L2" s="175"/>
      <c r="M2" s="175"/>
      <c r="N2" s="175"/>
      <c r="O2" s="120"/>
      <c r="P2" s="224"/>
    </row>
    <row r="3" spans="2:19" ht="298.8" customHeight="1">
      <c r="B3" s="743"/>
      <c r="C3" s="743"/>
      <c r="D3" s="743"/>
      <c r="E3" s="743"/>
      <c r="F3" s="743"/>
      <c r="G3" s="743"/>
      <c r="H3" s="743"/>
      <c r="I3" s="743"/>
      <c r="J3" s="743"/>
      <c r="K3" s="743"/>
      <c r="L3" s="743"/>
      <c r="M3" s="743"/>
      <c r="N3" s="743"/>
      <c r="O3" s="120" t="s">
        <v>204</v>
      </c>
      <c r="P3" s="224"/>
    </row>
    <row r="4" spans="2:19" ht="29.25" customHeight="1">
      <c r="B4" s="191"/>
      <c r="C4" s="192" t="s">
        <v>310</v>
      </c>
      <c r="D4" s="193"/>
      <c r="E4" s="193"/>
      <c r="F4" s="193"/>
      <c r="G4" s="194"/>
      <c r="H4" s="193"/>
      <c r="I4" s="193"/>
      <c r="J4" s="195"/>
      <c r="K4" s="195"/>
      <c r="L4" s="195"/>
      <c r="M4" s="195"/>
      <c r="N4" s="196"/>
      <c r="O4" s="120"/>
      <c r="P4" s="215"/>
    </row>
    <row r="5" spans="2:19" ht="267" customHeight="1">
      <c r="B5" s="747" t="s">
        <v>311</v>
      </c>
      <c r="C5" s="748"/>
      <c r="D5" s="748"/>
      <c r="E5" s="748"/>
      <c r="F5" s="748"/>
      <c r="G5" s="748"/>
      <c r="H5" s="748"/>
      <c r="I5" s="748"/>
      <c r="J5" s="748"/>
      <c r="K5" s="748"/>
      <c r="L5" s="748"/>
      <c r="M5" s="748"/>
      <c r="N5" s="748"/>
      <c r="O5" s="120"/>
      <c r="P5" s="379" t="s">
        <v>204</v>
      </c>
    </row>
    <row r="6" spans="2:19" ht="32.4" customHeight="1">
      <c r="B6" s="751" t="s">
        <v>234</v>
      </c>
      <c r="C6" s="752"/>
      <c r="D6" s="752"/>
      <c r="E6" s="752"/>
      <c r="F6" s="752"/>
      <c r="G6" s="752"/>
      <c r="H6" s="752"/>
      <c r="I6" s="752"/>
      <c r="J6" s="752"/>
      <c r="K6" s="752"/>
      <c r="L6" s="752"/>
      <c r="M6" s="752"/>
      <c r="N6" s="752"/>
      <c r="O6" s="120"/>
      <c r="P6" s="212"/>
    </row>
    <row r="7" spans="2:19" ht="11.4" customHeight="1">
      <c r="B7" s="749"/>
      <c r="C7" s="750"/>
      <c r="D7" s="750"/>
      <c r="E7" s="750"/>
      <c r="F7" s="750"/>
      <c r="G7" s="750"/>
      <c r="H7" s="750"/>
      <c r="I7" s="750"/>
      <c r="J7" s="750"/>
      <c r="K7" s="750"/>
      <c r="L7" s="750"/>
      <c r="M7" s="750"/>
      <c r="N7" s="750"/>
      <c r="O7" s="120"/>
      <c r="P7" s="212"/>
      <c r="R7" t="s">
        <v>220</v>
      </c>
    </row>
    <row r="8" spans="2:19" ht="21.6" customHeight="1">
      <c r="B8" s="199"/>
      <c r="C8" s="744" t="s">
        <v>312</v>
      </c>
      <c r="D8" s="744"/>
      <c r="E8" s="744"/>
      <c r="F8" s="744"/>
      <c r="G8" s="744"/>
      <c r="H8" s="744"/>
      <c r="I8" s="744"/>
      <c r="J8" s="744"/>
      <c r="K8" s="744"/>
      <c r="L8" s="744"/>
      <c r="M8" s="127" t="s">
        <v>204</v>
      </c>
      <c r="N8" s="127"/>
      <c r="O8" s="120"/>
      <c r="P8" s="235"/>
      <c r="Q8" s="395" t="s">
        <v>204</v>
      </c>
    </row>
    <row r="9" spans="2:19" ht="21.6" customHeight="1">
      <c r="B9" s="199"/>
      <c r="C9" s="745" t="s">
        <v>174</v>
      </c>
      <c r="D9" s="745"/>
      <c r="E9" s="745"/>
      <c r="F9" s="745"/>
      <c r="G9" s="745"/>
      <c r="H9" s="745"/>
      <c r="I9" s="745"/>
      <c r="J9" s="745"/>
      <c r="K9" s="745"/>
      <c r="L9" s="745"/>
      <c r="M9" s="127"/>
      <c r="N9" s="152"/>
      <c r="O9" s="120"/>
      <c r="P9" s="236"/>
    </row>
    <row r="10" spans="2:19" ht="21.6" customHeight="1">
      <c r="B10" s="127"/>
      <c r="C10" s="127"/>
      <c r="D10" s="152"/>
      <c r="E10" s="152"/>
      <c r="F10" s="152"/>
      <c r="G10" s="167"/>
      <c r="H10" s="152"/>
      <c r="I10" s="152"/>
      <c r="J10" s="152"/>
      <c r="K10" s="152"/>
      <c r="L10" s="152"/>
      <c r="M10" s="152"/>
      <c r="N10" s="152"/>
      <c r="O10" s="120"/>
      <c r="P10" s="239"/>
    </row>
    <row r="11" spans="2:19" ht="15" customHeight="1">
      <c r="B11" s="120"/>
      <c r="C11" s="120"/>
      <c r="D11" s="168"/>
      <c r="E11" s="168"/>
      <c r="F11" s="168"/>
      <c r="G11" s="169"/>
      <c r="H11" s="168"/>
      <c r="I11" s="168"/>
      <c r="J11" s="168"/>
      <c r="K11" s="168"/>
      <c r="L11" s="168"/>
      <c r="M11" s="168"/>
      <c r="N11" s="168"/>
      <c r="O11" s="120"/>
      <c r="P11" s="390">
        <f>+H13-G13</f>
        <v>1005726</v>
      </c>
      <c r="Q11" s="384"/>
      <c r="R11" s="384"/>
      <c r="S11" s="384"/>
    </row>
    <row r="12" spans="2:19" ht="13.5" customHeight="1">
      <c r="B12" s="120"/>
      <c r="C12" s="120"/>
      <c r="D12" s="170" t="s">
        <v>175</v>
      </c>
      <c r="E12" s="170"/>
      <c r="F12" s="170"/>
      <c r="G12" s="171" t="s">
        <v>176</v>
      </c>
      <c r="H12" s="172" t="s">
        <v>177</v>
      </c>
      <c r="I12" s="173" t="s">
        <v>178</v>
      </c>
      <c r="J12" s="172" t="s">
        <v>179</v>
      </c>
      <c r="K12" s="172" t="s">
        <v>180</v>
      </c>
      <c r="L12" s="174" t="s">
        <v>193</v>
      </c>
      <c r="M12" s="168"/>
      <c r="N12" s="168"/>
      <c r="O12" s="120"/>
      <c r="P12" s="239"/>
      <c r="Q12" s="384"/>
      <c r="R12" s="384"/>
      <c r="S12" s="384"/>
    </row>
    <row r="13" spans="2:19" ht="18" customHeight="1" thickBot="1">
      <c r="B13" s="120"/>
      <c r="C13" s="120"/>
      <c r="D13" s="170"/>
      <c r="E13" s="170"/>
      <c r="F13" s="201" t="s">
        <v>181</v>
      </c>
      <c r="G13" s="410">
        <v>673957661</v>
      </c>
      <c r="H13" s="410">
        <v>674963387</v>
      </c>
      <c r="I13" s="198">
        <f t="shared" ref="I13:I23" si="0">+H13/$H$13</f>
        <v>1</v>
      </c>
      <c r="J13" s="407">
        <v>6869966</v>
      </c>
      <c r="K13" s="343">
        <f>+J13/G13</f>
        <v>1.0193468221440695E-2</v>
      </c>
      <c r="L13" s="198">
        <f t="shared" ref="L13:L29" si="1">+H13/G13</f>
        <v>1.0014922688147914</v>
      </c>
      <c r="M13" s="746" t="s">
        <v>182</v>
      </c>
      <c r="N13" s="746"/>
      <c r="O13" s="391"/>
      <c r="P13" s="532"/>
      <c r="Q13" s="384"/>
      <c r="R13" s="384"/>
      <c r="S13" s="384"/>
    </row>
    <row r="14" spans="2:19" ht="17.25" customHeight="1">
      <c r="B14" s="120"/>
      <c r="C14" s="120"/>
      <c r="D14" s="170"/>
      <c r="E14" s="756" t="s">
        <v>212</v>
      </c>
      <c r="F14" s="461" t="s">
        <v>255</v>
      </c>
      <c r="G14" s="437">
        <v>103123281</v>
      </c>
      <c r="H14" s="437">
        <v>103372978</v>
      </c>
      <c r="I14" s="438">
        <f>+H14/$H$13</f>
        <v>0.15315345986314957</v>
      </c>
      <c r="J14" s="451">
        <v>1119560</v>
      </c>
      <c r="K14" s="439">
        <f>+J14/H14</f>
        <v>1.0830296482316685E-2</v>
      </c>
      <c r="L14" s="490">
        <f t="shared" si="1"/>
        <v>1.0024213446040375</v>
      </c>
      <c r="M14" s="757" t="s">
        <v>212</v>
      </c>
      <c r="N14" s="392">
        <f>+H13-G13</f>
        <v>1005726</v>
      </c>
      <c r="O14" s="391"/>
      <c r="P14" s="549"/>
      <c r="Q14" s="384"/>
      <c r="R14" s="384"/>
      <c r="S14" s="384"/>
    </row>
    <row r="15" spans="2:19" ht="17.25" customHeight="1">
      <c r="B15" s="120"/>
      <c r="C15" s="120"/>
      <c r="D15" s="170"/>
      <c r="E15" s="756"/>
      <c r="F15" s="462" t="s">
        <v>231</v>
      </c>
      <c r="G15" s="241">
        <v>4590808</v>
      </c>
      <c r="H15" s="241">
        <v>4600513</v>
      </c>
      <c r="I15" s="198">
        <f t="shared" si="0"/>
        <v>6.8159445217433699E-3</v>
      </c>
      <c r="J15" s="240">
        <v>51375</v>
      </c>
      <c r="K15" s="226">
        <f>+J15/G15</f>
        <v>1.1190840479497291E-2</v>
      </c>
      <c r="L15" s="480">
        <f t="shared" si="1"/>
        <v>1.0021140069460539</v>
      </c>
      <c r="M15" s="757"/>
      <c r="N15" s="397" t="s">
        <v>204</v>
      </c>
      <c r="O15" s="391"/>
      <c r="P15" s="549"/>
      <c r="Q15" s="238"/>
      <c r="R15" s="384"/>
      <c r="S15" s="384"/>
    </row>
    <row r="16" spans="2:19" ht="17.25" customHeight="1">
      <c r="B16" s="120"/>
      <c r="C16" s="120"/>
      <c r="D16" s="170"/>
      <c r="E16" s="756"/>
      <c r="F16" s="491" t="s">
        <v>257</v>
      </c>
      <c r="G16" s="240">
        <v>7414918</v>
      </c>
      <c r="H16" s="240">
        <v>7443151</v>
      </c>
      <c r="I16" s="198">
        <f t="shared" si="0"/>
        <v>1.102748851768459E-2</v>
      </c>
      <c r="J16" s="200">
        <v>332938</v>
      </c>
      <c r="K16" s="478">
        <f t="shared" ref="K16:K23" si="2">+J16/H16</f>
        <v>4.4730786732662016E-2</v>
      </c>
      <c r="L16" s="480">
        <f t="shared" si="1"/>
        <v>1.0038075943658447</v>
      </c>
      <c r="M16" s="393"/>
      <c r="N16" s="393"/>
      <c r="O16" s="391"/>
      <c r="P16" s="549"/>
      <c r="Q16" s="239"/>
      <c r="R16" s="384"/>
      <c r="S16" s="384"/>
    </row>
    <row r="17" spans="2:19" ht="17.25" customHeight="1">
      <c r="B17" s="120"/>
      <c r="C17" s="120"/>
      <c r="D17" s="170"/>
      <c r="E17" s="170"/>
      <c r="F17" s="491" t="s">
        <v>261</v>
      </c>
      <c r="G17" s="240">
        <v>36987682</v>
      </c>
      <c r="H17" s="240">
        <v>37020531</v>
      </c>
      <c r="I17" s="198">
        <f t="shared" si="0"/>
        <v>5.4848206159069782E-2</v>
      </c>
      <c r="J17" s="200">
        <v>698928</v>
      </c>
      <c r="K17" s="463">
        <f t="shared" si="2"/>
        <v>1.8879469881185659E-2</v>
      </c>
      <c r="L17" s="480">
        <f t="shared" si="1"/>
        <v>1.0008881064782595</v>
      </c>
      <c r="M17" s="393"/>
      <c r="N17" s="393"/>
      <c r="O17" s="391"/>
      <c r="P17" s="549"/>
      <c r="Q17" s="544"/>
      <c r="R17" s="384"/>
      <c r="S17" s="384"/>
    </row>
    <row r="18" spans="2:19" ht="17.25" customHeight="1">
      <c r="B18" s="120"/>
      <c r="C18" s="120"/>
      <c r="D18" s="170"/>
      <c r="E18" s="756" t="s">
        <v>258</v>
      </c>
      <c r="F18" s="462" t="s">
        <v>183</v>
      </c>
      <c r="G18" s="479">
        <v>10042136</v>
      </c>
      <c r="H18" s="240">
        <v>10043308</v>
      </c>
      <c r="I18" s="198">
        <f>+H18/H13</f>
        <v>1.4879781916230073E-2</v>
      </c>
      <c r="J18" s="200">
        <v>130458</v>
      </c>
      <c r="K18" s="226">
        <f t="shared" si="2"/>
        <v>1.2989544879037862E-2</v>
      </c>
      <c r="L18" s="480">
        <f t="shared" si="1"/>
        <v>1.0001167082381677</v>
      </c>
      <c r="M18" s="393"/>
      <c r="N18" s="409"/>
      <c r="O18" s="391"/>
      <c r="P18" s="549"/>
      <c r="Q18" s="238"/>
      <c r="R18" s="384"/>
      <c r="S18" s="384"/>
    </row>
    <row r="19" spans="2:19" ht="17.25" customHeight="1">
      <c r="B19" s="120"/>
      <c r="C19" s="120"/>
      <c r="D19" s="170"/>
      <c r="E19" s="756"/>
      <c r="F19" s="457" t="s">
        <v>248</v>
      </c>
      <c r="G19" s="240">
        <v>5147683</v>
      </c>
      <c r="H19" s="240">
        <v>5161209</v>
      </c>
      <c r="I19" s="198">
        <f t="shared" si="0"/>
        <v>7.6466503211973479E-3</v>
      </c>
      <c r="J19" s="200">
        <v>64158</v>
      </c>
      <c r="K19" s="226">
        <f t="shared" si="2"/>
        <v>1.2430808362924269E-2</v>
      </c>
      <c r="L19" s="480">
        <f t="shared" si="1"/>
        <v>1.0026275899273518</v>
      </c>
      <c r="M19" s="393"/>
      <c r="N19" s="393"/>
      <c r="O19" s="391"/>
      <c r="P19" s="549"/>
      <c r="Q19" s="239"/>
      <c r="R19" s="384"/>
      <c r="S19" s="384"/>
    </row>
    <row r="20" spans="2:19" ht="17.25" customHeight="1">
      <c r="B20" s="120"/>
      <c r="C20" s="120"/>
      <c r="D20" s="170"/>
      <c r="E20" s="756"/>
      <c r="F20" s="458" t="s">
        <v>249</v>
      </c>
      <c r="G20" s="240">
        <v>4060349</v>
      </c>
      <c r="H20" s="240">
        <v>4061383</v>
      </c>
      <c r="I20" s="198">
        <f t="shared" si="0"/>
        <v>6.0171900850082699E-3</v>
      </c>
      <c r="J20" s="200">
        <v>144835</v>
      </c>
      <c r="K20" s="469">
        <f t="shared" si="2"/>
        <v>3.5661497573609778E-2</v>
      </c>
      <c r="L20" s="480">
        <f t="shared" si="1"/>
        <v>1.000254657912411</v>
      </c>
      <c r="M20" s="393"/>
      <c r="N20" s="393"/>
      <c r="O20" s="391"/>
      <c r="P20" s="549"/>
      <c r="Q20" s="385"/>
      <c r="R20" s="384"/>
      <c r="S20" s="384"/>
    </row>
    <row r="21" spans="2:19" ht="17.25" customHeight="1">
      <c r="B21" s="120"/>
      <c r="C21" s="120"/>
      <c r="D21" s="170"/>
      <c r="E21" s="756"/>
      <c r="F21" s="457" t="s">
        <v>250</v>
      </c>
      <c r="G21" s="241">
        <v>17042722</v>
      </c>
      <c r="H21" s="241">
        <v>17042722</v>
      </c>
      <c r="I21" s="198">
        <f t="shared" si="0"/>
        <v>2.5249846626125217E-2</v>
      </c>
      <c r="J21" s="453">
        <v>101492</v>
      </c>
      <c r="K21" s="226">
        <f t="shared" si="2"/>
        <v>5.9551519997803164E-3</v>
      </c>
      <c r="L21" s="480">
        <f t="shared" si="1"/>
        <v>1</v>
      </c>
      <c r="M21" s="393"/>
      <c r="N21" s="393"/>
      <c r="O21" s="391"/>
      <c r="P21" s="549"/>
      <c r="Q21" s="238"/>
      <c r="R21" s="384"/>
      <c r="S21" s="384"/>
    </row>
    <row r="22" spans="2:19" ht="17.25" customHeight="1">
      <c r="B22" s="120"/>
      <c r="C22" s="120"/>
      <c r="D22" s="170"/>
      <c r="E22" s="756"/>
      <c r="F22" s="457" t="s">
        <v>251</v>
      </c>
      <c r="G22" s="440">
        <v>7566265</v>
      </c>
      <c r="H22" s="440">
        <v>7567619</v>
      </c>
      <c r="I22" s="198">
        <f t="shared" si="0"/>
        <v>1.1211895557232647E-2</v>
      </c>
      <c r="J22" s="200">
        <v>144835</v>
      </c>
      <c r="K22" s="463">
        <f>+J22/H22</f>
        <v>1.9138780638930156E-2</v>
      </c>
      <c r="L22" s="480">
        <f t="shared" si="1"/>
        <v>1.0001789522307241</v>
      </c>
      <c r="M22" s="758" t="s">
        <v>313</v>
      </c>
      <c r="N22" s="753"/>
      <c r="O22" s="391"/>
      <c r="P22" s="549"/>
      <c r="Q22" s="239"/>
      <c r="R22" s="384"/>
      <c r="S22" s="384"/>
    </row>
    <row r="23" spans="2:19" ht="17.25" customHeight="1">
      <c r="B23" s="120"/>
      <c r="C23" s="120"/>
      <c r="D23" s="170"/>
      <c r="E23" s="756"/>
      <c r="F23" s="457" t="s">
        <v>252</v>
      </c>
      <c r="G23" s="440">
        <v>44686001</v>
      </c>
      <c r="H23" s="440">
        <v>44687025</v>
      </c>
      <c r="I23" s="198">
        <f t="shared" si="0"/>
        <v>6.620659114358747E-2</v>
      </c>
      <c r="J23" s="441">
        <v>530764</v>
      </c>
      <c r="K23" s="226">
        <f t="shared" si="2"/>
        <v>1.1877362612525671E-2</v>
      </c>
      <c r="L23" s="480">
        <f t="shared" si="1"/>
        <v>1.0000229154539919</v>
      </c>
      <c r="M23" s="393"/>
      <c r="N23" s="393"/>
      <c r="O23" s="391"/>
      <c r="P23" s="549"/>
      <c r="Q23" s="385"/>
      <c r="R23" s="384"/>
      <c r="S23" s="384"/>
    </row>
    <row r="24" spans="2:19" ht="17.25" customHeight="1">
      <c r="B24" s="120"/>
      <c r="C24" s="120"/>
      <c r="D24" s="170"/>
      <c r="E24" s="756"/>
      <c r="F24" s="459" t="s">
        <v>253</v>
      </c>
      <c r="G24" s="454">
        <v>1576640</v>
      </c>
      <c r="H24" s="454">
        <v>1576795</v>
      </c>
      <c r="I24" s="198">
        <f>+G24/$H$13</f>
        <v>2.3358896650789739E-3</v>
      </c>
      <c r="J24" s="455">
        <v>30641</v>
      </c>
      <c r="K24" s="463">
        <f>+J24/G24</f>
        <v>1.9434366754617415E-2</v>
      </c>
      <c r="L24" s="480">
        <f t="shared" si="1"/>
        <v>1.0000983103308301</v>
      </c>
      <c r="M24" s="393"/>
      <c r="N24" s="160"/>
      <c r="O24" s="391"/>
      <c r="P24" s="549"/>
      <c r="Q24" s="238"/>
      <c r="R24" s="384"/>
      <c r="S24" s="384"/>
    </row>
    <row r="25" spans="2:19" ht="17.25" customHeight="1">
      <c r="B25" s="120"/>
      <c r="C25" s="120"/>
      <c r="D25" s="170"/>
      <c r="E25" s="756"/>
      <c r="F25" s="460" t="s">
        <v>256</v>
      </c>
      <c r="G25" s="344">
        <v>21841651</v>
      </c>
      <c r="H25" s="344">
        <v>21932062</v>
      </c>
      <c r="I25" s="198">
        <f t="shared" ref="I25:I29" si="3">+H25/$H$13</f>
        <v>3.2493706210467384E-2</v>
      </c>
      <c r="J25" s="200">
        <v>388033</v>
      </c>
      <c r="K25" s="463">
        <f>+J25/H25</f>
        <v>1.7692499683796263E-2</v>
      </c>
      <c r="L25" s="480">
        <f t="shared" si="1"/>
        <v>1.0041393848844118</v>
      </c>
      <c r="M25" s="754" t="s">
        <v>204</v>
      </c>
      <c r="N25" s="754"/>
      <c r="O25" s="391"/>
      <c r="P25" s="549"/>
      <c r="Q25" s="239"/>
      <c r="R25" s="384"/>
      <c r="S25" s="384"/>
    </row>
    <row r="26" spans="2:19" ht="17.25" customHeight="1">
      <c r="B26" s="120"/>
      <c r="C26" s="120"/>
      <c r="D26" s="170"/>
      <c r="E26" s="756"/>
      <c r="F26" s="487" t="s">
        <v>254</v>
      </c>
      <c r="G26" s="344">
        <v>13755956</v>
      </c>
      <c r="H26" s="344">
        <v>13763336</v>
      </c>
      <c r="I26" s="198">
        <f t="shared" si="3"/>
        <v>2.0391233458119412E-2</v>
      </c>
      <c r="J26" s="200">
        <v>119380</v>
      </c>
      <c r="K26" s="226">
        <f t="shared" ref="K26:K29" si="4">+J26/H26</f>
        <v>8.6737692082791557E-3</v>
      </c>
      <c r="L26" s="480">
        <f t="shared" si="1"/>
        <v>1.0005364948826529</v>
      </c>
      <c r="M26" s="393"/>
      <c r="N26" s="393"/>
      <c r="O26" s="391"/>
      <c r="P26" s="549"/>
      <c r="Q26" s="385"/>
      <c r="R26" s="384"/>
      <c r="S26" s="384"/>
    </row>
    <row r="27" spans="2:19" ht="17.25" customHeight="1">
      <c r="B27" s="120"/>
      <c r="C27" s="120"/>
      <c r="D27" s="170"/>
      <c r="E27" s="170"/>
      <c r="F27" s="492" t="s">
        <v>232</v>
      </c>
      <c r="G27" s="344">
        <v>39786983</v>
      </c>
      <c r="H27" s="344">
        <v>39813898</v>
      </c>
      <c r="I27" s="198">
        <f t="shared" si="3"/>
        <v>5.8986752121415437E-2</v>
      </c>
      <c r="J27" s="200">
        <v>165918</v>
      </c>
      <c r="K27" s="226">
        <f t="shared" si="4"/>
        <v>4.1673387519101995E-3</v>
      </c>
      <c r="L27" s="480">
        <f t="shared" si="1"/>
        <v>1.000676477530352</v>
      </c>
      <c r="M27" s="393"/>
      <c r="N27" s="393"/>
      <c r="O27" s="391"/>
      <c r="P27" s="549"/>
      <c r="Q27" s="238"/>
      <c r="R27" s="384"/>
      <c r="S27" s="384"/>
    </row>
    <row r="28" spans="2:19" ht="22.2" customHeight="1" thickBot="1">
      <c r="B28" s="120"/>
      <c r="C28" s="120"/>
      <c r="D28" s="170"/>
      <c r="E28" s="170"/>
      <c r="F28" s="493" t="s">
        <v>192</v>
      </c>
      <c r="G28" s="452">
        <v>38002114</v>
      </c>
      <c r="H28" s="452">
        <v>38111063</v>
      </c>
      <c r="I28" s="442">
        <f t="shared" si="3"/>
        <v>5.6463896759484523E-2</v>
      </c>
      <c r="J28" s="488">
        <v>167812</v>
      </c>
      <c r="K28" s="456">
        <f t="shared" si="4"/>
        <v>4.4032358793036032E-3</v>
      </c>
      <c r="L28" s="489">
        <f t="shared" si="1"/>
        <v>1.0028669194561124</v>
      </c>
      <c r="M28" s="420"/>
      <c r="N28" s="393"/>
      <c r="O28" s="391"/>
      <c r="P28" s="549"/>
      <c r="Q28" s="239"/>
      <c r="R28" s="384"/>
      <c r="S28" s="384"/>
    </row>
    <row r="29" spans="2:19" ht="22.2" customHeight="1">
      <c r="B29" s="120"/>
      <c r="C29" s="120"/>
      <c r="D29" s="464"/>
      <c r="E29" s="755" t="s">
        <v>259</v>
      </c>
      <c r="F29" s="481" t="s">
        <v>202</v>
      </c>
      <c r="G29" s="482">
        <v>33098835</v>
      </c>
      <c r="H29" s="482">
        <v>33194709</v>
      </c>
      <c r="I29" s="483">
        <f t="shared" si="3"/>
        <v>4.9180014263499598E-2</v>
      </c>
      <c r="J29" s="484">
        <v>72214</v>
      </c>
      <c r="K29" s="485">
        <f t="shared" si="4"/>
        <v>2.1754671806280936E-3</v>
      </c>
      <c r="L29" s="486">
        <f t="shared" si="1"/>
        <v>1.0028965974180057</v>
      </c>
      <c r="M29" s="753" t="s">
        <v>274</v>
      </c>
      <c r="N29" s="753"/>
      <c r="O29" s="391"/>
      <c r="P29" s="549"/>
      <c r="Q29" s="385"/>
      <c r="R29" s="384"/>
      <c r="S29" s="384"/>
    </row>
    <row r="30" spans="2:19" ht="24.6" customHeight="1" thickBot="1">
      <c r="B30" s="125"/>
      <c r="C30" s="120"/>
      <c r="D30" s="223"/>
      <c r="E30" s="755"/>
      <c r="F30" s="533" t="s">
        <v>267</v>
      </c>
      <c r="G30" s="534">
        <v>4903521</v>
      </c>
      <c r="H30" s="534">
        <v>4903524</v>
      </c>
      <c r="I30" s="535">
        <f>+H30/$H$13</f>
        <v>7.2648740575316567E-3</v>
      </c>
      <c r="J30" s="536">
        <v>101040</v>
      </c>
      <c r="K30" s="543">
        <f>+J30/H30</f>
        <v>2.0605588960102977E-2</v>
      </c>
      <c r="L30" s="537">
        <f>+H30/G30</f>
        <v>1.0000006118052722</v>
      </c>
      <c r="M30" s="753"/>
      <c r="N30" s="753"/>
      <c r="O30" s="391"/>
      <c r="P30" s="549"/>
      <c r="Q30" s="238"/>
      <c r="R30" s="384"/>
      <c r="S30" s="384"/>
    </row>
    <row r="31" spans="2:19" ht="17.399999999999999" customHeight="1">
      <c r="B31" s="120"/>
      <c r="C31" s="120"/>
      <c r="D31" s="120"/>
      <c r="E31" s="120"/>
      <c r="F31" s="120"/>
      <c r="G31" s="120"/>
      <c r="H31" s="120"/>
      <c r="I31" s="120"/>
      <c r="J31" s="120"/>
      <c r="K31" s="120"/>
      <c r="L31" s="120"/>
      <c r="M31" s="391"/>
      <c r="N31" s="391"/>
      <c r="O31" s="391"/>
      <c r="P31" s="549"/>
      <c r="Q31" s="239"/>
      <c r="R31" s="384"/>
      <c r="S31" s="384"/>
    </row>
    <row r="32" spans="2:19" ht="21.6" customHeight="1">
      <c r="B32" s="160"/>
      <c r="C32" s="160"/>
      <c r="D32" s="160"/>
      <c r="E32" s="160"/>
      <c r="F32" s="160"/>
      <c r="G32" s="160"/>
      <c r="H32" s="160"/>
      <c r="I32" s="160"/>
      <c r="J32" s="160"/>
      <c r="K32" s="160"/>
      <c r="L32" s="725"/>
      <c r="M32" s="725"/>
      <c r="N32" s="725"/>
      <c r="O32" s="391"/>
      <c r="P32" s="549"/>
      <c r="Q32" s="385"/>
      <c r="R32" s="384"/>
      <c r="S32" s="384"/>
    </row>
    <row r="33" spans="2:19" ht="21.6" customHeight="1">
      <c r="B33" s="160"/>
      <c r="C33" s="160"/>
      <c r="D33" s="160"/>
      <c r="E33" s="160"/>
      <c r="F33" s="160"/>
      <c r="G33" s="160"/>
      <c r="H33" s="160"/>
      <c r="I33" s="160"/>
      <c r="J33" s="160"/>
      <c r="K33" s="160"/>
      <c r="L33" s="725"/>
      <c r="M33" s="725"/>
      <c r="N33" s="725"/>
      <c r="O33" s="391" t="s">
        <v>204</v>
      </c>
      <c r="P33" s="549"/>
      <c r="Q33" s="238"/>
      <c r="R33" s="384"/>
      <c r="S33" s="384"/>
    </row>
    <row r="34" spans="2:19" ht="21.6" customHeight="1">
      <c r="B34" s="160"/>
      <c r="C34" s="160"/>
      <c r="D34" s="160"/>
      <c r="E34" s="160"/>
      <c r="F34" s="160"/>
      <c r="G34" s="160"/>
      <c r="H34" s="160"/>
      <c r="I34" s="160"/>
      <c r="J34" s="160"/>
      <c r="K34" s="160"/>
      <c r="L34" s="725"/>
      <c r="M34" s="725"/>
      <c r="N34" s="725"/>
      <c r="O34" s="394"/>
      <c r="P34" s="549"/>
      <c r="Q34" s="239"/>
      <c r="R34" s="384"/>
      <c r="S34" s="384"/>
    </row>
    <row r="35" spans="2:19" ht="21.6" customHeight="1">
      <c r="B35" s="160"/>
      <c r="C35" s="160"/>
      <c r="D35" s="160"/>
      <c r="E35" s="160"/>
      <c r="F35" s="160"/>
      <c r="G35" s="160"/>
      <c r="H35" s="160"/>
      <c r="I35" s="160"/>
      <c r="J35" s="160"/>
      <c r="K35" s="160"/>
      <c r="L35" s="725"/>
      <c r="M35" s="725"/>
      <c r="N35" s="725"/>
      <c r="O35" s="394"/>
      <c r="P35" s="549"/>
      <c r="Q35" s="385"/>
      <c r="R35" s="384"/>
      <c r="S35" s="384"/>
    </row>
    <row r="36" spans="2:19" ht="21.6" customHeight="1">
      <c r="B36" s="160"/>
      <c r="C36" s="160"/>
      <c r="D36" s="160"/>
      <c r="E36" s="160"/>
      <c r="F36" s="160"/>
      <c r="G36" s="160"/>
      <c r="H36" s="160"/>
      <c r="I36" s="160"/>
      <c r="J36" s="160"/>
      <c r="K36" s="160"/>
      <c r="L36" s="725"/>
      <c r="M36" s="725"/>
      <c r="N36" s="725"/>
      <c r="O36" s="394"/>
      <c r="P36" s="549"/>
      <c r="Q36" s="238"/>
      <c r="R36" s="384"/>
      <c r="S36" s="384"/>
    </row>
    <row r="37" spans="2:19" ht="21.6" customHeight="1">
      <c r="B37" s="378"/>
      <c r="C37" s="160"/>
      <c r="D37" s="160"/>
      <c r="E37" s="160"/>
      <c r="F37" s="160"/>
      <c r="G37" s="160"/>
      <c r="H37" s="160"/>
      <c r="I37" s="160"/>
      <c r="J37" s="160"/>
      <c r="K37" s="160"/>
      <c r="L37" s="725"/>
      <c r="M37" s="725"/>
      <c r="N37" s="725"/>
      <c r="O37" s="394"/>
      <c r="P37" s="544"/>
      <c r="Q37" s="239"/>
      <c r="R37" s="384"/>
      <c r="S37" s="384"/>
    </row>
    <row r="38" spans="2:19" ht="21.6" customHeight="1">
      <c r="B38" s="160"/>
      <c r="C38" s="160"/>
      <c r="D38" s="160"/>
      <c r="E38" s="160"/>
      <c r="F38" s="160"/>
      <c r="G38" s="160"/>
      <c r="H38" s="160"/>
      <c r="I38" s="160"/>
      <c r="J38" s="160"/>
      <c r="K38" s="160"/>
      <c r="L38" s="725"/>
      <c r="M38" s="725"/>
      <c r="N38" s="725"/>
      <c r="O38" s="394"/>
      <c r="P38" s="544"/>
      <c r="Q38" s="385"/>
      <c r="R38" s="384"/>
      <c r="S38" s="384"/>
    </row>
    <row r="39" spans="2:19" ht="21.6" customHeight="1">
      <c r="B39" s="160"/>
      <c r="C39" s="160"/>
      <c r="D39" s="160"/>
      <c r="E39" s="160"/>
      <c r="F39" s="160"/>
      <c r="G39" s="160"/>
      <c r="H39" s="160"/>
      <c r="I39" s="160"/>
      <c r="J39" s="160"/>
      <c r="K39" s="160"/>
      <c r="L39" s="725"/>
      <c r="M39" s="725"/>
      <c r="N39" s="725"/>
      <c r="O39" s="394"/>
      <c r="P39" s="549"/>
      <c r="Q39" s="238"/>
      <c r="R39" s="384"/>
      <c r="S39" s="384"/>
    </row>
    <row r="40" spans="2:19" ht="21.6" customHeight="1">
      <c r="B40" s="160"/>
      <c r="C40" s="160"/>
      <c r="D40" s="160"/>
      <c r="E40" s="160"/>
      <c r="F40" s="160"/>
      <c r="G40" s="160"/>
      <c r="H40" s="160"/>
      <c r="I40" s="160"/>
      <c r="J40" s="160"/>
      <c r="K40" s="160"/>
      <c r="L40" s="725"/>
      <c r="M40" s="725"/>
      <c r="N40" s="725"/>
      <c r="O40" s="394"/>
      <c r="P40" s="549"/>
      <c r="Q40" s="239"/>
      <c r="R40" s="384"/>
      <c r="S40" s="384"/>
    </row>
    <row r="41" spans="2:19" ht="21.6" customHeight="1">
      <c r="B41" s="160"/>
      <c r="C41" s="160"/>
      <c r="D41" s="160"/>
      <c r="E41" s="160"/>
      <c r="F41" s="160"/>
      <c r="G41" s="160"/>
      <c r="H41" s="160"/>
      <c r="I41" s="160"/>
      <c r="J41" s="160"/>
      <c r="K41" s="160"/>
      <c r="L41" s="725"/>
      <c r="M41" s="725"/>
      <c r="N41" s="725"/>
      <c r="O41" s="394"/>
      <c r="P41" s="549"/>
      <c r="Q41" s="385"/>
      <c r="R41" s="384"/>
      <c r="S41" s="384"/>
    </row>
    <row r="42" spans="2:19" ht="21.6" customHeight="1">
      <c r="B42" s="160"/>
      <c r="C42" s="160"/>
      <c r="D42" s="160"/>
      <c r="E42" s="160"/>
      <c r="F42" s="160"/>
      <c r="G42" s="160"/>
      <c r="H42" s="160"/>
      <c r="I42" s="160"/>
      <c r="J42" s="160"/>
      <c r="K42" s="160"/>
      <c r="L42" s="725"/>
      <c r="M42" s="725"/>
      <c r="N42" s="725"/>
      <c r="O42" s="394"/>
      <c r="P42" s="549"/>
      <c r="Q42" s="238"/>
      <c r="R42" s="384"/>
      <c r="S42" s="384"/>
    </row>
    <row r="43" spans="2:19" ht="21.6" customHeight="1">
      <c r="B43" s="120"/>
      <c r="C43" s="120"/>
      <c r="D43" s="120"/>
      <c r="E43" s="120"/>
      <c r="F43" s="120"/>
      <c r="G43" s="120"/>
      <c r="H43" s="120"/>
      <c r="I43" s="120"/>
      <c r="J43" s="120" t="s">
        <v>241</v>
      </c>
      <c r="K43" s="120"/>
      <c r="L43" s="725"/>
      <c r="M43" s="725"/>
      <c r="N43" s="725"/>
      <c r="O43" s="394"/>
      <c r="P43" s="549"/>
      <c r="Q43" s="239"/>
      <c r="R43" s="384"/>
      <c r="S43" s="384"/>
    </row>
    <row r="44" spans="2:19" ht="21.6" customHeight="1">
      <c r="B44" s="120"/>
      <c r="C44" s="120"/>
      <c r="D44" s="120"/>
      <c r="E44" s="120"/>
      <c r="F44" s="120"/>
      <c r="G44" s="120"/>
      <c r="H44" s="120"/>
      <c r="I44" s="120"/>
      <c r="J44" s="120"/>
      <c r="K44" s="120"/>
      <c r="L44" s="725"/>
      <c r="M44" s="725"/>
      <c r="N44" s="725"/>
      <c r="O44" s="394"/>
      <c r="P44" s="549"/>
      <c r="Q44" s="385"/>
      <c r="R44" s="384"/>
      <c r="S44" s="384"/>
    </row>
    <row r="45" spans="2:19" ht="32.4">
      <c r="B45" s="722" t="s">
        <v>184</v>
      </c>
      <c r="C45" s="722"/>
      <c r="D45" s="722"/>
      <c r="E45" s="722"/>
      <c r="F45" s="722"/>
      <c r="G45" s="722"/>
      <c r="H45" s="722"/>
      <c r="I45" s="131"/>
      <c r="J45" s="130"/>
      <c r="K45" s="120"/>
      <c r="L45" s="120"/>
      <c r="M45" s="120"/>
      <c r="N45" s="120"/>
      <c r="O45" s="120"/>
      <c r="P45" s="549"/>
      <c r="Q45" s="239"/>
    </row>
    <row r="46" spans="2:19" ht="18">
      <c r="B46" s="161" t="s">
        <v>137</v>
      </c>
      <c r="C46" s="120"/>
      <c r="D46" s="120"/>
      <c r="E46" s="120"/>
      <c r="F46" s="120"/>
      <c r="G46" s="120"/>
      <c r="H46" s="120"/>
      <c r="I46" s="120"/>
      <c r="J46" s="120"/>
      <c r="K46" s="120"/>
      <c r="L46" s="120"/>
      <c r="M46" s="120"/>
      <c r="N46" s="120"/>
      <c r="O46" s="120"/>
      <c r="P46" s="549"/>
      <c r="Q46" s="385"/>
    </row>
    <row r="47" spans="2:19" ht="18">
      <c r="B47" s="723" t="s">
        <v>138</v>
      </c>
      <c r="C47" s="723"/>
      <c r="D47" s="723"/>
      <c r="E47" s="723"/>
      <c r="F47" s="723"/>
      <c r="G47" s="723"/>
      <c r="H47" s="723"/>
      <c r="I47" s="723"/>
      <c r="J47" s="723"/>
      <c r="K47" s="723"/>
      <c r="L47" s="723"/>
      <c r="M47" s="723"/>
      <c r="N47" s="120"/>
      <c r="O47" s="120"/>
    </row>
    <row r="48" spans="2:19" ht="18">
      <c r="B48" s="724" t="s">
        <v>139</v>
      </c>
      <c r="C48" s="724"/>
      <c r="D48" s="724"/>
      <c r="E48" s="724"/>
      <c r="F48" s="724"/>
      <c r="G48" s="724"/>
      <c r="H48" s="724"/>
      <c r="I48" s="724"/>
      <c r="J48" s="724"/>
      <c r="K48" s="724"/>
      <c r="L48" s="724"/>
      <c r="M48" s="724"/>
      <c r="N48" s="120"/>
      <c r="O48" s="120"/>
    </row>
    <row r="49" spans="2:15" ht="22.5" customHeight="1">
      <c r="B49" s="730" t="s">
        <v>199</v>
      </c>
      <c r="C49" s="731"/>
      <c r="D49" s="731"/>
      <c r="E49" s="731"/>
      <c r="F49" s="731"/>
      <c r="G49" s="731"/>
      <c r="H49" s="731"/>
      <c r="I49" s="731"/>
      <c r="J49" s="731"/>
      <c r="K49" s="731"/>
      <c r="L49" s="731"/>
      <c r="M49" s="732"/>
      <c r="N49" s="726" t="s">
        <v>185</v>
      </c>
      <c r="O49" s="120"/>
    </row>
    <row r="50" spans="2:15" ht="22.5" customHeight="1">
      <c r="B50" s="186" t="s">
        <v>205</v>
      </c>
      <c r="C50" s="184"/>
      <c r="D50" s="184"/>
      <c r="E50" s="184"/>
      <c r="F50" s="184"/>
      <c r="G50" s="184"/>
      <c r="H50" s="184"/>
      <c r="I50" s="184"/>
      <c r="J50" s="184"/>
      <c r="K50" s="184"/>
      <c r="L50" s="184"/>
      <c r="M50" s="185"/>
      <c r="N50" s="726"/>
      <c r="O50" s="120"/>
    </row>
    <row r="51" spans="2:15" ht="18">
      <c r="B51" s="723" t="s">
        <v>195</v>
      </c>
      <c r="C51" s="723"/>
      <c r="D51" s="723"/>
      <c r="E51" s="723"/>
      <c r="F51" s="723"/>
      <c r="G51" s="723"/>
      <c r="H51" s="723"/>
      <c r="I51" s="723"/>
      <c r="J51" s="723"/>
      <c r="K51" s="723"/>
      <c r="L51" s="723"/>
      <c r="M51" s="723"/>
      <c r="N51" s="726"/>
      <c r="O51" s="120"/>
    </row>
    <row r="52" spans="2:15" ht="18">
      <c r="B52" s="724" t="s">
        <v>196</v>
      </c>
      <c r="C52" s="724"/>
      <c r="D52" s="724"/>
      <c r="E52" s="724"/>
      <c r="F52" s="724"/>
      <c r="G52" s="724"/>
      <c r="H52" s="724"/>
      <c r="I52" s="724"/>
      <c r="J52" s="724"/>
      <c r="K52" s="724"/>
      <c r="L52" s="724"/>
      <c r="M52" s="724"/>
      <c r="N52" s="726"/>
      <c r="O52" s="120"/>
    </row>
    <row r="53" spans="2:15" ht="18">
      <c r="B53" s="723" t="s">
        <v>197</v>
      </c>
      <c r="C53" s="723"/>
      <c r="D53" s="723"/>
      <c r="E53" s="723"/>
      <c r="F53" s="723"/>
      <c r="G53" s="723"/>
      <c r="H53" s="723"/>
      <c r="I53" s="723"/>
      <c r="J53" s="723"/>
      <c r="K53" s="723"/>
      <c r="L53" s="723"/>
      <c r="M53" s="723"/>
      <c r="N53" s="726"/>
      <c r="O53" s="120"/>
    </row>
    <row r="54" spans="2:15" ht="18">
      <c r="B54" s="723" t="s">
        <v>198</v>
      </c>
      <c r="C54" s="723"/>
      <c r="D54" s="723"/>
      <c r="E54" s="723"/>
      <c r="F54" s="723"/>
      <c r="G54" s="723"/>
      <c r="H54" s="723"/>
      <c r="I54" s="723"/>
      <c r="J54" s="723"/>
      <c r="K54" s="723"/>
      <c r="L54" s="723"/>
      <c r="M54" s="723"/>
      <c r="N54" s="726"/>
      <c r="O54" s="120"/>
    </row>
    <row r="55" spans="2:15" ht="18">
      <c r="B55" s="133"/>
      <c r="M55" s="120"/>
      <c r="N55" s="726"/>
      <c r="O55" s="120"/>
    </row>
    <row r="56" spans="2:15" ht="17.25" customHeight="1">
      <c r="B56" s="727" t="s">
        <v>140</v>
      </c>
      <c r="C56" s="728"/>
      <c r="D56" s="728"/>
      <c r="E56" s="728"/>
      <c r="F56" s="728"/>
      <c r="G56" s="728"/>
      <c r="H56" s="728"/>
      <c r="I56" s="728"/>
      <c r="J56" s="728"/>
      <c r="K56" s="728"/>
      <c r="L56" s="728"/>
      <c r="M56" s="729"/>
      <c r="N56" s="726"/>
      <c r="O56" s="120"/>
    </row>
    <row r="57" spans="2:15" ht="17.25" customHeight="1">
      <c r="B57" s="727" t="s">
        <v>141</v>
      </c>
      <c r="C57" s="728"/>
      <c r="D57" s="728"/>
      <c r="E57" s="728"/>
      <c r="F57" s="728"/>
      <c r="G57" s="728"/>
      <c r="H57" s="728"/>
      <c r="I57" s="728"/>
      <c r="J57" s="728"/>
      <c r="K57" s="728"/>
      <c r="L57" s="728"/>
      <c r="M57" s="729"/>
      <c r="N57" s="726"/>
      <c r="O57" s="120"/>
    </row>
    <row r="58" spans="2:15" ht="17.25" customHeight="1">
      <c r="B58" s="727" t="s">
        <v>142</v>
      </c>
      <c r="C58" s="728"/>
      <c r="D58" s="728"/>
      <c r="E58" s="728"/>
      <c r="F58" s="728"/>
      <c r="G58" s="728"/>
      <c r="H58" s="728"/>
      <c r="I58" s="728"/>
      <c r="J58" s="728"/>
      <c r="K58" s="728"/>
      <c r="L58" s="728"/>
      <c r="M58" s="729"/>
      <c r="N58" s="726"/>
      <c r="O58" s="120"/>
    </row>
    <row r="59" spans="2:15" ht="18">
      <c r="B59" s="727" t="s">
        <v>143</v>
      </c>
      <c r="C59" s="728"/>
      <c r="D59" s="728"/>
      <c r="E59" s="728"/>
      <c r="F59" s="728"/>
      <c r="G59" s="728"/>
      <c r="H59" s="728"/>
      <c r="I59" s="728"/>
      <c r="J59" s="728"/>
      <c r="K59" s="728"/>
      <c r="L59" s="728"/>
      <c r="M59" s="729"/>
      <c r="N59" s="726"/>
      <c r="O59" s="120"/>
    </row>
    <row r="60" spans="2:15" ht="18">
      <c r="B60" s="727" t="s">
        <v>144</v>
      </c>
      <c r="C60" s="728"/>
      <c r="D60" s="728"/>
      <c r="E60" s="728"/>
      <c r="F60" s="728"/>
      <c r="G60" s="728"/>
      <c r="H60" s="728"/>
      <c r="I60" s="728"/>
      <c r="J60" s="728"/>
      <c r="K60" s="728"/>
      <c r="L60" s="728"/>
      <c r="M60" s="729"/>
      <c r="N60" s="726"/>
      <c r="O60" s="120"/>
    </row>
    <row r="61" spans="2:15" ht="18">
      <c r="B61" s="733" t="s">
        <v>145</v>
      </c>
      <c r="C61" s="734"/>
      <c r="D61" s="734"/>
      <c r="E61" s="734"/>
      <c r="F61" s="734"/>
      <c r="G61" s="734"/>
      <c r="H61" s="734"/>
      <c r="I61" s="734"/>
      <c r="J61" s="734"/>
      <c r="K61" s="734"/>
      <c r="L61" s="734"/>
      <c r="M61" s="735"/>
      <c r="N61" s="120"/>
      <c r="O61" s="120"/>
    </row>
    <row r="62" spans="2:15" ht="18">
      <c r="B62" s="736" t="s">
        <v>146</v>
      </c>
      <c r="C62" s="737"/>
      <c r="D62" s="737"/>
      <c r="E62" s="737"/>
      <c r="F62" s="737"/>
      <c r="G62" s="737"/>
      <c r="H62" s="737"/>
      <c r="I62" s="737"/>
      <c r="J62" s="737"/>
      <c r="K62" s="737"/>
      <c r="L62" s="737"/>
      <c r="M62" s="738"/>
      <c r="N62" s="120"/>
      <c r="O62" s="120"/>
    </row>
    <row r="63" spans="2:15" ht="18">
      <c r="B63" s="727" t="s">
        <v>203</v>
      </c>
      <c r="C63" s="728"/>
      <c r="D63" s="728"/>
      <c r="E63" s="728"/>
      <c r="F63" s="728"/>
      <c r="G63" s="728"/>
      <c r="H63" s="728"/>
      <c r="I63" s="728"/>
      <c r="J63" s="728"/>
      <c r="K63" s="728"/>
      <c r="L63" s="728"/>
      <c r="M63" s="729"/>
      <c r="N63" s="120"/>
      <c r="O63" s="120"/>
    </row>
    <row r="64" spans="2:15" ht="18">
      <c r="B64" s="133"/>
      <c r="M64" s="120"/>
      <c r="N64" s="120"/>
      <c r="O64" s="120"/>
    </row>
    <row r="65" spans="1:16" ht="18.600000000000001" thickBot="1">
      <c r="B65" s="133"/>
      <c r="M65" s="120"/>
      <c r="N65" s="120"/>
      <c r="O65" s="120"/>
    </row>
    <row r="66" spans="1:16" ht="20.25" customHeight="1">
      <c r="B66" s="739" t="s">
        <v>147</v>
      </c>
      <c r="C66" s="739" t="s">
        <v>148</v>
      </c>
      <c r="D66" s="739" t="s">
        <v>149</v>
      </c>
      <c r="E66" s="739" t="s">
        <v>150</v>
      </c>
      <c r="F66" s="134" t="s">
        <v>151</v>
      </c>
      <c r="G66" s="154" t="s">
        <v>211</v>
      </c>
      <c r="H66" s="741" t="s">
        <v>210</v>
      </c>
      <c r="I66" s="741" t="s">
        <v>153</v>
      </c>
      <c r="J66" s="741" t="s">
        <v>154</v>
      </c>
      <c r="K66" s="741" t="s">
        <v>186</v>
      </c>
      <c r="L66" s="739" t="s">
        <v>155</v>
      </c>
      <c r="M66" s="739" t="s">
        <v>206</v>
      </c>
      <c r="N66" s="120"/>
      <c r="O66" s="120"/>
    </row>
    <row r="67" spans="1:16" ht="18.600000000000001" thickBot="1">
      <c r="B67" s="740"/>
      <c r="C67" s="740"/>
      <c r="D67" s="740"/>
      <c r="E67" s="740"/>
      <c r="F67" s="135" t="s">
        <v>152</v>
      </c>
      <c r="G67" s="155"/>
      <c r="H67" s="742"/>
      <c r="I67" s="742"/>
      <c r="J67" s="742"/>
      <c r="K67" s="742"/>
      <c r="L67" s="740"/>
      <c r="M67" s="740"/>
      <c r="N67" s="120"/>
      <c r="O67" s="120"/>
    </row>
    <row r="68" spans="1:16" ht="18.600000000000001" thickBot="1">
      <c r="B68" s="136">
        <v>1</v>
      </c>
      <c r="C68" s="137" t="s">
        <v>156</v>
      </c>
      <c r="D68" s="138"/>
      <c r="E68" s="138"/>
      <c r="F68" s="138"/>
      <c r="G68" s="156"/>
      <c r="H68" s="138"/>
      <c r="I68" s="138"/>
      <c r="J68" s="138"/>
      <c r="K68" s="139" t="s">
        <v>156</v>
      </c>
      <c r="L68" s="138"/>
      <c r="M68" s="138"/>
      <c r="N68" s="120"/>
      <c r="O68" s="120"/>
    </row>
    <row r="69" spans="1:16" ht="18.600000000000001" thickBot="1">
      <c r="A69" s="148" t="s">
        <v>29</v>
      </c>
      <c r="B69" s="149">
        <v>2</v>
      </c>
      <c r="C69" s="150" t="s">
        <v>156</v>
      </c>
      <c r="D69" s="151" t="s">
        <v>156</v>
      </c>
      <c r="E69" s="151" t="s">
        <v>156</v>
      </c>
      <c r="F69" s="151" t="s">
        <v>187</v>
      </c>
      <c r="G69" s="156"/>
      <c r="H69" s="138"/>
      <c r="I69" s="138"/>
      <c r="J69" s="151" t="s">
        <v>188</v>
      </c>
      <c r="K69" s="151" t="s">
        <v>156</v>
      </c>
      <c r="L69" s="138"/>
      <c r="M69" s="138"/>
      <c r="N69" s="120" t="s">
        <v>189</v>
      </c>
      <c r="O69" s="120"/>
    </row>
    <row r="70" spans="1:16" ht="18.600000000000001" thickBot="1">
      <c r="A70" s="148" t="s">
        <v>21</v>
      </c>
      <c r="B70" s="149">
        <v>3</v>
      </c>
      <c r="C70" s="150" t="s">
        <v>156</v>
      </c>
      <c r="D70" s="151" t="s">
        <v>156</v>
      </c>
      <c r="E70" s="151" t="s">
        <v>156</v>
      </c>
      <c r="F70" s="151" t="s">
        <v>156</v>
      </c>
      <c r="G70" s="156"/>
      <c r="H70" s="138"/>
      <c r="I70" s="138"/>
      <c r="J70" s="151" t="s">
        <v>156</v>
      </c>
      <c r="K70" s="151" t="s">
        <v>156</v>
      </c>
      <c r="L70" s="151" t="s">
        <v>156</v>
      </c>
      <c r="M70" s="138"/>
      <c r="N70" s="120"/>
      <c r="O70" s="120"/>
      <c r="P70" s="544"/>
    </row>
    <row r="71" spans="1:16" ht="18.600000000000001" thickBot="1">
      <c r="A71" s="148" t="s">
        <v>190</v>
      </c>
      <c r="B71" s="145">
        <v>4</v>
      </c>
      <c r="C71" s="146" t="s">
        <v>156</v>
      </c>
      <c r="D71" s="147" t="s">
        <v>156</v>
      </c>
      <c r="E71" s="147" t="s">
        <v>156</v>
      </c>
      <c r="F71" s="147" t="s">
        <v>156</v>
      </c>
      <c r="G71" s="147" t="s">
        <v>156</v>
      </c>
      <c r="H71" s="147" t="s">
        <v>156</v>
      </c>
      <c r="I71" s="138" t="s">
        <v>208</v>
      </c>
      <c r="J71" s="147" t="s">
        <v>156</v>
      </c>
      <c r="K71" s="147" t="s">
        <v>156</v>
      </c>
      <c r="L71" s="147" t="s">
        <v>156</v>
      </c>
      <c r="M71" s="147" t="s">
        <v>156</v>
      </c>
      <c r="N71" t="s">
        <v>207</v>
      </c>
      <c r="O71" s="120"/>
      <c r="P71" s="532"/>
    </row>
    <row r="72" spans="1:16" ht="18.600000000000001" thickBot="1">
      <c r="A72" s="148"/>
      <c r="B72" s="149">
        <v>5</v>
      </c>
      <c r="C72" s="150" t="s">
        <v>156</v>
      </c>
      <c r="D72" s="151" t="s">
        <v>156</v>
      </c>
      <c r="E72" s="151" t="s">
        <v>156</v>
      </c>
      <c r="F72" s="151" t="s">
        <v>156</v>
      </c>
      <c r="G72" s="151" t="s">
        <v>156</v>
      </c>
      <c r="H72" s="151" t="s">
        <v>156</v>
      </c>
      <c r="I72" s="151" t="s">
        <v>156</v>
      </c>
      <c r="J72" s="151" t="s">
        <v>156</v>
      </c>
      <c r="K72" s="151" t="s">
        <v>156</v>
      </c>
      <c r="L72" s="151" t="s">
        <v>156</v>
      </c>
      <c r="M72" s="151" t="s">
        <v>156</v>
      </c>
      <c r="N72" s="120"/>
      <c r="O72" s="120"/>
      <c r="P72" s="532"/>
    </row>
    <row r="73" spans="1:16" ht="18.600000000000001" thickBot="1">
      <c r="B73" s="136">
        <v>6</v>
      </c>
      <c r="C73" s="137" t="s">
        <v>156</v>
      </c>
      <c r="D73" s="139" t="s">
        <v>156</v>
      </c>
      <c r="E73" s="139" t="s">
        <v>156</v>
      </c>
      <c r="F73" s="139" t="s">
        <v>156</v>
      </c>
      <c r="G73" s="139" t="s">
        <v>156</v>
      </c>
      <c r="H73" s="139" t="s">
        <v>156</v>
      </c>
      <c r="I73" s="139" t="s">
        <v>156</v>
      </c>
      <c r="J73" s="139" t="s">
        <v>156</v>
      </c>
      <c r="K73" s="139" t="s">
        <v>156</v>
      </c>
      <c r="L73" s="139" t="s">
        <v>156</v>
      </c>
      <c r="M73" s="139" t="s">
        <v>156</v>
      </c>
      <c r="N73" s="120"/>
      <c r="O73" s="120"/>
    </row>
    <row r="74" spans="1:16" ht="18.600000000000001" thickBot="1">
      <c r="B74" s="136">
        <v>7</v>
      </c>
      <c r="C74" s="137" t="s">
        <v>156</v>
      </c>
      <c r="D74" s="139" t="s">
        <v>156</v>
      </c>
      <c r="E74" s="139" t="s">
        <v>156</v>
      </c>
      <c r="F74" s="139" t="s">
        <v>156</v>
      </c>
      <c r="G74" s="139" t="s">
        <v>156</v>
      </c>
      <c r="H74" s="139" t="s">
        <v>156</v>
      </c>
      <c r="I74" s="139" t="s">
        <v>156</v>
      </c>
      <c r="J74" s="139" t="s">
        <v>156</v>
      </c>
      <c r="K74" s="139" t="s">
        <v>156</v>
      </c>
      <c r="L74" s="139" t="s">
        <v>156</v>
      </c>
      <c r="M74" s="139" t="s">
        <v>156</v>
      </c>
      <c r="N74" s="120"/>
      <c r="O74" s="120"/>
    </row>
    <row r="75" spans="1:16">
      <c r="N75" s="120"/>
      <c r="O75" s="120"/>
    </row>
    <row r="76" spans="1:16">
      <c r="I76" t="s">
        <v>209</v>
      </c>
      <c r="N76" s="120"/>
      <c r="O76" s="120"/>
    </row>
    <row r="77" spans="1:16">
      <c r="N77" s="120"/>
      <c r="O77" s="120"/>
    </row>
    <row r="79" spans="1:16">
      <c r="P79" s="477"/>
    </row>
    <row r="89" spans="16:16" ht="15.6">
      <c r="P89" s="411"/>
    </row>
    <row r="90" spans="16:16" ht="15.6">
      <c r="P90" s="411"/>
    </row>
    <row r="91" spans="16:16" ht="15.6">
      <c r="P91" s="411"/>
    </row>
    <row r="92" spans="16:16" ht="15.6">
      <c r="P92" s="411"/>
    </row>
    <row r="93" spans="16:16" ht="15.6">
      <c r="P93" s="411"/>
    </row>
    <row r="94" spans="16:16" ht="15.6">
      <c r="P94" s="411"/>
    </row>
    <row r="95" spans="16:16" ht="15.6">
      <c r="P95" s="411"/>
    </row>
    <row r="96" spans="16:16" ht="15.6">
      <c r="P96" s="411"/>
    </row>
    <row r="97" spans="16:16" ht="15.6">
      <c r="P97" s="411"/>
    </row>
    <row r="98" spans="16:16" ht="15.6">
      <c r="P98" s="411"/>
    </row>
    <row r="99" spans="16:16" ht="15.6">
      <c r="P99" s="411"/>
    </row>
  </sheetData>
  <mergeCells count="42">
    <mergeCell ref="M29:N30"/>
    <mergeCell ref="M25:N25"/>
    <mergeCell ref="E29:E30"/>
    <mergeCell ref="E18:E26"/>
    <mergeCell ref="E14:E16"/>
    <mergeCell ref="M14:M15"/>
    <mergeCell ref="M22:N22"/>
    <mergeCell ref="B3:N3"/>
    <mergeCell ref="C8:L8"/>
    <mergeCell ref="C9:L9"/>
    <mergeCell ref="M13:N13"/>
    <mergeCell ref="B5:N5"/>
    <mergeCell ref="B7:N7"/>
    <mergeCell ref="B6:N6"/>
    <mergeCell ref="B61:M61"/>
    <mergeCell ref="B62:M62"/>
    <mergeCell ref="B63:M63"/>
    <mergeCell ref="B66:B67"/>
    <mergeCell ref="C66:C67"/>
    <mergeCell ref="D66:D67"/>
    <mergeCell ref="E66:E67"/>
    <mergeCell ref="H66:H67"/>
    <mergeCell ref="I66:I67"/>
    <mergeCell ref="J66:J67"/>
    <mergeCell ref="K66:K67"/>
    <mergeCell ref="L66:L67"/>
    <mergeCell ref="M66:M67"/>
    <mergeCell ref="B53:M53"/>
    <mergeCell ref="N49:N60"/>
    <mergeCell ref="B51:M51"/>
    <mergeCell ref="B58:M58"/>
    <mergeCell ref="B59:M59"/>
    <mergeCell ref="B60:M60"/>
    <mergeCell ref="B49:M49"/>
    <mergeCell ref="B54:M54"/>
    <mergeCell ref="B56:M56"/>
    <mergeCell ref="B57:M57"/>
    <mergeCell ref="B45:H45"/>
    <mergeCell ref="B47:M47"/>
    <mergeCell ref="B48:M48"/>
    <mergeCell ref="B52:M52"/>
    <mergeCell ref="L32:N44"/>
  </mergeCells>
  <phoneticPr fontId="106"/>
  <hyperlinks>
    <hyperlink ref="C9" r:id="rId1" location="/bda7594740fd40299423467b48e9ecf6" xr:uid="{4EEFA40F-6E32-47D8-85D5-18F9796AA839}"/>
  </hyperlinks>
  <pageMargins left="0.75" right="0.75" top="1" bottom="1" header="0.51200000000000001" footer="0.51200000000000001"/>
  <pageSetup paperSize="9"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5"/>
  <sheetViews>
    <sheetView showGridLines="0" zoomScale="80" zoomScaleNormal="80" zoomScaleSheetLayoutView="79" workbookViewId="0">
      <selection activeCell="A6" sqref="A6"/>
    </sheetView>
  </sheetViews>
  <sheetFormatPr defaultColWidth="9" defaultRowHeight="19.2"/>
  <cols>
    <col min="1" max="1" width="201.109375" style="383" customWidth="1"/>
    <col min="2" max="2" width="11.21875" style="381" customWidth="1"/>
    <col min="3" max="3" width="27.44140625" style="381" customWidth="1"/>
    <col min="4" max="4" width="17.88671875" style="382" customWidth="1"/>
    <col min="5" max="16384" width="9" style="1"/>
  </cols>
  <sheetData>
    <row r="1" spans="1:4" s="42" customFormat="1" ht="44.25" customHeight="1" thickBot="1">
      <c r="A1" s="243" t="s">
        <v>336</v>
      </c>
      <c r="B1" s="244" t="s">
        <v>0</v>
      </c>
      <c r="C1" s="245" t="s">
        <v>1</v>
      </c>
      <c r="D1" s="380" t="s">
        <v>2</v>
      </c>
    </row>
    <row r="2" spans="1:4" s="42" customFormat="1" ht="44.25" customHeight="1" thickTop="1">
      <c r="A2" s="232" t="s">
        <v>445</v>
      </c>
      <c r="B2" s="415"/>
      <c r="C2" s="779" t="s">
        <v>448</v>
      </c>
      <c r="D2" s="416"/>
    </row>
    <row r="3" spans="1:4" s="42" customFormat="1" ht="273.60000000000002" customHeight="1">
      <c r="A3" s="421" t="s">
        <v>446</v>
      </c>
      <c r="B3" s="444" t="s">
        <v>447</v>
      </c>
      <c r="C3" s="780"/>
      <c r="D3" s="418">
        <v>44982</v>
      </c>
    </row>
    <row r="4" spans="1:4" s="42" customFormat="1" ht="36.6" customHeight="1" thickBot="1">
      <c r="A4" s="233" t="s">
        <v>444</v>
      </c>
      <c r="B4" s="412"/>
      <c r="C4" s="781"/>
      <c r="D4" s="419"/>
    </row>
    <row r="5" spans="1:4" s="42" customFormat="1" ht="47.4" customHeight="1" thickTop="1">
      <c r="A5" s="414" t="s">
        <v>438</v>
      </c>
      <c r="B5" s="415"/>
      <c r="C5" s="779" t="s">
        <v>451</v>
      </c>
      <c r="D5" s="423"/>
    </row>
    <row r="6" spans="1:4" s="42" customFormat="1" ht="296.39999999999998" customHeight="1">
      <c r="A6" s="417" t="s">
        <v>439</v>
      </c>
      <c r="B6" s="426" t="s">
        <v>449</v>
      </c>
      <c r="C6" s="780"/>
      <c r="D6" s="418">
        <v>44983</v>
      </c>
    </row>
    <row r="7" spans="1:4" s="42" customFormat="1" ht="37.200000000000003" customHeight="1" thickBot="1">
      <c r="A7" s="545" t="s">
        <v>440</v>
      </c>
      <c r="B7" s="412"/>
      <c r="C7" s="781"/>
      <c r="D7" s="419"/>
    </row>
    <row r="8" spans="1:4" s="42" customFormat="1" ht="44.25" customHeight="1" thickTop="1">
      <c r="A8" s="232" t="s">
        <v>441</v>
      </c>
      <c r="B8" s="415"/>
      <c r="C8" s="779" t="s">
        <v>450</v>
      </c>
      <c r="D8" s="423"/>
    </row>
    <row r="9" spans="1:4" s="42" customFormat="1" ht="117" customHeight="1" thickBot="1">
      <c r="A9" s="546" t="s">
        <v>442</v>
      </c>
      <c r="B9" s="426" t="s">
        <v>449</v>
      </c>
      <c r="C9" s="780"/>
      <c r="D9" s="418">
        <v>44983</v>
      </c>
    </row>
    <row r="10" spans="1:4" s="42" customFormat="1" ht="36.6" customHeight="1" thickTop="1" thickBot="1">
      <c r="A10" s="425" t="s">
        <v>443</v>
      </c>
      <c r="B10" s="412"/>
      <c r="C10" s="781"/>
      <c r="D10" s="419"/>
    </row>
    <row r="11" spans="1:4" s="42" customFormat="1" ht="44.25" customHeight="1" thickTop="1">
      <c r="A11" s="232" t="s">
        <v>452</v>
      </c>
      <c r="B11" s="415"/>
      <c r="C11" s="779" t="s">
        <v>456</v>
      </c>
      <c r="D11" s="416"/>
    </row>
    <row r="12" spans="1:4" s="42" customFormat="1" ht="118.8" customHeight="1">
      <c r="A12" s="421" t="s">
        <v>453</v>
      </c>
      <c r="B12" s="444" t="s">
        <v>454</v>
      </c>
      <c r="C12" s="780"/>
      <c r="D12" s="418">
        <v>44982</v>
      </c>
    </row>
    <row r="13" spans="1:4" s="42" customFormat="1" ht="36.6" customHeight="1" thickBot="1">
      <c r="A13" s="233" t="s">
        <v>455</v>
      </c>
      <c r="B13" s="412"/>
      <c r="C13" s="781"/>
      <c r="D13" s="419"/>
    </row>
    <row r="14" spans="1:4" s="42" customFormat="1" ht="46.2" customHeight="1" thickBot="1">
      <c r="A14" s="860" t="s">
        <v>458</v>
      </c>
      <c r="B14" s="228"/>
      <c r="C14" s="774" t="s">
        <v>461</v>
      </c>
      <c r="D14" s="762">
        <v>44980</v>
      </c>
    </row>
    <row r="15" spans="1:4" s="42" customFormat="1" ht="192" customHeight="1" thickBot="1">
      <c r="A15" s="427" t="s">
        <v>459</v>
      </c>
      <c r="B15" s="401" t="s">
        <v>460</v>
      </c>
      <c r="C15" s="775"/>
      <c r="D15" s="763"/>
    </row>
    <row r="16" spans="1:4" s="42" customFormat="1" ht="34.950000000000003" customHeight="1" thickBot="1">
      <c r="A16" s="581" t="s">
        <v>457</v>
      </c>
      <c r="B16" s="582"/>
      <c r="C16" s="776"/>
      <c r="D16" s="763"/>
    </row>
    <row r="17" spans="1:4" s="42" customFormat="1" ht="43.8" customHeight="1" thickTop="1">
      <c r="A17" s="428" t="s">
        <v>462</v>
      </c>
      <c r="B17" s="580"/>
      <c r="C17" s="779" t="s">
        <v>466</v>
      </c>
      <c r="D17" s="764">
        <v>44978</v>
      </c>
    </row>
    <row r="18" spans="1:4" s="42" customFormat="1" ht="142.80000000000001" customHeight="1">
      <c r="A18" s="421" t="s">
        <v>463</v>
      </c>
      <c r="B18" s="229" t="s">
        <v>465</v>
      </c>
      <c r="C18" s="780"/>
      <c r="D18" s="765"/>
    </row>
    <row r="19" spans="1:4" s="42" customFormat="1" ht="34.950000000000003" customHeight="1" thickBot="1">
      <c r="A19" s="233" t="s">
        <v>464</v>
      </c>
      <c r="B19" s="230"/>
      <c r="C19" s="781"/>
      <c r="D19" s="766"/>
    </row>
    <row r="20" spans="1:4" s="42" customFormat="1" ht="48.6" customHeight="1" thickTop="1">
      <c r="A20" s="388" t="s">
        <v>467</v>
      </c>
      <c r="B20" s="785" t="s">
        <v>469</v>
      </c>
      <c r="C20" s="774" t="s">
        <v>471</v>
      </c>
      <c r="D20" s="771">
        <v>44977</v>
      </c>
    </row>
    <row r="21" spans="1:4" s="42" customFormat="1" ht="220.2" customHeight="1">
      <c r="A21" s="430" t="s">
        <v>468</v>
      </c>
      <c r="B21" s="777"/>
      <c r="C21" s="775"/>
      <c r="D21" s="772"/>
    </row>
    <row r="22" spans="1:4" s="42" customFormat="1" ht="43.2" customHeight="1" thickBot="1">
      <c r="A22" s="538" t="s">
        <v>470</v>
      </c>
      <c r="B22" s="778"/>
      <c r="C22" s="776"/>
      <c r="D22" s="773"/>
    </row>
    <row r="23" spans="1:4" s="42" customFormat="1" ht="51" hidden="1" customHeight="1" thickTop="1" thickBot="1">
      <c r="A23" s="539"/>
      <c r="B23" s="782"/>
      <c r="C23" s="782"/>
      <c r="D23" s="762"/>
    </row>
    <row r="24" spans="1:4" s="42" customFormat="1" ht="168" hidden="1" customHeight="1" thickBot="1">
      <c r="A24" s="413"/>
      <c r="B24" s="783"/>
      <c r="C24" s="783"/>
      <c r="D24" s="763"/>
    </row>
    <row r="25" spans="1:4" s="42" customFormat="1" ht="43.2" hidden="1" customHeight="1" thickBot="1">
      <c r="A25" s="402"/>
      <c r="B25" s="784"/>
      <c r="C25" s="784"/>
      <c r="D25" s="763"/>
    </row>
    <row r="26" spans="1:4" s="42" customFormat="1" ht="48.6" hidden="1" customHeight="1" thickTop="1" thickBot="1">
      <c r="A26" s="234"/>
      <c r="B26" s="759"/>
      <c r="C26" s="768"/>
      <c r="D26" s="762"/>
    </row>
    <row r="27" spans="1:4" s="42" customFormat="1" ht="97.2" hidden="1" customHeight="1" thickBot="1">
      <c r="A27" s="528"/>
      <c r="B27" s="760"/>
      <c r="C27" s="769"/>
      <c r="D27" s="763"/>
    </row>
    <row r="28" spans="1:4" s="42" customFormat="1" ht="40.950000000000003" hidden="1" customHeight="1" thickBot="1">
      <c r="A28" s="398"/>
      <c r="B28" s="761"/>
      <c r="C28" s="770"/>
      <c r="D28" s="767"/>
    </row>
    <row r="29" spans="1:4" s="42" customFormat="1" ht="48.6" hidden="1" customHeight="1" thickTop="1" thickBot="1">
      <c r="A29" s="234"/>
      <c r="B29" s="759"/>
      <c r="C29" s="768"/>
      <c r="D29" s="762"/>
    </row>
    <row r="30" spans="1:4" s="42" customFormat="1" ht="91.2" hidden="1" customHeight="1" thickBot="1">
      <c r="A30" s="528"/>
      <c r="B30" s="760"/>
      <c r="C30" s="769"/>
      <c r="D30" s="763"/>
    </row>
    <row r="31" spans="1:4" s="42" customFormat="1" ht="40.950000000000003" hidden="1" customHeight="1" thickBot="1">
      <c r="A31" s="398"/>
      <c r="B31" s="761"/>
      <c r="C31" s="770"/>
      <c r="D31" s="767"/>
    </row>
    <row r="32" spans="1:4" s="42" customFormat="1" ht="40.950000000000003" hidden="1" customHeight="1" thickTop="1" thickBot="1">
      <c r="A32" s="234"/>
      <c r="B32" s="759"/>
      <c r="C32" s="768"/>
      <c r="D32" s="762"/>
    </row>
    <row r="33" spans="1:4" s="42" customFormat="1" ht="177" hidden="1" customHeight="1" thickBot="1">
      <c r="A33" s="528"/>
      <c r="B33" s="760"/>
      <c r="C33" s="769"/>
      <c r="D33" s="763"/>
    </row>
    <row r="34" spans="1:4" s="42" customFormat="1" ht="40.950000000000003" hidden="1" customHeight="1" thickBot="1">
      <c r="A34" s="398"/>
      <c r="B34" s="761"/>
      <c r="C34" s="770"/>
      <c r="D34" s="767"/>
    </row>
    <row r="35" spans="1:4" ht="19.8" thickTop="1"/>
  </sheetData>
  <mergeCells count="23">
    <mergeCell ref="B29:B31"/>
    <mergeCell ref="C29:C31"/>
    <mergeCell ref="D29:D31"/>
    <mergeCell ref="B32:B34"/>
    <mergeCell ref="C32:C34"/>
    <mergeCell ref="D32:D34"/>
    <mergeCell ref="C2:C4"/>
    <mergeCell ref="C14:C16"/>
    <mergeCell ref="D14:D16"/>
    <mergeCell ref="C11:C13"/>
    <mergeCell ref="C5:C7"/>
    <mergeCell ref="C8:C10"/>
    <mergeCell ref="C17:C19"/>
    <mergeCell ref="B23:B25"/>
    <mergeCell ref="C23:C25"/>
    <mergeCell ref="B20:B22"/>
    <mergeCell ref="B26:B28"/>
    <mergeCell ref="D23:D25"/>
    <mergeCell ref="D17:D19"/>
    <mergeCell ref="D26:D28"/>
    <mergeCell ref="C26:C28"/>
    <mergeCell ref="D20:D22"/>
    <mergeCell ref="C20:C22"/>
  </mergeCells>
  <phoneticPr fontId="16"/>
  <hyperlinks>
    <hyperlink ref="A7" r:id="rId1" xr:uid="{08ADA067-B753-41B3-9F27-AC146772103C}"/>
    <hyperlink ref="A10" r:id="rId2" xr:uid="{0B73F87C-48AD-4600-A655-4CC6E0728ADF}"/>
    <hyperlink ref="A4" r:id="rId3" xr:uid="{D1FB6EDB-1E0A-4F30-836D-D18F667BEFDF}"/>
    <hyperlink ref="A13" r:id="rId4" xr:uid="{CB47F0EC-2BA6-4746-ACD1-7C357A907D38}"/>
    <hyperlink ref="A16" r:id="rId5" xr:uid="{F0949E02-A45B-4A04-AB57-FB08AF52C2A5}"/>
    <hyperlink ref="A19" r:id="rId6" xr:uid="{6B739490-2627-4730-9B74-45A2260127AB}"/>
    <hyperlink ref="A22" r:id="rId7" xr:uid="{44FFC953-C7C2-40AE-92E2-BE25DA3A7408}"/>
  </hyperlinks>
  <pageMargins left="0" right="0" top="0.19685039370078741" bottom="0.39370078740157483" header="0" footer="0.19685039370078741"/>
  <pageSetup paperSize="8" scale="28" orientation="portrait" horizontalDpi="300" verticalDpi="300" r:id="rId8"/>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dimension ref="A1:C39"/>
  <sheetViews>
    <sheetView defaultGridColor="0" view="pageBreakPreview" topLeftCell="A31" colorId="56" zoomScale="83" zoomScaleNormal="66" zoomScaleSheetLayoutView="83" workbookViewId="0">
      <selection activeCell="A40" sqref="A40"/>
    </sheetView>
  </sheetViews>
  <sheetFormatPr defaultColWidth="9" defaultRowHeight="19.2"/>
  <cols>
    <col min="1" max="1" width="213.21875" style="396" customWidth="1"/>
    <col min="2" max="2" width="18" style="182" customWidth="1"/>
    <col min="3" max="3" width="20.109375" style="183" customWidth="1"/>
    <col min="4" max="16384" width="9" style="38"/>
  </cols>
  <sheetData>
    <row r="1" spans="1:3" ht="58.95" customHeight="1" thickBot="1">
      <c r="A1" s="37" t="s">
        <v>337</v>
      </c>
      <c r="B1" s="375" t="s">
        <v>24</v>
      </c>
      <c r="C1" s="376" t="s">
        <v>2</v>
      </c>
    </row>
    <row r="2" spans="1:3" ht="48.6" customHeight="1">
      <c r="A2" s="163" t="s">
        <v>485</v>
      </c>
      <c r="B2" s="177"/>
      <c r="C2" s="178"/>
    </row>
    <row r="3" spans="1:3" ht="276.60000000000002" customHeight="1">
      <c r="A3" s="556" t="s">
        <v>493</v>
      </c>
      <c r="B3" s="547" t="s">
        <v>504</v>
      </c>
      <c r="C3" s="179">
        <v>44981</v>
      </c>
    </row>
    <row r="4" spans="1:3" ht="48.6" customHeight="1" thickBot="1">
      <c r="A4" s="399" t="s">
        <v>492</v>
      </c>
      <c r="B4" s="180"/>
      <c r="C4" s="181"/>
    </row>
    <row r="5" spans="1:3" ht="48.6" customHeight="1">
      <c r="A5" s="163" t="s">
        <v>486</v>
      </c>
      <c r="B5" s="177"/>
      <c r="C5" s="178"/>
    </row>
    <row r="6" spans="1:3" ht="332.4" customHeight="1">
      <c r="A6" s="436" t="s">
        <v>494</v>
      </c>
      <c r="B6" s="403" t="s">
        <v>505</v>
      </c>
      <c r="C6" s="179">
        <v>44981</v>
      </c>
    </row>
    <row r="7" spans="1:3" ht="48.6" customHeight="1" thickBot="1">
      <c r="A7" s="399" t="s">
        <v>484</v>
      </c>
      <c r="B7" s="180"/>
      <c r="C7" s="181"/>
    </row>
    <row r="8" spans="1:3" ht="48.6" customHeight="1">
      <c r="A8" s="163" t="s">
        <v>487</v>
      </c>
      <c r="B8" s="177"/>
      <c r="C8" s="178"/>
    </row>
    <row r="9" spans="1:3" ht="262.2" customHeight="1">
      <c r="A9" s="502" t="s">
        <v>495</v>
      </c>
      <c r="B9" s="403" t="s">
        <v>506</v>
      </c>
      <c r="C9" s="179">
        <v>44981</v>
      </c>
    </row>
    <row r="10" spans="1:3" ht="48.6" customHeight="1" thickBot="1">
      <c r="A10" s="399" t="s">
        <v>483</v>
      </c>
      <c r="B10" s="180"/>
      <c r="C10" s="181"/>
    </row>
    <row r="11" spans="1:3" ht="48.6" customHeight="1">
      <c r="A11" s="163" t="s">
        <v>496</v>
      </c>
      <c r="B11" s="177"/>
      <c r="C11" s="178"/>
    </row>
    <row r="12" spans="1:3" ht="305.39999999999998" customHeight="1">
      <c r="A12" s="502" t="s">
        <v>497</v>
      </c>
      <c r="B12" s="863" t="s">
        <v>507</v>
      </c>
      <c r="C12" s="179">
        <v>44979</v>
      </c>
    </row>
    <row r="13" spans="1:3" ht="39.6" customHeight="1" thickBot="1">
      <c r="A13" s="399" t="s">
        <v>480</v>
      </c>
      <c r="B13" s="180"/>
      <c r="C13" s="181"/>
    </row>
    <row r="14" spans="1:3" ht="48.6" customHeight="1">
      <c r="A14" s="163" t="s">
        <v>488</v>
      </c>
      <c r="B14" s="177"/>
      <c r="C14" s="178"/>
    </row>
    <row r="15" spans="1:3" ht="249.6" customHeight="1">
      <c r="A15" s="550" t="s">
        <v>498</v>
      </c>
      <c r="B15" s="547" t="s">
        <v>505</v>
      </c>
      <c r="C15" s="179">
        <v>44979</v>
      </c>
    </row>
    <row r="16" spans="1:3" ht="48.6" customHeight="1" thickBot="1">
      <c r="A16" s="399" t="s">
        <v>481</v>
      </c>
      <c r="B16" s="180"/>
      <c r="C16" s="181"/>
    </row>
    <row r="17" spans="1:3" ht="48.6" customHeight="1">
      <c r="A17" s="163" t="s">
        <v>489</v>
      </c>
      <c r="B17" s="177"/>
      <c r="C17" s="178"/>
    </row>
    <row r="18" spans="1:3" ht="276" customHeight="1">
      <c r="A18" s="436" t="s">
        <v>499</v>
      </c>
      <c r="B18" s="403" t="s">
        <v>504</v>
      </c>
      <c r="C18" s="179">
        <v>44979</v>
      </c>
    </row>
    <row r="19" spans="1:3" ht="48.6" customHeight="1" thickBot="1">
      <c r="A19" s="399" t="s">
        <v>482</v>
      </c>
      <c r="B19" s="180"/>
      <c r="C19" s="181"/>
    </row>
    <row r="20" spans="1:3" ht="48.6" customHeight="1">
      <c r="A20" s="163" t="s">
        <v>490</v>
      </c>
      <c r="B20" s="177"/>
      <c r="C20" s="178"/>
    </row>
    <row r="21" spans="1:3" ht="354.6" customHeight="1">
      <c r="A21" s="436" t="s">
        <v>500</v>
      </c>
      <c r="B21" s="403" t="s">
        <v>504</v>
      </c>
      <c r="C21" s="179">
        <v>44979</v>
      </c>
    </row>
    <row r="22" spans="1:3" ht="48.6" customHeight="1" thickBot="1">
      <c r="A22" s="399" t="s">
        <v>478</v>
      </c>
      <c r="B22" s="180"/>
      <c r="C22" s="181"/>
    </row>
    <row r="23" spans="1:3" ht="48.6" customHeight="1">
      <c r="A23" s="163" t="s">
        <v>491</v>
      </c>
      <c r="B23" s="177"/>
      <c r="C23" s="178"/>
    </row>
    <row r="24" spans="1:3" ht="147.6" customHeight="1">
      <c r="A24" s="436" t="s">
        <v>501</v>
      </c>
      <c r="B24" s="403" t="s">
        <v>508</v>
      </c>
      <c r="C24" s="179">
        <v>44978</v>
      </c>
    </row>
    <row r="25" spans="1:3" ht="48.6" customHeight="1" thickBot="1">
      <c r="A25" s="399" t="s">
        <v>479</v>
      </c>
      <c r="B25" s="180"/>
      <c r="C25" s="181"/>
    </row>
    <row r="26" spans="1:3" ht="48.6" customHeight="1">
      <c r="A26" s="163" t="s">
        <v>472</v>
      </c>
      <c r="B26" s="177"/>
      <c r="C26" s="178"/>
    </row>
    <row r="27" spans="1:3" ht="197.4" customHeight="1">
      <c r="A27" s="436" t="s">
        <v>511</v>
      </c>
      <c r="B27" s="403" t="s">
        <v>512</v>
      </c>
      <c r="C27" s="179">
        <v>44978</v>
      </c>
    </row>
    <row r="28" spans="1:3" ht="48.6" customHeight="1" thickBot="1">
      <c r="A28" s="399" t="s">
        <v>477</v>
      </c>
      <c r="B28" s="180"/>
      <c r="C28" s="181"/>
    </row>
    <row r="29" spans="1:3" ht="48.6" customHeight="1">
      <c r="A29" s="163" t="s">
        <v>473</v>
      </c>
      <c r="B29" s="177"/>
      <c r="C29" s="178"/>
    </row>
    <row r="30" spans="1:3" ht="282.60000000000002" customHeight="1">
      <c r="A30" s="436" t="s">
        <v>502</v>
      </c>
      <c r="B30" s="403" t="s">
        <v>509</v>
      </c>
      <c r="C30" s="179">
        <v>44978</v>
      </c>
    </row>
    <row r="31" spans="1:3" ht="48.6" customHeight="1" thickBot="1">
      <c r="A31" s="399" t="s">
        <v>476</v>
      </c>
      <c r="B31" s="180"/>
      <c r="C31" s="181"/>
    </row>
    <row r="32" spans="1:3" ht="48.6" customHeight="1">
      <c r="A32" s="163" t="s">
        <v>474</v>
      </c>
      <c r="B32" s="177"/>
      <c r="C32" s="178"/>
    </row>
    <row r="33" spans="1:3" ht="224.4" customHeight="1">
      <c r="A33" s="436" t="s">
        <v>503</v>
      </c>
      <c r="B33" s="403" t="s">
        <v>510</v>
      </c>
      <c r="C33" s="179">
        <v>44977</v>
      </c>
    </row>
    <row r="34" spans="1:3" ht="48.6" customHeight="1" thickBot="1">
      <c r="A34" s="399" t="s">
        <v>475</v>
      </c>
      <c r="B34" s="180"/>
      <c r="C34" s="181"/>
    </row>
    <row r="35" spans="1:3" ht="25.2" customHeight="1">
      <c r="A35" s="231"/>
      <c r="B35" s="861"/>
      <c r="C35" s="862"/>
    </row>
    <row r="36" spans="1:3" ht="25.2" customHeight="1" thickBot="1">
      <c r="A36" s="231"/>
      <c r="B36" s="861"/>
      <c r="C36" s="862"/>
    </row>
    <row r="37" spans="1:3" ht="37.799999999999997" customHeight="1">
      <c r="A37" s="786" t="s">
        <v>28</v>
      </c>
      <c r="B37" s="786"/>
      <c r="C37" s="786"/>
    </row>
    <row r="38" spans="1:3" ht="46.2" customHeight="1">
      <c r="A38" s="787" t="s">
        <v>27</v>
      </c>
      <c r="B38" s="787"/>
      <c r="C38" s="787"/>
    </row>
    <row r="39" spans="1:3">
      <c r="A39" s="396" t="s">
        <v>21</v>
      </c>
    </row>
  </sheetData>
  <mergeCells count="2">
    <mergeCell ref="A37:C37"/>
    <mergeCell ref="A38:C38"/>
  </mergeCells>
  <phoneticPr fontId="106"/>
  <hyperlinks>
    <hyperlink ref="A34" r:id="rId1" xr:uid="{4CBAFF16-A0DA-471E-8D55-7287D027E4E9}"/>
    <hyperlink ref="A31" r:id="rId2" xr:uid="{66AC419A-365F-4326-8CC6-3796D93D547F}"/>
    <hyperlink ref="A28" r:id="rId3" xr:uid="{DCD0C56A-B79E-4B86-BB04-AE96899238EB}"/>
    <hyperlink ref="A22" r:id="rId4" xr:uid="{4B34D5CA-1422-44B5-BDDD-E1049FF5989D}"/>
    <hyperlink ref="A25" r:id="rId5" xr:uid="{63B9266F-8D37-467E-9C98-82D4BEA5FD0C}"/>
    <hyperlink ref="A13" r:id="rId6" xr:uid="{8CAB84B1-4163-495F-9507-5D4987781C65}"/>
    <hyperlink ref="A16" r:id="rId7" xr:uid="{361A71E2-3FCE-43D4-9E98-0E42C86A507B}"/>
    <hyperlink ref="A19" r:id="rId8" xr:uid="{417FB6DA-A537-43B2-BFFB-A851D87AAFD4}"/>
    <hyperlink ref="A10" r:id="rId9" xr:uid="{F33665AF-F22F-4C7D-B495-4AA9FDE007D3}"/>
    <hyperlink ref="A7" r:id="rId10" xr:uid="{9E87C894-0445-4145-98B0-359D87A3E9F8}"/>
    <hyperlink ref="A4" r:id="rId11" xr:uid="{3BC67BAE-76D7-4CE2-9510-775A6323C8C5}"/>
  </hyperlinks>
  <pageMargins left="0.74803149606299213" right="0.74803149606299213" top="0.98425196850393704" bottom="0.98425196850393704" header="0.51181102362204722" footer="0.51181102362204722"/>
  <pageSetup paperSize="9" scale="16" fitToHeight="3" orientation="portrait" r:id="rId12"/>
  <headerFooter alignWithMargins="0"/>
  <rowBreaks count="1" manualBreakCount="1">
    <brk id="36"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tabColor indexed="46"/>
  </sheetPr>
  <dimension ref="A1:AE39"/>
  <sheetViews>
    <sheetView topLeftCell="A20" zoomScaleNormal="100" zoomScaleSheetLayoutView="100" workbookViewId="0">
      <selection activeCell="AD28" sqref="AD28"/>
    </sheetView>
  </sheetViews>
  <sheetFormatPr defaultColWidth="9" defaultRowHeight="13.2"/>
  <cols>
    <col min="1" max="1" width="7.33203125" style="1" customWidth="1"/>
    <col min="2" max="13" width="6.77734375" style="1" customWidth="1"/>
    <col min="14" max="14" width="7.44140625" style="1" customWidth="1"/>
    <col min="15" max="15" width="5.88671875" style="1" customWidth="1"/>
    <col min="16" max="16" width="7.44140625" style="1" customWidth="1"/>
    <col min="17" max="29" width="6.77734375" style="1" customWidth="1"/>
    <col min="30" max="16384" width="9" style="1"/>
  </cols>
  <sheetData>
    <row r="1" spans="1:29" ht="15" customHeight="1">
      <c r="A1" s="790" t="s">
        <v>3</v>
      </c>
      <c r="B1" s="791"/>
      <c r="C1" s="791"/>
      <c r="D1" s="791"/>
      <c r="E1" s="791"/>
      <c r="F1" s="791"/>
      <c r="G1" s="791"/>
      <c r="H1" s="791"/>
      <c r="I1" s="791"/>
      <c r="J1" s="791"/>
      <c r="K1" s="791"/>
      <c r="L1" s="791"/>
      <c r="M1" s="791"/>
      <c r="N1" s="792"/>
      <c r="P1" s="793" t="s">
        <v>4</v>
      </c>
      <c r="Q1" s="794"/>
      <c r="R1" s="794"/>
      <c r="S1" s="794"/>
      <c r="T1" s="794"/>
      <c r="U1" s="794"/>
      <c r="V1" s="794"/>
      <c r="W1" s="794"/>
      <c r="X1" s="794"/>
      <c r="Y1" s="794"/>
      <c r="Z1" s="794"/>
      <c r="AA1" s="794"/>
      <c r="AB1" s="794"/>
      <c r="AC1" s="795"/>
    </row>
    <row r="2" spans="1:29" ht="18" customHeight="1" thickBot="1">
      <c r="A2" s="796" t="s">
        <v>5</v>
      </c>
      <c r="B2" s="797"/>
      <c r="C2" s="797"/>
      <c r="D2" s="797"/>
      <c r="E2" s="797"/>
      <c r="F2" s="797"/>
      <c r="G2" s="797"/>
      <c r="H2" s="797"/>
      <c r="I2" s="797"/>
      <c r="J2" s="797"/>
      <c r="K2" s="797"/>
      <c r="L2" s="797"/>
      <c r="M2" s="797"/>
      <c r="N2" s="798"/>
      <c r="P2" s="799" t="s">
        <v>6</v>
      </c>
      <c r="Q2" s="797"/>
      <c r="R2" s="797"/>
      <c r="S2" s="797"/>
      <c r="T2" s="797"/>
      <c r="U2" s="797"/>
      <c r="V2" s="797"/>
      <c r="W2" s="797"/>
      <c r="X2" s="797"/>
      <c r="Y2" s="797"/>
      <c r="Z2" s="797"/>
      <c r="AA2" s="797"/>
      <c r="AB2" s="797"/>
      <c r="AC2" s="800"/>
    </row>
    <row r="3" spans="1:29" ht="13.8" thickBot="1">
      <c r="A3" s="6"/>
      <c r="B3" s="197" t="s">
        <v>230</v>
      </c>
      <c r="C3" s="188" t="s">
        <v>7</v>
      </c>
      <c r="D3" s="197" t="s">
        <v>8</v>
      </c>
      <c r="E3" s="197" t="s">
        <v>9</v>
      </c>
      <c r="F3" s="197" t="s">
        <v>10</v>
      </c>
      <c r="G3" s="197" t="s">
        <v>11</v>
      </c>
      <c r="H3" s="197" t="s">
        <v>12</v>
      </c>
      <c r="I3" s="197" t="s">
        <v>13</v>
      </c>
      <c r="J3" s="197" t="s">
        <v>14</v>
      </c>
      <c r="K3" s="197" t="s">
        <v>15</v>
      </c>
      <c r="L3" s="197" t="s">
        <v>16</v>
      </c>
      <c r="M3" s="197" t="s">
        <v>17</v>
      </c>
      <c r="N3" s="7" t="s">
        <v>18</v>
      </c>
      <c r="P3" s="8"/>
      <c r="Q3" s="197" t="s">
        <v>230</v>
      </c>
      <c r="R3" s="188" t="s">
        <v>7</v>
      </c>
      <c r="S3" s="197" t="s">
        <v>8</v>
      </c>
      <c r="T3" s="197" t="s">
        <v>9</v>
      </c>
      <c r="U3" s="197" t="s">
        <v>10</v>
      </c>
      <c r="V3" s="197" t="s">
        <v>11</v>
      </c>
      <c r="W3" s="197" t="s">
        <v>12</v>
      </c>
      <c r="X3" s="197" t="s">
        <v>13</v>
      </c>
      <c r="Y3" s="197" t="s">
        <v>14</v>
      </c>
      <c r="Z3" s="197" t="s">
        <v>15</v>
      </c>
      <c r="AA3" s="197" t="s">
        <v>16</v>
      </c>
      <c r="AB3" s="197" t="s">
        <v>17</v>
      </c>
      <c r="AC3" s="9" t="s">
        <v>19</v>
      </c>
    </row>
    <row r="4" spans="1:29" ht="19.8" thickBot="1">
      <c r="A4" s="525" t="s">
        <v>228</v>
      </c>
      <c r="B4" s="526">
        <f>AVERAGE(B7:B18)</f>
        <v>68</v>
      </c>
      <c r="C4" s="526">
        <f t="shared" ref="C4:M4" si="0">AVERAGE(C7:C18)</f>
        <v>54.333333333333336</v>
      </c>
      <c r="D4" s="526">
        <f t="shared" si="0"/>
        <v>64.454545454545453</v>
      </c>
      <c r="E4" s="526">
        <f t="shared" si="0"/>
        <v>102.45454545454545</v>
      </c>
      <c r="F4" s="526">
        <f t="shared" si="0"/>
        <v>184.81818181818181</v>
      </c>
      <c r="G4" s="526">
        <f t="shared" si="0"/>
        <v>405.27272727272725</v>
      </c>
      <c r="H4" s="526">
        <f t="shared" si="0"/>
        <v>614.90909090909088</v>
      </c>
      <c r="I4" s="526">
        <f t="shared" si="0"/>
        <v>875.18181818181813</v>
      </c>
      <c r="J4" s="526">
        <f t="shared" si="0"/>
        <v>564.72727272727275</v>
      </c>
      <c r="K4" s="526">
        <f t="shared" si="0"/>
        <v>363.72727272727275</v>
      </c>
      <c r="L4" s="526">
        <f t="shared" si="0"/>
        <v>207</v>
      </c>
      <c r="M4" s="526">
        <f t="shared" si="0"/>
        <v>134.81818181818181</v>
      </c>
      <c r="N4" s="526">
        <f>AVERAGE(N7:N18)</f>
        <v>3639.7272727272725</v>
      </c>
      <c r="O4" s="10"/>
      <c r="P4" s="527" t="str">
        <f>+A4</f>
        <v>12-21年月平均</v>
      </c>
      <c r="Q4" s="526">
        <f>AVERAGE(Q7:Q18)</f>
        <v>8.1666666666666661</v>
      </c>
      <c r="R4" s="526">
        <f t="shared" ref="R4:AC4" si="1">AVERAGE(R7:R18)</f>
        <v>8.75</v>
      </c>
      <c r="S4" s="526">
        <f t="shared" si="1"/>
        <v>14.090909090909092</v>
      </c>
      <c r="T4" s="526">
        <f t="shared" si="1"/>
        <v>6.9090909090909092</v>
      </c>
      <c r="U4" s="526">
        <f t="shared" si="1"/>
        <v>9.8181818181818183</v>
      </c>
      <c r="V4" s="526">
        <f t="shared" si="1"/>
        <v>9.0909090909090917</v>
      </c>
      <c r="W4" s="526">
        <f t="shared" si="1"/>
        <v>8.1818181818181817</v>
      </c>
      <c r="X4" s="526">
        <f t="shared" si="1"/>
        <v>11.545454545454545</v>
      </c>
      <c r="Y4" s="526">
        <f t="shared" si="1"/>
        <v>9.9090909090909083</v>
      </c>
      <c r="Z4" s="526">
        <f t="shared" si="1"/>
        <v>19.818181818181817</v>
      </c>
      <c r="AA4" s="526">
        <f t="shared" si="1"/>
        <v>11.636363636363637</v>
      </c>
      <c r="AB4" s="526">
        <f t="shared" si="1"/>
        <v>12.181818181818182</v>
      </c>
      <c r="AC4" s="526">
        <f t="shared" si="1"/>
        <v>131.45454545454547</v>
      </c>
    </row>
    <row r="5" spans="1:29" ht="19.8" customHeight="1" thickBot="1">
      <c r="A5" s="346"/>
      <c r="B5" s="346"/>
      <c r="C5" s="11" t="s">
        <v>20</v>
      </c>
      <c r="D5" s="118"/>
      <c r="E5" s="118"/>
      <c r="F5" s="118"/>
      <c r="G5" s="118"/>
      <c r="H5" s="118"/>
      <c r="I5" s="118"/>
      <c r="J5" s="118"/>
      <c r="K5" s="118"/>
      <c r="L5" s="118"/>
      <c r="M5" s="118"/>
      <c r="N5" s="309"/>
      <c r="O5" s="119"/>
      <c r="P5" s="189"/>
      <c r="Q5" s="189"/>
      <c r="R5" s="11" t="s">
        <v>20</v>
      </c>
      <c r="S5" s="118"/>
      <c r="T5" s="118"/>
      <c r="U5" s="118"/>
      <c r="V5" s="118"/>
      <c r="W5" s="118"/>
      <c r="X5" s="118"/>
      <c r="Y5" s="118"/>
      <c r="Z5" s="118"/>
      <c r="AA5" s="118"/>
      <c r="AB5" s="118"/>
      <c r="AC5" s="309"/>
    </row>
    <row r="6" spans="1:29" ht="19.8" customHeight="1" thickBot="1">
      <c r="A6" s="346"/>
      <c r="B6" s="346"/>
      <c r="C6" s="512">
        <v>18</v>
      </c>
      <c r="D6" s="511"/>
      <c r="E6" s="511"/>
      <c r="F6" s="511"/>
      <c r="G6" s="511"/>
      <c r="H6" s="511"/>
      <c r="I6" s="511"/>
      <c r="J6" s="511"/>
      <c r="K6" s="511"/>
      <c r="L6" s="511"/>
      <c r="M6" s="511"/>
      <c r="N6" s="503"/>
      <c r="O6" s="119"/>
      <c r="P6" s="189"/>
      <c r="Q6" s="189"/>
      <c r="R6" s="512">
        <v>1</v>
      </c>
      <c r="S6" s="511"/>
      <c r="T6" s="511"/>
      <c r="U6" s="511"/>
      <c r="V6" s="511"/>
      <c r="W6" s="511"/>
      <c r="X6" s="511"/>
      <c r="Y6" s="511"/>
      <c r="Z6" s="511"/>
      <c r="AA6" s="511"/>
      <c r="AB6" s="511"/>
      <c r="AC6" s="503"/>
    </row>
    <row r="7" spans="1:29" ht="18" customHeight="1" thickBot="1">
      <c r="A7" s="504" t="s">
        <v>266</v>
      </c>
      <c r="B7" s="522">
        <v>81</v>
      </c>
      <c r="C7" s="520">
        <v>41</v>
      </c>
      <c r="D7" s="520"/>
      <c r="E7" s="520"/>
      <c r="F7" s="520"/>
      <c r="G7" s="520"/>
      <c r="H7" s="520"/>
      <c r="I7" s="520"/>
      <c r="J7" s="520"/>
      <c r="K7" s="520"/>
      <c r="L7" s="520"/>
      <c r="M7" s="523"/>
      <c r="N7" s="521"/>
      <c r="O7" s="10"/>
      <c r="P7" s="510" t="s">
        <v>266</v>
      </c>
      <c r="Q7" s="522">
        <v>1</v>
      </c>
      <c r="R7" s="520">
        <v>1</v>
      </c>
      <c r="S7" s="520"/>
      <c r="T7" s="520"/>
      <c r="U7" s="520"/>
      <c r="V7" s="520"/>
      <c r="W7" s="520"/>
      <c r="X7" s="520"/>
      <c r="Y7" s="520"/>
      <c r="Z7" s="520"/>
      <c r="AA7" s="520"/>
      <c r="AB7" s="524"/>
      <c r="AC7" s="521"/>
    </row>
    <row r="8" spans="1:29" ht="18" customHeight="1" thickBot="1">
      <c r="A8" s="504" t="s">
        <v>229</v>
      </c>
      <c r="B8" s="513">
        <v>81</v>
      </c>
      <c r="C8" s="514">
        <v>39</v>
      </c>
      <c r="D8" s="514">
        <v>72</v>
      </c>
      <c r="E8" s="515">
        <v>89</v>
      </c>
      <c r="F8" s="515">
        <v>258</v>
      </c>
      <c r="G8" s="515">
        <v>416</v>
      </c>
      <c r="H8" s="515">
        <v>554</v>
      </c>
      <c r="I8" s="515">
        <v>568</v>
      </c>
      <c r="J8" s="515">
        <v>578</v>
      </c>
      <c r="K8" s="515">
        <v>337</v>
      </c>
      <c r="L8" s="515">
        <v>169</v>
      </c>
      <c r="M8" s="515">
        <v>168</v>
      </c>
      <c r="N8" s="516">
        <f t="shared" ref="N8:N19" si="2">SUM(B8:M8)</f>
        <v>3329</v>
      </c>
      <c r="O8" s="124" t="s">
        <v>21</v>
      </c>
      <c r="P8" s="505" t="s">
        <v>229</v>
      </c>
      <c r="Q8" s="517">
        <v>0</v>
      </c>
      <c r="R8" s="518">
        <v>5</v>
      </c>
      <c r="S8" s="518">
        <v>4</v>
      </c>
      <c r="T8" s="518">
        <v>1</v>
      </c>
      <c r="U8" s="518">
        <v>1</v>
      </c>
      <c r="V8" s="518">
        <v>1</v>
      </c>
      <c r="W8" s="518">
        <v>1</v>
      </c>
      <c r="X8" s="518">
        <v>1</v>
      </c>
      <c r="Y8" s="517">
        <v>0</v>
      </c>
      <c r="Z8" s="517">
        <v>0</v>
      </c>
      <c r="AA8" s="517">
        <v>0</v>
      </c>
      <c r="AB8" s="517">
        <v>2</v>
      </c>
      <c r="AC8" s="519">
        <f t="shared" ref="AC8:AC19" si="3">SUM(Q8:AB8)</f>
        <v>16</v>
      </c>
    </row>
    <row r="9" spans="1:29" ht="18" customHeight="1" thickBot="1">
      <c r="A9" s="347" t="s">
        <v>201</v>
      </c>
      <c r="B9" s="367">
        <v>81</v>
      </c>
      <c r="C9" s="367">
        <v>48</v>
      </c>
      <c r="D9" s="368">
        <v>71</v>
      </c>
      <c r="E9" s="367">
        <v>128</v>
      </c>
      <c r="F9" s="367">
        <v>171</v>
      </c>
      <c r="G9" s="367">
        <v>350</v>
      </c>
      <c r="H9" s="367">
        <v>569</v>
      </c>
      <c r="I9" s="367">
        <v>553</v>
      </c>
      <c r="J9" s="367">
        <v>458</v>
      </c>
      <c r="K9" s="367">
        <v>306</v>
      </c>
      <c r="L9" s="367">
        <v>220</v>
      </c>
      <c r="M9" s="368">
        <v>229</v>
      </c>
      <c r="N9" s="445">
        <f t="shared" si="2"/>
        <v>3184</v>
      </c>
      <c r="O9" s="345"/>
      <c r="P9" s="505" t="s">
        <v>200</v>
      </c>
      <c r="Q9" s="506">
        <v>1</v>
      </c>
      <c r="R9" s="506">
        <v>2</v>
      </c>
      <c r="S9" s="506">
        <v>1</v>
      </c>
      <c r="T9" s="506">
        <v>0</v>
      </c>
      <c r="U9" s="506">
        <v>0</v>
      </c>
      <c r="V9" s="506">
        <v>0</v>
      </c>
      <c r="W9" s="506">
        <v>1</v>
      </c>
      <c r="X9" s="506">
        <v>1</v>
      </c>
      <c r="Y9" s="506">
        <v>0</v>
      </c>
      <c r="Z9" s="506">
        <v>1</v>
      </c>
      <c r="AA9" s="506">
        <v>0</v>
      </c>
      <c r="AB9" s="506">
        <v>0</v>
      </c>
      <c r="AC9" s="507">
        <f t="shared" si="3"/>
        <v>7</v>
      </c>
    </row>
    <row r="10" spans="1:29" ht="18" customHeight="1" thickBot="1">
      <c r="A10" s="348" t="s">
        <v>135</v>
      </c>
      <c r="B10" s="246">
        <v>112</v>
      </c>
      <c r="C10" s="246">
        <v>85</v>
      </c>
      <c r="D10" s="246">
        <v>60</v>
      </c>
      <c r="E10" s="246">
        <v>97</v>
      </c>
      <c r="F10" s="246">
        <v>95</v>
      </c>
      <c r="G10" s="246">
        <v>305</v>
      </c>
      <c r="H10" s="246">
        <v>544</v>
      </c>
      <c r="I10" s="246">
        <v>449</v>
      </c>
      <c r="J10" s="246">
        <v>475</v>
      </c>
      <c r="K10" s="246">
        <v>505</v>
      </c>
      <c r="L10" s="246">
        <v>219</v>
      </c>
      <c r="M10" s="247">
        <v>98</v>
      </c>
      <c r="N10" s="361">
        <f t="shared" si="2"/>
        <v>3044</v>
      </c>
      <c r="O10" s="124"/>
      <c r="P10" s="505" t="s">
        <v>135</v>
      </c>
      <c r="Q10" s="308">
        <v>16</v>
      </c>
      <c r="R10" s="308">
        <v>1</v>
      </c>
      <c r="S10" s="308">
        <v>19</v>
      </c>
      <c r="T10" s="308">
        <v>3</v>
      </c>
      <c r="U10" s="308">
        <v>13</v>
      </c>
      <c r="V10" s="308">
        <v>1</v>
      </c>
      <c r="W10" s="308">
        <v>2</v>
      </c>
      <c r="X10" s="308">
        <v>2</v>
      </c>
      <c r="Y10" s="308">
        <v>0</v>
      </c>
      <c r="Z10" s="308">
        <v>24</v>
      </c>
      <c r="AA10" s="308">
        <v>4</v>
      </c>
      <c r="AB10" s="308">
        <v>2</v>
      </c>
      <c r="AC10" s="360">
        <f t="shared" si="3"/>
        <v>87</v>
      </c>
    </row>
    <row r="11" spans="1:29" ht="18" customHeight="1" thickBot="1">
      <c r="A11" s="349" t="s">
        <v>30</v>
      </c>
      <c r="B11" s="310">
        <v>84</v>
      </c>
      <c r="C11" s="310">
        <v>100</v>
      </c>
      <c r="D11" s="311">
        <v>77</v>
      </c>
      <c r="E11" s="311">
        <v>80</v>
      </c>
      <c r="F11" s="165">
        <v>236</v>
      </c>
      <c r="G11" s="165">
        <v>438</v>
      </c>
      <c r="H11" s="166">
        <v>631</v>
      </c>
      <c r="I11" s="165">
        <v>752</v>
      </c>
      <c r="J11" s="164">
        <v>523</v>
      </c>
      <c r="K11" s="165">
        <v>427</v>
      </c>
      <c r="L11" s="164">
        <v>253</v>
      </c>
      <c r="M11" s="312">
        <v>136</v>
      </c>
      <c r="N11" s="351">
        <f t="shared" si="2"/>
        <v>3737</v>
      </c>
      <c r="O11" s="124"/>
      <c r="P11" s="508" t="s">
        <v>22</v>
      </c>
      <c r="Q11" s="313">
        <v>7</v>
      </c>
      <c r="R11" s="313">
        <v>7</v>
      </c>
      <c r="S11" s="314">
        <v>13</v>
      </c>
      <c r="T11" s="314">
        <v>3</v>
      </c>
      <c r="U11" s="314">
        <v>8</v>
      </c>
      <c r="V11" s="314">
        <v>11</v>
      </c>
      <c r="W11" s="313">
        <v>5</v>
      </c>
      <c r="X11" s="314">
        <v>11</v>
      </c>
      <c r="Y11" s="314">
        <v>9</v>
      </c>
      <c r="Z11" s="314">
        <v>9</v>
      </c>
      <c r="AA11" s="315">
        <v>20</v>
      </c>
      <c r="AB11" s="315">
        <v>37</v>
      </c>
      <c r="AC11" s="358">
        <f t="shared" si="3"/>
        <v>140</v>
      </c>
    </row>
    <row r="12" spans="1:29" ht="18" customHeight="1" thickBot="1">
      <c r="A12" s="349" t="s">
        <v>31</v>
      </c>
      <c r="B12" s="314">
        <v>41</v>
      </c>
      <c r="C12" s="314">
        <v>44</v>
      </c>
      <c r="D12" s="314">
        <v>67</v>
      </c>
      <c r="E12" s="314">
        <v>103</v>
      </c>
      <c r="F12" s="316">
        <v>311</v>
      </c>
      <c r="G12" s="314">
        <v>415</v>
      </c>
      <c r="H12" s="314">
        <v>539</v>
      </c>
      <c r="I12" s="316">
        <v>1165</v>
      </c>
      <c r="J12" s="314">
        <v>534</v>
      </c>
      <c r="K12" s="314">
        <v>297</v>
      </c>
      <c r="L12" s="313">
        <v>205</v>
      </c>
      <c r="M12" s="317">
        <v>92</v>
      </c>
      <c r="N12" s="352">
        <f t="shared" si="2"/>
        <v>3813</v>
      </c>
      <c r="O12" s="124"/>
      <c r="P12" s="509" t="s">
        <v>31</v>
      </c>
      <c r="Q12" s="314">
        <v>9</v>
      </c>
      <c r="R12" s="314">
        <v>22</v>
      </c>
      <c r="S12" s="313">
        <v>18</v>
      </c>
      <c r="T12" s="314">
        <v>9</v>
      </c>
      <c r="U12" s="318">
        <v>21</v>
      </c>
      <c r="V12" s="314">
        <v>14</v>
      </c>
      <c r="W12" s="314">
        <v>6</v>
      </c>
      <c r="X12" s="314">
        <v>13</v>
      </c>
      <c r="Y12" s="314">
        <v>7</v>
      </c>
      <c r="Z12" s="319">
        <v>81</v>
      </c>
      <c r="AA12" s="318">
        <v>31</v>
      </c>
      <c r="AB12" s="319">
        <v>37</v>
      </c>
      <c r="AC12" s="359">
        <f t="shared" si="3"/>
        <v>268</v>
      </c>
    </row>
    <row r="13" spans="1:29" ht="18" customHeight="1" thickBot="1">
      <c r="A13" s="349" t="s">
        <v>32</v>
      </c>
      <c r="B13" s="314">
        <v>57</v>
      </c>
      <c r="C13" s="313">
        <v>35</v>
      </c>
      <c r="D13" s="314">
        <v>95</v>
      </c>
      <c r="E13" s="313">
        <v>112</v>
      </c>
      <c r="F13" s="314">
        <v>131</v>
      </c>
      <c r="G13" s="14">
        <v>340</v>
      </c>
      <c r="H13" s="14">
        <v>483</v>
      </c>
      <c r="I13" s="15">
        <v>1339</v>
      </c>
      <c r="J13" s="14">
        <v>614</v>
      </c>
      <c r="K13" s="14">
        <v>349</v>
      </c>
      <c r="L13" s="14">
        <v>236</v>
      </c>
      <c r="M13" s="320">
        <v>68</v>
      </c>
      <c r="N13" s="351">
        <f t="shared" si="2"/>
        <v>3859</v>
      </c>
      <c r="O13" s="124"/>
      <c r="P13" s="509" t="s">
        <v>32</v>
      </c>
      <c r="Q13" s="314">
        <v>19</v>
      </c>
      <c r="R13" s="314">
        <v>12</v>
      </c>
      <c r="S13" s="314">
        <v>8</v>
      </c>
      <c r="T13" s="313">
        <v>12</v>
      </c>
      <c r="U13" s="314">
        <v>7</v>
      </c>
      <c r="V13" s="314">
        <v>15</v>
      </c>
      <c r="W13" s="14">
        <v>16</v>
      </c>
      <c r="X13" s="320">
        <v>12</v>
      </c>
      <c r="Y13" s="313">
        <v>16</v>
      </c>
      <c r="Z13" s="314">
        <v>6</v>
      </c>
      <c r="AA13" s="313">
        <v>12</v>
      </c>
      <c r="AB13" s="313">
        <v>6</v>
      </c>
      <c r="AC13" s="358">
        <f t="shared" si="3"/>
        <v>141</v>
      </c>
    </row>
    <row r="14" spans="1:29" ht="18" customHeight="1" thickBot="1">
      <c r="A14" s="349" t="s">
        <v>33</v>
      </c>
      <c r="B14" s="321">
        <v>68</v>
      </c>
      <c r="C14" s="314">
        <v>42</v>
      </c>
      <c r="D14" s="314">
        <v>44</v>
      </c>
      <c r="E14" s="313">
        <v>75</v>
      </c>
      <c r="F14" s="313">
        <v>135</v>
      </c>
      <c r="G14" s="313">
        <v>448</v>
      </c>
      <c r="H14" s="314">
        <v>507</v>
      </c>
      <c r="I14" s="314">
        <v>808</v>
      </c>
      <c r="J14" s="318">
        <v>795</v>
      </c>
      <c r="K14" s="313">
        <v>313</v>
      </c>
      <c r="L14" s="313">
        <v>246</v>
      </c>
      <c r="M14" s="313">
        <v>143</v>
      </c>
      <c r="N14" s="351">
        <f t="shared" si="2"/>
        <v>3624</v>
      </c>
      <c r="O14" s="124"/>
      <c r="P14" s="509" t="s">
        <v>33</v>
      </c>
      <c r="Q14" s="323">
        <v>9</v>
      </c>
      <c r="R14" s="314">
        <v>16</v>
      </c>
      <c r="S14" s="314">
        <v>12</v>
      </c>
      <c r="T14" s="313">
        <v>6</v>
      </c>
      <c r="U14" s="324">
        <v>7</v>
      </c>
      <c r="V14" s="324">
        <v>14</v>
      </c>
      <c r="W14" s="314">
        <v>9</v>
      </c>
      <c r="X14" s="314">
        <v>14</v>
      </c>
      <c r="Y14" s="314">
        <v>9</v>
      </c>
      <c r="Z14" s="314">
        <v>9</v>
      </c>
      <c r="AA14" s="324">
        <v>8</v>
      </c>
      <c r="AB14" s="324">
        <v>7</v>
      </c>
      <c r="AC14" s="358">
        <f t="shared" si="3"/>
        <v>120</v>
      </c>
    </row>
    <row r="15" spans="1:29" ht="18" hidden="1" customHeight="1" thickBot="1">
      <c r="A15" s="13" t="s">
        <v>34</v>
      </c>
      <c r="B15" s="325">
        <v>71</v>
      </c>
      <c r="C15" s="325">
        <v>97</v>
      </c>
      <c r="D15" s="325">
        <v>61</v>
      </c>
      <c r="E15" s="326">
        <v>105</v>
      </c>
      <c r="F15" s="326">
        <v>198</v>
      </c>
      <c r="G15" s="326">
        <v>442</v>
      </c>
      <c r="H15" s="327">
        <v>790</v>
      </c>
      <c r="I15" s="16">
        <v>674</v>
      </c>
      <c r="J15" s="16">
        <v>594</v>
      </c>
      <c r="K15" s="326">
        <v>275</v>
      </c>
      <c r="L15" s="326">
        <v>133</v>
      </c>
      <c r="M15" s="326">
        <v>108</v>
      </c>
      <c r="N15" s="351">
        <f t="shared" si="2"/>
        <v>3548</v>
      </c>
      <c r="O15" s="10"/>
      <c r="P15" s="350" t="s">
        <v>34</v>
      </c>
      <c r="Q15" s="325">
        <v>7</v>
      </c>
      <c r="R15" s="325">
        <v>13</v>
      </c>
      <c r="S15" s="325">
        <v>12</v>
      </c>
      <c r="T15" s="326">
        <v>11</v>
      </c>
      <c r="U15" s="326">
        <v>12</v>
      </c>
      <c r="V15" s="326">
        <v>15</v>
      </c>
      <c r="W15" s="326">
        <v>20</v>
      </c>
      <c r="X15" s="326">
        <v>15</v>
      </c>
      <c r="Y15" s="326">
        <v>15</v>
      </c>
      <c r="Z15" s="326">
        <v>20</v>
      </c>
      <c r="AA15" s="326">
        <v>9</v>
      </c>
      <c r="AB15" s="326">
        <v>7</v>
      </c>
      <c r="AC15" s="357">
        <f t="shared" si="3"/>
        <v>156</v>
      </c>
    </row>
    <row r="16" spans="1:29" ht="13.8" hidden="1" thickBot="1">
      <c r="A16" s="18" t="s">
        <v>35</v>
      </c>
      <c r="B16" s="323">
        <v>38</v>
      </c>
      <c r="C16" s="326">
        <v>19</v>
      </c>
      <c r="D16" s="326">
        <v>38</v>
      </c>
      <c r="E16" s="326">
        <v>203</v>
      </c>
      <c r="F16" s="326">
        <v>146</v>
      </c>
      <c r="G16" s="326">
        <v>439</v>
      </c>
      <c r="H16" s="327">
        <v>964</v>
      </c>
      <c r="I16" s="327">
        <v>1154</v>
      </c>
      <c r="J16" s="326">
        <v>423</v>
      </c>
      <c r="K16" s="326">
        <v>388</v>
      </c>
      <c r="L16" s="326">
        <v>176</v>
      </c>
      <c r="M16" s="326">
        <v>143</v>
      </c>
      <c r="N16" s="328">
        <f t="shared" si="2"/>
        <v>4131</v>
      </c>
      <c r="O16" s="10"/>
      <c r="P16" s="17" t="s">
        <v>35</v>
      </c>
      <c r="Q16" s="326">
        <v>7</v>
      </c>
      <c r="R16" s="326">
        <v>7</v>
      </c>
      <c r="S16" s="326">
        <v>8</v>
      </c>
      <c r="T16" s="326">
        <v>12</v>
      </c>
      <c r="U16" s="326">
        <v>9</v>
      </c>
      <c r="V16" s="326">
        <v>6</v>
      </c>
      <c r="W16" s="326">
        <v>11</v>
      </c>
      <c r="X16" s="326">
        <v>8</v>
      </c>
      <c r="Y16" s="326">
        <v>16</v>
      </c>
      <c r="Z16" s="326">
        <v>40</v>
      </c>
      <c r="AA16" s="326">
        <v>17</v>
      </c>
      <c r="AB16" s="326">
        <v>16</v>
      </c>
      <c r="AC16" s="326">
        <f t="shared" si="3"/>
        <v>157</v>
      </c>
    </row>
    <row r="17" spans="1:31" ht="13.8" hidden="1" thickBot="1">
      <c r="A17" s="329" t="s">
        <v>36</v>
      </c>
      <c r="B17" s="16">
        <v>49</v>
      </c>
      <c r="C17" s="16">
        <v>63</v>
      </c>
      <c r="D17" s="16">
        <v>50</v>
      </c>
      <c r="E17" s="16">
        <v>71</v>
      </c>
      <c r="F17" s="16">
        <v>144</v>
      </c>
      <c r="G17" s="16">
        <v>374</v>
      </c>
      <c r="H17" s="121">
        <v>729</v>
      </c>
      <c r="I17" s="121">
        <v>1097</v>
      </c>
      <c r="J17" s="121">
        <v>650</v>
      </c>
      <c r="K17" s="16">
        <v>397</v>
      </c>
      <c r="L17" s="16">
        <v>192</v>
      </c>
      <c r="M17" s="16">
        <v>217</v>
      </c>
      <c r="N17" s="328">
        <f t="shared" si="2"/>
        <v>4033</v>
      </c>
      <c r="O17" s="10"/>
      <c r="P17" s="19" t="s">
        <v>36</v>
      </c>
      <c r="Q17" s="16">
        <v>10</v>
      </c>
      <c r="R17" s="16">
        <v>6</v>
      </c>
      <c r="S17" s="16">
        <v>14</v>
      </c>
      <c r="T17" s="16">
        <v>10</v>
      </c>
      <c r="U17" s="16">
        <v>10</v>
      </c>
      <c r="V17" s="16">
        <v>19</v>
      </c>
      <c r="W17" s="16">
        <v>11</v>
      </c>
      <c r="X17" s="16">
        <v>20</v>
      </c>
      <c r="Y17" s="16">
        <v>15</v>
      </c>
      <c r="Z17" s="16">
        <v>8</v>
      </c>
      <c r="AA17" s="16">
        <v>11</v>
      </c>
      <c r="AB17" s="16">
        <v>8</v>
      </c>
      <c r="AC17" s="326">
        <f t="shared" si="3"/>
        <v>142</v>
      </c>
    </row>
    <row r="18" spans="1:31" ht="13.8" hidden="1" thickBot="1">
      <c r="A18" s="18" t="s">
        <v>37</v>
      </c>
      <c r="B18" s="16">
        <v>53</v>
      </c>
      <c r="C18" s="16">
        <v>39</v>
      </c>
      <c r="D18" s="16">
        <v>74</v>
      </c>
      <c r="E18" s="16">
        <v>64</v>
      </c>
      <c r="F18" s="16">
        <v>208</v>
      </c>
      <c r="G18" s="16">
        <v>491</v>
      </c>
      <c r="H18" s="16">
        <v>454</v>
      </c>
      <c r="I18" s="121">
        <v>1068</v>
      </c>
      <c r="J18" s="16">
        <v>568</v>
      </c>
      <c r="K18" s="16">
        <v>407</v>
      </c>
      <c r="L18" s="16">
        <v>228</v>
      </c>
      <c r="M18" s="16">
        <v>81</v>
      </c>
      <c r="N18" s="322">
        <f t="shared" si="2"/>
        <v>3735</v>
      </c>
      <c r="O18" s="10"/>
      <c r="P18" s="17" t="s">
        <v>37</v>
      </c>
      <c r="Q18" s="16">
        <v>12</v>
      </c>
      <c r="R18" s="16">
        <v>13</v>
      </c>
      <c r="S18" s="16">
        <v>46</v>
      </c>
      <c r="T18" s="16">
        <v>9</v>
      </c>
      <c r="U18" s="16">
        <v>20</v>
      </c>
      <c r="V18" s="16">
        <v>4</v>
      </c>
      <c r="W18" s="16">
        <v>8</v>
      </c>
      <c r="X18" s="16">
        <v>30</v>
      </c>
      <c r="Y18" s="16">
        <v>22</v>
      </c>
      <c r="Z18" s="16">
        <v>20</v>
      </c>
      <c r="AA18" s="16">
        <v>16</v>
      </c>
      <c r="AB18" s="16">
        <v>12</v>
      </c>
      <c r="AC18" s="330">
        <f t="shared" si="3"/>
        <v>212</v>
      </c>
    </row>
    <row r="19" spans="1:31" ht="13.8" hidden="1" thickBot="1">
      <c r="A19" s="18" t="s">
        <v>23</v>
      </c>
      <c r="B19" s="122">
        <v>67</v>
      </c>
      <c r="C19" s="122">
        <v>62</v>
      </c>
      <c r="D19" s="122">
        <v>57</v>
      </c>
      <c r="E19" s="122">
        <v>77</v>
      </c>
      <c r="F19" s="122">
        <v>473</v>
      </c>
      <c r="G19" s="122">
        <v>468</v>
      </c>
      <c r="H19" s="123">
        <v>659</v>
      </c>
      <c r="I19" s="122">
        <v>851</v>
      </c>
      <c r="J19" s="122">
        <v>542</v>
      </c>
      <c r="K19" s="122">
        <v>270</v>
      </c>
      <c r="L19" s="122">
        <v>208</v>
      </c>
      <c r="M19" s="122">
        <v>174</v>
      </c>
      <c r="N19" s="331">
        <f t="shared" si="2"/>
        <v>3908</v>
      </c>
      <c r="O19" s="10" t="s">
        <v>29</v>
      </c>
      <c r="P19" s="19" t="s">
        <v>23</v>
      </c>
      <c r="Q19" s="16">
        <v>6</v>
      </c>
      <c r="R19" s="16">
        <v>25</v>
      </c>
      <c r="S19" s="16">
        <v>29</v>
      </c>
      <c r="T19" s="16">
        <v>4</v>
      </c>
      <c r="U19" s="16">
        <v>17</v>
      </c>
      <c r="V19" s="16">
        <v>19</v>
      </c>
      <c r="W19" s="16">
        <v>14</v>
      </c>
      <c r="X19" s="16">
        <v>37</v>
      </c>
      <c r="Y19" s="20">
        <v>76</v>
      </c>
      <c r="Z19" s="16">
        <v>34</v>
      </c>
      <c r="AA19" s="16">
        <v>17</v>
      </c>
      <c r="AB19" s="16">
        <v>18</v>
      </c>
      <c r="AC19" s="330">
        <f t="shared" si="3"/>
        <v>296</v>
      </c>
    </row>
    <row r="20" spans="1:31">
      <c r="A20" s="21"/>
      <c r="B20" s="332"/>
      <c r="C20" s="332"/>
      <c r="D20" s="332"/>
      <c r="E20" s="332"/>
      <c r="F20" s="332"/>
      <c r="G20" s="332"/>
      <c r="H20" s="332"/>
      <c r="I20" s="332"/>
      <c r="J20" s="332"/>
      <c r="K20" s="332"/>
      <c r="L20" s="332"/>
      <c r="M20" s="332"/>
      <c r="N20" s="22"/>
      <c r="O20" s="10"/>
      <c r="P20" s="23"/>
      <c r="Q20" s="333"/>
      <c r="R20" s="333"/>
      <c r="S20" s="333"/>
      <c r="T20" s="333"/>
      <c r="U20" s="333"/>
      <c r="V20" s="333"/>
      <c r="W20" s="333"/>
      <c r="X20" s="333"/>
      <c r="Y20" s="333"/>
      <c r="Z20" s="333"/>
      <c r="AA20" s="333"/>
      <c r="AB20" s="333"/>
      <c r="AC20" s="332"/>
    </row>
    <row r="21" spans="1:31" ht="13.5" customHeight="1">
      <c r="A21" s="801" t="s">
        <v>341</v>
      </c>
      <c r="B21" s="802"/>
      <c r="C21" s="802"/>
      <c r="D21" s="802"/>
      <c r="E21" s="802"/>
      <c r="F21" s="802"/>
      <c r="G21" s="802"/>
      <c r="H21" s="802"/>
      <c r="I21" s="802"/>
      <c r="J21" s="802"/>
      <c r="K21" s="802"/>
      <c r="L21" s="802"/>
      <c r="M21" s="802"/>
      <c r="N21" s="803"/>
      <c r="O21" s="10"/>
      <c r="P21" s="801" t="str">
        <f>+A21</f>
        <v>※2023年 第7週（2/13～2/19） 現在</v>
      </c>
      <c r="Q21" s="802"/>
      <c r="R21" s="802"/>
      <c r="S21" s="802"/>
      <c r="T21" s="802"/>
      <c r="U21" s="802"/>
      <c r="V21" s="802"/>
      <c r="W21" s="802"/>
      <c r="X21" s="802"/>
      <c r="Y21" s="802"/>
      <c r="Z21" s="802"/>
      <c r="AA21" s="802"/>
      <c r="AB21" s="802"/>
      <c r="AC21" s="803"/>
    </row>
    <row r="22" spans="1:31" ht="13.8" thickBot="1">
      <c r="A22" s="432" t="s">
        <v>244</v>
      </c>
      <c r="B22" s="10"/>
      <c r="C22" s="10"/>
      <c r="D22" s="10"/>
      <c r="E22" s="10"/>
      <c r="F22" s="10"/>
      <c r="G22" s="10" t="s">
        <v>21</v>
      </c>
      <c r="H22" s="10"/>
      <c r="I22" s="10"/>
      <c r="J22" s="10"/>
      <c r="K22" s="10"/>
      <c r="L22" s="10"/>
      <c r="M22" s="10"/>
      <c r="N22" s="25"/>
      <c r="O22" s="10"/>
      <c r="P22" s="433" t="s">
        <v>243</v>
      </c>
      <c r="Q22" s="10"/>
      <c r="R22" s="10"/>
      <c r="S22" s="10"/>
      <c r="T22" s="10"/>
      <c r="U22" s="10"/>
      <c r="V22" s="10"/>
      <c r="W22" s="10"/>
      <c r="X22" s="10"/>
      <c r="Y22" s="10"/>
      <c r="Z22" s="10"/>
      <c r="AA22" s="10"/>
      <c r="AB22" s="10"/>
      <c r="AC22" s="27"/>
    </row>
    <row r="23" spans="1:31" ht="17.25" customHeight="1" thickBot="1">
      <c r="A23" s="24"/>
      <c r="B23" s="334" t="s">
        <v>222</v>
      </c>
      <c r="C23" s="10"/>
      <c r="D23" s="429" t="s">
        <v>342</v>
      </c>
      <c r="E23" s="28"/>
      <c r="F23" s="10"/>
      <c r="G23" s="10" t="s">
        <v>21</v>
      </c>
      <c r="H23" s="10"/>
      <c r="I23" s="10"/>
      <c r="J23" s="10"/>
      <c r="K23" s="10"/>
      <c r="L23" s="10"/>
      <c r="M23" s="10"/>
      <c r="N23" s="25"/>
      <c r="O23" s="124" t="s">
        <v>21</v>
      </c>
      <c r="P23" s="211"/>
      <c r="Q23" s="335" t="s">
        <v>223</v>
      </c>
      <c r="R23" s="788" t="s">
        <v>233</v>
      </c>
      <c r="S23" s="789"/>
      <c r="T23" s="422" t="s">
        <v>240</v>
      </c>
      <c r="U23" s="422"/>
      <c r="V23" s="10"/>
      <c r="W23" s="10"/>
      <c r="X23" s="10"/>
      <c r="Y23" s="10"/>
      <c r="Z23" s="10"/>
      <c r="AA23" s="10"/>
      <c r="AB23" s="10"/>
      <c r="AC23" s="27"/>
    </row>
    <row r="24" spans="1:31" ht="15" customHeight="1">
      <c r="A24" s="24"/>
      <c r="B24" s="10"/>
      <c r="C24" s="10"/>
      <c r="D24" s="10" t="s">
        <v>29</v>
      </c>
      <c r="E24" s="10"/>
      <c r="F24" s="10"/>
      <c r="G24" s="10"/>
      <c r="H24" s="10"/>
      <c r="I24" s="10"/>
      <c r="J24" s="10"/>
      <c r="K24" s="10"/>
      <c r="L24" s="10"/>
      <c r="M24" s="10"/>
      <c r="N24" s="25"/>
      <c r="O24" s="124" t="s">
        <v>21</v>
      </c>
      <c r="P24" s="210"/>
      <c r="Q24" s="10"/>
      <c r="R24" s="10"/>
      <c r="S24" s="10"/>
      <c r="T24" s="10"/>
      <c r="U24" s="10"/>
      <c r="V24" s="10"/>
      <c r="W24" s="10"/>
      <c r="X24" s="10"/>
      <c r="Y24" s="10"/>
      <c r="Z24" s="10"/>
      <c r="AA24" s="10"/>
      <c r="AB24" s="10"/>
      <c r="AC24" s="27"/>
    </row>
    <row r="25" spans="1:31" ht="9" customHeight="1">
      <c r="A25" s="24"/>
      <c r="B25" s="10"/>
      <c r="C25" s="10"/>
      <c r="D25" s="10"/>
      <c r="E25" s="10"/>
      <c r="F25" s="10"/>
      <c r="G25" s="10"/>
      <c r="H25" s="10"/>
      <c r="I25" s="10"/>
      <c r="J25" s="10"/>
      <c r="K25" s="10"/>
      <c r="L25" s="10"/>
      <c r="M25" s="10"/>
      <c r="N25" s="25"/>
      <c r="O25" s="124" t="s">
        <v>21</v>
      </c>
      <c r="P25" s="26"/>
      <c r="Q25" s="10"/>
      <c r="R25" s="10"/>
      <c r="S25" s="10"/>
      <c r="T25" s="10"/>
      <c r="U25" s="10"/>
      <c r="V25" s="10"/>
      <c r="W25" s="10"/>
      <c r="X25" s="10"/>
      <c r="Y25" s="10"/>
      <c r="Z25" s="10"/>
      <c r="AA25" s="10"/>
      <c r="AB25" s="10"/>
      <c r="AC25" s="27"/>
      <c r="AE25" s="1" t="s">
        <v>212</v>
      </c>
    </row>
    <row r="26" spans="1:31">
      <c r="A26" s="24"/>
      <c r="B26" s="10"/>
      <c r="C26" s="10"/>
      <c r="D26" s="10"/>
      <c r="E26" s="10"/>
      <c r="F26" s="10"/>
      <c r="G26" s="10"/>
      <c r="H26" s="10"/>
      <c r="I26" s="10"/>
      <c r="J26" s="10"/>
      <c r="K26" s="10"/>
      <c r="L26" s="10"/>
      <c r="M26" s="10"/>
      <c r="N26" s="25"/>
      <c r="O26" s="10" t="s">
        <v>21</v>
      </c>
      <c r="P26" s="12"/>
      <c r="AC26" s="29"/>
    </row>
    <row r="27" spans="1:31">
      <c r="A27" s="24"/>
      <c r="B27" s="10"/>
      <c r="C27" s="10"/>
      <c r="D27" s="10"/>
      <c r="E27" s="10"/>
      <c r="F27" s="10"/>
      <c r="G27" s="10"/>
      <c r="H27" s="10"/>
      <c r="I27" s="10"/>
      <c r="J27" s="10"/>
      <c r="K27" s="10"/>
      <c r="L27" s="10"/>
      <c r="M27" s="10"/>
      <c r="N27" s="25"/>
      <c r="O27" s="10" t="s">
        <v>21</v>
      </c>
      <c r="P27" s="12"/>
      <c r="AC27" s="29"/>
    </row>
    <row r="28" spans="1:31">
      <c r="A28" s="24"/>
      <c r="B28" s="10"/>
      <c r="C28" s="10"/>
      <c r="D28" s="10"/>
      <c r="E28" s="10"/>
      <c r="F28" s="10"/>
      <c r="G28" s="10"/>
      <c r="H28" s="10"/>
      <c r="I28" s="10"/>
      <c r="J28" s="10"/>
      <c r="K28" s="10"/>
      <c r="L28" s="10"/>
      <c r="M28" s="10"/>
      <c r="N28" s="25"/>
      <c r="O28" s="10" t="s">
        <v>21</v>
      </c>
      <c r="P28" s="12"/>
      <c r="AC28" s="29"/>
      <c r="AD28" s="248"/>
    </row>
    <row r="29" spans="1:31">
      <c r="A29" s="24"/>
      <c r="B29" s="10"/>
      <c r="C29" s="10"/>
      <c r="D29" s="10"/>
      <c r="E29" s="10"/>
      <c r="F29" s="10"/>
      <c r="G29" s="10"/>
      <c r="H29" s="10"/>
      <c r="I29" s="10"/>
      <c r="J29" s="10"/>
      <c r="K29" s="10"/>
      <c r="L29" s="10"/>
      <c r="M29" s="10"/>
      <c r="N29" s="25"/>
      <c r="O29" s="10"/>
      <c r="P29" s="12"/>
      <c r="AC29" s="29"/>
    </row>
    <row r="30" spans="1:31">
      <c r="A30" s="24"/>
      <c r="B30" s="10"/>
      <c r="C30" s="10"/>
      <c r="D30" s="10"/>
      <c r="E30" s="10"/>
      <c r="F30" s="10"/>
      <c r="G30" s="10"/>
      <c r="H30" s="10"/>
      <c r="I30" s="10"/>
      <c r="J30" s="10"/>
      <c r="K30" s="10"/>
      <c r="L30" s="10"/>
      <c r="M30" s="10"/>
      <c r="N30" s="25"/>
      <c r="O30" s="10"/>
      <c r="P30" s="12"/>
      <c r="AC30" s="29"/>
    </row>
    <row r="31" spans="1:31" ht="13.8" thickBot="1">
      <c r="A31" s="30"/>
      <c r="B31" s="31"/>
      <c r="C31" s="31"/>
      <c r="D31" s="31"/>
      <c r="E31" s="31"/>
      <c r="F31" s="31"/>
      <c r="G31" s="31"/>
      <c r="H31" s="31"/>
      <c r="I31" s="31"/>
      <c r="J31" s="31"/>
      <c r="K31" s="31"/>
      <c r="L31" s="31"/>
      <c r="M31" s="31"/>
      <c r="N31" s="32"/>
      <c r="O31" s="10"/>
      <c r="P31" s="33"/>
      <c r="Q31" s="34"/>
      <c r="R31" s="34"/>
      <c r="S31" s="34"/>
      <c r="T31" s="34"/>
      <c r="U31" s="34"/>
      <c r="V31" s="34"/>
      <c r="W31" s="34"/>
      <c r="X31" s="34"/>
      <c r="Y31" s="34"/>
      <c r="Z31" s="34"/>
      <c r="AA31" s="34"/>
      <c r="AB31" s="34"/>
      <c r="AC31" s="35"/>
    </row>
    <row r="32" spans="1:31">
      <c r="A32" s="36"/>
      <c r="C32" s="10"/>
      <c r="D32" s="10"/>
      <c r="E32" s="10"/>
      <c r="F32" s="10"/>
      <c r="G32" s="10"/>
      <c r="H32" s="10"/>
      <c r="I32" s="10"/>
      <c r="J32" s="10"/>
      <c r="K32" s="10"/>
      <c r="L32" s="10"/>
      <c r="M32" s="10"/>
      <c r="N32" s="10"/>
      <c r="O32" s="10"/>
    </row>
    <row r="33" spans="1:29">
      <c r="O33" s="10"/>
    </row>
    <row r="34" spans="1:29">
      <c r="K34" s="336" t="s">
        <v>29</v>
      </c>
      <c r="O34" s="10"/>
    </row>
    <row r="35" spans="1:29">
      <c r="O35" s="10"/>
    </row>
    <row r="36" spans="1:29">
      <c r="O36" s="10"/>
    </row>
    <row r="37" spans="1:29">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1:29">
      <c r="Q38" s="158" t="s">
        <v>224</v>
      </c>
      <c r="R38" s="158"/>
      <c r="S38" s="158"/>
      <c r="T38" s="158"/>
      <c r="U38" s="158"/>
      <c r="V38" s="158"/>
      <c r="W38" s="158"/>
      <c r="X38" s="158"/>
    </row>
    <row r="39" spans="1:29">
      <c r="Q39" s="158" t="s">
        <v>225</v>
      </c>
      <c r="R39" s="158"/>
      <c r="S39" s="158"/>
      <c r="T39" s="158"/>
      <c r="U39" s="158"/>
      <c r="V39" s="158"/>
      <c r="W39" s="158"/>
      <c r="X39" s="158"/>
    </row>
  </sheetData>
  <mergeCells count="7">
    <mergeCell ref="R23:S23"/>
    <mergeCell ref="A1:N1"/>
    <mergeCell ref="P1:AC1"/>
    <mergeCell ref="A2:N2"/>
    <mergeCell ref="P2:AC2"/>
    <mergeCell ref="A21:N21"/>
    <mergeCell ref="P21:AC21"/>
  </mergeCells>
  <phoneticPr fontId="106"/>
  <pageMargins left="0.75" right="0.75" top="1" bottom="1" header="0.51200000000000001" footer="0.51200000000000001"/>
  <pageSetup paperSize="9" scale="44" orientation="portrait"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tabColor rgb="FFFF0000"/>
  </sheetPr>
  <dimension ref="B1:G29"/>
  <sheetViews>
    <sheetView view="pageBreakPreview" zoomScale="85" zoomScaleNormal="112" zoomScaleSheetLayoutView="85" workbookViewId="0">
      <selection activeCell="H14" sqref="H14"/>
    </sheetView>
  </sheetViews>
  <sheetFormatPr defaultColWidth="9" defaultRowHeight="13.2"/>
  <cols>
    <col min="1" max="1" width="2.109375" style="1" customWidth="1"/>
    <col min="2" max="2" width="25.77734375" style="101" customWidth="1"/>
    <col min="3" max="3" width="67.6640625" style="1" customWidth="1"/>
    <col min="4" max="4" width="96" style="1" customWidth="1"/>
    <col min="5" max="5" width="3.88671875" style="1" customWidth="1"/>
    <col min="6" max="16384" width="9" style="1"/>
  </cols>
  <sheetData>
    <row r="1" spans="2:7" ht="18.75" customHeight="1">
      <c r="B1" s="101" t="s">
        <v>112</v>
      </c>
    </row>
    <row r="2" spans="2:7" ht="17.25" customHeight="1" thickBot="1">
      <c r="B2" t="s">
        <v>343</v>
      </c>
      <c r="D2" s="806"/>
      <c r="E2" s="807"/>
    </row>
    <row r="3" spans="2:7" ht="16.5" customHeight="1" thickBot="1">
      <c r="B3" s="102" t="s">
        <v>113</v>
      </c>
      <c r="C3" s="259" t="s">
        <v>114</v>
      </c>
      <c r="D3" s="190" t="s">
        <v>216</v>
      </c>
    </row>
    <row r="4" spans="2:7" ht="17.25" customHeight="1" thickBot="1">
      <c r="B4" s="103" t="s">
        <v>115</v>
      </c>
      <c r="C4" s="132" t="s">
        <v>344</v>
      </c>
      <c r="D4" s="104"/>
    </row>
    <row r="5" spans="2:7" ht="17.25" customHeight="1">
      <c r="B5" s="808" t="s">
        <v>173</v>
      </c>
      <c r="C5" s="811" t="s">
        <v>213</v>
      </c>
      <c r="D5" s="812"/>
    </row>
    <row r="6" spans="2:7" ht="19.2" customHeight="1">
      <c r="B6" s="809"/>
      <c r="C6" s="813" t="s">
        <v>214</v>
      </c>
      <c r="D6" s="814"/>
      <c r="G6" s="216"/>
    </row>
    <row r="7" spans="2:7" ht="19.95" customHeight="1">
      <c r="B7" s="809"/>
      <c r="C7" s="260" t="s">
        <v>215</v>
      </c>
      <c r="D7" s="261"/>
      <c r="G7" s="216"/>
    </row>
    <row r="8" spans="2:7" ht="19.95" customHeight="1" thickBot="1">
      <c r="B8" s="810"/>
      <c r="C8" s="218" t="s">
        <v>217</v>
      </c>
      <c r="D8" s="217"/>
      <c r="G8" s="216"/>
    </row>
    <row r="9" spans="2:7" ht="34.200000000000003" customHeight="1" thickBot="1">
      <c r="B9" s="105" t="s">
        <v>116</v>
      </c>
      <c r="C9" s="815" t="s">
        <v>270</v>
      </c>
      <c r="D9" s="816"/>
    </row>
    <row r="10" spans="2:7" ht="69" customHeight="1" thickBot="1">
      <c r="B10" s="106" t="s">
        <v>117</v>
      </c>
      <c r="C10" s="817" t="s">
        <v>348</v>
      </c>
      <c r="D10" s="818"/>
    </row>
    <row r="11" spans="2:7" ht="59.4" customHeight="1" thickBot="1">
      <c r="B11" s="107"/>
      <c r="C11" s="108" t="s">
        <v>347</v>
      </c>
      <c r="D11" s="227" t="s">
        <v>346</v>
      </c>
      <c r="F11" s="1" t="s">
        <v>21</v>
      </c>
    </row>
    <row r="12" spans="2:7" ht="42.6" customHeight="1" thickBot="1">
      <c r="B12" s="105" t="s">
        <v>235</v>
      </c>
      <c r="C12" s="110" t="s">
        <v>345</v>
      </c>
      <c r="D12" s="109"/>
    </row>
    <row r="13" spans="2:7" ht="105" customHeight="1" thickBot="1">
      <c r="B13" s="111" t="s">
        <v>118</v>
      </c>
      <c r="C13" s="112" t="s">
        <v>349</v>
      </c>
      <c r="D13" s="187" t="s">
        <v>350</v>
      </c>
      <c r="F13" t="s">
        <v>29</v>
      </c>
    </row>
    <row r="14" spans="2:7" ht="79.2" customHeight="1" thickBot="1">
      <c r="B14" s="113" t="s">
        <v>119</v>
      </c>
      <c r="C14" s="804" t="s">
        <v>351</v>
      </c>
      <c r="D14" s="805"/>
    </row>
    <row r="15" spans="2:7" ht="17.25" customHeight="1"/>
    <row r="16" spans="2:7" ht="17.25" customHeight="1">
      <c r="C16" s="431"/>
      <c r="D16" s="1" t="s">
        <v>212</v>
      </c>
    </row>
    <row r="17" spans="2:5">
      <c r="C17" s="1" t="s">
        <v>29</v>
      </c>
    </row>
    <row r="18" spans="2:5">
      <c r="E18" s="1" t="s">
        <v>21</v>
      </c>
    </row>
    <row r="21" spans="2:5">
      <c r="B21" s="101" t="s">
        <v>21</v>
      </c>
    </row>
    <row r="29" spans="2:5">
      <c r="D29" s="1" t="s">
        <v>236</v>
      </c>
    </row>
  </sheetData>
  <mergeCells count="7">
    <mergeCell ref="C14:D14"/>
    <mergeCell ref="D2:E2"/>
    <mergeCell ref="B5:B8"/>
    <mergeCell ref="C5:D5"/>
    <mergeCell ref="C6:D6"/>
    <mergeCell ref="C9:D9"/>
    <mergeCell ref="C10:D10"/>
  </mergeCells>
  <phoneticPr fontId="106"/>
  <hyperlinks>
    <hyperlink ref="C6" r:id="rId1" location="h2_1" xr:uid="{B5E764AE-5943-4A97-AD1C-025941C051BF}"/>
  </hyperlinks>
  <pageMargins left="0.7" right="0.7" top="0.75" bottom="0.75" header="0.3" footer="0.3"/>
  <pageSetup paperSize="9" scale="45" orientation="portrait" horizontalDpi="1200" verticalDpi="12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7　ノロウイルス関連情報 </vt:lpstr>
      <vt:lpstr>7  衛生訓話 </vt:lpstr>
      <vt:lpstr>7　新型コロナウイルス情報</vt:lpstr>
      <vt:lpstr>7　食中毒記事等 </vt:lpstr>
      <vt:lpstr>7　海外情報</vt:lpstr>
      <vt:lpstr>7　感染症統計</vt:lpstr>
      <vt:lpstr>6　感染症情報</vt:lpstr>
      <vt:lpstr>7 食品回収</vt:lpstr>
      <vt:lpstr>7　食品表示</vt:lpstr>
      <vt:lpstr>7　 残留農薬　等 </vt:lpstr>
      <vt:lpstr>'6　感染症情報'!Print_Area</vt:lpstr>
      <vt:lpstr>'7  衛生訓話 '!Print_Area</vt:lpstr>
      <vt:lpstr>'7　 残留農薬　等 '!Print_Area</vt:lpstr>
      <vt:lpstr>'7　ノロウイルス関連情報 '!Print_Area</vt:lpstr>
      <vt:lpstr>'7　海外情報'!Print_Area</vt:lpstr>
      <vt:lpstr>'7　感染症統計'!Print_Area</vt:lpstr>
      <vt:lpstr>'7　食中毒記事等 '!Print_Area</vt:lpstr>
      <vt:lpstr>'7 食品回収'!Print_Area</vt:lpstr>
      <vt:lpstr>'7　食品表示'!Print_Area</vt:lpstr>
      <vt:lpstr>スポンサー公告!Print_Area</vt:lpstr>
      <vt:lpstr>'7　 残留農薬　等 '!Print_Titles</vt:lpstr>
      <vt:lpstr>'7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2023-02-27T10:14:14Z</dcterms:modified>
</cp:coreProperties>
</file>