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codeName="ThisWorkbook"/>
  <xr:revisionPtr revIDLastSave="0" documentId="13_ncr:1_{23083A47-E72A-4A61-844F-8B8BD846B142}"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6　ノロウイルス関連情報 " sheetId="101" r:id="rId3"/>
    <sheet name="6　衛生訓話" sheetId="136" r:id="rId4"/>
    <sheet name="6　新型コロナウイルス情報" sheetId="82" r:id="rId5"/>
    <sheet name="6　食中毒記事等 " sheetId="29" r:id="rId6"/>
    <sheet name="6　海外情報" sheetId="123" r:id="rId7"/>
    <sheet name="6　感染症統計" sheetId="125" r:id="rId8"/>
    <sheet name="5　感染症情報" sheetId="124" r:id="rId9"/>
    <sheet name="6 食品回収" sheetId="60" r:id="rId10"/>
    <sheet name="6　食品表示" sheetId="34" r:id="rId11"/>
    <sheet name="5　 残留農薬　等 " sheetId="35" state="hidden" r:id="rId12"/>
  </sheets>
  <definedNames>
    <definedName name="_xlnm._FilterDatabase" localSheetId="11" hidden="1">'5　 残留農薬　等 '!$A$1:$C$1</definedName>
    <definedName name="_xlnm._FilterDatabase" localSheetId="2" hidden="1">'6　ノロウイルス関連情報 '!$A$22:$G$75</definedName>
    <definedName name="_xlnm._FilterDatabase" localSheetId="5" hidden="1">'6　食中毒記事等 '!$A$1:$D$1</definedName>
    <definedName name="_xlnm.Print_Area" localSheetId="11">'5　 残留農薬　等 '!$A$1:$A$16</definedName>
    <definedName name="_xlnm.Print_Area" localSheetId="8">'5　感染症情報'!$A$1:$D$21</definedName>
    <definedName name="_xlnm.Print_Area" localSheetId="2">'6　ノロウイルス関連情報 '!$A$1:$N$84</definedName>
    <definedName name="_xlnm.Print_Area" localSheetId="3">'6　衛生訓話'!$A$1:$K$12</definedName>
    <definedName name="_xlnm.Print_Area" localSheetId="6">'6　海外情報'!$A$1:$C$31</definedName>
    <definedName name="_xlnm.Print_Area" localSheetId="7">'6　感染症統計'!$A$1:$AC$37</definedName>
    <definedName name="_xlnm.Print_Area" localSheetId="5">'6　食中毒記事等 '!$A$1:$D$6</definedName>
    <definedName name="_xlnm.Print_Area" localSheetId="9">'6 食品回収'!$A$1:$E$38</definedName>
    <definedName name="_xlnm.Print_Area" localSheetId="10">'6　食品表示'!$A$1:$N$13</definedName>
    <definedName name="_xlnm.Print_Area" localSheetId="1">スポンサー公告!$A$1:$R$58</definedName>
    <definedName name="_xlnm.Print_Titles" localSheetId="11">'5　 残留農薬　等 '!$1:$1</definedName>
    <definedName name="_xlnm.Print_Titles" localSheetId="5">'6　食中毒記事等 '!$1:$1</definedName>
  </definedNames>
  <calcPr calcId="191029"/>
</workbook>
</file>

<file path=xl/calcChain.xml><?xml version="1.0" encoding="utf-8"?>
<calcChain xmlns="http://schemas.openxmlformats.org/spreadsheetml/2006/main">
  <c r="B14" i="78" l="1"/>
  <c r="B17" i="78"/>
  <c r="B28" i="101"/>
  <c r="B29" i="101"/>
  <c r="B30" i="101"/>
  <c r="B31" i="101"/>
  <c r="B32" i="101"/>
  <c r="B33" i="101"/>
  <c r="B34" i="101"/>
  <c r="B35" i="101"/>
  <c r="B36" i="101"/>
  <c r="B37" i="101"/>
  <c r="B38" i="101"/>
  <c r="B39" i="101"/>
  <c r="B40" i="101"/>
  <c r="B41" i="101"/>
  <c r="B42" i="101"/>
  <c r="B43" i="101"/>
  <c r="B46" i="101"/>
  <c r="B47" i="101"/>
  <c r="B48" i="101"/>
  <c r="B49" i="101"/>
  <c r="B50" i="101"/>
  <c r="B51" i="101"/>
  <c r="B52" i="101"/>
  <c r="B53" i="101"/>
  <c r="B54" i="101"/>
  <c r="B55" i="101"/>
  <c r="B56" i="101"/>
  <c r="B57" i="101"/>
  <c r="B58" i="101"/>
  <c r="B60" i="101"/>
  <c r="B61" i="101"/>
  <c r="B62" i="101"/>
  <c r="B63" i="101"/>
  <c r="B64" i="101"/>
  <c r="B65" i="101"/>
  <c r="B66" i="101"/>
  <c r="B67" i="101"/>
  <c r="B68" i="101"/>
  <c r="B69" i="101"/>
  <c r="B24" i="101"/>
  <c r="B25" i="101"/>
  <c r="B26" i="101"/>
  <c r="B27" i="101"/>
  <c r="G56" i="101"/>
  <c r="B15" i="78"/>
  <c r="R4" i="125"/>
  <c r="S4" i="125"/>
  <c r="T4" i="125"/>
  <c r="U4" i="125"/>
  <c r="V4" i="125"/>
  <c r="W4" i="125"/>
  <c r="X4" i="125"/>
  <c r="Y4" i="125"/>
  <c r="Z4" i="125"/>
  <c r="AA4" i="125"/>
  <c r="AB4" i="125"/>
  <c r="AC4" i="125"/>
  <c r="Q4" i="125"/>
  <c r="N4" i="125"/>
  <c r="C4" i="125"/>
  <c r="D4" i="125"/>
  <c r="E4" i="125"/>
  <c r="F4" i="125"/>
  <c r="G4" i="125"/>
  <c r="H4" i="125"/>
  <c r="I4" i="125"/>
  <c r="J4" i="125"/>
  <c r="K4" i="125"/>
  <c r="L4" i="125"/>
  <c r="M4" i="125"/>
  <c r="B4" i="125"/>
  <c r="B13" i="78"/>
  <c r="I23" i="82" l="1"/>
  <c r="B9" i="78"/>
  <c r="B16" i="78" l="1"/>
  <c r="G70" i="101"/>
  <c r="B70" i="101" s="1"/>
  <c r="G69" i="101"/>
  <c r="G68" i="101"/>
  <c r="G67" i="101"/>
  <c r="G66" i="101"/>
  <c r="G65" i="101"/>
  <c r="G64" i="101"/>
  <c r="G63" i="101"/>
  <c r="G62" i="101"/>
  <c r="G61" i="101"/>
  <c r="G60" i="101"/>
  <c r="G59" i="101"/>
  <c r="G58" i="101"/>
  <c r="G57" i="101"/>
  <c r="G55" i="101"/>
  <c r="G54" i="101"/>
  <c r="G53" i="101"/>
  <c r="G52" i="101"/>
  <c r="G51" i="101"/>
  <c r="G50" i="101"/>
  <c r="G49" i="101"/>
  <c r="G48" i="101"/>
  <c r="G47" i="101"/>
  <c r="G46" i="101"/>
  <c r="G45" i="101"/>
  <c r="B45" i="101" s="1"/>
  <c r="G44" i="101"/>
  <c r="B44" i="101" s="1"/>
  <c r="G43" i="101"/>
  <c r="G42" i="101"/>
  <c r="G41" i="101"/>
  <c r="G40" i="101"/>
  <c r="G39" i="101"/>
  <c r="G38" i="101"/>
  <c r="G37" i="101"/>
  <c r="G36" i="101"/>
  <c r="G35" i="101"/>
  <c r="G34" i="101"/>
  <c r="G33" i="101"/>
  <c r="G32" i="101"/>
  <c r="G31" i="101"/>
  <c r="G30" i="101"/>
  <c r="G29" i="101"/>
  <c r="G28" i="101"/>
  <c r="G27" i="101"/>
  <c r="G26" i="101"/>
  <c r="G25" i="101"/>
  <c r="G24" i="101"/>
  <c r="G23" i="10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P11" i="82" l="1"/>
  <c r="I14" i="82" l="1"/>
  <c r="I18" i="82"/>
  <c r="I15" i="82"/>
  <c r="I16" i="82"/>
  <c r="I17" i="82"/>
  <c r="I19" i="82"/>
  <c r="I20" i="82"/>
  <c r="I21" i="82"/>
  <c r="I22" i="82"/>
  <c r="M71" i="101" l="1"/>
  <c r="N71" i="101"/>
  <c r="G74" i="101" l="1"/>
  <c r="B23" i="101"/>
  <c r="B12" i="78" l="1"/>
  <c r="L30" i="82" l="1"/>
  <c r="K28" i="82"/>
  <c r="K29" i="82"/>
  <c r="K30" i="82"/>
  <c r="I30" i="82"/>
  <c r="L27" i="82"/>
  <c r="N14" i="82" l="1"/>
  <c r="G75" i="101" l="1"/>
  <c r="F75" i="101" s="1"/>
  <c r="G73" i="101"/>
  <c r="D10" i="78" s="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<sst xmlns="http://schemas.openxmlformats.org/spreadsheetml/2006/main" count="693" uniqueCount="476">
  <si>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</si>
  <si>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</si>
  <si>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</si>
  <si>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</si>
  <si>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</si>
  <si>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</si>
  <si>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</si>
  <si>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</si>
  <si>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</si>
  <si>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</si>
  <si>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</si>
  <si>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</si>
  <si>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</si>
  <si>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</si>
  <si>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</si>
  <si>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</si>
  <si>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</si>
  <si>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</si>
  <si>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</si>
  <si>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</si>
  <si>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</si>
  <si>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</si>
  <si>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</si>
  <si>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</si>
  <si>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</si>
  <si>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</si>
  <si>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</si>
  <si>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</si>
  <si>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</si>
  <si>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</si>
  <si>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</si>
  <si>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</si>
  <si>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</si>
  <si>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</si>
  <si>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</si>
  <si>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</si>
  <si>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</si>
  <si>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</si>
  <si>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</si>
  <si>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</si>
  <si>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</si>
  <si>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</si>
  <si>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</si>
  <si>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</si>
  <si>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</si>
  <si>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</si>
  <si>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</si>
  <si>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</si>
  <si>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</si>
  <si>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</si>
  <si>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</si>
  <si>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</si>
  <si>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</si>
  <si>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</si>
  <si>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</si>
  <si>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</si>
  <si>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</si>
  <si>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</si>
  <si>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</si>
  <si>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</si>
  <si>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</si>
  <si>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</si>
  <si>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</si>
  <si>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</si>
  <si>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</si>
  <si>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</si>
  <si>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</si>
  <si>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</si>
  <si>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</si>
  <si>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</si>
  <si>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</si>
  <si>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</si>
  <si>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</si>
  <si>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</si>
  <si>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</si>
  <si>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</si>
  <si>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</si>
  <si>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</si>
  <si>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</si>
  <si>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</si>
  <si>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</si>
  <si>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</si>
  <si>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</si>
  <si>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</si>
  <si>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</si>
  <si>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</si>
  <si>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</si>
  <si>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</si>
  <si>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</si>
  <si>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</si>
  <si>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</si>
  <si>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</si>
  <si>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</si>
  <si>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</si>
  <si>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</si>
  <si>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</si>
  <si>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</si>
  <si>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</si>
  <si>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</si>
  <si>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</si>
  <si>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</si>
  <si>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</si>
  <si>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</si>
  <si>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</si>
  <si>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</si>
  <si>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</si>
  <si>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</si>
  <si>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</si>
  <si>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</si>
  <si>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</si>
  <si>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</si>
  <si>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</si>
  <si>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</si>
  <si>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</si>
  <si>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</si>
  <si>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</si>
  <si>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</si>
  <si>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</si>
  <si>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</si>
  <si>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</si>
  <si>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</si>
  <si>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</si>
  <si>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</si>
  <si>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</si>
  <si>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</si>
  <si>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</si>
  <si>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</si>
  <si>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</si>
  <si>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</si>
  <si>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</si>
  <si>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</si>
  <si>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</si>
  <si>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</si>
  <si>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</si>
  <si>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</si>
  <si>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</si>
  <si>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</si>
  <si>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</si>
  <si>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</si>
  <si>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</si>
  <si>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</si>
  <si>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</si>
  <si>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</si>
  <si>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</si>
  <si>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</si>
  <si>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</si>
  <si>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</si>
  <si>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</si>
  <si>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</si>
  <si>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</si>
  <si>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</si>
  <si>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</si>
  <si>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</si>
  <si>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</si>
  <si>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</si>
  <si>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</si>
  <si>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</si>
  <si>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</si>
  <si>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</si>
  <si>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</si>
  <si>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</si>
  <si>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</si>
  <si>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</si>
  <si>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</si>
  <si>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</si>
  <si>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</si>
  <si>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</si>
  <si>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</si>
  <si>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</si>
  <si>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</si>
  <si>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</si>
  <si>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</si>
  <si>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</si>
  <si>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</si>
  <si>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</si>
  <si>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</si>
  <si>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</si>
  <si>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</si>
  <si>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</si>
  <si>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</si>
  <si>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</si>
  <si>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</si>
  <si>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</si>
  <si>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</si>
  <si>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</si>
  <si>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</si>
  <si>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</si>
  <si>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</si>
  <si>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</si>
  <si>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</si>
  <si>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</si>
  <si>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</si>
  <si>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</si>
  <si>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</si>
  <si>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</si>
  <si>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</si>
  <si>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</si>
  <si>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</si>
  <si>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</si>
  <si>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</si>
  <si>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</si>
  <si>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</si>
  <si>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</si>
  <si>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</si>
  <si>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</si>
  <si>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</si>
  <si>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</si>
  <si>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</si>
  <si>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</si>
  <si>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</si>
  <si>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</si>
  <si>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</si>
  <si>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</si>
  <si>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</si>
  <si>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</si>
  <si>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</si>
  <si>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</si>
  <si>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</si>
  <si>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</si>
  <si>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</si>
  <si>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</si>
  <si>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</si>
  <si>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</si>
  <si>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</si>
  <si>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</si>
  <si>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</si>
  <si>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106"/>
  </si>
  <si>
    <t>8．衛生訓話</t>
    <rPh sb="2" eb="4">
      <t>エイセイ</t>
    </rPh>
    <rPh sb="4" eb="6">
      <t>クンワ</t>
    </rPh>
    <phoneticPr fontId="5"/>
  </si>
  <si>
    <t>12-21年月平均</t>
  </si>
  <si>
    <t>2022年</t>
    <phoneticPr fontId="5"/>
  </si>
  <si>
    <t>1月</t>
    <phoneticPr fontId="106"/>
  </si>
  <si>
    <t>カナダ</t>
    <phoneticPr fontId="5"/>
  </si>
  <si>
    <t>フランス</t>
    <phoneticPr fontId="106"/>
  </si>
  <si>
    <t>非常に少ない</t>
    <rPh sb="0" eb="2">
      <t>ヒジョウ</t>
    </rPh>
    <rPh sb="3" eb="4">
      <t>スク</t>
    </rPh>
    <phoneticPr fontId="5"/>
  </si>
  <si>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</si>
  <si>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</si>
  <si>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</si>
  <si>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 xml:space="preserve">  </t>
    <phoneticPr fontId="16"/>
  </si>
  <si>
    <t>l</t>
    <phoneticPr fontId="33"/>
  </si>
  <si>
    <t>管理レベル「1」　</t>
    <phoneticPr fontId="5"/>
  </si>
  <si>
    <t>　コロナ渦</t>
    <rPh sb="4" eb="5">
      <t>ウズ</t>
    </rPh>
    <phoneticPr fontId="5"/>
  </si>
  <si>
    <t>冬に向かい</t>
    <rPh sb="0" eb="1">
      <t>フユ</t>
    </rPh>
    <rPh sb="2" eb="3">
      <t>ム</t>
    </rPh>
    <phoneticPr fontId="106"/>
  </si>
  <si>
    <t>コロナは既にWITHの時代、今年の冬が付き合い方の結論か</t>
    <rPh sb="4" eb="5">
      <t>スデ</t>
    </rPh>
    <rPh sb="11" eb="13">
      <t>ジダイ</t>
    </rPh>
    <rPh sb="14" eb="16">
      <t>コトシ</t>
    </rPh>
    <rPh sb="17" eb="18">
      <t>フユ</t>
    </rPh>
    <rPh sb="19" eb="20">
      <t>ツ</t>
    </rPh>
    <rPh sb="21" eb="22">
      <t>ア</t>
    </rPh>
    <rPh sb="23" eb="24">
      <t>カタ</t>
    </rPh>
    <rPh sb="25" eb="27">
      <t>ケツロン</t>
    </rPh>
    <phoneticPr fontId="106"/>
  </si>
  <si>
    <t>*発行予定は2022年11月7日（月）です。</t>
  </si>
  <si>
    <t>*発行予定は2022年11月7日（月）です。</t>
    <phoneticPr fontId="106"/>
  </si>
  <si>
    <t>▶https://zoom.us/webinar/register/WN_9-ciXs0sQT2yGdb79VBoLQ</t>
  </si>
  <si>
    <t xml:space="preserve"> 全国指数</t>
    <phoneticPr fontId="5"/>
  </si>
  <si>
    <t>先週より</t>
    <phoneticPr fontId="5"/>
  </si>
  <si>
    <t>やや少ない</t>
    <rPh sb="2" eb="3">
      <t>スク</t>
    </rPh>
    <phoneticPr fontId="106"/>
  </si>
  <si>
    <r>
      <rPr>
        <sz val="12"/>
        <color theme="0"/>
        <rFont val="ＭＳ Ｐゴシック"/>
        <family val="3"/>
        <charset val="128"/>
      </rPr>
      <t>チリ</t>
    </r>
    <phoneticPr fontId="5"/>
  </si>
  <si>
    <r>
      <rPr>
        <sz val="12"/>
        <color theme="0"/>
        <rFont val="ＭＳ Ｐゴシック"/>
        <family val="3"/>
        <charset val="128"/>
      </rPr>
      <t>南アフリカ</t>
    </r>
    <rPh sb="0" eb="1">
      <t>ミナミ</t>
    </rPh>
    <phoneticPr fontId="5"/>
  </si>
  <si>
    <r>
      <rPr>
        <sz val="12"/>
        <color theme="0"/>
        <rFont val="ＭＳ Ｐゴシック"/>
        <family val="3"/>
        <charset val="128"/>
      </rPr>
      <t>トルコ</t>
    </r>
    <phoneticPr fontId="5"/>
  </si>
  <si>
    <r>
      <rPr>
        <sz val="12"/>
        <color theme="0"/>
        <rFont val="ＭＳ Ｐゴシック"/>
        <family val="3"/>
        <charset val="128"/>
      </rPr>
      <t>イラン</t>
    </r>
    <phoneticPr fontId="5"/>
  </si>
  <si>
    <r>
      <rPr>
        <sz val="12"/>
        <color theme="0"/>
        <rFont val="ＭＳ Ｐゴシック"/>
        <family val="3"/>
        <charset val="128"/>
      </rPr>
      <t>インド</t>
    </r>
    <phoneticPr fontId="5"/>
  </si>
  <si>
    <r>
      <rPr>
        <sz val="12"/>
        <color theme="0"/>
        <rFont val="ＭＳ Ｐゴシック"/>
        <family val="3"/>
        <charset val="128"/>
      </rPr>
      <t>パキスタン</t>
    </r>
    <phoneticPr fontId="5"/>
  </si>
  <si>
    <r>
      <rPr>
        <b/>
        <sz val="12"/>
        <color theme="0"/>
        <rFont val="Inherit"/>
        <family val="2"/>
      </rPr>
      <t>スペイン</t>
    </r>
    <phoneticPr fontId="106"/>
  </si>
  <si>
    <r>
      <rPr>
        <sz val="12"/>
        <color theme="0"/>
        <rFont val="ＭＳ Ｐゴシック"/>
        <family val="3"/>
        <charset val="128"/>
      </rPr>
      <t>米国</t>
    </r>
    <rPh sb="0" eb="2">
      <t>ベイコク</t>
    </rPh>
    <phoneticPr fontId="5"/>
  </si>
  <si>
    <r>
      <rPr>
        <b/>
        <sz val="12"/>
        <color theme="0"/>
        <rFont val="ＭＳ Ｐゴシック"/>
        <family val="3"/>
        <charset val="128"/>
      </rPr>
      <t>ロシア</t>
    </r>
    <phoneticPr fontId="5"/>
  </si>
  <si>
    <r>
      <rPr>
        <b/>
        <sz val="12"/>
        <color theme="0"/>
        <rFont val="ＭＳ Ｐゴシック"/>
        <family val="3"/>
        <charset val="128"/>
      </rPr>
      <t>メキシコ</t>
    </r>
    <phoneticPr fontId="5"/>
  </si>
  <si>
    <t>感染制御地区</t>
    <rPh sb="0" eb="2">
      <t>カンセン</t>
    </rPh>
    <rPh sb="2" eb="4">
      <t>セイギョ</t>
    </rPh>
    <rPh sb="4" eb="6">
      <t>チク</t>
    </rPh>
    <phoneticPr fontId="106"/>
  </si>
  <si>
    <t>感染拡大地区</t>
    <rPh sb="0" eb="2">
      <t>カンセン</t>
    </rPh>
    <rPh sb="2" eb="4">
      <t>カクダイ</t>
    </rPh>
    <rPh sb="4" eb="6">
      <t>チク</t>
    </rPh>
    <phoneticPr fontId="106"/>
  </si>
  <si>
    <t>皆様  週刊情報2022-48を配信いたします</t>
    <phoneticPr fontId="5"/>
  </si>
  <si>
    <r>
      <rPr>
        <b/>
        <sz val="12"/>
        <color theme="0"/>
        <rFont val="ＭＳ Ｐゴシック"/>
        <family val="3"/>
        <charset val="128"/>
      </rPr>
      <t>ブラジル</t>
    </r>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</si>
  <si>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</si>
  <si>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</si>
  <si>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毎週　　ひとつ　　覚えていきましょう</t>
    <phoneticPr fontId="5"/>
  </si>
  <si>
    <t>管理レベル「1」　</t>
  </si>
  <si>
    <t>2023年</t>
    <phoneticPr fontId="5"/>
  </si>
  <si>
    <r>
      <rPr>
        <u/>
        <sz val="12"/>
        <color theme="0"/>
        <rFont val="Inherit"/>
        <family val="2"/>
      </rPr>
      <t>中国</t>
    </r>
    <rPh sb="0" eb="2">
      <t>チュウゴク</t>
    </rPh>
    <phoneticPr fontId="106"/>
  </si>
  <si>
    <t>NHK</t>
    <phoneticPr fontId="106"/>
  </si>
  <si>
    <t>11月ー3月中
施設の所在市町村で流行・   食中毒が複数件報告される 
定点観測値が5.00～10.00</t>
    <phoneticPr fontId="106"/>
  </si>
  <si>
    <t>【情報共有】業界・地域のニュースを掲示して、注意を促す
【常設】（次亜塩素系消毒剤)、うがい薬(イソジン）
【行動】出勤時、休憩後、退社時に手洗いの指示と徹底
【体調管理】健康状態の聞き取り、対応記録　予防的検査の実施、健康保菌者への生活指導、待機指示
【訓練】嘔吐物処理の実施訓練
【お客様・パートナー】客、納品業者に体調不良者がある場合には日報に記録</t>
    <phoneticPr fontId="106"/>
  </si>
  <si>
    <t>無し</t>
    <rPh sb="0" eb="1">
      <t>ナ</t>
    </rPh>
    <phoneticPr fontId="106"/>
  </si>
  <si>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</si>
  <si>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</si>
  <si>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t xml:space="preserve">         インド・中東では感染終息</t>
    <rPh sb="13" eb="15">
      <t>チュウトウ</t>
    </rPh>
    <rPh sb="17" eb="21">
      <t>カンセンシュウソク</t>
    </rPh>
    <phoneticPr fontId="106"/>
  </si>
  <si>
    <t>県によりますと、今月３日、この飲食店が調理した恵方巻を食べた西海市内の会社の職員とその家族のうち２５人が、４日から６日にかけて嘔吐や下痢、高熱などを発症。さらに、３日に作られた恵方巻を食べた別のグループの７人も同じ症状が出たということです。有症者からはノロウイルスが検出されました。</t>
    <phoneticPr fontId="106"/>
  </si>
  <si>
    <t>NIB長崎国際テレビ</t>
    <phoneticPr fontId="106"/>
  </si>
  <si>
    <t>富山県は９日、南砺市上川崎の飲食店「古瀬商店」が提供した弁当を食べた１０歳未満から７０代までの男女１３人がノロウイルスによる食中毒になったと発表した。８人が同市内の医療機関を受診し、全員が回復に向かっている。県は同店を９日から３日間の営業停止処分とした。県内の食中毒は今年３件目となる。</t>
    <phoneticPr fontId="106"/>
  </si>
  <si>
    <t>富山新聞</t>
    <rPh sb="0" eb="4">
      <t>トヤマシンブン</t>
    </rPh>
    <phoneticPr fontId="106"/>
  </si>
  <si>
    <t>食品衛生法第6条違反
令和5年2月4日（土曜日）に上記営業施設において調理提供された食事を喫食した19名中14名に対して、おう吐、下痢、発熱等を主症状とするノロウイルスによる健康被害を生じさせた。</t>
    <phoneticPr fontId="106"/>
  </si>
  <si>
    <t>埼玉県公表</t>
    <rPh sb="0" eb="5">
      <t>サイタマケンコウヒョウ</t>
    </rPh>
    <phoneticPr fontId="106"/>
  </si>
  <si>
    <t>中国新聞社</t>
    <phoneticPr fontId="106"/>
  </si>
  <si>
    <t>　山口県は9日、岩国市の高齢者施設で感染性胃腸炎の集団発生があったと発表した。今季の発生は2件目。2～9日、入所者20人と職員3人の計23人が下痢や嘔吐（おうと）、発熱の症状を訴えた。うち1人はノロウイルスの陽性が確認された。重症者はいないという。</t>
    <phoneticPr fontId="106"/>
  </si>
  <si>
    <t>多摩府中保健所は、本日、以下の理由により、本件を当該飲食店が1月28日（土曜日）及び1月29日（日曜日）に調理、提供した食事を原因とする、ノロウイルスによる食中毒と断定した。患者の共通食は、当該飲食店が調理、提供した食事のほかにはなかった。
複数の患者及び従事者のふん便、拭き取り検体並びに検食からノロウイルスを検出した。</t>
    <phoneticPr fontId="106"/>
  </si>
  <si>
    <t>東京都公表</t>
    <rPh sb="0" eb="5">
      <t>トウキョウトコウヒョウ</t>
    </rPh>
    <phoneticPr fontId="106"/>
  </si>
  <si>
    <t>福山市によりますと今月３日、福山市三吉町にある県の福山庁舎総務事務所から「胃腸炎の症状が出ている職員が複数人いる」「庁舎内の食堂を利用している」と保健所に連絡がありました。市などによりますと今月１日、食堂が提供したランチメニューを食べた２０代～６０代の男女２７人が下痢や発熱、嘔吐などの症状を訴え、この内１５人からノロウイルスが検出されたということです。市は７日この施設に対し、営業禁止の処分を行いました。</t>
    <phoneticPr fontId="106"/>
  </si>
  <si>
    <t>テレビ新広島</t>
    <rPh sb="3" eb="4">
      <t>シン</t>
    </rPh>
    <rPh sb="4" eb="6">
      <t>ヒロシマ</t>
    </rPh>
    <phoneticPr fontId="106"/>
  </si>
  <si>
    <t>行政ファイル：有田のグループホームでノロウイルス ／和歌山 - 毎日新聞 
県は6日、有田市の「グループホーム有田ささゆり」で入所者と職員計15人が嘔吐（おうと）や下痢などの症状を訴え、うち10人からノロウイルスが検出されたと ...</t>
    <phoneticPr fontId="106"/>
  </si>
  <si>
    <t xml:space="preserve">毎日新聞 </t>
    <phoneticPr fontId="106"/>
  </si>
  <si>
    <t>上毛新聞社</t>
    <phoneticPr fontId="106"/>
  </si>
  <si>
    <t xml:space="preserve">加熱不十分な給食を提供、小中学校と幼稚園の11施設で 群馬・高崎市吉井地区 
とんかつ店の出前でノロウイルス食中毒 群馬・高崎市 · </t>
    <phoneticPr fontId="106"/>
  </si>
  <si>
    <t>10億元産業を動かす「小さなイチゴ」―江蘇省塩城市</t>
    <phoneticPr fontId="16"/>
  </si>
  <si>
    <t>https://www.recordchina.co.jp/b908576-s6-c20-d0189.html</t>
    <phoneticPr fontId="16"/>
  </si>
  <si>
    <t>JFS-B規格のe-ラーニング  モニタｰ若干名募集中</t>
    <rPh sb="5" eb="7">
      <t>キカク</t>
    </rPh>
    <rPh sb="21" eb="24">
      <t>ジャッカンメイ</t>
    </rPh>
    <rPh sb="23" eb="24">
      <t>メイ</t>
    </rPh>
    <rPh sb="24" eb="26">
      <t>ボシュウ</t>
    </rPh>
    <rPh sb="26" eb="27">
      <t>チュウ</t>
    </rPh>
    <phoneticPr fontId="33"/>
  </si>
  <si>
    <t>2023/5週</t>
    <phoneticPr fontId="106"/>
  </si>
  <si>
    <t>2023/6週</t>
    <phoneticPr fontId="106"/>
  </si>
  <si>
    <t>今週のニュース（Noroｖｉｒｕｓ） (2/13-2/19)</t>
    <rPh sb="0" eb="2">
      <t>コンシュウ</t>
    </rPh>
    <phoneticPr fontId="5"/>
  </si>
  <si>
    <t>食中毒情報  (2/13-2/19)</t>
    <rPh sb="0" eb="3">
      <t>ショクチュウドク</t>
    </rPh>
    <rPh sb="3" eb="5">
      <t>ジョウホウ</t>
    </rPh>
    <phoneticPr fontId="5"/>
  </si>
  <si>
    <t>海外情報  (2/13-2/19)</t>
    <rPh sb="0" eb="2">
      <t>カイガイ</t>
    </rPh>
    <rPh sb="2" eb="4">
      <t>ジョウホウ</t>
    </rPh>
    <phoneticPr fontId="5"/>
  </si>
  <si>
    <t>食品リコール・回収情報
 (2/13-2/19)</t>
    <rPh sb="0" eb="2">
      <t>ショクヒン</t>
    </rPh>
    <rPh sb="7" eb="9">
      <t>カイシュウ</t>
    </rPh>
    <rPh sb="9" eb="11">
      <t>ジョウホウ</t>
    </rPh>
    <phoneticPr fontId="5"/>
  </si>
  <si>
    <t>食品表示 (2/13-2/19)</t>
    <rPh sb="0" eb="2">
      <t>ショクヒン</t>
    </rPh>
    <rPh sb="2" eb="4">
      <t>ヒョウジ</t>
    </rPh>
    <phoneticPr fontId="5"/>
  </si>
  <si>
    <t>食品表示  (2/13-2/19)</t>
    <rPh sb="0" eb="2">
      <t>ショクヒン</t>
    </rPh>
    <rPh sb="2" eb="4">
      <t>ヒョウジ</t>
    </rPh>
    <phoneticPr fontId="5"/>
  </si>
  <si>
    <t>残留農薬  (2/13-2/19)</t>
    <phoneticPr fontId="16"/>
  </si>
  <si>
    <t>新規感染者数　 147週目</t>
    <rPh sb="0" eb="2">
      <t>シンキ</t>
    </rPh>
    <rPh sb="2" eb="5">
      <t>カンセンシャ</t>
    </rPh>
    <rPh sb="5" eb="6">
      <t>スウ</t>
    </rPh>
    <rPh sb="11" eb="13">
      <t>シュウメ</t>
    </rPh>
    <phoneticPr fontId="5"/>
  </si>
  <si>
    <t>今週の新型コロナ 新規感染者数　世界で114万人(対前週の増減 : 6万人減少)</t>
    <rPh sb="0" eb="2">
      <t>コンシュウ</t>
    </rPh>
    <rPh sb="9" eb="15">
      <t>シンキカンセンシャスウ</t>
    </rPh>
    <rPh sb="23" eb="24">
      <t>ニン</t>
    </rPh>
    <rPh sb="24" eb="25">
      <t>タイ</t>
    </rPh>
    <rPh sb="25" eb="27">
      <t>ゼンシュウ</t>
    </rPh>
    <rPh sb="29" eb="31">
      <t>ゾウゲン</t>
    </rPh>
    <rPh sb="35" eb="37">
      <t>マンニン</t>
    </rPh>
    <rPh sb="37" eb="39">
      <t>ゲンショウ</t>
    </rPh>
    <phoneticPr fontId="5"/>
  </si>
  <si>
    <t>Reported 2/19　 8:20 (前週より114万人)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</si>
  <si>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 xml:space="preserve">
世界の新規感染者数: 114万人で感染持続 　世界的にはコロナ感染は終息に向かい始めたといえる。
北半球は冬に向かいインフルエンザとの同時流行に警戒。</t>
    <rPh sb="1" eb="3">
      <t>セカイ</t>
    </rPh>
    <rPh sb="4" eb="6">
      <t>シンキ</t>
    </rPh>
    <rPh sb="6" eb="10">
      <t>カンセンシャスウ</t>
    </rPh>
    <rPh sb="15" eb="17">
      <t>マンニン</t>
    </rPh>
    <rPh sb="18" eb="20">
      <t>カンセン</t>
    </rPh>
    <rPh sb="20" eb="22">
      <t>ジゾク</t>
    </rPh>
    <rPh sb="24" eb="27">
      <t>セカイテキ</t>
    </rPh>
    <rPh sb="32" eb="34">
      <t>カンセン</t>
    </rPh>
    <rPh sb="35" eb="37">
      <t>シュウソク</t>
    </rPh>
    <rPh sb="38" eb="39">
      <t>ム</t>
    </rPh>
    <rPh sb="41" eb="42">
      <t>ハジ</t>
    </rPh>
    <rPh sb="50" eb="53">
      <t>キタハンキュウ</t>
    </rPh>
    <rPh sb="54" eb="55">
      <t>フユ</t>
    </rPh>
    <rPh sb="56" eb="57">
      <t>ム</t>
    </rPh>
    <rPh sb="68" eb="70">
      <t>ドウジ</t>
    </rPh>
    <rPh sb="70" eb="72">
      <t>リュウコウ</t>
    </rPh>
    <rPh sb="73" eb="75">
      <t>ケイカイ</t>
    </rPh>
    <phoneticPr fontId="5"/>
  </si>
  <si>
    <r>
      <rPr>
        <sz val="12.55"/>
        <color theme="0"/>
        <rFont val="ＭＳ Ｐゴシック"/>
        <family val="3"/>
        <charset val="128"/>
      </rPr>
      <t>日本の</t>
    </r>
    <r>
      <rPr>
        <sz val="12.55"/>
        <color rgb="FFFFFF00"/>
        <rFont val="ＭＳ Ｐゴシック"/>
        <family val="3"/>
        <charset val="128"/>
      </rPr>
      <t>コロナ増加率はかなり落ち着いてきた。
中国は統計修正があり死亡数が一気に跳ね上がる。</t>
    </r>
    <rPh sb="0" eb="2">
      <t>ニホン</t>
    </rPh>
    <rPh sb="6" eb="8">
      <t>ゾウカ</t>
    </rPh>
    <rPh sb="8" eb="9">
      <t>リツ</t>
    </rPh>
    <rPh sb="13" eb="14">
      <t>オ</t>
    </rPh>
    <rPh sb="15" eb="16">
      <t>ツ</t>
    </rPh>
    <rPh sb="22" eb="24">
      <t>チュウゴク</t>
    </rPh>
    <rPh sb="25" eb="29">
      <t>トウケイシュウセイ</t>
    </rPh>
    <rPh sb="32" eb="35">
      <t>シボウスウ</t>
    </rPh>
    <rPh sb="36" eb="38">
      <t>イッキ</t>
    </rPh>
    <rPh sb="39" eb="40">
      <t>ハ</t>
    </rPh>
    <rPh sb="41" eb="42">
      <t>ア</t>
    </rPh>
    <phoneticPr fontId="106"/>
  </si>
  <si>
    <t>感染ピークが見えなくなる時代が到来　低め安定</t>
    <rPh sb="0" eb="2">
      <t>カンセン</t>
    </rPh>
    <rPh sb="6" eb="7">
      <t>ミ</t>
    </rPh>
    <rPh sb="12" eb="14">
      <t>ジダイ</t>
    </rPh>
    <rPh sb="15" eb="17">
      <t>トウライ</t>
    </rPh>
    <rPh sb="18" eb="19">
      <t>ヒク</t>
    </rPh>
    <rPh sb="20" eb="22">
      <t>アンテイ</t>
    </rPh>
    <phoneticPr fontId="106"/>
  </si>
  <si>
    <t>回収</t>
  </si>
  <si>
    <t>三奥屋</t>
  </si>
  <si>
    <t>回収＆交換</t>
  </si>
  <si>
    <t>Offbeat</t>
  </si>
  <si>
    <t>回収＆返金/交換</t>
  </si>
  <si>
    <t>キャリエール ヒ...</t>
  </si>
  <si>
    <t>回収＆返金</t>
  </si>
  <si>
    <t>ゼストクック</t>
  </si>
  <si>
    <t>ウオロク</t>
  </si>
  <si>
    <t>やます</t>
  </si>
  <si>
    <t>とりせん</t>
  </si>
  <si>
    <t>オールハーツ・カ...</t>
  </si>
  <si>
    <t>タカヨシ</t>
  </si>
  <si>
    <t>ヤオコー</t>
  </si>
  <si>
    <t>三好商店</t>
  </si>
  <si>
    <t>ジェイアール東海...</t>
  </si>
  <si>
    <t>アムールセレクションF 一部カビ発生の恐れ</t>
  </si>
  <si>
    <t>ヤマザワ</t>
  </si>
  <si>
    <t>庄内味噌仕込みの銀鮭弁当 一部アレルゲン(かに)誤表示</t>
  </si>
  <si>
    <t>コープデリ生活協...</t>
  </si>
  <si>
    <t>ブールドネージュ 一部ラベル誤貼付で消費期限誤表示</t>
  </si>
  <si>
    <t>ホワイトフーズ</t>
  </si>
  <si>
    <t>小判揚げ 一部消費期限表示欠落</t>
  </si>
  <si>
    <t>ANA FEST...</t>
  </si>
  <si>
    <t>辛子めんたいこ 一部賞味期限表示シール欠落</t>
  </si>
  <si>
    <t>キングファーム</t>
  </si>
  <si>
    <t>おいもバウムクーヘン 一部賞味期限誤表示</t>
  </si>
  <si>
    <t>ベルク</t>
  </si>
  <si>
    <t>くらしにベルク THEピザクラスト 一部カビ発生の恐れ</t>
  </si>
  <si>
    <t>東海漬物</t>
  </si>
  <si>
    <t>おつまみにんにくブロッコリー アレルギー(ごま)表示欠落</t>
  </si>
  <si>
    <t>バロー</t>
  </si>
  <si>
    <t>生しらす 一部期限,保存温度誤表示</t>
  </si>
  <si>
    <t>綿半パートナーズ...</t>
  </si>
  <si>
    <t>はんぺん(詰合わせ)他 一部アレルゲン表示欠落</t>
  </si>
  <si>
    <t>武蔵野ホールディ...</t>
  </si>
  <si>
    <t>香味野菜香る背脂入りみそラーメン 一部アレルゲン誤表示</t>
  </si>
  <si>
    <t>ハッピーポケット...</t>
  </si>
  <si>
    <t>マロンケーキ 一部表面にカビ発生の恐れ</t>
  </si>
  <si>
    <t>カスミ</t>
  </si>
  <si>
    <t>メロディアン ざくろ酢 一部要冷蔵を常温販売</t>
  </si>
  <si>
    <t>金ごまおかか 一部特定原材料(小麦)表示欠落</t>
  </si>
  <si>
    <t>宮島醤油</t>
  </si>
  <si>
    <t>カシミールビーフカレー 一部化粧箱誤使用でアレルゲン表示欠落</t>
  </si>
  <si>
    <t>ソフトいかステーキ 一部保存温度誤表示</t>
  </si>
  <si>
    <t>カネイシフーズ</t>
  </si>
  <si>
    <t>あたりめ燻 一部製品からカビ</t>
  </si>
  <si>
    <t>ましこ店 あゆ魚醤 一部原材料誤表示</t>
  </si>
  <si>
    <t>ヤマザワ各店舗で販売 青菜漬 一部賞味期限誤表記</t>
  </si>
  <si>
    <t>&amp;Mel フィナンシェ、生チョコクッキーサンド 一部食品表示シール欠落</t>
  </si>
  <si>
    <t>エトワール アレルギー(全卵粉末)表示欠落</t>
  </si>
  <si>
    <t>揚げ出し豆腐の彩り春あんかけ 一部消費期限誤表示</t>
  </si>
  <si>
    <t>野菜の照焼チキンと高菜ご飯弁当 一部特定原材料表示欠落</t>
  </si>
  <si>
    <t>加曽利房の駅 精米 一部プラスチック片混入の恐れ</t>
  </si>
  <si>
    <t>小堤店 黒酢酢豚 特定原材料(鶏肉)表示欠落</t>
  </si>
  <si>
    <t>マドレーヌ・フィナンシェ 一部表示シール貼り忘れ</t>
  </si>
  <si>
    <t>エイスクエア店 魚徳 白鮭弁当 一部消費期限誤印字</t>
  </si>
  <si>
    <t>穴子棒寿司詰合せ 一部アレルゲン表示欠落</t>
  </si>
  <si>
    <t>小ざる豆腐 一部アレルゲン表示欠落</t>
  </si>
  <si>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</si>
  <si>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t>
    <phoneticPr fontId="106"/>
  </si>
  <si>
    <t>※2023年 第6週（2/6～2/12） 現在</t>
    <phoneticPr fontId="5"/>
  </si>
  <si>
    <t>2023年第5週（1月30日〜 2月5日）</t>
    <phoneticPr fontId="106"/>
  </si>
  <si>
    <t>結核例119</t>
    <phoneticPr fontId="5"/>
  </si>
  <si>
    <t>腸チフス2例 感染地域：インドネシア1例、バングラデシュ1例
パラチフス1例 感染地域：ネパール</t>
    <phoneticPr fontId="106"/>
  </si>
  <si>
    <t>年齢群：‌2歳（1例）、10代（1例）、30代（4例）、50代（3例）、60代（4例）</t>
    <phoneticPr fontId="106"/>
  </si>
  <si>
    <t xml:space="preserve">腸管出血性大腸菌感染症13例（有症者7例、うちHUS なし）
感染地域：国内9例、国内・国外不明4例
国内の感染地域：‌京都府3例、北海道2例、大阪府2例、愛知県1例、国内（都道府県不明）1例
</t>
    <phoneticPr fontId="106"/>
  </si>
  <si>
    <t>血清群・毒素型：‌O157 VT2（5例）、O26 VT2（2例）、O146VT2（1例）、O26 VT1（1例）、その他・不明（4例）
累積報告数：94例（有症者50例、うちHUS 1例．死亡なし）</t>
    <phoneticPr fontId="106"/>
  </si>
  <si>
    <t>E型肝炎6例 感染地域（感染源）：‌北海道2例（羊肉1例、不明1例）、
千葉県1例（馬刺し）、神奈川県1例（不明）、静岡県1例（ホルモン）、
国内（都道府県不明）1例（生焼けの豚肉）
A型肝炎2例 感染地域：東京都1例、国内・国外不明1例例</t>
    <phoneticPr fontId="106"/>
  </si>
  <si>
    <t>　レジオネラ症13例（肺炎型11例、無症状病原体保有者2例）感染地域：‌兵庫県2例、茨城県1例、群馬県1例、東京都1例、神奈川県1例、岡山県1例、福岡県1例、沖縄県1例、国内（都道府県不明）1例、
国内・国外不明3例
年齢群：‌60代（1例）、70代（2例．うち1例死亡）、80代（7例）、90代以上（3例）累積報告数：126例</t>
    <phoneticPr fontId="106"/>
  </si>
  <si>
    <t>　アメーバ赤痢10例（腸管アメーバ症9例、腸管外アメーバ症1例）
感染地域：‌埼玉県2例、北海道1例、千葉県1例、京都府1例、兵庫県1例、沖縄県1例、国内（都道府県不明）1例、ニュージーランド1例、国内・国外不明1例
感染経路：‌性的接触2例（異性間2例）、経口感染4例、その他・不明4例</t>
    <phoneticPr fontId="106"/>
  </si>
  <si>
    <t>「障害者支援施設　陵東館長曽根」にて発生致しましたノロウイルスによる食中毒ですが、２月１４日をもちまして収束いたしましたことをご報告させていただきます。
ご利用者様ならびにご家族様・関係者の皆様には多大なるご心配をおかけしたことを心よりお詫び申し上げます。今後、より一層の感染防止対策を講じ、皆様方に安心していただけるよう最善を尽くして参りますので、引き続きご理解とご協力を賜りますようお願い申し上げます。</t>
    <phoneticPr fontId="106"/>
  </si>
  <si>
    <t>社会福祉法人　関西福祉会</t>
    <phoneticPr fontId="106"/>
  </si>
  <si>
    <t>二戸管内の教育・保育施設でノロウイルス 園児３０人発症 - デーリー東北 
岩手県は１６日、二戸保健所管内の教育・保育施設（園児１０７人、職員３３人）で、ノロウイルスによる感染性胃腸炎の集団発生があったと発表した。</t>
    <phoneticPr fontId="106"/>
  </si>
  <si>
    <t xml:space="preserve">デーリー東北 </t>
    <rPh sb="4" eb="6">
      <t>トウホク</t>
    </rPh>
    <phoneticPr fontId="106"/>
  </si>
  <si>
    <t>県北地域の保育所で園児と職員あわせて５５人がおう吐や下痢などの症状を訴え、このうち２人からノロウイルスが、３人からサポウイルスが検出されました。
栃木県は感染性胃腸炎の集団発生が確認されたとして園に対し、手洗いや消毒などを徹底するよう指導しました。</t>
    <phoneticPr fontId="106"/>
  </si>
  <si>
    <t>幼稚園児など２８１人にノロウイルスによる集団食中毒が発生しました。食中毒は８日に、福岡市南区の幼稚園から保健福祉センターへ「園児と職員複数人が嘔吐・下痢の食中毒症状が出ている」と連絡があり発覚。３日から９日までに作られた弁当を食べた幼稚園や保育園２５カ所で園児と職員あわせて２８１人に、嘔吐・下痢・発熱などの症状がでました。</t>
    <phoneticPr fontId="106"/>
  </si>
  <si>
    <t>KBC</t>
    <phoneticPr fontId="106"/>
  </si>
  <si>
    <t>旭川市保健所は１３日、市内の保育所で乳幼児１９人が下痢や嘔吐（おうと）などの感染性胃腸炎とみられる症状を訴え、このうち便を検査した４人全員からノロウイルスが確認されたと発表した。５～１３日に発症し、現在は全員が回復または快方に向かっている。</t>
    <phoneticPr fontId="106"/>
  </si>
  <si>
    <t>北海道新聞</t>
    <rPh sb="0" eb="5">
      <t>ホッカイドウシンブン</t>
    </rPh>
    <phoneticPr fontId="106"/>
  </si>
  <si>
    <t>食中毒があったのは、金沢市片町のすし店「鮨一」です。金沢市保健所によりますと、7日にこの店で食事をした20代から30代の男女5人が、翌日から下痢や嘔吐、発熱などの症状を訴え、うち1人は1泊の入院をしました。現在は、5人とも回復に向かっているということです。</t>
    <phoneticPr fontId="106"/>
  </si>
  <si>
    <t>MRO北陸放送</t>
    <rPh sb="3" eb="7">
      <t>ホクリクホウソウ</t>
    </rPh>
    <phoneticPr fontId="106"/>
  </si>
  <si>
    <t xml:space="preserve"> GⅡ　6週　0例</t>
    <rPh sb="8" eb="9">
      <t>レイ</t>
    </rPh>
    <phoneticPr fontId="5"/>
  </si>
  <si>
    <t xml:space="preserve"> GⅡ　5週　4例</t>
    <rPh sb="5" eb="6">
      <t>シュウ</t>
    </rPh>
    <phoneticPr fontId="5"/>
  </si>
  <si>
    <t>西宮の寿司店、宅配サービスで１３人が食中毒　３日間の営業停止</t>
    <phoneticPr fontId="16"/>
  </si>
  <si>
    <t>兵庫県西宮市は１７日、同市甲風園１の飲食店「鮨・酒・肴　杉玉　西宮北口」が提供した刺身やにぎりずしなどを食べた２１～６１歳の男女１３人が、下痢や嘔吐などの症状を訴え、発症者と無症状の調理従事者からノロウイルスを検出したと発表した。市保健所は食中毒と断定し、食品衛生法に基づいて店を１７日から３日間の営業停止処分とした。市保健所によると、１１日午後８時半ごろ、市民２人が食事のために店の宅配サービスを利用した後、１３日午前に保健所へ「共に下痢や発熱などの症状を起こした」と連絡した。１３人は全員軽症で快方に向かっているという。</t>
    <phoneticPr fontId="16"/>
  </si>
  <si>
    <t>https://www.kobe-np.co.jp/news/sougou/202302/0016060006.shtml</t>
    <phoneticPr fontId="16"/>
  </si>
  <si>
    <t>兵庫県</t>
    <rPh sb="0" eb="3">
      <t>ヒョウゴケン</t>
    </rPh>
    <phoneticPr fontId="16"/>
  </si>
  <si>
    <t>神戸新聞NEXT　</t>
    <phoneticPr fontId="16"/>
  </si>
  <si>
    <t>兵庫県西宮市保健所は17日、同市の飲食店「鮨・酒・肴　杉玉（すぎだま）　西宮北口」でノロウイルスによる食中毒が発生したと発表した。　11、12日にすしや刺し身を飲食した客のうち計13人が下痢や嘔吐（おうと）、発熱などの症状を訴えた。うち7人と、調理担当の従業員1人の便からノロウイルスが検出された。重症者はいないという。市保健所は17日から3日間、同店に営業停止を命じた。</t>
    <phoneticPr fontId="106"/>
  </si>
  <si>
    <t>朝日新聞</t>
    <rPh sb="0" eb="4">
      <t>アサヒシンブン</t>
    </rPh>
    <phoneticPr fontId="106"/>
  </si>
  <si>
    <t>愛知県豊田市は十七日、市内のこども園などにおかずを提供する同市衣ケ原の弁当製造業トフスが製造した弁当などを食べた百人余に食中毒の症状があり、その一部や調理者の便からノロウイルスが検出されたと発表した。市は、同日付で営業禁止処分にした。トフスによると、十七日までに弁当などを食べた企業やこども園の百五人と、高齢者向け配食サービスの利用者二十三人が体調不良を訴えている。そのうち八人と、調理従事者十六人からノロウイルスが検出された。十七日時点で入院した人はいない。</t>
    <phoneticPr fontId="106"/>
  </si>
  <si>
    <t>中日新聞</t>
    <rPh sb="0" eb="4">
      <t>チュウニチシンブン</t>
    </rPh>
    <phoneticPr fontId="106"/>
  </si>
  <si>
    <t>金沢の飲食店でアニサキス　生サバたたき食べた男性が食中毒</t>
    <phoneticPr fontId="16"/>
  </si>
  <si>
    <t>金沢市保健所は１７日、同市堀川町の飲食店「七福（しちふく）」で提供された生サバたたきを食べた５０代男性が、寄生虫「アニサキス」による食中毒を起こしたと発表した。保健所は同店に対し、同日の営業停止を命じた。保健所によると、男性は１４日午後６時ごろ、たたきを食べた後、腹痛の症状が出た。野々市市内の医療機関を受診し、胃からアニサキスが見つかった。現在は回復傾向にある。</t>
    <phoneticPr fontId="16"/>
  </si>
  <si>
    <t>北陸新聞</t>
    <rPh sb="0" eb="2">
      <t>ホクリク</t>
    </rPh>
    <rPh sb="2" eb="4">
      <t>シンブン</t>
    </rPh>
    <phoneticPr fontId="16"/>
  </si>
  <si>
    <t>https://www.hokkoku.co.jp/articles/-/991382</t>
    <phoneticPr fontId="16"/>
  </si>
  <si>
    <t>石川県</t>
    <rPh sb="0" eb="3">
      <t>イシカワケン</t>
    </rPh>
    <phoneticPr fontId="16"/>
  </si>
  <si>
    <t>秋田県生活衛生課は１８日、湯沢市の雄勝中央病院で給食を食べた入院患者ら２０人が、ノロウイルスによる食中毒を発症したと発表した。重症者はいない。湯沢保健所は同日、給食調理を受託する光風舎（秋田市）を２０日まで３日間の営業停止処分とした。</t>
    <phoneticPr fontId="106"/>
  </si>
  <si>
    <t>秋田魁新報</t>
    <rPh sb="0" eb="2">
      <t>アキタ</t>
    </rPh>
    <rPh sb="2" eb="3">
      <t>サキガケ</t>
    </rPh>
    <rPh sb="3" eb="5">
      <t>シンポウ</t>
    </rPh>
    <phoneticPr fontId="106"/>
  </si>
  <si>
    <t>園児など281人食中毒　原因は福岡市の飲食店が製造した弁当</t>
    <phoneticPr fontId="16"/>
  </si>
  <si>
    <t>福岡県や佐賀県の幼稚園や保育園に通う子どもら281人に食中毒の症状が確認され、福岡市博多区の弁当製造業者が『営業禁止処分』を受けました。
福岡市によりますと、2月5日以降に、福岡県と佐賀県の幼稚園と保育園の園児や職員あわせて281人が、おう吐や下痢、発熱など食中毒の症状を訴えました。このうち園児2人は一時入院しましたが、現在は全員が快方に向かっているということです。原因を調査した福岡市は、福岡市博多区にある『レモン株式会社』が製造した弁当が原因の食中毒と判断し、14日から『レモン』を『営業禁止処分』としました。症状を訴えた全員が『レモン』の弁当を食べていて、患者や『レモン』の従業員からノロウイルスが検出されたということです。『レモン』の営業禁止期間は、再発防止策が講じられるまでで、福岡市は調理器具の消毒・廃棄や、手洗い設備の改善、調理手順の見直しなどの指導を行いました。</t>
    <phoneticPr fontId="16"/>
  </si>
  <si>
    <t>https://news.yahoo.co.jp/articles/982e27814e61b6e93bcb0688070055ca73fe878c</t>
    <phoneticPr fontId="16"/>
  </si>
  <si>
    <t>福岡県</t>
    <rPh sb="0" eb="3">
      <t>フクオカケン</t>
    </rPh>
    <phoneticPr fontId="16"/>
  </si>
  <si>
    <t>福岡放送</t>
    <rPh sb="0" eb="4">
      <t>フクオカホウソウ</t>
    </rPh>
    <phoneticPr fontId="16"/>
  </si>
  <si>
    <t>京都府　食肉販売店 食中毒で死亡者</t>
    <phoneticPr fontId="16"/>
  </si>
  <si>
    <t>京都府は10日、府内にある食肉加工会社を食品衛生法違反の疑いで書類送検しました。同社は昨年8月中旬～9月上旬にかけて生食用の牛肉を、加熱用牛肉と同じ調理場や包丁を使うなど、衛生基準を守らないまま加工、調理した疑いがあります。また、保健所の調査によると、昨年8月下旬に当該食肉販売店のレアステーキを食べた90代女性が腹痛と下痢を発症し、死亡しました。女性の便からは腸管出血性大腸菌O157が検出されたほか、複数人の便からもO157が検出されたとのことです。</t>
    <phoneticPr fontId="16"/>
  </si>
  <si>
    <t>https://www.shokukanken.com/news/safety/230215-0925.html</t>
    <phoneticPr fontId="16"/>
  </si>
  <si>
    <t>京都府</t>
    <rPh sb="0" eb="3">
      <t>キョウトフ</t>
    </rPh>
    <phoneticPr fontId="16"/>
  </si>
  <si>
    <t>食環境衛生研究所</t>
    <rPh sb="0" eb="3">
      <t>ショクカンキョウ</t>
    </rPh>
    <rPh sb="3" eb="5">
      <t>エイセイ</t>
    </rPh>
    <rPh sb="5" eb="8">
      <t>ケンキュウジョ</t>
    </rPh>
    <phoneticPr fontId="16"/>
  </si>
  <si>
    <t xml:space="preserve"> 次のとおり食中毒（疑い）が発生したので発表します。</t>
    <phoneticPr fontId="16"/>
  </si>
  <si>
    <t>１　事件の探知　令和５年２月１０日（金）、行橋市の住民から、同市内の飲食店を利用したところ、食中毒様症状を呈した旨、京築保健福祉環境事務所に連絡があった。
２　概要　　京築保健福祉環境事務所が調査したところ、２月１日（水）午後９時頃に同飲食店を友人５名で利用し、うち２名が腹痛、下痢、発熱等の症状を呈していることが判明した。現在、同事務所において、食中毒及び感染症の両面から調査を進めている。
３　発生日時　　調査中　　判明分：令和５年２月３日（金）午後５時頃
４　摂食者数　　調査中　　判明分：３名
５　症状　　　　調査中　　判明分：腹痛、下痢等</t>
    <phoneticPr fontId="16"/>
  </si>
  <si>
    <t>しhttps://www.pref.fukuoka.lg.jp/press-release/syokuchudoku20230212.html</t>
    <phoneticPr fontId="16"/>
  </si>
  <si>
    <t>福岡県公表</t>
    <rPh sb="0" eb="3">
      <t>フクオカケン</t>
    </rPh>
    <rPh sb="3" eb="5">
      <t>コウヒョウ</t>
    </rPh>
    <phoneticPr fontId="16"/>
  </si>
  <si>
    <t xml:space="preserve">株式会社西友における生鮮水産物の不適正表示に対する措置について - 農林水産省 </t>
    <phoneticPr fontId="16"/>
  </si>
  <si>
    <t>農林水産省は、株式会社西友（本社：東京都北区赤羽2丁目1番1号。法人番号8011503002037。以下「西友」という。）が、生鮮水産物かに類の名称について、「紅ずわいがに」であるにもかかわらず「ずわいがに」と、また、「ずわいがに」であるにもかかわらず「紅ずわいがに」と表示して販売したことを確認しました。
このため、本日、西友に対し、食品表示法に基づき、表示の是正と併せて、原因の究明・分析の徹底、再発防止対策の実施等について指示を行いました。
1.経過
農林水産省東北農政局、関東農政局及び近畿農政局が、令和3年11月11日から令和5年2月1日までの間、西友、傘下店舗等に対し、食品表示法(平成25年法律第70号)第8条第2項の規定に基づく立入検査等を行いました。
この結果、農林水産省は、西友が以下の行為を行っていたことを確認しました（別紙1参照）。
(1)生鮮水産物かに類（商品名「生ずわいがに」）の名称について、「紅ずわいがに」であるにもかかわらず「ずわいがに」と表示し、少なくとも令和2年3月27日から令和4年1月15日までの間に、359パックを、傘下10店舗において一般消費者に販売したこと。
(2)生鮮水産物かに類（商品名「生紅ずわいがに」）の名称について、「ずわいがに」であるにもかかわらず「紅ずわいがに」と表示し、少なくとも令和3年5月2日から令和3年11月6日までの間に、50パックを、傘下5店舗において一般消費者に販売したこと。
2.措置
西友が行った上記1の行為は、食品表示法第4条第1項の規定に基づき定められた食品表示基準（平成27年内閣府令第10号）第18条第1項の表の「名称」の項の規定に違反するものです（別紙2参照）。
このため、農林水産省は、西友に対し、食品表示法第6条第1項の規定に基づき、以下の内容の指示を行いました。</t>
    <phoneticPr fontId="16"/>
  </si>
  <si>
    <t xml:space="preserve">	トクホに商機到来！「メタボ」など3つのリスク低減表示が誕生へ - 通販通信 </t>
    <phoneticPr fontId="16"/>
  </si>
  <si>
    <t>マルハニチロ、花王、サントリー食品インターナショナルがチャレンジ
トクホ復活のカギ握る疾病リスク低減表示
消費者庁は14日、特定保健用食品（トクホ）制度の疾病リスク低減表示の許可で、「心血管疾患」「メタボリックシンドローム」「2型糖尿病」の発症リスク低減を表示内容とする3商品について、消費者委員会に諮問したと発表した。トクホ復活のカギを握る疾病リスク低減表示の拡充に向けて、消費者庁は大きく舵を切ったようだ。</t>
    <phoneticPr fontId="16"/>
  </si>
  <si>
    <t>韓国人の９３％「汚染水放出で福島産食品は危険」…中国８７％ 日本３６ - Yahoo!ニュース</t>
    <phoneticPr fontId="16"/>
  </si>
  <si>
    <t>日本政府が今年上半期に福島第１原発の汚染水を放出すると予告した中、韓国人の９０％以上が福島産食品は危険だと認識しているという調査の結果が出てきた。
１４日の読売新聞によると、東京大の関谷直也准教授が昨年３月、日本、韓国、中国など１０カ国・地域の大都市のインターネット利用者３０００人を対象に実施したアンケート調査で、「海洋放出が行われた場合、福島県産食品の安全性をどう思うか」との質問に対し、韓国の回答者の９３％が「危険だ」と答えた。同じ質問で「危険だ」という回答の比率は中国８７％、ドイツ８２％、フランス７７％、台湾７６％、米国７４％などで、日本を除いた国・地域は６０％を超えた。日本では回答者の３６％が「危険だ」と回答した。日本政府は汚染水を多核種除去設備（ＡＬＰＳ）で浄化処理すればセシウムをはじめとする放射性物質の大部分が取り除かれると説明しているが、三重水素（トリチウム）は残るという。
福島県で７日に水揚げされたスズキからは福島県漁連が設けた基準値を超えるセシウムが検出された。
趙賢東（チョ・ヒョンドン）外交部第１次官は１３日（現地時間）、米ワシントンで開かれた日韓外交次官会談で日本側に汚染水放出に対する懸念を表明した。
趙次官は「国内の懸念、我々が提示する複数の科学的問題点をすべて指摘した」とし「問題点を解消するために日本がより一層の努力をしてほしいという話をした」と説明した。</t>
    <phoneticPr fontId="16"/>
  </si>
  <si>
    <t xml:space="preserve">気になる「糖質」…なのに食品表示は「義務」じゃないのはなぜ？ 甘いチョコを食べる日に考えて ... </t>
    <phoneticPr fontId="16"/>
  </si>
  <si>
    <t>健康や美容の大敵として取りすぎを気にする人も多い食品中の「糖質」。だが、国の食品表示基準で、糖質表示は義務ではない。世にあふれる「糖質ゼロ」などの売り文句もあくまで任意の表示なのだという。なぜ義務ではないのか。甘いチョコをたくさん食べる人もいるであろう日に考えた。　（木原育子）
◆あの藤原道長もその兄弟も悩んだとか
　「表示してほしい」。愛知県一宮市の女性（65）が強く求めた。昨年12月に糖尿病と診断された。カロリーと糖質の総量を計算しながら、食事のメニューを細かく決めている。「糖質が書いていない場合は、熱量（カロリー）を見ながらおおよそで計算している」
　1月末の人間ドックで、「糖尿病のリスクがある」と診断された横浜市の女性（53）も「これまで糖質を気にしないで生きてきたがそろそろまずい。糖質を表示した方が国民全体が健康志向になるのでは」と話す。
　糖質問題は現代人だけの最近の悩みかと言えば、そうでもない。平安和歌に詳しい大妻女子大の柏木由夫・名誉教授は「平安時代から糖質は悩みの種。飲水病（糖尿病）の貴族は多かったと記されている。お酒が原因だと考えられるが、藤原道長もその兄弟も飲水病だったと伝わる」と話す。
◆義務化できないのは　摂取総量の基準がそもそもないから
　そこまで根深い話ならば、糖質表示が義務化されてもよさそうだ。実際、糖質を「義務表示に」との声は多い。食品表示の消費者意向調査（2021年度）でも、義務表示化を望む栄養素のうち、「糖質」は34.9％とトップ。推奨表示の食物繊維の17.9％や、飽和脂肪酸の9.1％を大きく引き離す。
　だが、15年に定められた国の栄養成分表示で「義務化」されたのは、熱量（カロリー）とタンパク質、脂質、炭水化物、ナトリウムの5種類で、糖質は「任意」表示となっている。</t>
    <phoneticPr fontId="16"/>
  </si>
  <si>
    <t>https://news.yahoo.co.jp/articles/07ca69be246c3edf83d6b5466f122b2e4bd84cf9</t>
  </si>
  <si>
    <t>https://www.nihon-ma.co.jp/news/20230210_2264-2/</t>
  </si>
  <si>
    <t>遺伝子組み換えトウモロコシ使用を制限する政令を新たに公布(米国、メキシコ) ｜- ジェトロ</t>
  </si>
  <si>
    <t>森永乳業、米PBF事業拡大へ　現地メーカー子会社化 - 日本食糧新聞電子版</t>
  </si>
  <si>
    <t xml:space="preserve">韓国人の９３％「汚染水放出で福島産食品は危険」…中国８７％ 日本３６ - Yahoo!ニュース </t>
  </si>
  <si>
    <t xml:space="preserve">W杯効果と特化食品人気…韓国コンビニ・ビッグ2、利益増（KOREA WAVE） - Yahoo!ニュース </t>
  </si>
  <si>
    <t>「酒は百薬の長」ならず？　カナダで新指針、節制促す｜47NEWS（よんななニュース）：47都道府県52参加新聞社と共同通信のニュース・情報・速報を束ねた総合サイト</t>
  </si>
  <si>
    <t>《ブラジル》食糧安保議論、ビジネス知識を共有 日伯食品・農業合同セミナー 農林水産省、JETROが共催（ブラジル日報） - Yahoo!ニュース</t>
  </si>
  <si>
    <t>森永乳業の米国子会社、植物由来食品の製造・販売を行うTurtle Island Foods社を完全子会社化｜M&amp;Aニュース｜日本M&amp;Aセンター</t>
  </si>
  <si>
    <t>https://www.jetro.go.jp/biznews/2023/02/5f161d5866ac6793.html</t>
    <phoneticPr fontId="106"/>
  </si>
  <si>
    <t>https://news.nissyoku.co.jp/news/ozawa20230210045846340</t>
    <phoneticPr fontId="106"/>
  </si>
  <si>
    <t>https://www.jetro.go.jp/biznews/2023/02/c9afcf7958456fec.html</t>
    <phoneticPr fontId="106"/>
  </si>
  <si>
    <t>https://news.yahoo.co.jp/articles/3d837b64a8b89970f4d200bda5dab3b8b38db760</t>
    <phoneticPr fontId="106"/>
  </si>
  <si>
    <t>https://www.47news.jp/8926581.html</t>
    <phoneticPr fontId="106"/>
  </si>
  <si>
    <t>メキシコ政府は2月13日の官報で政令外部サイトへ、新しいウィンドウで開きますを公布し、遺伝子組み換えトウモロコシの利用を制限するとともに、除草剤グリホサートの使用を段階的に禁止すると発表した。同政令は、トウモロコシの原産国としての生物多様性を保護するとともに、食の安全性や持続可能な食糧自給の将来的な達成を視野に入れたもので、2020年12月31日付官報で公布した政令外部サイトへ、新しいウィンドウで開きますを廃止し、新政令として内容を変更するもの。適用は2月14日から。2020年末に公布した政令では、遺伝子組み換えトウモロコシについて、国内での種まきを禁止するとともに、「メキシコ人の食料用途」（注1）での利用を2024年1月末までに完全に禁止する内容だった。グリホサートについても、2024年1月末までの全面利用禁止に向け、代替農薬の提案や関連規制の整備などを衛生・環境保護・農業関連当局に求めていた。今回の政令では、グリホサートは2024年3月末まで期限が延長されたものの、全面禁止の方向性に変更はない。遺伝子組み換えトウモロコシは、種まき禁止に変更はなく、利用（輸入や販売）については、主食のトルティージャなど人の食料としての用途に利用することは禁止とし、家畜用飼料としての利用や食品工業用原料（コーンシロップなど）の利用は、関連当局が代替作物の普及促進を今後進め、代替作物の十分な供給量が確保されるまでは、認めることとした。
米政府から失望の声、USMCAの枠組みで新たな紛争の種にも
新政令公布の背景には、米国政府や農家などからの強い反対がある。米国際貿易委員会（USITC）のデータによると、2022年の米国のトウモロコシ輸出量（種まき用を除く）は2億トンを超えているが、その37.3％をメキシコ向けが占め、2位の日本（11.4％）、3位の中国（8.5％）を大きく上回る最大の輸出市場だ。輸出の大半が飼料用、あるいは食品工業用途の黄色いデントコーン（注2）のため、今回の政令により当面は双方とも輸入が許可されることとなったが、中長期的な輸出継続が保証されるわけではない。また、米国政府は遺伝子組み換えトウモロコシが与える健康被害についての科学的根拠をメキシコ政府に提出するよう求めており、食用の輸出が閉ざされることも懸念しているようだ。米国政府や農業界の強い反対を受け、2022年12月16日にメキシコ政府は米国に今回の政令の内容について提案し、ほぼ提案内容どおりで公布されたが、米国政府は内容に不満の意を表している。米国のトム・ビルサック農務長官は首都ワシントンでの記者会見で「米国は科学的根拠と規範に立脚した貿易制度を是としており、2国間の農業貿易上の混乱と、米国やメキシコの生産者に対する経済的損害を回避することに引き続き取り組んでいく」と語った（主要各紙2月14、15日付）。米国の農家や国会議員からは、米国・メキシコ・カナダ協定（USMCA）の枠組みで紛争解決プロセスに踏み出すべきという見解が多いため、今後の動向が注目される。</t>
    <phoneticPr fontId="106"/>
  </si>
  <si>
    <t>米環境保護庁、飲料水の有機フッ素化合物PFAS削減対応に20億ドルの拠出を発表(米国) ｜ ビジネス短信 ―ジェトロの海外</t>
    <phoneticPr fontId="106"/>
  </si>
  <si>
    <t>https://news.yahoo.co.jp/articles/9fbefbd97b02633af258efa98a95236b37386a89</t>
    <phoneticPr fontId="106"/>
  </si>
  <si>
    <t>森永乳業は、米国の植物由来食品（プラントベースフード＝PBF）事業を拡大する。10日の取締役会で、同社連結子会社のMorinaga Nutritional Foods,Inc.が、同国PBFメーカーTurtle Island Foods,SPCの株式を100％保有する持ち株会社であるTurtle Island Foods Holdings,Inc.（Turtle Island Foods社）の完全子会社化を決議。これまで展開していたロングライフの豆腐事業に加えて、全米で認知度・・・・・・・・・・・</t>
    <phoneticPr fontId="106"/>
  </si>
  <si>
    <t>日本政府が今年上半期に福島第１原発の汚染水を放出すると予告した中、韓国人の９０％以上が福島産食品は危険だと認識しているという調査の結果が出てきた。
１４日の読売新聞によると、東京大の関谷直也准教授が昨年３月、日本、韓国、中国など１０カ国・地域の大都市のインターネット利用者３０００人を対象に実施したアンケート調査で、「海洋放出が行われた場合、福島県産食品の安全性をどう思うか」との質問に対し、韓国の回答者の９３％が「危険だ」と答えた。
同じ質問で「危険だ」という回答の比率は中国８７％、ドイツ８２％、フランス７７％、台湾７６％、米国７４％などで、日本を除いた国・地域は６０％を超えた。日本では回答者の３６％が「危険だ」と回答した。日本政府は汚染水を多核種除去設備（ＡＬＰＳ）で浄化処理すればセシウムをはじめとする放射性物質の大部分が取り除かれると説明しているが、三重水素（トリチウム）は残るという。福島県で７日に水揚げされたスズキからは福島県漁連が設けた基準値を超えるセシウムが検出された。趙賢東（チョ・ヒョンドン）外交部第１次官は１３日（現地時間）、米ワシントンで開かれた日韓外交次官会談で日本側に汚染水放出に対する懸念を表明した。
趙次官は「国内の懸念、我々が提示する複数の科学的問題点をすべて指摘した」とし「問題点を解消するために日本がより一層の努力をしてほしいという話をした」と説明した。</t>
    <phoneticPr fontId="106"/>
  </si>
  <si>
    <t>米国環境保護庁（EPA）は2月13日、飲料水に含まれる有機フッ素化合物であるパーフルオロアルキルとポリフルオロアルキル化合物（PFAS）などの新たな有害物質に対応するため、全国の自治体が利用可能となる20億ドルの資金拠出を発表外部サイトへ、新しいウィンドウで開きますした。資金は、2021年11月に成立したインフラ投資雇用法（2021年11月9日記事参照）から拠出される。
バイデン政権は、2021年10月にPFAS規制のロードマップを策定しており（2021年10月21日記事参照）、すでに一部のPFASを有害物質として認定しているほか、2022年6月には水道水などに含まれるPFAS濃度に関して厳しいガイドラインを発表するなど（2022年6月22日記事参照）、PFAS規制の厳格化に乗り出している。インフラ投資雇用法では自治体の飲料水中のPFAS削減への対応などを支援するために、5年間で50億ドルの予算が手当てされており、6月のガイドライン発表時にも、自治体に対して10億ドルの資金支援を行うことが発表されていた。今回はこれに続く一連の予算措置となる。20億ドルの資金は、各自治体がPFASなど新たな汚染物質に対するインフラおよび水源処理に使用できるほか、水質検査の実施に使用できるとしている。
厳格化するPFAS規制などを受けて、米国素材メーカーの3M（本社：ミネソタ州セントポール）は2022年12月に、2025年末までにPFASの製造から撤退し、同社の全製品でPFASの使用を終了するよう取り組むと発表するなど（2022年12月22日記事参照）、一部企業ではその対応に着手している。さらに、ニューヨーク州では衣料製品におけるPFAS化学物質の使用を禁止する法律が2022年に成立するなど、州レベルでも規制の動きが活発になってきている。前述のEPAのPFASガイドラインに拘束力はないが、今後は拘束力を伴ったPFAS規制案を公表予定としており、加速する連邦および州レベルでの規制強化に対して、企業は今後さらにPFAS削減への対応を迫られる可能性がありそうだ。</t>
    <phoneticPr fontId="106"/>
  </si>
  <si>
    <t>物価上昇と景気低迷にも関わらず、韓国のコンビニエンスストア業界「ビッグ2」のCUとGS25が昨年、売り上げ・営業利益とも2桁成長の好業績を収めた。サッカーワールドカップなどイベント効果や特化商品の人気、店舗数の増加などが複合的に作用したとみられる。CUを運営するBGFリテールの昨年の売り上げは12.3％増の7兆6158億ウォン、営業利益は30％増の2593億ウォン。純利益は前年比34.7％増の1988億ウォンだった。GS25の売り上げは15.1％増の7兆7800億ウォンで、BGFリテールを約1600億ウォン上回った。営業利益は15.4％増の2410億ウォンでBGFリテールを約180億ウォン下回った。売却を控えたメッシュコリアで投資資産の毀損が生じたことを受け、純利益は93.8％急減の500億ウォンだった。昨年はカタールでサッカーW杯があり、自宅観戦でビールの売り上げが増加。昨年11月28日時点でW杯開始前（同月14日）に比べて3桁の上昇率を記録した。CUではビール229％、焼酎131.9％、洋酒69.4％など酒類の売り上げが全般的に上昇し、おつまみ類（188.9％）、冷蔵即席式（163.2％）の売り上げも伸びた。GS25も同期間、ビール（183.3％）、チキン（120.4％）、つまみ類（111.2％）などの上昇率が高かった。市場では昨年10～11月、比較的穏やかだった天気も影響したと分析。W杯特需との相乗効果で、昨年第4四半期の売り上げは、BGFリテールが前年同期比11.8％増の1兆9493億ウォン、GS25は9.1％増の1兆9879億ウォンだった。弁当・デザート・酒類など特化された新商品を前面に出したことも寄与したとみられる。
CUは家庭簡便食（HMR）とデザート類で競争力を確保した。ヒット商品「延世牛乳クリームパン」シリーズは昨年2月の発売から1カ月で50万個が売れ、累積販売量が2000万個を突破した。GS25は酒類が堅調で、昨年7月発売の“パク・ジェボム焼酎”「WONSOJU（ワン焼酎）スピリット」の累積販売量が400万本を超えた。店舗数もともに増加しており、CUは昨年末時点で前年比932店増の1万6787店、GS25は949店増の1万6448店となっている。</t>
    <phoneticPr fontId="106"/>
  </si>
  <si>
    <t>ワシントン共同】健康に安全な飲酒量はない―。カナダの非政府組織、薬物使用・依存症センターが1月、アルコールと健康に関する新たな指針を公表した。健康悪化を回避できる可能性の範囲は、一般的な350ミリリットルの缶ビールなら週2本飲むだけで超えてしまうなど厳しい内容だ。消費者に節酒を考えてもらう狙いがある。　指針の改定は12年ぶり。飲酒の基本単位「1杯」を5度のビールなら341ミリリットル、12度のワインは142ミリリットル、40度のウオッカは43ミリリットルと設定。いずれも純アルコール13.45グラムが含まれる分量に相当する。</t>
    <phoneticPr fontId="106"/>
  </si>
  <si>
    <t>米国・メキシコ</t>
    <rPh sb="0" eb="2">
      <t>ベイコク</t>
    </rPh>
    <phoneticPr fontId="106"/>
  </si>
  <si>
    <t>米国</t>
    <rPh sb="0" eb="2">
      <t>ベイコク</t>
    </rPh>
    <phoneticPr fontId="106"/>
  </si>
  <si>
    <t>韓国・中国</t>
    <rPh sb="0" eb="2">
      <t>カンコク</t>
    </rPh>
    <rPh sb="3" eb="5">
      <t>チュウゴク</t>
    </rPh>
    <phoneticPr fontId="106"/>
  </si>
  <si>
    <t>韓国</t>
    <rPh sb="0" eb="2">
      <t>カンコク</t>
    </rPh>
    <phoneticPr fontId="106"/>
  </si>
  <si>
    <t>ベニズワイガニとズワイガニを誤表示　物流調査で13倍の価格差</t>
    <phoneticPr fontId="16"/>
  </si>
  <si>
    <t>農林水産省は17日、ベニズワイガニとズワイガニを取り違えて表示し、販売したなどとして、食品表示法に基づき、スーパー大手「西友」に是正と再発防止を指示した。
　農水省によると、西友は2020年3月～22年1月、ベニズワイガニを「ずわいがに」と表示した359パックを販売。21年5～11月には、ズワイガニを「紅ずわいがに」と表示して50パックを販売した。誤表示による販売は、宮城や東京、神奈川、大阪、京都、福岡の6都府県の13店舗に及ぶという。同省に「誤表示されている」との通報があり、分かった。
　市場では、ズワイガニの方が高級で値段が高い。農水省の産地水産物流通調査（21年）によると、ズワイガニの卸売価格は1キロ6360円で、ベニズワイガニは1キロ474円と13倍の価格差がある。
　食品表示基準は魚種を区別し…
この記事は有料記事です。</t>
    <phoneticPr fontId="16"/>
  </si>
  <si>
    <t>　　　 どうして　創業時やお店をオープンした時の清潔感や清々しさは失われるのか</t>
    <rPh sb="9" eb="12">
      <t>ソウギョウジ</t>
    </rPh>
    <rPh sb="11" eb="12">
      <t>ジ</t>
    </rPh>
    <rPh sb="14" eb="15">
      <t>ミセ</t>
    </rPh>
    <rPh sb="22" eb="23">
      <t>ジ</t>
    </rPh>
    <rPh sb="24" eb="27">
      <t>セイケツカン</t>
    </rPh>
    <rPh sb="28" eb="30">
      <t>スガスガ</t>
    </rPh>
    <rPh sb="33" eb="34">
      <t>ウシナ</t>
    </rPh>
    <phoneticPr fontId="5"/>
  </si>
  <si>
    <t>↓　職場の講師、先輩は以下のことを理解して　わかり易く　指導しましょう　↓</t>
    <phoneticPr fontId="5"/>
  </si>
  <si>
    <t>日常の光景に  いつも不自然さを感じましょう</t>
    <rPh sb="0" eb="2">
      <t>ニチジョウ</t>
    </rPh>
    <rPh sb="3" eb="5">
      <t>コウケイ</t>
    </rPh>
    <rPh sb="11" eb="14">
      <t>フシゼン</t>
    </rPh>
    <rPh sb="16" eb="17">
      <t>カン</t>
    </rPh>
    <phoneticPr fontId="5"/>
  </si>
  <si>
    <t>今週のお題(朝礼・ミーティングで使ってください)</t>
    <rPh sb="6" eb="8">
      <t>チョウレイ</t>
    </rPh>
    <rPh sb="16" eb="17">
      <t>ツカ</t>
    </rPh>
    <phoneticPr fontId="5"/>
  </si>
  <si>
    <r>
      <rPr>
        <b/>
        <u/>
        <sz val="13"/>
        <color indexed="13"/>
        <rFont val="ＭＳ Ｐゴシック"/>
        <family val="3"/>
        <charset val="128"/>
      </rPr>
      <t>営利企業の営業許可の実態は、許可後3年にして、施設に何らかの不備が生じている割合が、なんと60%もあるという　　報告</t>
    </r>
    <r>
      <rPr>
        <b/>
        <sz val="11"/>
        <color indexed="30"/>
        <rFont val="ＭＳ Ｐゴシック"/>
        <family val="3"/>
        <charset val="128"/>
      </rPr>
      <t xml:space="preserve">
</t>
    </r>
    <r>
      <rPr>
        <b/>
        <sz val="12"/>
        <color indexed="9"/>
        <rFont val="ＭＳ Ｐゴシック"/>
        <family val="3"/>
        <charset val="128"/>
      </rPr>
      <t>その不備の内容</t>
    </r>
    <r>
      <rPr>
        <b/>
        <sz val="11"/>
        <color indexed="9"/>
        <rFont val="ＭＳ Ｐゴシック"/>
        <family val="3"/>
        <charset val="128"/>
      </rPr>
      <t xml:space="preserve">
</t>
    </r>
    <r>
      <rPr>
        <b/>
        <u/>
        <sz val="14"/>
        <color indexed="9"/>
        <rFont val="ＭＳ Ｐゴシック"/>
        <family val="3"/>
        <charset val="128"/>
      </rPr>
      <t>①調理場内の手洗い設備の不備
②食器器具戸棚の不備
③調理場の区画(衛生区域、不衛生区域の混在)</t>
    </r>
    <r>
      <rPr>
        <b/>
        <sz val="14"/>
        <color indexed="9"/>
        <rFont val="ＭＳ Ｐゴシック"/>
        <family val="3"/>
        <charset val="128"/>
      </rPr>
      <t xml:space="preserve">
</t>
    </r>
    <r>
      <rPr>
        <b/>
        <u/>
        <sz val="14"/>
        <color indexed="9"/>
        <rFont val="ＭＳ Ｐゴシック"/>
        <family val="3"/>
        <charset val="128"/>
      </rPr>
      <t>④防虫設備の不備</t>
    </r>
    <rPh sb="0" eb="2">
      <t>エイリ</t>
    </rPh>
    <rPh sb="2" eb="4">
      <t>キギョウ</t>
    </rPh>
    <rPh sb="5" eb="7">
      <t>エイギョウ</t>
    </rPh>
    <rPh sb="7" eb="9">
      <t>キョカ</t>
    </rPh>
    <rPh sb="10" eb="12">
      <t>ジッタイ</t>
    </rPh>
    <rPh sb="14" eb="16">
      <t>キョカ</t>
    </rPh>
    <rPh sb="16" eb="17">
      <t>ゴ</t>
    </rPh>
    <rPh sb="18" eb="19">
      <t>ネン</t>
    </rPh>
    <rPh sb="23" eb="25">
      <t>シセツ</t>
    </rPh>
    <rPh sb="26" eb="27">
      <t>ナン</t>
    </rPh>
    <rPh sb="30" eb="32">
      <t>フビ</t>
    </rPh>
    <rPh sb="33" eb="34">
      <t>ショウ</t>
    </rPh>
    <rPh sb="38" eb="40">
      <t>ワリアイ</t>
    </rPh>
    <rPh sb="56" eb="58">
      <t>ホウコク</t>
    </rPh>
    <rPh sb="61" eb="63">
      <t>フビ</t>
    </rPh>
    <rPh sb="64" eb="66">
      <t>ナイヨウ</t>
    </rPh>
    <rPh sb="68" eb="70">
      <t>チョウリ</t>
    </rPh>
    <rPh sb="70" eb="71">
      <t>バ</t>
    </rPh>
    <rPh sb="71" eb="72">
      <t>ナイ</t>
    </rPh>
    <rPh sb="73" eb="75">
      <t>テアラ</t>
    </rPh>
    <rPh sb="76" eb="78">
      <t>セツビ</t>
    </rPh>
    <rPh sb="79" eb="81">
      <t>フビ</t>
    </rPh>
    <rPh sb="83" eb="85">
      <t>ショッキ</t>
    </rPh>
    <rPh sb="85" eb="87">
      <t>キグ</t>
    </rPh>
    <rPh sb="87" eb="89">
      <t>トダナ</t>
    </rPh>
    <rPh sb="90" eb="92">
      <t>フビ</t>
    </rPh>
    <rPh sb="94" eb="96">
      <t>チョウリ</t>
    </rPh>
    <rPh sb="96" eb="97">
      <t>バ</t>
    </rPh>
    <rPh sb="98" eb="100">
      <t>クカク</t>
    </rPh>
    <rPh sb="101" eb="103">
      <t>エイセイ</t>
    </rPh>
    <rPh sb="103" eb="105">
      <t>クイキ</t>
    </rPh>
    <rPh sb="106" eb="109">
      <t>フエイセイ</t>
    </rPh>
    <rPh sb="109" eb="111">
      <t>クイキ</t>
    </rPh>
    <rPh sb="112" eb="114">
      <t>コンザイ</t>
    </rPh>
    <rPh sb="117" eb="119">
      <t>ボウチュウ</t>
    </rPh>
    <rPh sb="119" eb="121">
      <t>セツビ</t>
    </rPh>
    <rPh sb="122" eb="124">
      <t>フビ</t>
    </rPh>
    <phoneticPr fontId="5"/>
  </si>
  <si>
    <r>
      <rPr>
        <b/>
        <sz val="11"/>
        <color indexed="13"/>
        <rFont val="ＭＳ Ｐゴシック"/>
        <family val="3"/>
        <charset val="128"/>
      </rPr>
      <t>上記不備を招く原因について</t>
    </r>
    <r>
      <rPr>
        <sz val="11"/>
        <color indexed="30"/>
        <rFont val="ＭＳ Ｐゴシック"/>
        <family val="3"/>
        <charset val="128"/>
      </rPr>
      <t xml:space="preserve">
</t>
    </r>
    <r>
      <rPr>
        <sz val="11"/>
        <color indexed="9"/>
        <rFont val="ＭＳ Ｐゴシック"/>
        <family val="3"/>
        <charset val="128"/>
      </rPr>
      <t>①調理場が狭くなり、仕事上邪魔になるので取り外したり、板を上に置いて作業している。物置にしたりして手洗いは調理用シンクで間に合わせている。
②従業員の衛生意識欠如により戸を外してある。奥行が狭いため食器がはみ出して閉まらない、私物置き場になっている。(客から見えないので好都合)
③調理場が狭い、あえて別のところで検収や下洗いするのは面倒くさい。(着替え履き替えなど無駄・・・・だから休憩中もさっさと作業着で外に出る始末)
④網戸や戸口の修繕は都度やっていられない。滅多に仕事に虫などは見かけない。忙しいからそんなに細かいことを気にしていたら本業に支障が出る。</t>
    </r>
    <rPh sb="0" eb="1">
      <t>ジョウ</t>
    </rPh>
    <rPh sb="1" eb="2">
      <t>キ</t>
    </rPh>
    <rPh sb="2" eb="4">
      <t>フビ</t>
    </rPh>
    <rPh sb="5" eb="6">
      <t>マネ</t>
    </rPh>
    <rPh sb="7" eb="9">
      <t>ゲンイン</t>
    </rPh>
    <rPh sb="15" eb="17">
      <t>チョウリ</t>
    </rPh>
    <rPh sb="17" eb="18">
      <t>バ</t>
    </rPh>
    <rPh sb="19" eb="20">
      <t>セマ</t>
    </rPh>
    <rPh sb="24" eb="27">
      <t>シゴトジョウ</t>
    </rPh>
    <rPh sb="27" eb="29">
      <t>ジャマ</t>
    </rPh>
    <rPh sb="34" eb="35">
      <t>ト</t>
    </rPh>
    <rPh sb="36" eb="37">
      <t>ハズ</t>
    </rPh>
    <rPh sb="41" eb="42">
      <t>イタ</t>
    </rPh>
    <rPh sb="43" eb="44">
      <t>ウエ</t>
    </rPh>
    <rPh sb="45" eb="46">
      <t>オ</t>
    </rPh>
    <rPh sb="48" eb="50">
      <t>サギョウ</t>
    </rPh>
    <rPh sb="55" eb="57">
      <t>モノオキ</t>
    </rPh>
    <rPh sb="63" eb="65">
      <t>テアラ</t>
    </rPh>
    <rPh sb="67" eb="70">
      <t>チョウリヨウ</t>
    </rPh>
    <rPh sb="74" eb="75">
      <t>マ</t>
    </rPh>
    <rPh sb="76" eb="77">
      <t>ア</t>
    </rPh>
    <rPh sb="85" eb="88">
      <t>ジュウギョウイン</t>
    </rPh>
    <rPh sb="89" eb="91">
      <t>エイセイ</t>
    </rPh>
    <rPh sb="91" eb="93">
      <t>イシキ</t>
    </rPh>
    <rPh sb="93" eb="95">
      <t>ケツジョ</t>
    </rPh>
    <rPh sb="98" eb="99">
      <t>ト</t>
    </rPh>
    <rPh sb="100" eb="101">
      <t>ハズ</t>
    </rPh>
    <rPh sb="106" eb="108">
      <t>オクユキ</t>
    </rPh>
    <rPh sb="109" eb="110">
      <t>セマ</t>
    </rPh>
    <rPh sb="113" eb="115">
      <t>ショッキ</t>
    </rPh>
    <rPh sb="118" eb="119">
      <t>ダ</t>
    </rPh>
    <rPh sb="121" eb="122">
      <t>シ</t>
    </rPh>
    <rPh sb="127" eb="129">
      <t>シブツ</t>
    </rPh>
    <rPh sb="129" eb="130">
      <t>オ</t>
    </rPh>
    <rPh sb="131" eb="132">
      <t>バ</t>
    </rPh>
    <rPh sb="140" eb="141">
      <t>キャク</t>
    </rPh>
    <rPh sb="143" eb="144">
      <t>ミ</t>
    </rPh>
    <rPh sb="149" eb="152">
      <t>コウツゴウ</t>
    </rPh>
    <rPh sb="155" eb="157">
      <t>チョウリ</t>
    </rPh>
    <rPh sb="157" eb="158">
      <t>バ</t>
    </rPh>
    <rPh sb="159" eb="160">
      <t>セマ</t>
    </rPh>
    <rPh sb="165" eb="166">
      <t>ベツ</t>
    </rPh>
    <rPh sb="171" eb="173">
      <t>ケンシュウ</t>
    </rPh>
    <rPh sb="174" eb="176">
      <t>シタアラ</t>
    </rPh>
    <rPh sb="181" eb="183">
      <t>メンドウ</t>
    </rPh>
    <rPh sb="188" eb="190">
      <t>キガ</t>
    </rPh>
    <rPh sb="191" eb="192">
      <t>ハ</t>
    </rPh>
    <rPh sb="193" eb="194">
      <t>カ</t>
    </rPh>
    <rPh sb="197" eb="199">
      <t>ムダ</t>
    </rPh>
    <rPh sb="206" eb="209">
      <t>キュウケイチュウ</t>
    </rPh>
    <rPh sb="214" eb="217">
      <t>サギョウギ</t>
    </rPh>
    <rPh sb="218" eb="219">
      <t>ソト</t>
    </rPh>
    <rPh sb="220" eb="221">
      <t>デ</t>
    </rPh>
    <rPh sb="222" eb="224">
      <t>シマツ</t>
    </rPh>
    <rPh sb="227" eb="229">
      <t>アミド</t>
    </rPh>
    <rPh sb="230" eb="232">
      <t>トグチ</t>
    </rPh>
    <rPh sb="233" eb="235">
      <t>シュウゼン</t>
    </rPh>
    <rPh sb="236" eb="238">
      <t>ツド</t>
    </rPh>
    <rPh sb="247" eb="249">
      <t>メッタ</t>
    </rPh>
    <rPh sb="253" eb="254">
      <t>ムシ</t>
    </rPh>
    <rPh sb="263" eb="264">
      <t>イソガ</t>
    </rPh>
    <rPh sb="272" eb="273">
      <t>コマ</t>
    </rPh>
    <rPh sb="278" eb="279">
      <t>キ</t>
    </rPh>
    <rPh sb="285" eb="287">
      <t>ホンギョウ</t>
    </rPh>
    <rPh sb="288" eb="290">
      <t>シショウ</t>
    </rPh>
    <rPh sb="291" eb="292">
      <t>デ</t>
    </rPh>
    <phoneticPr fontId="5"/>
  </si>
  <si>
    <r>
      <t>これは大変危険なことだと思いませんか？　だから、もう一度初心に戻り再点検が大切なのです。
順調な時こそ、忙しい時こそ見直しましょう。
まず物を置かない。いつか使うものは、今使わないのですぐ捨てる。使ったものは今決まった場所に物を戻す。
職場が狭いと感じるあなたに、</t>
    </r>
    <r>
      <rPr>
        <b/>
        <u/>
        <sz val="12"/>
        <color indexed="9"/>
        <rFont val="ＭＳ Ｐゴシック"/>
        <family val="3"/>
        <charset val="128"/>
      </rPr>
      <t>それは1/3の不要なものが使われずに目の前にあるためです。</t>
    </r>
    <rPh sb="45" eb="47">
      <t>ジュンチョウ</t>
    </rPh>
    <rPh sb="48" eb="49">
      <t>トキ</t>
    </rPh>
    <rPh sb="52" eb="53">
      <t>イソガ</t>
    </rPh>
    <rPh sb="55" eb="56">
      <t>トキ</t>
    </rPh>
    <rPh sb="58" eb="60">
      <t>ミナオ</t>
    </rPh>
    <rPh sb="69" eb="70">
      <t>モノ</t>
    </rPh>
    <rPh sb="71" eb="72">
      <t>オ</t>
    </rPh>
    <rPh sb="79" eb="80">
      <t>ツカ</t>
    </rPh>
    <rPh sb="85" eb="86">
      <t>イマ</t>
    </rPh>
    <rPh sb="86" eb="87">
      <t>ツカ</t>
    </rPh>
    <rPh sb="94" eb="95">
      <t>ス</t>
    </rPh>
    <rPh sb="98" eb="99">
      <t>ツカ</t>
    </rPh>
    <rPh sb="104" eb="105">
      <t>イマ</t>
    </rPh>
    <rPh sb="105" eb="106">
      <t>キ</t>
    </rPh>
    <rPh sb="109" eb="111">
      <t>バショ</t>
    </rPh>
    <rPh sb="112" eb="113">
      <t>モノ</t>
    </rPh>
    <rPh sb="114" eb="115">
      <t>モド</t>
    </rPh>
    <rPh sb="118" eb="120">
      <t>ショクバ</t>
    </rPh>
    <rPh sb="121" eb="122">
      <t>セマ</t>
    </rPh>
    <rPh sb="124" eb="125">
      <t>カン</t>
    </rPh>
    <rPh sb="139" eb="141">
      <t>フヨウ</t>
    </rPh>
    <rPh sb="145" eb="146">
      <t>ツカ</t>
    </rPh>
    <rPh sb="150" eb="151">
      <t>メ</t>
    </rPh>
    <rPh sb="152" eb="153">
      <t>マエ</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</si>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</sst>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33">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ＭＳ Ｐゴシック"/>
      <family val="3"/>
      <charset val="128"/>
      <scheme val="minor"/>
    </font>
    <font>
      <b/>
      <sz val="16"/>
      <color rgb="FF333333"/>
      <name val="メイリオ"/>
      <family val="3"/>
      <charset val="128"/>
    </font>
    <font>
      <b/>
      <sz val="16"/>
      <name val="メイリオ"/>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20"/>
      <color theme="3"/>
      <name val="AR明朝体U"/>
      <family val="1"/>
      <charset val="128"/>
    </font>
    <font>
      <sz val="11"/>
      <color theme="3"/>
      <name val="ＭＳ Ｐゴシック"/>
      <family val="3"/>
      <charset val="128"/>
      <scheme val="minor"/>
    </font>
    <font>
      <sz val="13"/>
      <color theme="0"/>
      <name val="9,776"/>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sz val="12"/>
      <color theme="0"/>
      <name val="ＭＳ Ｐゴシック"/>
      <family val="3"/>
      <charset val="128"/>
    </font>
    <font>
      <sz val="12"/>
      <color theme="0"/>
      <name val="Inherit"/>
      <family val="2"/>
    </font>
    <font>
      <b/>
      <sz val="12"/>
      <color theme="0"/>
      <name val="Inherit"/>
      <family val="2"/>
    </font>
    <font>
      <b/>
      <sz val="12"/>
      <color theme="0"/>
      <name val="Inherit"/>
    </font>
    <font>
      <b/>
      <u/>
      <sz val="13"/>
      <color theme="0"/>
      <name val="Arial"/>
      <family val="2"/>
    </font>
    <font>
      <b/>
      <u/>
      <sz val="13"/>
      <color theme="0"/>
      <name val="Inherit"/>
      <family val="2"/>
    </font>
    <font>
      <b/>
      <u/>
      <sz val="13"/>
      <color theme="0"/>
      <name val="9,776"/>
    </font>
    <font>
      <u/>
      <sz val="13"/>
      <color theme="0"/>
      <name val="Inherit"/>
    </font>
    <font>
      <b/>
      <sz val="14"/>
      <color theme="9" tint="-0.249977111117893"/>
      <name val="ＭＳ Ｐゴシック"/>
      <family val="3"/>
      <charset val="128"/>
    </font>
    <font>
      <u/>
      <sz val="13"/>
      <color rgb="FFFFFF00"/>
      <name val="Inherit"/>
    </font>
    <font>
      <b/>
      <sz val="18"/>
      <color theme="1"/>
      <name val="ＭＳ Ｐゴシック"/>
      <family val="3"/>
      <charset val="128"/>
      <scheme val="minor"/>
    </font>
    <font>
      <b/>
      <u/>
      <sz val="12"/>
      <color rgb="FFFFFF00"/>
      <name val="ＭＳ Ｐゴシック"/>
      <family val="3"/>
      <charset val="128"/>
      <scheme val="minor"/>
    </font>
    <font>
      <b/>
      <sz val="12"/>
      <color theme="0"/>
      <name val="ＭＳ ゴシック"/>
      <family val="3"/>
      <charset val="128"/>
    </font>
    <font>
      <b/>
      <sz val="12"/>
      <color theme="0"/>
      <name val="ＭＳ Ｐゴシック"/>
      <family val="3"/>
      <charset val="128"/>
      <scheme val="minor"/>
    </font>
    <font>
      <sz val="10"/>
      <color rgb="FF6EF729"/>
      <name val="ＭＳ Ｐゴシック"/>
      <family val="3"/>
      <charset val="128"/>
    </font>
    <font>
      <sz val="20"/>
      <color indexed="9"/>
      <name val="ＭＳ Ｐゴシック"/>
      <family val="3"/>
      <charset val="128"/>
    </font>
    <font>
      <b/>
      <sz val="14"/>
      <color indexed="53"/>
      <name val="ＭＳ Ｐゴシック"/>
      <family val="3"/>
      <charset val="128"/>
    </font>
    <font>
      <b/>
      <sz val="24"/>
      <color theme="1"/>
      <name val="ＭＳ Ｐゴシック"/>
      <family val="3"/>
      <charset val="128"/>
      <scheme val="minor"/>
    </font>
    <font>
      <b/>
      <sz val="15"/>
      <name val="游ゴシック"/>
      <family val="3"/>
      <charset val="128"/>
    </font>
    <font>
      <sz val="9"/>
      <name val="Meiryo UI"/>
      <family val="3"/>
      <charset val="128"/>
    </font>
    <font>
      <sz val="9"/>
      <color theme="1"/>
      <name val="Meiryo"/>
      <family val="3"/>
      <charset val="128"/>
    </font>
    <font>
      <u/>
      <sz val="13"/>
      <color theme="0"/>
      <name val="Inherit"/>
      <family val="2"/>
    </font>
    <font>
      <u/>
      <sz val="12"/>
      <color theme="0"/>
      <name val="Inherit"/>
    </font>
    <font>
      <u/>
      <sz val="12"/>
      <color theme="0"/>
      <name val="Inherit"/>
      <family val="2"/>
    </font>
    <font>
      <b/>
      <sz val="20"/>
      <color rgb="FF000000"/>
      <name val="ＭＳ Ｐゴシック"/>
      <family val="2"/>
      <charset val="128"/>
    </font>
    <font>
      <b/>
      <sz val="15"/>
      <color theme="1"/>
      <name val="Microsoft YaHei"/>
      <family val="3"/>
      <charset val="134"/>
    </font>
    <font>
      <b/>
      <sz val="16"/>
      <color theme="1"/>
      <name val="メイリオ"/>
      <family val="3"/>
      <charset val="128"/>
    </font>
    <font>
      <sz val="18"/>
      <color theme="1"/>
      <name val="ＭＳ Ｐゴシック"/>
      <family val="3"/>
      <charset val="128"/>
      <scheme val="minor"/>
    </font>
    <font>
      <b/>
      <u/>
      <sz val="12"/>
      <color indexed="9"/>
      <name val="ＭＳ Ｐゴシック"/>
      <family val="3"/>
      <charset val="128"/>
    </font>
    <font>
      <b/>
      <sz val="14"/>
      <name val="游ゴシック"/>
      <family val="3"/>
      <charset val="128"/>
    </font>
    <font>
      <sz val="11"/>
      <color indexed="30"/>
      <name val="ＭＳ Ｐゴシック"/>
      <family val="3"/>
      <charset val="128"/>
    </font>
    <font>
      <b/>
      <sz val="11"/>
      <color indexed="13"/>
      <name val="ＭＳ Ｐゴシック"/>
      <family val="3"/>
      <charset val="128"/>
    </font>
    <font>
      <b/>
      <sz val="11"/>
      <color indexed="30"/>
      <name val="ＭＳ Ｐゴシック"/>
      <family val="3"/>
      <charset val="128"/>
    </font>
    <font>
      <b/>
      <u/>
      <sz val="13"/>
      <color indexed="13"/>
      <name val="ＭＳ Ｐゴシック"/>
      <family val="3"/>
      <charset val="128"/>
    </font>
    <font>
      <b/>
      <sz val="11"/>
      <color indexed="9"/>
      <name val="ＭＳ Ｐゴシック"/>
      <family val="3"/>
      <charset val="128"/>
    </font>
    <font>
      <b/>
      <u/>
      <sz val="14"/>
      <color indexed="9"/>
      <name val="ＭＳ Ｐゴシック"/>
      <family val="3"/>
      <charset val="128"/>
    </font>
  </fonts>
  <fills count="52">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4" tint="-0.249977111117893"/>
        <bgColor indexed="64"/>
      </patternFill>
    </fill>
    <fill>
      <patternFill patternType="solid">
        <fgColor indexed="12"/>
        <bgColor indexed="64"/>
      </patternFill>
    </fill>
    <fill>
      <patternFill patternType="solid">
        <fgColor rgb="FFFF9900"/>
        <bgColor indexed="64"/>
      </patternFill>
    </fill>
    <fill>
      <patternFill patternType="solid">
        <fgColor rgb="FF0070C0"/>
        <bgColor indexed="64"/>
      </patternFill>
    </fill>
    <fill>
      <patternFill patternType="solid">
        <fgColor rgb="FF92D050"/>
        <bgColor indexed="64"/>
      </patternFill>
    </fill>
    <fill>
      <patternFill patternType="solid">
        <fgColor rgb="FF6DDDF7"/>
        <bgColor indexed="64"/>
      </patternFill>
    </fill>
    <fill>
      <patternFill patternType="solid">
        <fgColor theme="3" tint="-0.499984740745262"/>
        <bgColor indexed="64"/>
      </patternFill>
    </fill>
    <fill>
      <patternFill patternType="solid">
        <fgColor indexed="17"/>
        <bgColor indexed="64"/>
      </patternFill>
    </fill>
    <fill>
      <patternFill patternType="solid">
        <fgColor theme="5" tint="0.79998168889431442"/>
        <bgColor indexed="64"/>
      </patternFill>
    </fill>
  </fills>
  <borders count="243">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indexed="23"/>
      </left>
      <right style="medium">
        <color indexed="12"/>
      </right>
      <top/>
      <bottom style="medium">
        <color indexed="23"/>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style="thin">
        <color indexed="60"/>
      </right>
      <top/>
      <bottom/>
      <diagonal/>
    </border>
    <border>
      <left style="thin">
        <color indexed="60"/>
      </left>
      <right/>
      <top/>
      <bottom/>
      <diagonal/>
    </border>
    <border>
      <left/>
      <right style="thin">
        <color indexed="60"/>
      </right>
      <top style="thin">
        <color indexed="60"/>
      </top>
      <bottom/>
      <diagonal/>
    </border>
    <border>
      <left/>
      <right/>
      <top style="thin">
        <color indexed="60"/>
      </top>
      <bottom/>
      <diagonal/>
    </border>
    <border>
      <left style="thin">
        <color indexed="60"/>
      </left>
      <right/>
      <top style="thin">
        <color indexed="60"/>
      </top>
      <bottom/>
      <diagonal/>
    </border>
    <border>
      <left/>
      <right/>
      <top/>
      <bottom style="thin">
        <color indexed="6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61" fillId="0" borderId="0"/>
    <xf numFmtId="0" fontId="162" fillId="0" borderId="0" applyNumberFormat="0" applyFill="0" applyBorder="0" applyAlignment="0" applyProtection="0"/>
    <xf numFmtId="0" fontId="161" fillId="0" borderId="0"/>
  </cellStyleXfs>
  <cellXfs count="82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42" fillId="0" borderId="0" xfId="2" applyFont="1">
      <alignment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1" borderId="0" xfId="0" applyFill="1" applyAlignment="1">
      <alignment vertical="center" wrapText="1"/>
    </xf>
    <xf numFmtId="0" fontId="1" fillId="11" borderId="0" xfId="17" applyFill="1">
      <alignment vertical="center"/>
    </xf>
    <xf numFmtId="0" fontId="50" fillId="12"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3" borderId="58" xfId="17" applyNumberFormat="1" applyFont="1" applyFill="1" applyBorder="1" applyAlignment="1">
      <alignment horizontal="center" vertical="center" wrapText="1"/>
    </xf>
    <xf numFmtId="0" fontId="60" fillId="13" borderId="58" xfId="17" applyFont="1" applyFill="1" applyBorder="1" applyAlignment="1">
      <alignment horizontal="left" vertical="center" wrapText="1"/>
    </xf>
    <xf numFmtId="0" fontId="64" fillId="14" borderId="59" xfId="17" applyFont="1" applyFill="1" applyBorder="1" applyAlignment="1">
      <alignment horizontal="center" vertical="center" wrapText="1"/>
    </xf>
    <xf numFmtId="176" fontId="62" fillId="14"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4" borderId="60" xfId="17" applyFont="1" applyFill="1" applyBorder="1" applyAlignment="1">
      <alignment horizontal="center" vertical="center" wrapText="1"/>
    </xf>
    <xf numFmtId="182" fontId="66" fillId="14"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5"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6"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20" borderId="8" xfId="2" applyNumberFormat="1" applyFont="1" applyFill="1" applyBorder="1" applyAlignment="1">
      <alignment horizontal="center" vertical="center" shrinkToFit="1"/>
    </xf>
    <xf numFmtId="0" fontId="6" fillId="20" borderId="0" xfId="2" applyFill="1">
      <alignment vertical="center"/>
    </xf>
    <xf numFmtId="0" fontId="0" fillId="20"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8" fillId="20" borderId="0" xfId="1" applyFill="1" applyAlignment="1" applyProtection="1">
      <alignment vertical="center"/>
    </xf>
    <xf numFmtId="3" fontId="0" fillId="26" borderId="0" xfId="0" applyNumberFormat="1" applyFill="1">
      <alignment vertical="center"/>
    </xf>
    <xf numFmtId="0" fontId="0" fillId="24" borderId="0" xfId="0" applyFill="1">
      <alignment vertical="center"/>
    </xf>
    <xf numFmtId="0" fontId="0" fillId="0" borderId="68" xfId="0" applyBorder="1" applyAlignment="1">
      <alignment vertical="top"/>
    </xf>
    <xf numFmtId="0" fontId="0" fillId="0" borderId="0" xfId="0" applyAlignment="1">
      <alignment vertical="top"/>
    </xf>
    <xf numFmtId="0" fontId="76" fillId="20" borderId="0" xfId="0" applyFont="1" applyFill="1">
      <alignment vertical="center"/>
    </xf>
    <xf numFmtId="0" fontId="75" fillId="20" borderId="0" xfId="0" applyFont="1" applyFill="1">
      <alignment vertical="center"/>
    </xf>
    <xf numFmtId="0" fontId="1" fillId="15" borderId="65" xfId="2" applyFont="1" applyFill="1" applyBorder="1" applyAlignment="1">
      <alignment vertical="top" wrapText="1"/>
    </xf>
    <xf numFmtId="0" fontId="79" fillId="0" borderId="0" xfId="0" applyFont="1" applyAlignment="1">
      <alignment horizontal="justify" vertical="center"/>
    </xf>
    <xf numFmtId="0" fontId="82" fillId="0" borderId="57" xfId="0" applyFont="1" applyBorder="1" applyAlignment="1">
      <alignment horizontal="justify" vertical="center" wrapText="1"/>
    </xf>
    <xf numFmtId="0" fontId="82" fillId="0" borderId="37" xfId="0" applyFont="1" applyBorder="1" applyAlignment="1">
      <alignment horizontal="justify" vertical="center" wrapText="1"/>
    </xf>
    <xf numFmtId="0" fontId="79" fillId="0" borderId="106" xfId="0" applyFont="1" applyBorder="1" applyAlignment="1">
      <alignment horizontal="center" vertical="center" wrapText="1"/>
    </xf>
    <xf numFmtId="0" fontId="79" fillId="0" borderId="37" xfId="0" applyFont="1" applyBorder="1" applyAlignment="1">
      <alignment horizontal="center" vertical="center" wrapText="1"/>
    </xf>
    <xf numFmtId="0" fontId="79" fillId="28" borderId="37" xfId="0" applyFont="1" applyFill="1" applyBorder="1" applyAlignment="1">
      <alignment horizontal="justify" vertical="center" wrapText="1"/>
    </xf>
    <xf numFmtId="0" fontId="79" fillId="0" borderId="37" xfId="0" applyFont="1" applyBorder="1" applyAlignment="1">
      <alignment horizontal="justify" vertical="center" wrapText="1"/>
    </xf>
    <xf numFmtId="0" fontId="7" fillId="29" borderId="56"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4" borderId="106" xfId="0" applyFont="1" applyFill="1" applyBorder="1" applyAlignment="1">
      <alignment horizontal="center" vertical="center" wrapText="1"/>
    </xf>
    <xf numFmtId="0" fontId="79" fillId="24" borderId="37" xfId="0" applyFont="1" applyFill="1" applyBorder="1" applyAlignment="1">
      <alignment horizontal="center" vertical="center" wrapText="1"/>
    </xf>
    <xf numFmtId="0" fontId="79" fillId="24" borderId="37" xfId="0" applyFont="1" applyFill="1" applyBorder="1" applyAlignment="1">
      <alignment horizontal="justify" vertical="center" wrapText="1"/>
    </xf>
    <xf numFmtId="0" fontId="74" fillId="20" borderId="0" xfId="0" applyFont="1" applyFill="1" applyAlignment="1">
      <alignment horizontal="center" vertical="center"/>
    </xf>
    <xf numFmtId="0" fontId="79" fillId="20" borderId="106" xfId="0" applyFont="1" applyFill="1" applyBorder="1" applyAlignment="1">
      <alignment horizontal="center" vertical="center" wrapText="1"/>
    </xf>
    <xf numFmtId="0" fontId="79" fillId="20" borderId="37" xfId="0" applyFont="1" applyFill="1" applyBorder="1" applyAlignment="1">
      <alignment horizontal="center" vertical="center" wrapText="1"/>
    </xf>
    <xf numFmtId="0" fontId="79" fillId="20" borderId="37" xfId="0" applyFont="1" applyFill="1" applyBorder="1" applyAlignment="1">
      <alignment horizontal="justify" vertical="center" wrapText="1"/>
    </xf>
    <xf numFmtId="0" fontId="71" fillId="24" borderId="0" xfId="0" applyFont="1" applyFill="1" applyAlignment="1">
      <alignment vertical="top" wrapText="1"/>
    </xf>
    <xf numFmtId="0" fontId="8" fillId="0" borderId="129" xfId="1" applyFill="1" applyBorder="1" applyAlignment="1" applyProtection="1">
      <alignment vertical="center" wrapText="1"/>
    </xf>
    <xf numFmtId="0" fontId="97" fillId="0" borderId="57" xfId="0" applyFont="1" applyBorder="1" applyAlignment="1">
      <alignment horizontal="justify" vertical="center" wrapText="1"/>
    </xf>
    <xf numFmtId="0" fontId="97" fillId="0" borderId="37" xfId="0" applyFont="1" applyBorder="1" applyAlignment="1">
      <alignment horizontal="justify" vertical="center" wrapText="1"/>
    </xf>
    <xf numFmtId="0" fontId="97" fillId="28" borderId="37"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1" borderId="130" xfId="0" applyFont="1" applyFill="1" applyBorder="1" applyAlignment="1">
      <alignment horizontal="center" vertical="center" wrapText="1"/>
    </xf>
    <xf numFmtId="0" fontId="0" fillId="25" borderId="0" xfId="0" applyFill="1">
      <alignment vertical="center"/>
    </xf>
    <xf numFmtId="0" fontId="79" fillId="20" borderId="0" xfId="0" applyFont="1" applyFill="1" applyAlignment="1">
      <alignment horizontal="justify" vertical="center"/>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4" borderId="0" xfId="0" applyFont="1" applyFill="1" applyAlignment="1">
      <alignment vertical="top" wrapText="1"/>
    </xf>
    <xf numFmtId="0" fontId="72" fillId="25" borderId="0" xfId="0" applyFont="1" applyFill="1" applyAlignment="1">
      <alignment vertical="top" wrapText="1"/>
    </xf>
    <xf numFmtId="0" fontId="95" fillId="25" borderId="0" xfId="0" applyFont="1" applyFill="1" applyAlignment="1">
      <alignment vertical="top" wrapText="1"/>
    </xf>
    <xf numFmtId="0" fontId="73" fillId="25" borderId="0" xfId="0" applyFont="1" applyFill="1" applyAlignment="1">
      <alignment vertical="top" wrapText="1"/>
    </xf>
    <xf numFmtId="0" fontId="96" fillId="25" borderId="0" xfId="0" applyFont="1" applyFill="1" applyAlignment="1">
      <alignment horizontal="center" vertical="center" wrapText="1"/>
    </xf>
    <xf numFmtId="0" fontId="96" fillId="25" borderId="0" xfId="0" applyFont="1" applyFill="1" applyAlignment="1">
      <alignment horizontal="center" vertical="top" wrapText="1"/>
    </xf>
    <xf numFmtId="0" fontId="98" fillId="25" borderId="0" xfId="0" applyFont="1" applyFill="1" applyAlignment="1">
      <alignment horizontal="center" vertical="top" wrapText="1"/>
    </xf>
    <xf numFmtId="0" fontId="96" fillId="25" borderId="0" xfId="0" applyFont="1" applyFill="1" applyAlignment="1">
      <alignment vertical="top" wrapText="1"/>
    </xf>
    <xf numFmtId="0" fontId="28" fillId="26" borderId="0" xfId="0" applyFont="1" applyFill="1">
      <alignment vertical="center"/>
    </xf>
    <xf numFmtId="0" fontId="110" fillId="22" borderId="31" xfId="2" applyFont="1" applyFill="1" applyBorder="1" applyAlignment="1">
      <alignment horizontal="center" vertical="center" wrapText="1"/>
    </xf>
    <xf numFmtId="0" fontId="112" fillId="3" borderId="41" xfId="2" applyFont="1" applyFill="1" applyBorder="1" applyAlignment="1">
      <alignment horizontal="center" vertical="center"/>
    </xf>
    <xf numFmtId="14" fontId="112" fillId="3" borderId="40" xfId="2" applyNumberFormat="1" applyFont="1" applyFill="1" applyBorder="1" applyAlignment="1">
      <alignment horizontal="center" vertical="center"/>
    </xf>
    <xf numFmtId="14" fontId="112" fillId="3" borderId="1" xfId="2" applyNumberFormat="1" applyFont="1" applyFill="1" applyBorder="1" applyAlignment="1">
      <alignment horizontal="center" vertical="center"/>
    </xf>
    <xf numFmtId="0" fontId="112" fillId="3" borderId="39" xfId="2" applyFont="1" applyFill="1" applyBorder="1" applyAlignment="1">
      <alignment horizontal="center" vertical="center"/>
    </xf>
    <xf numFmtId="14" fontId="112" fillId="3" borderId="2" xfId="2" applyNumberFormat="1" applyFont="1" applyFill="1" applyBorder="1" applyAlignment="1">
      <alignment horizontal="center" vertical="center"/>
    </xf>
    <xf numFmtId="0" fontId="112" fillId="20" borderId="0" xfId="2" applyFont="1" applyFill="1" applyAlignment="1">
      <alignment horizontal="center" vertical="center"/>
    </xf>
    <xf numFmtId="14" fontId="112" fillId="20" borderId="0" xfId="2" applyNumberFormat="1" applyFont="1" applyFill="1" applyAlignment="1">
      <alignment horizontal="center" vertical="center"/>
    </xf>
    <xf numFmtId="0" fontId="113" fillId="0" borderId="0" xfId="2" applyFont="1" applyAlignment="1">
      <alignment horizontal="center" vertical="center"/>
    </xf>
    <xf numFmtId="14" fontId="112" fillId="0" borderId="0" xfId="2" applyNumberFormat="1" applyFont="1" applyAlignment="1">
      <alignment horizontal="center"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17" fillId="24" borderId="108" xfId="0" applyFont="1" applyFill="1" applyBorder="1" applyAlignment="1">
      <alignment horizontal="left" vertical="center"/>
    </xf>
    <xf numFmtId="0" fontId="0" fillId="0" borderId="13" xfId="0" applyBorder="1" applyAlignment="1">
      <alignment vertical="top" wrapText="1"/>
    </xf>
    <xf numFmtId="0" fontId="23" fillId="22" borderId="3" xfId="2" applyFont="1" applyFill="1" applyBorder="1" applyAlignment="1">
      <alignment horizontal="center" vertical="center" wrapText="1"/>
    </xf>
    <xf numFmtId="0" fontId="24" fillId="20" borderId="8" xfId="2" applyFont="1" applyFill="1" applyBorder="1" applyAlignment="1">
      <alignment horizontal="center" vertical="center" wrapText="1"/>
    </xf>
    <xf numFmtId="0" fontId="8" fillId="0" borderId="0" xfId="1" applyAlignment="1" applyProtection="1">
      <alignment vertical="center" wrapText="1"/>
    </xf>
    <xf numFmtId="0" fontId="0" fillId="35" borderId="0" xfId="0" applyFill="1">
      <alignment vertical="center"/>
    </xf>
    <xf numFmtId="0" fontId="126" fillId="35" borderId="0" xfId="0" applyFont="1" applyFill="1">
      <alignment vertical="center"/>
    </xf>
    <xf numFmtId="0" fontId="127" fillId="35" borderId="0" xfId="0" applyFont="1" applyFill="1">
      <alignment vertical="center"/>
    </xf>
    <xf numFmtId="0" fontId="128" fillId="35" borderId="0" xfId="0" applyFont="1" applyFill="1">
      <alignment vertical="center"/>
    </xf>
    <xf numFmtId="0" fontId="129" fillId="35" borderId="0" xfId="0" applyFont="1" applyFill="1">
      <alignment vertical="center"/>
    </xf>
    <xf numFmtId="0" fontId="77" fillId="35" borderId="0" xfId="0" applyFont="1" applyFill="1">
      <alignment vertical="center"/>
    </xf>
    <xf numFmtId="0" fontId="23" fillId="33" borderId="3" xfId="2" applyFont="1" applyFill="1" applyBorder="1" applyAlignment="1">
      <alignment horizontal="center" vertical="center" wrapText="1"/>
    </xf>
    <xf numFmtId="184" fontId="132" fillId="25" borderId="0" xfId="0" applyNumberFormat="1" applyFont="1" applyFill="1" applyAlignment="1">
      <alignment vertical="center" wrapText="1"/>
    </xf>
    <xf numFmtId="0" fontId="122" fillId="24" borderId="0" xfId="0" applyFont="1" applyFill="1">
      <alignment vertical="center"/>
    </xf>
    <xf numFmtId="177" fontId="132" fillId="25" borderId="0" xfId="0" applyNumberFormat="1" applyFont="1" applyFill="1" applyAlignment="1">
      <alignment horizontal="right" vertical="center" wrapText="1"/>
    </xf>
    <xf numFmtId="0" fontId="133" fillId="25" borderId="0" xfId="0" applyFont="1" applyFill="1" applyAlignment="1">
      <alignment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111" fillId="0" borderId="68" xfId="0" applyFont="1" applyBorder="1">
      <alignment vertical="center"/>
    </xf>
    <xf numFmtId="0" fontId="111" fillId="0" borderId="0" xfId="0" applyFont="1">
      <alignment vertical="center"/>
    </xf>
    <xf numFmtId="0" fontId="111" fillId="5" borderId="68" xfId="0" applyFont="1" applyFill="1" applyBorder="1">
      <alignment vertical="center"/>
    </xf>
    <xf numFmtId="0" fontId="111" fillId="5" borderId="0" xfId="0" applyFont="1" applyFill="1">
      <alignment vertical="center"/>
    </xf>
    <xf numFmtId="0" fontId="6" fillId="5" borderId="148" xfId="2" applyFill="1" applyBorder="1">
      <alignment vertical="center"/>
    </xf>
    <xf numFmtId="0" fontId="6" fillId="0" borderId="148" xfId="2" applyBorder="1">
      <alignment vertical="center"/>
    </xf>
    <xf numFmtId="3" fontId="138" fillId="20" borderId="0" xfId="0" applyNumberFormat="1" applyFont="1" applyFill="1" applyAlignment="1">
      <alignment vertical="center" wrapText="1"/>
    </xf>
    <xf numFmtId="0" fontId="114" fillId="20" borderId="146" xfId="17" applyFont="1" applyFill="1" applyBorder="1" applyAlignment="1">
      <alignment horizontal="center" vertical="center" wrapText="1"/>
    </xf>
    <xf numFmtId="14" fontId="114" fillId="20" borderId="147" xfId="17" applyNumberFormat="1" applyFont="1" applyFill="1" applyBorder="1" applyAlignment="1">
      <alignment horizontal="center" vertical="center"/>
    </xf>
    <xf numFmtId="185" fontId="138" fillId="20" borderId="0" xfId="0" applyNumberFormat="1" applyFont="1" applyFill="1" applyAlignment="1">
      <alignment horizontal="right" vertical="center" wrapText="1"/>
    </xf>
    <xf numFmtId="0" fontId="6" fillId="0" borderId="0" xfId="2" applyAlignment="1">
      <alignment horizontal="left" vertical="top"/>
    </xf>
    <xf numFmtId="0" fontId="6" fillId="36" borderId="159" xfId="2" applyFill="1" applyBorder="1" applyAlignment="1">
      <alignment horizontal="left" vertical="top"/>
    </xf>
    <xf numFmtId="0" fontId="8" fillId="36" borderId="158"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 fillId="0" borderId="106" xfId="1" applyFill="1" applyBorder="1" applyAlignment="1" applyProtection="1">
      <alignment vertical="center" wrapText="1"/>
    </xf>
    <xf numFmtId="0" fontId="102" fillId="0" borderId="0" xfId="17" applyFont="1" applyAlignment="1">
      <alignment horizontal="left" vertical="center"/>
    </xf>
    <xf numFmtId="0" fontId="71" fillId="25" borderId="0" xfId="0" applyFont="1" applyFill="1" applyAlignment="1">
      <alignment vertical="top" wrapText="1"/>
    </xf>
    <xf numFmtId="185" fontId="140" fillId="20" borderId="0" xfId="0" applyNumberFormat="1" applyFont="1" applyFill="1" applyAlignment="1">
      <alignment horizontal="right" vertical="center"/>
    </xf>
    <xf numFmtId="185" fontId="140" fillId="0" borderId="0" xfId="0" applyNumberFormat="1" applyFont="1" applyAlignment="1">
      <alignment horizontal="right" vertical="center"/>
    </xf>
    <xf numFmtId="184" fontId="133" fillId="25" borderId="0" xfId="0" applyNumberFormat="1" applyFont="1" applyFill="1" applyAlignment="1">
      <alignment horizontal="center" vertical="center" wrapText="1"/>
    </xf>
    <xf numFmtId="0" fontId="144" fillId="2" borderId="63" xfId="2" applyFont="1" applyFill="1" applyBorder="1" applyAlignment="1">
      <alignment vertical="top" wrapText="1"/>
    </xf>
    <xf numFmtId="0" fontId="112" fillId="22" borderId="41" xfId="2" applyFont="1" applyFill="1" applyBorder="1" applyAlignment="1">
      <alignment horizontal="center" vertical="center"/>
    </xf>
    <xf numFmtId="0" fontId="112" fillId="22" borderId="9" xfId="2" applyFont="1" applyFill="1" applyBorder="1" applyAlignment="1">
      <alignment horizontal="center" vertical="center" wrapText="1"/>
    </xf>
    <xf numFmtId="0" fontId="112" fillId="22" borderId="39" xfId="2" applyFont="1" applyFill="1" applyBorder="1" applyAlignment="1">
      <alignment horizontal="center" vertical="center"/>
    </xf>
    <xf numFmtId="0" fontId="8" fillId="0" borderId="0" xfId="1" applyFill="1" applyBorder="1" applyAlignment="1" applyProtection="1">
      <alignment vertical="center" wrapText="1"/>
    </xf>
    <xf numFmtId="0" fontId="18" fillId="22" borderId="168" xfId="2" applyFont="1" applyFill="1" applyBorder="1" applyAlignment="1">
      <alignment horizontal="center" vertical="center" wrapText="1"/>
    </xf>
    <xf numFmtId="0" fontId="8" fillId="0" borderId="171" xfId="1" applyFill="1" applyBorder="1" applyAlignment="1" applyProtection="1">
      <alignment vertical="center" wrapText="1"/>
    </xf>
    <xf numFmtId="0" fontId="18" fillId="22" borderId="172" xfId="1" applyFont="1" applyFill="1" applyBorder="1" applyAlignment="1" applyProtection="1">
      <alignment horizontal="center" vertical="center" wrapText="1"/>
    </xf>
    <xf numFmtId="0" fontId="141" fillId="20" borderId="0" xfId="0" applyFont="1" applyFill="1" applyAlignment="1">
      <alignment vertical="center" wrapText="1"/>
    </xf>
    <xf numFmtId="0" fontId="138" fillId="20" borderId="0" xfId="0" applyFont="1" applyFill="1" applyAlignment="1">
      <alignment vertical="center" wrapText="1"/>
    </xf>
    <xf numFmtId="0" fontId="109" fillId="0" borderId="28" xfId="2" applyFont="1" applyBorder="1" applyAlignment="1">
      <alignment vertical="center" shrinkToFit="1"/>
    </xf>
    <xf numFmtId="0" fontId="147" fillId="0" borderId="0" xfId="0" applyFont="1" applyAlignment="1">
      <alignment vertical="center" wrapText="1"/>
    </xf>
    <xf numFmtId="0" fontId="148" fillId="0" borderId="0" xfId="0" applyFont="1" applyAlignment="1">
      <alignment vertical="center" wrapText="1"/>
    </xf>
    <xf numFmtId="3" fontId="136" fillId="25" borderId="0" xfId="0" applyNumberFormat="1" applyFont="1" applyFill="1">
      <alignment vertical="center"/>
    </xf>
    <xf numFmtId="3" fontId="132" fillId="25" borderId="0" xfId="0" applyNumberFormat="1" applyFont="1" applyFill="1" applyAlignment="1">
      <alignment horizontal="right" vertical="center" wrapText="1"/>
    </xf>
    <xf numFmtId="0" fontId="27" fillId="0" borderId="95" xfId="2" applyFont="1" applyBorder="1" applyAlignment="1">
      <alignment vertical="top" wrapText="1"/>
    </xf>
    <xf numFmtId="0" fontId="18" fillId="24" borderId="164" xfId="2" applyFont="1" applyFill="1" applyBorder="1" applyAlignment="1">
      <alignment horizontal="center" vertical="center" wrapText="1"/>
    </xf>
    <xf numFmtId="0" fontId="108" fillId="24" borderId="165" xfId="2" applyFont="1" applyFill="1" applyBorder="1" applyAlignment="1">
      <alignment horizontal="center" vertical="center"/>
    </xf>
    <xf numFmtId="0" fontId="108" fillId="24" borderId="166" xfId="2" applyFont="1" applyFill="1" applyBorder="1" applyAlignment="1">
      <alignment horizontal="center" vertical="center"/>
    </xf>
    <xf numFmtId="0" fontId="150" fillId="20" borderId="8" xfId="0" applyFont="1" applyFill="1" applyBorder="1" applyAlignment="1">
      <alignment horizontal="center" vertical="center" wrapText="1"/>
    </xf>
    <xf numFmtId="177" fontId="151" fillId="20" borderId="8" xfId="2" applyNumberFormat="1" applyFont="1" applyFill="1" applyBorder="1" applyAlignment="1">
      <alignment horizontal="center" vertical="center" shrinkToFit="1"/>
    </xf>
    <xf numFmtId="0" fontId="6" fillId="0" borderId="0" xfId="2" applyAlignment="1">
      <alignment horizontal="left" vertical="center"/>
    </xf>
    <xf numFmtId="0" fontId="154" fillId="5" borderId="68" xfId="0" applyFont="1" applyFill="1" applyBorder="1">
      <alignment vertical="center"/>
    </xf>
    <xf numFmtId="0" fontId="154" fillId="5" borderId="0" xfId="0" applyFont="1" applyFill="1" applyAlignment="1">
      <alignment horizontal="left" vertical="center"/>
    </xf>
    <xf numFmtId="0" fontId="154" fillId="5" borderId="0" xfId="0" applyFont="1" applyFill="1">
      <alignment vertical="center"/>
    </xf>
    <xf numFmtId="176" fontId="154" fillId="5" borderId="0" xfId="0" applyNumberFormat="1" applyFont="1" applyFill="1" applyAlignment="1">
      <alignment horizontal="left" vertical="center"/>
    </xf>
    <xf numFmtId="183" fontId="154" fillId="5" borderId="0" xfId="0" applyNumberFormat="1" applyFont="1" applyFill="1" applyAlignment="1">
      <alignment horizontal="center" vertical="center"/>
    </xf>
    <xf numFmtId="0" fontId="154" fillId="5" borderId="68" xfId="0" applyFont="1" applyFill="1" applyBorder="1" applyAlignment="1">
      <alignment vertical="top"/>
    </xf>
    <xf numFmtId="0" fontId="154" fillId="5" borderId="0" xfId="0" applyFont="1" applyFill="1" applyAlignment="1">
      <alignment vertical="top"/>
    </xf>
    <xf numFmtId="14" fontId="154" fillId="5" borderId="0" xfId="0" applyNumberFormat="1" applyFont="1" applyFill="1" applyAlignment="1">
      <alignment horizontal="left" vertical="center"/>
    </xf>
    <xf numFmtId="14" fontId="154" fillId="0" borderId="0" xfId="0" applyNumberFormat="1" applyFont="1">
      <alignment vertical="center"/>
    </xf>
    <xf numFmtId="0" fontId="155" fillId="0" borderId="0" xfId="0" applyFont="1">
      <alignment vertical="center"/>
    </xf>
    <xf numFmtId="0" fontId="6" fillId="0" borderId="62" xfId="2" applyBorder="1" applyAlignment="1">
      <alignmen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9"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43" fillId="0" borderId="0" xfId="17" applyFont="1" applyAlignment="1">
      <alignment vertical="top" wrapText="1"/>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82"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83"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 fillId="0" borderId="138" xfId="17" applyBorder="1" applyAlignment="1">
      <alignment horizontal="center" vertical="center" wrapText="1"/>
    </xf>
    <xf numFmtId="0" fontId="1" fillId="0" borderId="139" xfId="17" applyBorder="1" applyAlignment="1">
      <alignment horizontal="center" vertical="center"/>
    </xf>
    <xf numFmtId="0" fontId="13" fillId="0" borderId="141" xfId="2" applyFont="1" applyBorder="1" applyAlignment="1">
      <alignment horizontal="center" vertical="center" wrapText="1"/>
    </xf>
    <xf numFmtId="0" fontId="13" fillId="0" borderId="142" xfId="2" applyFont="1" applyBorder="1" applyAlignment="1">
      <alignment horizontal="center" vertical="center" wrapText="1"/>
    </xf>
    <xf numFmtId="0" fontId="13" fillId="0" borderId="17" xfId="2" applyFont="1" applyBorder="1" applyAlignment="1">
      <alignment horizontal="center" vertical="center" wrapText="1"/>
    </xf>
    <xf numFmtId="0" fontId="1" fillId="20" borderId="145"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20" borderId="8" xfId="2" applyNumberFormat="1" applyFill="1" applyBorder="1" applyAlignment="1">
      <alignment horizontal="center" vertical="center" shrinkToFit="1"/>
    </xf>
    <xf numFmtId="177" fontId="1" fillId="20"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3"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91" fillId="5" borderId="0" xfId="2" applyFont="1" applyFill="1" applyAlignment="1">
      <alignment horizontal="center" vertical="center"/>
    </xf>
    <xf numFmtId="0" fontId="78" fillId="5" borderId="0" xfId="2" applyFont="1" applyFill="1" applyAlignment="1">
      <alignment horizontal="left" vertical="center"/>
    </xf>
    <xf numFmtId="0" fontId="1" fillId="0" borderId="0" xfId="2" applyFont="1">
      <alignment vertical="center"/>
    </xf>
    <xf numFmtId="0" fontId="50" fillId="20" borderId="183" xfId="16" applyFont="1" applyFill="1" applyBorder="1">
      <alignment vertical="center"/>
    </xf>
    <xf numFmtId="0" fontId="50" fillId="20" borderId="184" xfId="16" applyFont="1" applyFill="1" applyBorder="1">
      <alignment vertical="center"/>
    </xf>
    <xf numFmtId="0" fontId="10" fillId="20" borderId="184" xfId="16" applyFont="1" applyFill="1" applyBorder="1">
      <alignment vertical="center"/>
    </xf>
    <xf numFmtId="0" fontId="37" fillId="0" borderId="0" xfId="17" applyFont="1" applyAlignment="1">
      <alignment horizontal="left" vertical="center" indent="2"/>
    </xf>
    <xf numFmtId="0" fontId="137" fillId="26" borderId="0" xfId="0" applyFont="1" applyFill="1">
      <alignment vertical="center"/>
    </xf>
    <xf numFmtId="0" fontId="156" fillId="0" borderId="0" xfId="17" applyFont="1">
      <alignment vertical="center"/>
    </xf>
    <xf numFmtId="10" fontId="133" fillId="25" borderId="0" xfId="0" applyNumberFormat="1" applyFont="1" applyFill="1" applyAlignment="1">
      <alignment horizontal="center" vertical="center" wrapText="1"/>
    </xf>
    <xf numFmtId="3" fontId="132" fillId="25" borderId="0" xfId="0" applyNumberFormat="1" applyFont="1" applyFill="1" applyAlignment="1">
      <alignment vertical="center" wrapText="1"/>
    </xf>
    <xf numFmtId="0" fontId="1" fillId="20" borderId="0" xfId="2" applyFont="1" applyFill="1">
      <alignment vertical="center"/>
    </xf>
    <xf numFmtId="0" fontId="24" fillId="20" borderId="38" xfId="2" applyFont="1" applyFill="1" applyBorder="1" applyAlignment="1">
      <alignment horizontal="center" vertical="top" wrapText="1"/>
    </xf>
    <xf numFmtId="0" fontId="23" fillId="20" borderId="185" xfId="2" applyFont="1" applyFill="1" applyBorder="1" applyAlignment="1">
      <alignment horizontal="left" vertical="center"/>
    </xf>
    <xf numFmtId="0" fontId="23" fillId="20"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8" borderId="102" xfId="2" applyNumberFormat="1" applyFont="1" applyFill="1" applyBorder="1" applyAlignment="1">
      <alignment horizontal="center" vertical="center" wrapText="1"/>
    </xf>
    <xf numFmtId="177" fontId="13" fillId="38" borderId="8" xfId="2" applyNumberFormat="1" applyFont="1" applyFill="1" applyBorder="1" applyAlignment="1">
      <alignment horizontal="center" vertical="center" shrinkToFit="1"/>
    </xf>
    <xf numFmtId="14" fontId="26" fillId="20" borderId="0" xfId="2" applyNumberFormat="1" applyFont="1" applyFill="1" applyAlignment="1">
      <alignment horizontal="left" vertical="center"/>
    </xf>
    <xf numFmtId="0" fontId="26" fillId="20" borderId="0" xfId="19" applyFont="1" applyFill="1">
      <alignment vertical="center"/>
    </xf>
    <xf numFmtId="0" fontId="26" fillId="20" borderId="0" xfId="2" applyFont="1" applyFill="1" applyAlignment="1">
      <alignment horizontal="left" vertical="center"/>
    </xf>
    <xf numFmtId="0" fontId="41" fillId="20"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20" borderId="8" xfId="2" applyNumberFormat="1" applyFont="1" applyFill="1" applyBorder="1" applyAlignment="1">
      <alignment horizontal="center" vertical="center" shrinkToFit="1"/>
    </xf>
    <xf numFmtId="177" fontId="13" fillId="20" borderId="101" xfId="2" applyNumberFormat="1" applyFont="1" applyFill="1" applyBorder="1" applyAlignment="1">
      <alignment horizontal="center" vertical="center" wrapText="1"/>
    </xf>
    <xf numFmtId="0" fontId="13" fillId="0" borderId="186" xfId="2" applyFont="1" applyBorder="1" applyAlignment="1">
      <alignment horizontal="center" vertical="center" wrapText="1"/>
    </xf>
    <xf numFmtId="0" fontId="13" fillId="0" borderId="187" xfId="2" applyFont="1" applyBorder="1" applyAlignment="1">
      <alignment horizontal="center" vertical="center" wrapText="1"/>
    </xf>
    <xf numFmtId="0" fontId="13" fillId="0" borderId="188" xfId="2" applyFont="1" applyBorder="1" applyAlignment="1">
      <alignment horizontal="center" vertical="center" wrapText="1"/>
    </xf>
    <xf numFmtId="0" fontId="13" fillId="0" borderId="186" xfId="2" applyFont="1" applyBorder="1" applyAlignment="1">
      <alignment horizontal="center" vertical="center"/>
    </xf>
    <xf numFmtId="0" fontId="13" fillId="5" borderId="186" xfId="2" applyFont="1" applyFill="1" applyBorder="1" applyAlignment="1">
      <alignment horizontal="center" vertical="center" wrapText="1"/>
    </xf>
    <xf numFmtId="0" fontId="150" fillId="20" borderId="149" xfId="0" applyFont="1" applyFill="1" applyBorder="1" applyAlignment="1">
      <alignment horizontal="center" vertical="center" wrapText="1"/>
    </xf>
    <xf numFmtId="0" fontId="150" fillId="20" borderId="177" xfId="0" applyFont="1" applyFill="1" applyBorder="1" applyAlignment="1">
      <alignment horizontal="center" vertical="center" wrapText="1"/>
    </xf>
    <xf numFmtId="0" fontId="123" fillId="32" borderId="189" xfId="2" applyFont="1" applyFill="1" applyBorder="1" applyAlignment="1">
      <alignment horizontal="center" vertical="center" wrapText="1"/>
    </xf>
    <xf numFmtId="0" fontId="124" fillId="32" borderId="190" xfId="2" applyFont="1" applyFill="1" applyBorder="1" applyAlignment="1">
      <alignment horizontal="center" vertical="center" wrapText="1"/>
    </xf>
    <xf numFmtId="0" fontId="121" fillId="32" borderId="190" xfId="2" applyFont="1" applyFill="1" applyBorder="1" applyAlignment="1">
      <alignment horizontal="center" vertical="center"/>
    </xf>
    <xf numFmtId="0" fontId="121" fillId="32" borderId="191" xfId="2" applyFont="1" applyFill="1" applyBorder="1" applyAlignment="1">
      <alignment horizontal="center" vertical="center"/>
    </xf>
    <xf numFmtId="0" fontId="103" fillId="0" borderId="130" xfId="0" applyFont="1" applyBorder="1" applyAlignment="1">
      <alignment horizontal="center" vertical="center" wrapText="1"/>
    </xf>
    <xf numFmtId="0" fontId="145" fillId="39" borderId="105" xfId="0" applyFont="1" applyFill="1" applyBorder="1" applyAlignment="1">
      <alignment horizontal="center" vertical="center" wrapText="1"/>
    </xf>
    <xf numFmtId="0" fontId="112" fillId="22" borderId="26" xfId="2" applyFont="1" applyFill="1" applyBorder="1" applyAlignment="1">
      <alignment horizontal="center" vertical="center"/>
    </xf>
    <xf numFmtId="14" fontId="112" fillId="22" borderId="27" xfId="2" applyNumberFormat="1" applyFont="1" applyFill="1" applyBorder="1" applyAlignment="1">
      <alignment horizontal="center" vertical="center"/>
    </xf>
    <xf numFmtId="0" fontId="6" fillId="20" borderId="0" xfId="2" applyFill="1" applyAlignment="1">
      <alignment vertical="center" wrapText="1"/>
    </xf>
    <xf numFmtId="0" fontId="0" fillId="25" borderId="0" xfId="0" applyFill="1" applyAlignment="1">
      <alignment horizontal="left" vertical="top"/>
    </xf>
    <xf numFmtId="3" fontId="13" fillId="20" borderId="0" xfId="0" applyNumberFormat="1" applyFont="1" applyFill="1" applyAlignment="1">
      <alignment horizontal="center" vertical="center"/>
    </xf>
    <xf numFmtId="14" fontId="108" fillId="24" borderId="167"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0" fontId="157" fillId="0" borderId="0" xfId="0" applyFont="1">
      <alignment vertical="center"/>
    </xf>
    <xf numFmtId="0" fontId="165" fillId="0" borderId="0" xfId="0" applyFont="1" applyAlignment="1">
      <alignment vertical="center" wrapText="1"/>
    </xf>
    <xf numFmtId="0" fontId="41" fillId="0" borderId="0" xfId="17" applyFont="1" applyAlignment="1">
      <alignment horizontal="center" vertical="center"/>
    </xf>
    <xf numFmtId="0" fontId="154" fillId="5" borderId="0" xfId="0" applyFont="1" applyFill="1" applyAlignment="1">
      <alignment horizontal="left" vertical="top"/>
    </xf>
    <xf numFmtId="0" fontId="167" fillId="22" borderId="174" xfId="1" applyFont="1" applyFill="1" applyBorder="1" applyAlignment="1" applyProtection="1">
      <alignment horizontal="center" vertical="center" wrapText="1"/>
    </xf>
    <xf numFmtId="0" fontId="166" fillId="20" borderId="0" xfId="17" applyFont="1" applyFill="1" applyAlignment="1">
      <alignment horizontal="left" vertical="center"/>
    </xf>
    <xf numFmtId="3" fontId="147" fillId="0" borderId="0" xfId="0" applyNumberFormat="1" applyFont="1" applyAlignment="1">
      <alignment vertical="center" wrapText="1"/>
    </xf>
    <xf numFmtId="0" fontId="111" fillId="20" borderId="0" xfId="0" applyFont="1" applyFill="1">
      <alignment vertical="center"/>
    </xf>
    <xf numFmtId="3" fontId="169" fillId="25" borderId="0" xfId="0" applyNumberFormat="1" applyFont="1" applyFill="1" applyAlignment="1">
      <alignment vertical="top" wrapText="1"/>
    </xf>
    <xf numFmtId="0" fontId="168" fillId="25" borderId="0" xfId="0" applyFont="1" applyFill="1" applyAlignment="1">
      <alignment vertical="top" wrapText="1"/>
    </xf>
    <xf numFmtId="0" fontId="170" fillId="20" borderId="0" xfId="0" applyFont="1" applyFill="1" applyAlignment="1">
      <alignment vertical="top" wrapText="1"/>
    </xf>
    <xf numFmtId="3" fontId="0" fillId="0" borderId="0" xfId="0" applyNumberFormat="1">
      <alignment vertical="center"/>
    </xf>
    <xf numFmtId="0" fontId="108" fillId="0" borderId="0" xfId="2" applyFont="1" applyAlignment="1">
      <alignment vertical="top" wrapText="1"/>
    </xf>
    <xf numFmtId="3" fontId="72" fillId="25" borderId="0" xfId="0" applyNumberFormat="1" applyFont="1" applyFill="1" applyAlignment="1">
      <alignment vertical="top" wrapText="1"/>
    </xf>
    <xf numFmtId="0" fontId="8" fillId="0" borderId="202" xfId="1" applyBorder="1" applyAlignment="1" applyProtection="1">
      <alignment vertical="center" wrapText="1"/>
    </xf>
    <xf numFmtId="0" fontId="8" fillId="0" borderId="194" xfId="1" applyFill="1" applyBorder="1" applyAlignment="1" applyProtection="1">
      <alignment vertical="center" wrapText="1"/>
    </xf>
    <xf numFmtId="180" fontId="50" fillId="12" borderId="203" xfId="17" applyNumberFormat="1" applyFont="1" applyFill="1" applyBorder="1" applyAlignment="1">
      <alignment horizontal="center" vertical="center"/>
    </xf>
    <xf numFmtId="0" fontId="108" fillId="22" borderId="9" xfId="1" applyFont="1" applyFill="1" applyBorder="1" applyAlignment="1" applyProtection="1">
      <alignment horizontal="center" vertical="center" wrapText="1"/>
    </xf>
    <xf numFmtId="0" fontId="8" fillId="0" borderId="181" xfId="1" applyBorder="1" applyAlignment="1" applyProtection="1">
      <alignment vertical="center" wrapText="1"/>
    </xf>
    <xf numFmtId="0" fontId="174" fillId="3" borderId="9" xfId="2" applyFont="1" applyFill="1" applyBorder="1" applyAlignment="1">
      <alignment horizontal="center" vertical="center"/>
    </xf>
    <xf numFmtId="0" fontId="108" fillId="0" borderId="30" xfId="1" applyFont="1" applyBorder="1" applyAlignment="1" applyProtection="1">
      <alignment horizontal="left" vertical="top" wrapText="1"/>
    </xf>
    <xf numFmtId="0" fontId="146" fillId="40" borderId="97" xfId="2" applyFont="1" applyFill="1" applyBorder="1" applyAlignment="1">
      <alignment horizontal="center" vertical="center" wrapText="1" shrinkToFit="1"/>
    </xf>
    <xf numFmtId="0" fontId="21" fillId="0" borderId="94" xfId="1" applyFont="1" applyBorder="1" applyAlignment="1" applyProtection="1">
      <alignment vertical="top" wrapText="1"/>
    </xf>
    <xf numFmtId="3" fontId="175" fillId="25" borderId="0" xfId="0" applyNumberFormat="1" applyFont="1" applyFill="1" applyAlignment="1">
      <alignment vertical="center" wrapText="1"/>
    </xf>
    <xf numFmtId="0" fontId="8" fillId="0" borderId="0" xfId="1" applyFill="1" applyAlignment="1" applyProtection="1">
      <alignment vertical="center"/>
    </xf>
    <xf numFmtId="0" fontId="132" fillId="25" borderId="0" xfId="0" applyFont="1" applyFill="1" applyAlignment="1">
      <alignment vertical="top" wrapText="1"/>
    </xf>
    <xf numFmtId="3" fontId="176" fillId="25" borderId="0" xfId="0" applyNumberFormat="1" applyFont="1" applyFill="1">
      <alignment vertical="center"/>
    </xf>
    <xf numFmtId="185" fontId="177" fillId="0" borderId="0" xfId="0" applyNumberFormat="1" applyFont="1" applyAlignment="1">
      <alignment horizontal="left" vertical="center"/>
    </xf>
    <xf numFmtId="0" fontId="8" fillId="20" borderId="0" xfId="1" applyFill="1" applyBorder="1" applyAlignment="1" applyProtection="1">
      <alignment vertical="center" wrapText="1"/>
    </xf>
    <xf numFmtId="14" fontId="112" fillId="22" borderId="150" xfId="2" applyNumberFormat="1" applyFont="1" applyFill="1" applyBorder="1" applyAlignment="1">
      <alignment vertical="center" shrinkToFit="1"/>
    </xf>
    <xf numFmtId="0" fontId="173" fillId="20" borderId="163" xfId="1" applyFont="1" applyFill="1" applyBorder="1" applyAlignment="1" applyProtection="1">
      <alignment horizontal="left" vertical="top" wrapText="1"/>
    </xf>
    <xf numFmtId="0" fontId="28" fillId="22" borderId="204" xfId="0" applyFont="1" applyFill="1" applyBorder="1" applyAlignment="1">
      <alignment horizontal="center" vertical="center" wrapText="1"/>
    </xf>
    <xf numFmtId="14" fontId="29" fillId="22" borderId="205" xfId="2" applyNumberFormat="1" applyFont="1" applyFill="1" applyBorder="1" applyAlignment="1">
      <alignment horizontal="center" vertical="center" shrinkToFit="1"/>
    </xf>
    <xf numFmtId="0" fontId="108" fillId="22" borderId="206" xfId="2" applyFont="1" applyFill="1" applyBorder="1">
      <alignment vertical="center"/>
    </xf>
    <xf numFmtId="0" fontId="178" fillId="0" borderId="151" xfId="0" applyFont="1" applyBorder="1" applyAlignment="1">
      <alignment horizontal="left" vertical="top" wrapText="1"/>
    </xf>
    <xf numFmtId="14" fontId="108" fillId="22" borderId="207" xfId="1" applyNumberFormat="1" applyFont="1" applyFill="1" applyBorder="1" applyAlignment="1" applyProtection="1">
      <alignment vertical="center" wrapText="1"/>
    </xf>
    <xf numFmtId="14" fontId="108" fillId="22" borderId="209" xfId="1" applyNumberFormat="1" applyFont="1" applyFill="1" applyBorder="1" applyAlignment="1" applyProtection="1">
      <alignment vertical="center" wrapText="1"/>
    </xf>
    <xf numFmtId="0" fontId="172" fillId="25" borderId="0" xfId="0" applyFont="1" applyFill="1" applyAlignment="1">
      <alignment vertical="top" wrapText="1"/>
    </xf>
    <xf numFmtId="0" fontId="179" fillId="0" borderId="170" xfId="1" applyFont="1" applyFill="1" applyBorder="1" applyAlignment="1" applyProtection="1">
      <alignment vertical="top" wrapText="1"/>
    </xf>
    <xf numFmtId="0" fontId="91" fillId="24" borderId="0" xfId="2" applyFont="1" applyFill="1">
      <alignment vertical="center"/>
    </xf>
    <xf numFmtId="56" fontId="108" fillId="22" borderId="206" xfId="2" applyNumberFormat="1" applyFont="1" applyFill="1" applyBorder="1">
      <alignment vertical="center"/>
    </xf>
    <xf numFmtId="0" fontId="0" fillId="41" borderId="0" xfId="0" applyFill="1">
      <alignment vertical="center"/>
    </xf>
    <xf numFmtId="0" fontId="8" fillId="0" borderId="0" xfId="1" applyAlignment="1" applyProtection="1">
      <alignment vertical="center"/>
    </xf>
    <xf numFmtId="14" fontId="112" fillId="22" borderId="1" xfId="2" applyNumberFormat="1" applyFont="1" applyFill="1" applyBorder="1" applyAlignment="1">
      <alignment vertical="center" wrapText="1" shrinkToFit="1"/>
    </xf>
    <xf numFmtId="0" fontId="173" fillId="0" borderId="0" xfId="0" applyFont="1" applyAlignment="1">
      <alignment horizontal="left" vertical="top" wrapText="1"/>
    </xf>
    <xf numFmtId="0" fontId="18" fillId="22" borderId="212" xfId="2" applyFont="1" applyFill="1" applyBorder="1" applyAlignment="1">
      <alignment horizontal="center" vertical="center" wrapText="1"/>
    </xf>
    <xf numFmtId="0" fontId="183" fillId="5" borderId="17" xfId="2" applyFont="1" applyFill="1" applyBorder="1">
      <alignment vertical="center"/>
    </xf>
    <xf numFmtId="0" fontId="173" fillId="0" borderId="163" xfId="0" applyFont="1" applyBorder="1" applyAlignment="1">
      <alignment horizontal="left" vertical="top" wrapText="1"/>
    </xf>
    <xf numFmtId="0" fontId="76" fillId="0" borderId="0" xfId="0" applyFont="1">
      <alignment vertical="center"/>
    </xf>
    <xf numFmtId="0" fontId="186" fillId="5" borderId="14" xfId="2" applyFont="1" applyFill="1" applyBorder="1">
      <alignment vertical="center"/>
    </xf>
    <xf numFmtId="0" fontId="185" fillId="0" borderId="148" xfId="0" applyFont="1" applyBorder="1">
      <alignment vertical="center"/>
    </xf>
    <xf numFmtId="0" fontId="103" fillId="42" borderId="130" xfId="0" applyFont="1" applyFill="1" applyBorder="1" applyAlignment="1">
      <alignment horizontal="center" vertical="center" wrapText="1"/>
    </xf>
    <xf numFmtId="0" fontId="184" fillId="40" borderId="0" xfId="0" applyFont="1" applyFill="1" applyAlignment="1">
      <alignment horizontal="center" vertical="center" wrapText="1"/>
    </xf>
    <xf numFmtId="0" fontId="173" fillId="0" borderId="213" xfId="1" applyFont="1" applyFill="1" applyBorder="1" applyAlignment="1" applyProtection="1">
      <alignment vertical="top" wrapText="1"/>
    </xf>
    <xf numFmtId="3" fontId="132" fillId="25" borderId="215" xfId="0" applyNumberFormat="1" applyFont="1" applyFill="1" applyBorder="1" applyAlignment="1">
      <alignment horizontal="right" vertical="center" wrapText="1"/>
    </xf>
    <xf numFmtId="184" fontId="132" fillId="25" borderId="215" xfId="0" applyNumberFormat="1" applyFont="1" applyFill="1" applyBorder="1" applyAlignment="1">
      <alignment vertical="center" wrapText="1"/>
    </xf>
    <xf numFmtId="184" fontId="133" fillId="25" borderId="215" xfId="0" applyNumberFormat="1" applyFont="1" applyFill="1" applyBorder="1" applyAlignment="1">
      <alignment horizontal="center" vertical="center" wrapText="1"/>
    </xf>
    <xf numFmtId="3" fontId="152" fillId="25" borderId="0" xfId="0" applyNumberFormat="1" applyFont="1" applyFill="1" applyAlignment="1">
      <alignment vertical="center" wrapText="1"/>
    </xf>
    <xf numFmtId="177" fontId="133" fillId="25" borderId="0" xfId="0" applyNumberFormat="1" applyFont="1" applyFill="1" applyAlignment="1">
      <alignment horizontal="right" vertical="center" wrapText="1"/>
    </xf>
    <xf numFmtId="184" fontId="132" fillId="25" borderId="220" xfId="0" applyNumberFormat="1" applyFont="1" applyFill="1" applyBorder="1" applyAlignment="1">
      <alignment vertical="center" wrapText="1"/>
    </xf>
    <xf numFmtId="0" fontId="103" fillId="0" borderId="149" xfId="0" applyFont="1" applyBorder="1" applyAlignment="1">
      <alignment horizontal="center" vertical="center" wrapText="1"/>
    </xf>
    <xf numFmtId="14" fontId="13" fillId="22" borderId="1" xfId="1" applyNumberFormat="1" applyFont="1" applyFill="1" applyBorder="1" applyAlignment="1" applyProtection="1">
      <alignment horizontal="center" vertical="center" shrinkToFit="1"/>
    </xf>
    <xf numFmtId="177" fontId="13" fillId="20" borderId="222" xfId="2" applyNumberFormat="1" applyFont="1" applyFill="1" applyBorder="1" applyAlignment="1">
      <alignment horizontal="center" vertical="center" wrapText="1"/>
    </xf>
    <xf numFmtId="0" fontId="9" fillId="20" borderId="0" xfId="2" applyFont="1" applyFill="1" applyAlignment="1">
      <alignment horizontal="center" vertical="center" wrapText="1"/>
    </xf>
    <xf numFmtId="14" fontId="9" fillId="20" borderId="0" xfId="2" applyNumberFormat="1" applyFont="1" applyFill="1" applyAlignment="1">
      <alignment horizontal="center" vertical="center"/>
    </xf>
    <xf numFmtId="14" fontId="26" fillId="20" borderId="0" xfId="2" applyNumberFormat="1" applyFont="1" applyFill="1" applyAlignment="1">
      <alignment horizontal="center" vertical="center"/>
    </xf>
    <xf numFmtId="0" fontId="26" fillId="20" borderId="0" xfId="19" applyFont="1" applyFill="1" applyAlignment="1">
      <alignment horizontal="center" vertical="center"/>
    </xf>
    <xf numFmtId="0" fontId="26" fillId="20" borderId="0" xfId="19" applyFont="1" applyFill="1" applyAlignment="1">
      <alignment horizontal="center" vertical="center" wrapText="1"/>
    </xf>
    <xf numFmtId="3" fontId="132" fillId="25" borderId="215" xfId="0" applyNumberFormat="1" applyFont="1" applyFill="1" applyBorder="1">
      <alignment vertical="center"/>
    </xf>
    <xf numFmtId="3" fontId="136" fillId="25" borderId="220" xfId="0" applyNumberFormat="1" applyFont="1" applyFill="1" applyBorder="1">
      <alignment vertical="center"/>
    </xf>
    <xf numFmtId="3" fontId="136" fillId="25" borderId="0" xfId="0" applyNumberFormat="1" applyFont="1" applyFill="1" applyAlignment="1">
      <alignment horizontal="right" vertical="center"/>
    </xf>
    <xf numFmtId="3" fontId="133" fillId="25" borderId="0" xfId="0" applyNumberFormat="1" applyFont="1" applyFill="1">
      <alignment vertical="center"/>
    </xf>
    <xf numFmtId="3" fontId="136" fillId="25" borderId="0" xfId="0" applyNumberFormat="1" applyFont="1" applyFill="1" applyAlignment="1">
      <alignment vertical="center" wrapText="1"/>
    </xf>
    <xf numFmtId="184" fontId="133" fillId="25" borderId="220" xfId="0" applyNumberFormat="1" applyFont="1" applyFill="1" applyBorder="1" applyAlignment="1">
      <alignment horizontal="center" vertical="center" wrapText="1"/>
    </xf>
    <xf numFmtId="0" fontId="198" fillId="25" borderId="217" xfId="0" applyFont="1" applyFill="1" applyBorder="1" applyAlignment="1">
      <alignment horizontal="left" vertical="center" wrapText="1"/>
    </xf>
    <xf numFmtId="0" fontId="198" fillId="25" borderId="217" xfId="0" applyFont="1" applyFill="1" applyBorder="1" applyAlignment="1">
      <alignment horizontal="left" vertical="center"/>
    </xf>
    <xf numFmtId="0" fontId="198" fillId="25" borderId="217" xfId="0" applyFont="1" applyFill="1" applyBorder="1" applyAlignment="1">
      <alignment horizontal="left" vertical="center" shrinkToFit="1"/>
    </xf>
    <xf numFmtId="0" fontId="199" fillId="25" borderId="217" xfId="0" applyFont="1" applyFill="1" applyBorder="1" applyAlignment="1">
      <alignment horizontal="left" vertical="center" shrinkToFit="1"/>
    </xf>
    <xf numFmtId="0" fontId="198" fillId="25" borderId="214" xfId="0" applyFont="1" applyFill="1" applyBorder="1" applyAlignment="1">
      <alignment horizontal="left" vertical="center" wrapText="1"/>
    </xf>
    <xf numFmtId="0" fontId="197" fillId="25" borderId="217" xfId="0" applyFont="1" applyFill="1" applyBorder="1" applyAlignment="1">
      <alignment horizontal="left" vertical="center" wrapText="1"/>
    </xf>
    <xf numFmtId="184" fontId="153" fillId="43" borderId="0" xfId="0" applyNumberFormat="1" applyFont="1" applyFill="1" applyAlignment="1">
      <alignment horizontal="center" vertical="center" wrapText="1"/>
    </xf>
    <xf numFmtId="0" fontId="149" fillId="25" borderId="0" xfId="0" applyFont="1" applyFill="1" applyAlignment="1">
      <alignment vertical="top" wrapText="1"/>
    </xf>
    <xf numFmtId="0" fontId="171" fillId="20" borderId="210" xfId="0" applyFont="1" applyFill="1" applyBorder="1" applyAlignment="1">
      <alignment horizontal="left" vertical="center"/>
    </xf>
    <xf numFmtId="0" fontId="76" fillId="20" borderId="192" xfId="0" applyFont="1" applyFill="1" applyBorder="1" applyAlignment="1">
      <alignment horizontal="left" vertical="center"/>
    </xf>
    <xf numFmtId="14" fontId="76" fillId="20" borderId="192" xfId="0" applyNumberFormat="1" applyFont="1" applyFill="1" applyBorder="1" applyAlignment="1">
      <alignment horizontal="left" vertical="center"/>
    </xf>
    <xf numFmtId="14" fontId="76" fillId="20" borderId="211" xfId="0" applyNumberFormat="1" applyFont="1" applyFill="1" applyBorder="1" applyAlignment="1">
      <alignment horizontal="left" vertical="center"/>
    </xf>
    <xf numFmtId="184" fontId="206" fillId="43" borderId="0" xfId="0" applyNumberFormat="1" applyFont="1" applyFill="1" applyAlignment="1">
      <alignment horizontal="center" vertical="center" wrapText="1"/>
    </xf>
    <xf numFmtId="0" fontId="140" fillId="20" borderId="0" xfId="0" applyFont="1" applyFill="1" applyAlignment="1">
      <alignment horizontal="center" vertical="center" wrapText="1"/>
    </xf>
    <xf numFmtId="14" fontId="37" fillId="20" borderId="147" xfId="17" applyNumberFormat="1" applyFont="1" applyFill="1" applyBorder="1" applyAlignment="1">
      <alignment horizontal="center" vertical="center" wrapText="1"/>
    </xf>
    <xf numFmtId="0" fontId="37" fillId="20" borderId="146" xfId="17" applyFont="1" applyFill="1" applyBorder="1" applyAlignment="1">
      <alignment horizontal="center" vertical="center" wrapText="1"/>
    </xf>
    <xf numFmtId="14" fontId="37" fillId="20" borderId="147" xfId="17" applyNumberFormat="1" applyFont="1" applyFill="1" applyBorder="1" applyAlignment="1">
      <alignment horizontal="center" vertical="center"/>
    </xf>
    <xf numFmtId="0" fontId="1" fillId="20" borderId="146" xfId="17" applyFill="1" applyBorder="1" applyAlignment="1">
      <alignment horizontal="center" vertical="center" wrapText="1"/>
    </xf>
    <xf numFmtId="14" fontId="1" fillId="20" borderId="147" xfId="17" applyNumberFormat="1" applyFill="1" applyBorder="1" applyAlignment="1">
      <alignment horizontal="center" vertical="center"/>
    </xf>
    <xf numFmtId="0" fontId="155" fillId="5" borderId="0" xfId="0" applyFont="1" applyFill="1">
      <alignment vertical="center"/>
    </xf>
    <xf numFmtId="185" fontId="140" fillId="0" borderId="0" xfId="0" applyNumberFormat="1" applyFont="1" applyAlignment="1">
      <alignment horizontal="left" vertical="center"/>
    </xf>
    <xf numFmtId="184" fontId="125" fillId="43" borderId="0" xfId="0" applyNumberFormat="1" applyFont="1" applyFill="1" applyAlignment="1">
      <alignment horizontal="center" vertical="center" wrapText="1"/>
    </xf>
    <xf numFmtId="177" fontId="136" fillId="25" borderId="0" xfId="0" applyNumberFormat="1" applyFont="1" applyFill="1" applyAlignment="1">
      <alignment horizontal="right" vertical="center" wrapText="1"/>
    </xf>
    <xf numFmtId="184" fontId="133" fillId="25" borderId="218" xfId="0" applyNumberFormat="1" applyFont="1" applyFill="1" applyBorder="1" applyAlignment="1">
      <alignment vertical="center" wrapText="1"/>
    </xf>
    <xf numFmtId="0" fontId="208" fillId="30" borderId="223" xfId="0" applyFont="1" applyFill="1" applyBorder="1" applyAlignment="1">
      <alignment horizontal="left" vertical="center"/>
    </xf>
    <xf numFmtId="3" fontId="201" fillId="30" borderId="0" xfId="0" applyNumberFormat="1" applyFont="1" applyFill="1" applyAlignment="1">
      <alignment vertical="center" wrapText="1"/>
    </xf>
    <xf numFmtId="184" fontId="202" fillId="30" borderId="0" xfId="0" applyNumberFormat="1" applyFont="1" applyFill="1" applyAlignment="1">
      <alignment vertical="center" wrapText="1"/>
    </xf>
    <xf numFmtId="177" fontId="203" fillId="30" borderId="0" xfId="0" applyNumberFormat="1" applyFont="1" applyFill="1">
      <alignment vertical="center"/>
    </xf>
    <xf numFmtId="184" fontId="204" fillId="30" borderId="0" xfId="0" applyNumberFormat="1" applyFont="1" applyFill="1" applyAlignment="1">
      <alignment horizontal="center" vertical="center" wrapText="1"/>
    </xf>
    <xf numFmtId="184" fontId="125" fillId="30" borderId="224" xfId="0" applyNumberFormat="1" applyFont="1" applyFill="1" applyBorder="1" applyAlignment="1">
      <alignment vertical="center" wrapText="1"/>
    </xf>
    <xf numFmtId="0" fontId="200" fillId="25" borderId="217" xfId="0" applyFont="1" applyFill="1" applyBorder="1" applyAlignment="1">
      <alignment horizontal="left" vertical="center" shrinkToFit="1"/>
    </xf>
    <xf numFmtId="177" fontId="189" fillId="25" borderId="220" xfId="0" applyNumberFormat="1" applyFont="1" applyFill="1" applyBorder="1">
      <alignment vertical="center"/>
    </xf>
    <xf numFmtId="184" fontId="133" fillId="25" borderId="221" xfId="0" applyNumberFormat="1" applyFont="1" applyFill="1" applyBorder="1" applyAlignment="1">
      <alignment vertical="center" wrapText="1"/>
    </xf>
    <xf numFmtId="184" fontId="133" fillId="25" borderId="216" xfId="0" applyNumberFormat="1" applyFont="1" applyFill="1" applyBorder="1" applyAlignment="1">
      <alignment vertical="center" wrapText="1"/>
    </xf>
    <xf numFmtId="0" fontId="199" fillId="25" borderId="217" xfId="0" applyFont="1" applyFill="1" applyBorder="1" applyAlignment="1">
      <alignment horizontal="left" vertical="center" wrapText="1"/>
    </xf>
    <xf numFmtId="0" fontId="209" fillId="25" borderId="217" xfId="0" applyFont="1" applyFill="1" applyBorder="1" applyAlignment="1">
      <alignment horizontal="left" vertical="center" shrinkToFit="1"/>
    </xf>
    <xf numFmtId="0" fontId="210" fillId="25" borderId="219" xfId="0" applyFont="1" applyFill="1" applyBorder="1" applyAlignment="1">
      <alignment horizontal="left" vertical="center"/>
    </xf>
    <xf numFmtId="0" fontId="156" fillId="0" borderId="0" xfId="17" applyFont="1" applyAlignment="1">
      <alignment horizontal="left" vertical="center"/>
    </xf>
    <xf numFmtId="0" fontId="0" fillId="39" borderId="0" xfId="0" applyFill="1">
      <alignment vertical="center"/>
    </xf>
    <xf numFmtId="0" fontId="187" fillId="39" borderId="0" xfId="0" applyFont="1" applyFill="1">
      <alignment vertical="center"/>
    </xf>
    <xf numFmtId="0" fontId="188" fillId="39" borderId="0" xfId="0" applyFont="1" applyFill="1">
      <alignment vertical="center"/>
    </xf>
    <xf numFmtId="0" fontId="181" fillId="39" borderId="0" xfId="0" applyFont="1" applyFill="1">
      <alignment vertical="center"/>
    </xf>
    <xf numFmtId="0" fontId="182" fillId="39" borderId="0" xfId="1" applyFont="1" applyFill="1" applyAlignment="1" applyProtection="1">
      <alignment vertical="center"/>
    </xf>
    <xf numFmtId="0" fontId="171" fillId="20" borderId="228" xfId="0" applyFont="1" applyFill="1" applyBorder="1" applyAlignment="1">
      <alignment horizontal="left" vertical="center"/>
    </xf>
    <xf numFmtId="14" fontId="76" fillId="20" borderId="229" xfId="0" applyNumberFormat="1" applyFont="1" applyFill="1" applyBorder="1" applyAlignment="1">
      <alignment horizontal="left" vertical="center"/>
    </xf>
    <xf numFmtId="0" fontId="215" fillId="0" borderId="213" xfId="1" applyFont="1" applyFill="1" applyBorder="1" applyAlignment="1" applyProtection="1">
      <alignment vertical="top" wrapText="1"/>
    </xf>
    <xf numFmtId="177" fontId="1" fillId="20" borderId="230" xfId="2" applyNumberFormat="1" applyFont="1" applyFill="1" applyBorder="1" applyAlignment="1">
      <alignment horizontal="center" vertical="center" wrapText="1"/>
    </xf>
    <xf numFmtId="0" fontId="23" fillId="20" borderId="231" xfId="2" applyFont="1" applyFill="1" applyBorder="1" applyAlignment="1">
      <alignment horizontal="left" vertical="center"/>
    </xf>
    <xf numFmtId="0" fontId="23" fillId="20" borderId="8" xfId="2" applyFont="1" applyFill="1" applyBorder="1" applyAlignment="1">
      <alignment horizontal="left" vertical="center"/>
    </xf>
    <xf numFmtId="177" fontId="163" fillId="20" borderId="8" xfId="2" applyNumberFormat="1" applyFont="1" applyFill="1" applyBorder="1" applyAlignment="1">
      <alignment horizontal="center" vertical="center" shrinkToFit="1"/>
    </xf>
    <xf numFmtId="177" fontId="164" fillId="20"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20" borderId="17" xfId="2" applyFont="1" applyFill="1" applyBorder="1" applyAlignment="1">
      <alignment horizontal="left" vertical="center"/>
    </xf>
    <xf numFmtId="177" fontId="12" fillId="20" borderId="53" xfId="2" applyNumberFormat="1" applyFont="1" applyFill="1" applyBorder="1" applyAlignment="1">
      <alignment horizontal="center" vertical="center" shrinkToFit="1"/>
    </xf>
    <xf numFmtId="177" fontId="23" fillId="22" borderId="53" xfId="2" applyNumberFormat="1" applyFont="1" applyFill="1" applyBorder="1" applyAlignment="1">
      <alignment horizontal="center" vertical="center" shrinkToFit="1"/>
    </xf>
    <xf numFmtId="0" fontId="216" fillId="20" borderId="233" xfId="2" applyFont="1" applyFill="1" applyBorder="1" applyAlignment="1">
      <alignment horizontal="center" vertical="center"/>
    </xf>
    <xf numFmtId="177" fontId="216" fillId="20" borderId="233" xfId="2" applyNumberFormat="1" applyFont="1" applyFill="1" applyBorder="1" applyAlignment="1">
      <alignment horizontal="center" vertical="center" shrinkToFit="1"/>
    </xf>
    <xf numFmtId="0" fontId="217" fillId="0" borderId="233" xfId="0" applyFont="1" applyBorder="1" applyAlignment="1">
      <alignment horizontal="center" vertical="center" wrapText="1"/>
    </xf>
    <xf numFmtId="177" fontId="13" fillId="20" borderId="233" xfId="2" applyNumberFormat="1" applyFont="1" applyFill="1" applyBorder="1" applyAlignment="1">
      <alignment horizontal="center" vertical="center" wrapText="1"/>
    </xf>
    <xf numFmtId="0" fontId="216" fillId="20" borderId="10" xfId="2" applyFont="1" applyFill="1" applyBorder="1" applyAlignment="1">
      <alignment horizontal="center" vertical="center"/>
    </xf>
    <xf numFmtId="177" fontId="216" fillId="20" borderId="10" xfId="2" applyNumberFormat="1" applyFont="1" applyFill="1" applyBorder="1" applyAlignment="1">
      <alignment horizontal="center" vertical="center" shrinkToFit="1"/>
    </xf>
    <xf numFmtId="177" fontId="10" fillId="20" borderId="10" xfId="2" applyNumberFormat="1" applyFont="1" applyFill="1" applyBorder="1" applyAlignment="1">
      <alignment horizontal="center" vertical="center" wrapText="1"/>
    </xf>
    <xf numFmtId="177" fontId="23" fillId="20" borderId="232" xfId="2" applyNumberFormat="1" applyFont="1" applyFill="1" applyBorder="1" applyAlignment="1">
      <alignment horizontal="center" vertical="center" shrinkToFit="1"/>
    </xf>
    <xf numFmtId="177" fontId="1" fillId="20" borderId="232" xfId="2" applyNumberFormat="1" applyFont="1" applyFill="1" applyBorder="1" applyAlignment="1">
      <alignment horizontal="center" vertical="center" wrapText="1"/>
    </xf>
    <xf numFmtId="0" fontId="23" fillId="20" borderId="232" xfId="2" applyFont="1" applyFill="1" applyBorder="1" applyAlignment="1">
      <alignment horizontal="center" vertical="center" wrapText="1"/>
    </xf>
    <xf numFmtId="0" fontId="6" fillId="0" borderId="232" xfId="2" applyBorder="1">
      <alignment vertical="center"/>
    </xf>
    <xf numFmtId="0" fontId="6" fillId="0" borderId="232" xfId="2" applyBorder="1" applyAlignment="1">
      <alignment horizontal="center" vertical="center"/>
    </xf>
    <xf numFmtId="0" fontId="24" fillId="24" borderId="7" xfId="2" applyFont="1" applyFill="1" applyBorder="1" applyAlignment="1">
      <alignment horizontal="center" vertical="top" wrapText="1"/>
    </xf>
    <xf numFmtId="177" fontId="1" fillId="24" borderId="38" xfId="2" applyNumberFormat="1" applyFont="1" applyFill="1" applyBorder="1" applyAlignment="1">
      <alignment horizontal="center" vertical="center" wrapText="1"/>
    </xf>
    <xf numFmtId="0" fontId="24" fillId="24" borderId="7" xfId="2" applyFont="1" applyFill="1" applyBorder="1" applyAlignment="1">
      <alignment horizontal="center" vertical="center" wrapText="1"/>
    </xf>
    <xf numFmtId="0" fontId="8" fillId="0" borderId="27" xfId="1" applyBorder="1" applyAlignment="1" applyProtection="1">
      <alignment vertical="center"/>
    </xf>
    <xf numFmtId="0" fontId="108" fillId="0" borderId="201" xfId="2" applyFont="1" applyBorder="1" applyAlignment="1">
      <alignment horizontal="left" vertical="top" wrapText="1"/>
    </xf>
    <xf numFmtId="14" fontId="190" fillId="20" borderId="147" xfId="0" applyNumberFormat="1" applyFont="1" applyFill="1" applyBorder="1" applyAlignment="1">
      <alignment horizontal="center" vertical="center"/>
    </xf>
    <xf numFmtId="0" fontId="76" fillId="20" borderId="0" xfId="0" applyFont="1" applyFill="1" applyAlignment="1">
      <alignment horizontal="center" vertical="center"/>
    </xf>
    <xf numFmtId="0" fontId="119" fillId="20" borderId="0" xfId="0" applyFont="1" applyFill="1" applyAlignment="1">
      <alignment vertical="center" wrapText="1"/>
    </xf>
    <xf numFmtId="185" fontId="140" fillId="0" borderId="0" xfId="0" applyNumberFormat="1" applyFont="1">
      <alignment vertical="center"/>
    </xf>
    <xf numFmtId="0" fontId="219" fillId="25" borderId="225" xfId="0" applyFont="1" applyFill="1" applyBorder="1" applyAlignment="1">
      <alignment vertical="center" wrapText="1"/>
    </xf>
    <xf numFmtId="177" fontId="218" fillId="25" borderId="226" xfId="0" applyNumberFormat="1" applyFont="1" applyFill="1" applyBorder="1" applyAlignment="1">
      <alignment vertical="center" wrapText="1"/>
    </xf>
    <xf numFmtId="184" fontId="218" fillId="25" borderId="226" xfId="0" applyNumberFormat="1" applyFont="1" applyFill="1" applyBorder="1" applyAlignment="1">
      <alignment vertical="center" wrapText="1"/>
    </xf>
    <xf numFmtId="3" fontId="218" fillId="25" borderId="226" xfId="0" applyNumberFormat="1" applyFont="1" applyFill="1" applyBorder="1" applyAlignment="1">
      <alignment vertical="center" wrapText="1"/>
    </xf>
    <xf numFmtId="184" fontId="218" fillId="25" borderId="227" xfId="0" applyNumberFormat="1" applyFont="1" applyFill="1" applyBorder="1" applyAlignment="1">
      <alignment vertical="center" wrapText="1"/>
    </xf>
    <xf numFmtId="0" fontId="8" fillId="0" borderId="193" xfId="1" applyBorder="1" applyAlignment="1" applyProtection="1">
      <alignment vertical="center"/>
    </xf>
    <xf numFmtId="0" fontId="221" fillId="22" borderId="0" xfId="0" applyFont="1" applyFill="1" applyAlignment="1">
      <alignment horizontal="center" vertical="center" wrapText="1"/>
    </xf>
    <xf numFmtId="0" fontId="222" fillId="0" borderId="0" xfId="0" applyFont="1" applyAlignment="1">
      <alignment vertical="top" wrapText="1"/>
    </xf>
    <xf numFmtId="0" fontId="118" fillId="20" borderId="0" xfId="0" applyFont="1" applyFill="1" applyAlignment="1">
      <alignment horizontal="center" vertical="center"/>
    </xf>
    <xf numFmtId="0" fontId="103" fillId="45" borderId="130" xfId="0" applyFont="1" applyFill="1" applyBorder="1" applyAlignment="1">
      <alignment horizontal="center" vertical="center" wrapText="1"/>
    </xf>
    <xf numFmtId="184" fontId="125" fillId="46" borderId="226" xfId="0" applyNumberFormat="1" applyFont="1" applyFill="1" applyBorder="1" applyAlignment="1">
      <alignment horizontal="center" vertical="center" wrapText="1"/>
    </xf>
    <xf numFmtId="185" fontId="181" fillId="0" borderId="0" xfId="0" applyNumberFormat="1" applyFont="1">
      <alignment vertical="center"/>
    </xf>
    <xf numFmtId="0" fontId="8" fillId="0" borderId="236" xfId="1" applyBorder="1" applyAlignment="1" applyProtection="1">
      <alignment horizontal="left" vertical="center"/>
    </xf>
    <xf numFmtId="0" fontId="223" fillId="0" borderId="208" xfId="1" applyFont="1" applyFill="1" applyBorder="1" applyAlignment="1" applyProtection="1">
      <alignment vertical="top" wrapText="1"/>
    </xf>
    <xf numFmtId="0" fontId="174" fillId="3" borderId="9" xfId="2" applyFont="1" applyFill="1" applyBorder="1" applyAlignment="1">
      <alignment horizontal="center" vertical="center" wrapText="1"/>
    </xf>
    <xf numFmtId="0" fontId="167" fillId="34" borderId="235" xfId="1" applyFont="1" applyFill="1" applyBorder="1" applyAlignment="1" applyProtection="1">
      <alignment horizontal="center" vertical="center" wrapText="1"/>
    </xf>
    <xf numFmtId="185" fontId="181" fillId="0" borderId="0" xfId="0" applyNumberFormat="1" applyFont="1" applyAlignment="1">
      <alignment horizontal="left" vertical="center"/>
    </xf>
    <xf numFmtId="0" fontId="224" fillId="0" borderId="213" xfId="1" applyFont="1" applyFill="1" applyBorder="1" applyAlignment="1" applyProtection="1">
      <alignment vertical="top" wrapText="1"/>
    </xf>
    <xf numFmtId="0" fontId="13" fillId="20" borderId="146" xfId="17" applyFont="1" applyFill="1" applyBorder="1" applyAlignment="1">
      <alignment horizontal="center" vertical="center" wrapText="1"/>
    </xf>
    <xf numFmtId="14" fontId="13" fillId="20" borderId="147" xfId="17" applyNumberFormat="1" applyFont="1" applyFill="1" applyBorder="1" applyAlignment="1">
      <alignment horizontal="center" vertical="center"/>
    </xf>
    <xf numFmtId="0" fontId="28" fillId="0" borderId="129" xfId="1" applyFont="1" applyFill="1" applyBorder="1" applyAlignment="1" applyProtection="1">
      <alignment horizontal="left" vertical="top" wrapText="1"/>
    </xf>
    <xf numFmtId="0" fontId="76" fillId="22" borderId="192" xfId="0" applyFont="1" applyFill="1" applyBorder="1" applyAlignment="1">
      <alignment horizontal="left" vertical="center"/>
    </xf>
    <xf numFmtId="0" fontId="76" fillId="47" borderId="192" xfId="0" applyFont="1" applyFill="1" applyBorder="1" applyAlignment="1">
      <alignment horizontal="left" vertical="center"/>
    </xf>
    <xf numFmtId="0" fontId="76" fillId="36" borderId="192" xfId="0" applyFont="1" applyFill="1" applyBorder="1" applyAlignment="1">
      <alignment horizontal="left" vertical="center"/>
    </xf>
    <xf numFmtId="0" fontId="76" fillId="48" borderId="192" xfId="0" applyFont="1" applyFill="1" applyBorder="1" applyAlignment="1">
      <alignment horizontal="left" vertical="center"/>
    </xf>
    <xf numFmtId="0" fontId="158" fillId="32" borderId="190" xfId="2" applyFont="1" applyFill="1" applyBorder="1" applyAlignment="1">
      <alignment horizontal="left" vertical="center" shrinkToFit="1"/>
    </xf>
    <xf numFmtId="0" fontId="142" fillId="22" borderId="0" xfId="1" applyFont="1" applyFill="1" applyAlignment="1" applyProtection="1">
      <alignment horizontal="center" vertical="center" wrapText="1"/>
    </xf>
    <xf numFmtId="14" fontId="114" fillId="22" borderId="147" xfId="17" applyNumberFormat="1" applyFont="1" applyFill="1" applyBorder="1" applyAlignment="1">
      <alignment horizontal="center" vertical="center"/>
    </xf>
    <xf numFmtId="0" fontId="142" fillId="22" borderId="146" xfId="17" applyFont="1" applyFill="1" applyBorder="1" applyAlignment="1">
      <alignment horizontal="center" vertical="center" wrapText="1"/>
    </xf>
    <xf numFmtId="0" fontId="114" fillId="22" borderId="146" xfId="17" applyFont="1" applyFill="1" applyBorder="1" applyAlignment="1">
      <alignment horizontal="center" vertical="center" wrapText="1"/>
    </xf>
    <xf numFmtId="56" fontId="114" fillId="22" borderId="146" xfId="17" applyNumberFormat="1" applyFont="1" applyFill="1" applyBorder="1" applyAlignment="1">
      <alignment horizontal="center" vertical="center" wrapText="1"/>
    </xf>
    <xf numFmtId="14" fontId="142" fillId="22" borderId="147" xfId="17" applyNumberFormat="1" applyFont="1" applyFill="1" applyBorder="1" applyAlignment="1">
      <alignment horizontal="center" vertical="center" wrapText="1"/>
    </xf>
    <xf numFmtId="0" fontId="37" fillId="22" borderId="146" xfId="17" applyFont="1" applyFill="1" applyBorder="1" applyAlignment="1">
      <alignment horizontal="center" vertical="center" wrapText="1"/>
    </xf>
    <xf numFmtId="14" fontId="37" fillId="22" borderId="147" xfId="17" applyNumberFormat="1" applyFont="1" applyFill="1" applyBorder="1" applyAlignment="1">
      <alignment horizontal="center" vertical="center"/>
    </xf>
    <xf numFmtId="14" fontId="114" fillId="22" borderId="147" xfId="17" applyNumberFormat="1" applyFont="1" applyFill="1" applyBorder="1" applyAlignment="1">
      <alignment horizontal="center" vertical="center" wrapText="1"/>
    </xf>
    <xf numFmtId="0" fontId="226" fillId="0" borderId="213" xfId="1" applyFont="1" applyFill="1" applyBorder="1" applyAlignment="1" applyProtection="1">
      <alignment vertical="top" wrapText="1"/>
    </xf>
    <xf numFmtId="0" fontId="0" fillId="51" borderId="0" xfId="0" applyFill="1">
      <alignment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54" fillId="5" borderId="0" xfId="0" applyFont="1" applyFill="1" applyAlignment="1">
      <alignment horizontal="left" vertical="center" wrapText="1"/>
    </xf>
    <xf numFmtId="0" fontId="154" fillId="5" borderId="70" xfId="0" applyFont="1" applyFill="1" applyBorder="1" applyAlignment="1">
      <alignment horizontal="left" vertical="center" wrapText="1"/>
    </xf>
    <xf numFmtId="0" fontId="154" fillId="5" borderId="0" xfId="0" applyFont="1" applyFill="1" applyAlignment="1">
      <alignment horizontal="left" vertical="center"/>
    </xf>
    <xf numFmtId="0" fontId="154" fillId="5"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157" fillId="39" borderId="0" xfId="0" applyFont="1" applyFill="1" applyAlignment="1">
      <alignment horizontal="left" vertical="top" wrapText="1"/>
    </xf>
    <xf numFmtId="0" fontId="207" fillId="39" borderId="0" xfId="0" applyFont="1" applyFill="1" applyAlignment="1">
      <alignment horizontal="center" vertical="center" wrapText="1"/>
    </xf>
    <xf numFmtId="0" fontId="214" fillId="39" borderId="0" xfId="0" applyFont="1" applyFill="1" applyAlignment="1">
      <alignment horizontal="center" vertical="center" wrapText="1"/>
    </xf>
    <xf numFmtId="0" fontId="0" fillId="39" borderId="0" xfId="0" applyFill="1" applyAlignment="1">
      <alignment horizontal="center" vertical="center"/>
    </xf>
    <xf numFmtId="0" fontId="10" fillId="6" borderId="143" xfId="17" applyFont="1" applyFill="1" applyBorder="1" applyAlignment="1">
      <alignment horizontal="left" vertical="center" wrapText="1"/>
    </xf>
    <xf numFmtId="0" fontId="10" fillId="6" borderId="140" xfId="17" applyFont="1" applyFill="1" applyBorder="1" applyAlignment="1">
      <alignment horizontal="left" vertical="center" wrapText="1"/>
    </xf>
    <xf numFmtId="0" fontId="10" fillId="6" borderId="144" xfId="17" applyFont="1" applyFill="1" applyBorder="1" applyAlignment="1">
      <alignment horizontal="left" vertical="center" wrapText="1"/>
    </xf>
    <xf numFmtId="0" fontId="37" fillId="20" borderId="178" xfId="17" applyFont="1" applyFill="1" applyBorder="1" applyAlignment="1">
      <alignment horizontal="left" vertical="top" wrapText="1"/>
    </xf>
    <xf numFmtId="0" fontId="37" fillId="20" borderId="179" xfId="17" applyFont="1" applyFill="1" applyBorder="1" applyAlignment="1">
      <alignment horizontal="left" vertical="top" wrapText="1"/>
    </xf>
    <xf numFmtId="0" fontId="37" fillId="20" borderId="180" xfId="17" applyFont="1" applyFill="1" applyBorder="1" applyAlignment="1">
      <alignment horizontal="left" vertical="top" wrapText="1"/>
    </xf>
    <xf numFmtId="0" fontId="13" fillId="20" borderId="178" xfId="2" applyFont="1" applyFill="1" applyBorder="1" applyAlignment="1">
      <alignment horizontal="left" vertical="top" wrapText="1"/>
    </xf>
    <xf numFmtId="0" fontId="13" fillId="20" borderId="179" xfId="2" applyFont="1" applyFill="1" applyBorder="1" applyAlignment="1">
      <alignment horizontal="left" vertical="top" wrapText="1"/>
    </xf>
    <xf numFmtId="0" fontId="13" fillId="20" borderId="180" xfId="2" applyFont="1" applyFill="1" applyBorder="1" applyAlignment="1">
      <alignment horizontal="left" vertical="top" wrapText="1"/>
    </xf>
    <xf numFmtId="0" fontId="120" fillId="20" borderId="178" xfId="2" applyFont="1" applyFill="1" applyBorder="1" applyAlignment="1">
      <alignment horizontal="left" vertical="top" wrapText="1"/>
    </xf>
    <xf numFmtId="0" fontId="120" fillId="20" borderId="179" xfId="2" applyFont="1" applyFill="1" applyBorder="1" applyAlignment="1">
      <alignment horizontal="left" vertical="top" wrapText="1"/>
    </xf>
    <xf numFmtId="0" fontId="120" fillId="20" borderId="180" xfId="2" applyFont="1" applyFill="1" applyBorder="1" applyAlignment="1">
      <alignment horizontal="left" vertical="top" wrapText="1"/>
    </xf>
    <xf numFmtId="0" fontId="60" fillId="13" borderId="58" xfId="17" applyFont="1" applyFill="1" applyBorder="1" applyAlignment="1">
      <alignment horizontal="right" vertical="center" wrapText="1"/>
    </xf>
    <xf numFmtId="0" fontId="61" fillId="13" borderId="58" xfId="0" applyFont="1" applyFill="1" applyBorder="1" applyAlignment="1">
      <alignment horizontal="right" vertical="center"/>
    </xf>
    <xf numFmtId="0" fontId="0" fillId="13" borderId="58" xfId="0" applyFill="1" applyBorder="1" applyAlignment="1">
      <alignment horizontal="right" vertical="center"/>
    </xf>
    <xf numFmtId="180" fontId="60" fillId="13" borderId="58" xfId="17" applyNumberFormat="1" applyFont="1" applyFill="1" applyBorder="1" applyAlignment="1">
      <alignment horizontal="center" vertical="center" wrapText="1"/>
    </xf>
    <xf numFmtId="180" fontId="0" fillId="13" borderId="58" xfId="0" applyNumberFormat="1" applyFill="1" applyBorder="1" applyAlignment="1">
      <alignment horizontal="center" vertical="center" wrapText="1"/>
    </xf>
    <xf numFmtId="0" fontId="62" fillId="14" borderId="59" xfId="17" applyFont="1" applyFill="1" applyBorder="1" applyAlignment="1">
      <alignment horizontal="center" vertical="center" wrapText="1"/>
    </xf>
    <xf numFmtId="0" fontId="63" fillId="14"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9" borderId="117" xfId="16" applyFont="1" applyFill="1" applyBorder="1" applyAlignment="1">
      <alignment horizontal="center" vertical="center"/>
    </xf>
    <xf numFmtId="0" fontId="67" fillId="19" borderId="122" xfId="16" applyFont="1" applyFill="1" applyBorder="1" applyAlignment="1">
      <alignment horizontal="center" vertical="center"/>
    </xf>
    <xf numFmtId="0" fontId="67" fillId="19" borderId="124" xfId="16" applyFont="1" applyFill="1" applyBorder="1" applyAlignment="1">
      <alignment horizontal="center" vertical="center"/>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20"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18" xfId="16" applyFont="1" applyFill="1" applyBorder="1" applyAlignment="1">
      <alignment horizontal="left" vertical="center" wrapText="1"/>
    </xf>
    <xf numFmtId="0" fontId="68" fillId="2" borderId="119" xfId="16" applyFont="1" applyFill="1" applyBorder="1" applyAlignment="1">
      <alignment horizontal="left" vertical="center" wrapText="1"/>
    </xf>
    <xf numFmtId="0" fontId="68" fillId="2" borderId="121"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23" xfId="16" applyFont="1" applyFill="1" applyBorder="1" applyAlignment="1">
      <alignment horizontal="lef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9" borderId="72" xfId="17" applyFont="1" applyFill="1" applyBorder="1" applyAlignment="1">
      <alignment horizontal="center" vertical="center" wrapText="1"/>
    </xf>
    <xf numFmtId="0" fontId="58" fillId="17" borderId="72" xfId="17" applyFont="1" applyFill="1" applyBorder="1" applyAlignment="1">
      <alignment horizontal="center" vertical="center" wrapText="1"/>
    </xf>
    <xf numFmtId="0" fontId="0" fillId="17"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37" fillId="22" borderId="178" xfId="17" applyFont="1" applyFill="1" applyBorder="1" applyAlignment="1">
      <alignment horizontal="left" vertical="top" wrapText="1"/>
    </xf>
    <xf numFmtId="0" fontId="37" fillId="22" borderId="179" xfId="17" applyFont="1" applyFill="1" applyBorder="1" applyAlignment="1">
      <alignment horizontal="left" vertical="top" wrapText="1"/>
    </xf>
    <xf numFmtId="0" fontId="37" fillId="22" borderId="180" xfId="17" applyFont="1" applyFill="1" applyBorder="1" applyAlignment="1">
      <alignment horizontal="left" vertical="top" wrapText="1"/>
    </xf>
    <xf numFmtId="0" fontId="13" fillId="22" borderId="178" xfId="2" applyFont="1" applyFill="1" applyBorder="1" applyAlignment="1">
      <alignment horizontal="left" vertical="top" wrapText="1"/>
    </xf>
    <xf numFmtId="0" fontId="13" fillId="22" borderId="179" xfId="2" applyFont="1" applyFill="1" applyBorder="1" applyAlignment="1">
      <alignment horizontal="left" vertical="top" wrapText="1"/>
    </xf>
    <xf numFmtId="0" fontId="13" fillId="22" borderId="180" xfId="2" applyFont="1" applyFill="1" applyBorder="1" applyAlignment="1">
      <alignment horizontal="left" vertical="top" wrapText="1"/>
    </xf>
    <xf numFmtId="0" fontId="37" fillId="20" borderId="234" xfId="17" applyFont="1" applyFill="1" applyBorder="1" applyAlignment="1">
      <alignment horizontal="left" vertical="top" wrapText="1"/>
    </xf>
    <xf numFmtId="0" fontId="37" fillId="20" borderId="146" xfId="17" applyFont="1" applyFill="1" applyBorder="1" applyAlignment="1">
      <alignment horizontal="left" vertical="top" wrapText="1"/>
    </xf>
    <xf numFmtId="0" fontId="114" fillId="22" borderId="178" xfId="17" applyFont="1" applyFill="1" applyBorder="1" applyAlignment="1">
      <alignment horizontal="left" vertical="top" wrapText="1"/>
    </xf>
    <xf numFmtId="0" fontId="114" fillId="22" borderId="179" xfId="17" applyFont="1" applyFill="1" applyBorder="1" applyAlignment="1">
      <alignment horizontal="left" vertical="top" wrapText="1"/>
    </xf>
    <xf numFmtId="0" fontId="114" fillId="22" borderId="180" xfId="17" applyFont="1" applyFill="1" applyBorder="1" applyAlignment="1">
      <alignment horizontal="left" vertical="top" wrapText="1"/>
    </xf>
    <xf numFmtId="0" fontId="13" fillId="20" borderId="178" xfId="17" applyFont="1" applyFill="1" applyBorder="1" applyAlignment="1">
      <alignment horizontal="left" vertical="top" wrapText="1"/>
    </xf>
    <xf numFmtId="0" fontId="13" fillId="20" borderId="179" xfId="17" applyFont="1" applyFill="1" applyBorder="1" applyAlignment="1">
      <alignment horizontal="left" vertical="top" wrapText="1"/>
    </xf>
    <xf numFmtId="0" fontId="13" fillId="20" borderId="180"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8"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1" borderId="83" xfId="18" applyFont="1" applyFill="1" applyBorder="1" applyAlignment="1">
      <alignment horizontal="center" vertical="center"/>
    </xf>
    <xf numFmtId="0" fontId="37" fillId="11" borderId="84" xfId="18" applyFont="1" applyFill="1" applyBorder="1" applyAlignment="1">
      <alignment horizontal="center" vertical="center"/>
    </xf>
    <xf numFmtId="0" fontId="12" fillId="0" borderId="131" xfId="17" applyFont="1" applyBorder="1" applyAlignment="1">
      <alignment horizontal="center" vertical="center" wrapText="1"/>
    </xf>
    <xf numFmtId="0" fontId="12" fillId="0" borderId="132" xfId="17" applyFont="1" applyBorder="1" applyAlignment="1">
      <alignment horizontal="center" vertical="center" wrapText="1"/>
    </xf>
    <xf numFmtId="0" fontId="12" fillId="0" borderId="133" xfId="17" applyFont="1" applyBorder="1" applyAlignment="1">
      <alignment horizontal="center" vertical="center" wrapText="1"/>
    </xf>
    <xf numFmtId="0" fontId="55" fillId="0" borderId="135" xfId="17" applyFont="1" applyBorder="1" applyAlignment="1">
      <alignment horizontal="center" vertical="center"/>
    </xf>
    <xf numFmtId="0" fontId="55" fillId="0" borderId="136" xfId="17" applyFont="1" applyBorder="1" applyAlignment="1">
      <alignment horizontal="center" vertical="center"/>
    </xf>
    <xf numFmtId="0" fontId="55" fillId="0" borderId="137" xfId="17" applyFont="1" applyBorder="1" applyAlignment="1">
      <alignment horizontal="center" vertical="center"/>
    </xf>
    <xf numFmtId="0" fontId="160" fillId="20" borderId="178" xfId="17" applyFont="1" applyFill="1" applyBorder="1" applyAlignment="1">
      <alignment horizontal="left" vertical="top" wrapText="1"/>
    </xf>
    <xf numFmtId="0" fontId="160" fillId="20" borderId="179" xfId="17" applyFont="1" applyFill="1" applyBorder="1" applyAlignment="1">
      <alignment horizontal="left" vertical="top" wrapText="1"/>
    </xf>
    <xf numFmtId="0" fontId="160" fillId="20" borderId="180" xfId="17" applyFont="1" applyFill="1" applyBorder="1" applyAlignment="1">
      <alignment horizontal="left" vertical="top" wrapText="1"/>
    </xf>
    <xf numFmtId="0" fontId="227" fillId="50" borderId="238" xfId="2" applyFont="1" applyFill="1" applyBorder="1" applyAlignment="1">
      <alignment horizontal="left" vertical="top" wrapText="1" indent="1"/>
    </xf>
    <xf numFmtId="0" fontId="6" fillId="50" borderId="0" xfId="2" applyFill="1" applyAlignment="1">
      <alignment horizontal="left" vertical="top" indent="1"/>
    </xf>
    <xf numFmtId="0" fontId="6" fillId="50" borderId="237" xfId="2" applyFill="1" applyBorder="1" applyAlignment="1">
      <alignment horizontal="left" vertical="top" indent="1"/>
    </xf>
    <xf numFmtId="0" fontId="51" fillId="49" borderId="0" xfId="2" applyFont="1" applyFill="1" applyAlignment="1">
      <alignment horizontal="left" vertical="center" wrapText="1" indent="2"/>
    </xf>
    <xf numFmtId="0" fontId="212" fillId="44" borderId="0" xfId="2" applyFont="1" applyFill="1" applyAlignment="1">
      <alignment horizontal="center" vertical="center"/>
    </xf>
    <xf numFmtId="0" fontId="108" fillId="20" borderId="0" xfId="2" applyFont="1" applyFill="1" applyAlignment="1">
      <alignment horizontal="center" vertical="center"/>
    </xf>
    <xf numFmtId="0" fontId="21" fillId="20" borderId="0" xfId="2" applyFont="1" applyFill="1" applyAlignment="1">
      <alignment horizontal="center" vertical="center"/>
    </xf>
    <xf numFmtId="0" fontId="213" fillId="20" borderId="242" xfId="2" applyFont="1" applyFill="1" applyBorder="1" applyAlignment="1">
      <alignment horizontal="center" vertical="center"/>
    </xf>
    <xf numFmtId="0" fontId="35" fillId="11" borderId="241" xfId="2" applyFont="1" applyFill="1" applyBorder="1">
      <alignment vertical="center"/>
    </xf>
    <xf numFmtId="0" fontId="35" fillId="11" borderId="240" xfId="2" applyFont="1" applyFill="1" applyBorder="1">
      <alignment vertical="center"/>
    </xf>
    <xf numFmtId="0" fontId="35" fillId="11" borderId="239" xfId="2" applyFont="1" applyFill="1" applyBorder="1">
      <alignment vertical="center"/>
    </xf>
    <xf numFmtId="0" fontId="229" fillId="50" borderId="238" xfId="2" applyFont="1" applyFill="1" applyBorder="1" applyAlignment="1">
      <alignment horizontal="left" vertical="top" wrapText="1" indent="1"/>
    </xf>
    <xf numFmtId="0" fontId="23" fillId="50" borderId="0" xfId="2" applyFont="1" applyFill="1" applyAlignment="1">
      <alignment horizontal="left" vertical="top" indent="1"/>
    </xf>
    <xf numFmtId="0" fontId="23" fillId="50" borderId="237" xfId="2" applyFont="1" applyFill="1" applyBorder="1" applyAlignment="1">
      <alignment horizontal="left" vertical="top" indent="1"/>
    </xf>
    <xf numFmtId="0" fontId="172" fillId="25" borderId="0" xfId="0" applyFont="1" applyFill="1" applyAlignment="1">
      <alignment horizontal="left" vertical="top" wrapText="1"/>
    </xf>
    <xf numFmtId="0" fontId="172" fillId="25" borderId="0" xfId="0" applyFont="1" applyFill="1" applyAlignment="1">
      <alignment horizontal="center" vertical="top"/>
    </xf>
    <xf numFmtId="0" fontId="205" fillId="25" borderId="0" xfId="0" applyFont="1" applyFill="1" applyAlignment="1">
      <alignment horizontal="center" vertical="center" wrapText="1"/>
    </xf>
    <xf numFmtId="0" fontId="73" fillId="25" borderId="218" xfId="0" applyFont="1" applyFill="1" applyBorder="1" applyAlignment="1">
      <alignment horizontal="center" vertical="center" wrapText="1"/>
    </xf>
    <xf numFmtId="0" fontId="168" fillId="25" borderId="0" xfId="0" applyFont="1" applyFill="1" applyAlignment="1">
      <alignment horizontal="left" vertical="top" wrapText="1"/>
    </xf>
    <xf numFmtId="0" fontId="172" fillId="25" borderId="217" xfId="0" applyFont="1" applyFill="1" applyBorder="1" applyAlignment="1">
      <alignment horizontal="left" vertical="top" wrapText="1"/>
    </xf>
    <xf numFmtId="0" fontId="137" fillId="26" borderId="0" xfId="0" applyFont="1" applyFill="1" applyAlignment="1">
      <alignment horizontal="left" vertical="center" wrapText="1"/>
    </xf>
    <xf numFmtId="0" fontId="134" fillId="24" borderId="0" xfId="0" applyFont="1" applyFill="1" applyAlignment="1">
      <alignment horizontal="left" vertical="center"/>
    </xf>
    <xf numFmtId="0" fontId="135" fillId="24" borderId="0" xfId="1" applyFont="1" applyFill="1" applyBorder="1" applyAlignment="1" applyProtection="1">
      <alignment horizontal="left" vertical="top" wrapText="1"/>
    </xf>
    <xf numFmtId="0" fontId="168" fillId="25" borderId="0" xfId="0" applyFont="1" applyFill="1" applyAlignment="1">
      <alignment horizontal="right" vertical="top" wrapText="1"/>
    </xf>
    <xf numFmtId="0" fontId="115" fillId="30" borderId="0" xfId="0" applyFont="1" applyFill="1" applyAlignment="1">
      <alignment horizontal="center" vertical="top" wrapText="1"/>
    </xf>
    <xf numFmtId="0" fontId="105" fillId="30" borderId="0" xfId="0" applyFont="1" applyFill="1" applyAlignment="1">
      <alignment horizontal="center" vertical="top" wrapText="1"/>
    </xf>
    <xf numFmtId="0" fontId="131" fillId="34" borderId="0" xfId="0" applyFont="1" applyFill="1" applyAlignment="1">
      <alignment horizontal="left" vertical="top" wrapText="1"/>
    </xf>
    <xf numFmtId="0" fontId="130" fillId="34" borderId="0" xfId="0" applyFont="1" applyFill="1" applyAlignment="1">
      <alignment horizontal="left" vertical="top" wrapText="1"/>
    </xf>
    <xf numFmtId="0" fontId="18" fillId="34" borderId="0" xfId="0" applyFont="1" applyFill="1" applyAlignment="1">
      <alignment horizontal="center" vertical="center"/>
    </xf>
    <xf numFmtId="0" fontId="115" fillId="34" borderId="0" xfId="0" applyFont="1" applyFill="1" applyAlignment="1">
      <alignment horizontal="center" vertical="center"/>
    </xf>
    <xf numFmtId="0" fontId="79" fillId="23" borderId="111" xfId="0" applyFont="1" applyFill="1" applyBorder="1" applyAlignment="1">
      <alignment horizontal="left" vertical="center"/>
    </xf>
    <xf numFmtId="0" fontId="79" fillId="23" borderId="112" xfId="0" applyFont="1" applyFill="1" applyBorder="1" applyAlignment="1">
      <alignment horizontal="left" vertical="center"/>
    </xf>
    <xf numFmtId="0" fontId="79" fillId="23" borderId="113" xfId="0" applyFont="1" applyFill="1" applyBorder="1" applyAlignment="1">
      <alignment horizontal="left" vertical="center"/>
    </xf>
    <xf numFmtId="0" fontId="79" fillId="23" borderId="116" xfId="0" applyFont="1" applyFill="1" applyBorder="1" applyAlignment="1">
      <alignment horizontal="left" vertical="center"/>
    </xf>
    <xf numFmtId="0" fontId="79" fillId="23" borderId="114" xfId="0" applyFont="1" applyFill="1" applyBorder="1" applyAlignment="1">
      <alignment horizontal="left" vertical="center"/>
    </xf>
    <xf numFmtId="0" fontId="79" fillId="23" borderId="115" xfId="0" applyFont="1" applyFill="1" applyBorder="1" applyAlignment="1">
      <alignment horizontal="left" vertical="center"/>
    </xf>
    <xf numFmtId="0" fontId="79" fillId="23" borderId="108" xfId="0" applyFont="1" applyFill="1" applyBorder="1" applyAlignment="1">
      <alignment horizontal="left" vertical="center"/>
    </xf>
    <xf numFmtId="0" fontId="79" fillId="23" borderId="109" xfId="0" applyFont="1" applyFill="1" applyBorder="1" applyAlignment="1">
      <alignment horizontal="left" vertical="center"/>
    </xf>
    <xf numFmtId="0" fontId="79" fillId="23" borderId="110" xfId="0" applyFont="1" applyFill="1" applyBorder="1" applyAlignment="1">
      <alignment horizontal="left" vertical="center"/>
    </xf>
    <xf numFmtId="0" fontId="81" fillId="0" borderId="105" xfId="0" applyFont="1" applyBorder="1" applyAlignment="1">
      <alignment horizontal="justify" vertical="center" wrapText="1"/>
    </xf>
    <xf numFmtId="0" fontId="81" fillId="0" borderId="106" xfId="0" applyFont="1" applyBorder="1" applyAlignment="1">
      <alignment horizontal="justify" vertical="center" wrapText="1"/>
    </xf>
    <xf numFmtId="0" fontId="79" fillId="0" borderId="105" xfId="0" applyFont="1" applyBorder="1" applyAlignment="1">
      <alignment horizontal="justify" vertical="center" wrapText="1"/>
    </xf>
    <xf numFmtId="0" fontId="79" fillId="0" borderId="106" xfId="0" applyFont="1" applyBorder="1" applyAlignment="1">
      <alignment horizontal="justify" vertical="center" wrapText="1"/>
    </xf>
    <xf numFmtId="0" fontId="79" fillId="0" borderId="107" xfId="0" applyFont="1" applyBorder="1" applyAlignment="1">
      <alignment horizontal="left" vertical="center"/>
    </xf>
    <xf numFmtId="0" fontId="105" fillId="31" borderId="0" xfId="0" applyFont="1" applyFill="1" applyAlignment="1">
      <alignment horizontal="left" vertical="center" wrapText="1"/>
    </xf>
    <xf numFmtId="0" fontId="107" fillId="24" borderId="108" xfId="0" applyFont="1" applyFill="1" applyBorder="1" applyAlignment="1">
      <alignment horizontal="left" vertical="center"/>
    </xf>
    <xf numFmtId="0" fontId="107" fillId="24" borderId="109" xfId="0" applyFont="1" applyFill="1" applyBorder="1" applyAlignment="1">
      <alignment horizontal="left" vertical="center"/>
    </xf>
    <xf numFmtId="0" fontId="107" fillId="24" borderId="110" xfId="0" applyFont="1" applyFill="1" applyBorder="1" applyAlignment="1">
      <alignment horizontal="left" vertical="center"/>
    </xf>
    <xf numFmtId="0" fontId="104" fillId="20" borderId="0" xfId="0" applyFont="1" applyFill="1" applyAlignment="1">
      <alignment horizontal="left" vertical="center"/>
    </xf>
    <xf numFmtId="0" fontId="79" fillId="20" borderId="107" xfId="0" applyFont="1" applyFill="1" applyBorder="1" applyAlignment="1">
      <alignment horizontal="left" vertical="center"/>
    </xf>
    <xf numFmtId="0" fontId="143" fillId="20" borderId="0" xfId="0" applyFont="1" applyFill="1" applyAlignment="1">
      <alignment horizontal="left" vertical="top" wrapText="1"/>
    </xf>
    <xf numFmtId="14" fontId="108" fillId="22" borderId="153" xfId="2" applyNumberFormat="1" applyFont="1" applyFill="1" applyBorder="1" applyAlignment="1">
      <alignment horizontal="center" vertical="center" wrapText="1" shrinkToFit="1"/>
    </xf>
    <xf numFmtId="14" fontId="108" fillId="22" borderId="151" xfId="2" applyNumberFormat="1" applyFont="1" applyFill="1" applyBorder="1" applyAlignment="1">
      <alignment horizontal="center" vertical="center" wrapText="1" shrinkToFit="1"/>
    </xf>
    <xf numFmtId="14" fontId="108" fillId="22" borderId="152" xfId="2" applyNumberFormat="1" applyFont="1" applyFill="1" applyBorder="1" applyAlignment="1">
      <alignment horizontal="center" vertical="center" wrapText="1" shrinkToFit="1"/>
    </xf>
    <xf numFmtId="56" fontId="108" fillId="22" borderId="40" xfId="2" applyNumberFormat="1" applyFont="1" applyFill="1" applyBorder="1" applyAlignment="1">
      <alignment horizontal="center" vertical="center" wrapText="1"/>
    </xf>
    <xf numFmtId="56" fontId="108" fillId="22" borderId="1" xfId="2" applyNumberFormat="1" applyFont="1" applyFill="1" applyBorder="1" applyAlignment="1">
      <alignment horizontal="center" vertical="center" wrapText="1"/>
    </xf>
    <xf numFmtId="56" fontId="108" fillId="22" borderId="150" xfId="2" applyNumberFormat="1" applyFont="1" applyFill="1" applyBorder="1" applyAlignment="1">
      <alignment horizontal="center" vertical="center" wrapText="1"/>
    </xf>
    <xf numFmtId="14" fontId="108" fillId="22" borderId="169" xfId="1" applyNumberFormat="1" applyFont="1" applyFill="1" applyBorder="1" applyAlignment="1" applyProtection="1">
      <alignment horizontal="center" vertical="center" wrapText="1"/>
    </xf>
    <xf numFmtId="0" fontId="108" fillId="22" borderId="169" xfId="2" applyFont="1" applyFill="1" applyBorder="1" applyAlignment="1">
      <alignment horizontal="center" vertical="center"/>
    </xf>
    <xf numFmtId="0" fontId="108" fillId="22" borderId="173" xfId="2" applyFont="1" applyFill="1" applyBorder="1" applyAlignment="1">
      <alignment horizontal="center" vertical="center"/>
    </xf>
    <xf numFmtId="14" fontId="108" fillId="22" borderId="205" xfId="2" applyNumberFormat="1" applyFont="1" applyFill="1" applyBorder="1" applyAlignment="1">
      <alignment horizontal="center" vertical="center" shrinkToFit="1"/>
    </xf>
    <xf numFmtId="14" fontId="108" fillId="22" borderId="1" xfId="2" applyNumberFormat="1" applyFont="1" applyFill="1" applyBorder="1" applyAlignment="1">
      <alignment horizontal="center" vertical="center" shrinkToFit="1"/>
    </xf>
    <xf numFmtId="14" fontId="108" fillId="22" borderId="150" xfId="2" applyNumberFormat="1" applyFont="1" applyFill="1" applyBorder="1" applyAlignment="1">
      <alignment horizontal="center" vertical="center" shrinkToFit="1"/>
    </xf>
    <xf numFmtId="14" fontId="108" fillId="22" borderId="198" xfId="1" applyNumberFormat="1" applyFont="1" applyFill="1" applyBorder="1" applyAlignment="1" applyProtection="1">
      <alignment horizontal="center" vertical="center" wrapText="1"/>
    </xf>
    <xf numFmtId="14" fontId="108" fillId="22" borderId="199" xfId="1" applyNumberFormat="1" applyFont="1" applyFill="1" applyBorder="1" applyAlignment="1" applyProtection="1">
      <alignment horizontal="center" vertical="center" wrapText="1"/>
    </xf>
    <xf numFmtId="14" fontId="108" fillId="22" borderId="200" xfId="1" applyNumberFormat="1" applyFont="1" applyFill="1" applyBorder="1" applyAlignment="1" applyProtection="1">
      <alignment horizontal="center" vertical="center" wrapText="1"/>
    </xf>
    <xf numFmtId="56" fontId="108" fillId="22" borderId="40" xfId="1" applyNumberFormat="1" applyFont="1" applyFill="1" applyBorder="1" applyAlignment="1" applyProtection="1">
      <alignment horizontal="center" vertical="center" wrapText="1"/>
    </xf>
    <xf numFmtId="56" fontId="108" fillId="22" borderId="1" xfId="1" applyNumberFormat="1" applyFont="1" applyFill="1" applyBorder="1" applyAlignment="1" applyProtection="1">
      <alignment horizontal="center" vertical="center" wrapText="1"/>
    </xf>
    <xf numFmtId="56" fontId="108" fillId="22" borderId="2" xfId="1" applyNumberFormat="1" applyFont="1" applyFill="1" applyBorder="1" applyAlignment="1" applyProtection="1">
      <alignment horizontal="center" vertical="center" wrapText="1"/>
    </xf>
    <xf numFmtId="56" fontId="112" fillId="22" borderId="40" xfId="2" applyNumberFormat="1" applyFont="1" applyFill="1" applyBorder="1" applyAlignment="1">
      <alignment horizontal="center" vertical="center" wrapText="1"/>
    </xf>
    <xf numFmtId="0" fontId="112" fillId="22" borderId="1" xfId="2" applyFont="1" applyFill="1" applyBorder="1" applyAlignment="1">
      <alignment horizontal="center" vertical="center" wrapText="1"/>
    </xf>
    <xf numFmtId="0" fontId="112" fillId="22" borderId="2" xfId="2" applyFont="1" applyFill="1" applyBorder="1" applyAlignment="1">
      <alignment horizontal="center" vertical="center" wrapText="1"/>
    </xf>
    <xf numFmtId="14" fontId="108" fillId="22" borderId="154" xfId="1" applyNumberFormat="1" applyFont="1" applyFill="1" applyBorder="1" applyAlignment="1" applyProtection="1">
      <alignment horizontal="center" vertical="center" wrapText="1" shrinkToFit="1"/>
    </xf>
    <xf numFmtId="14" fontId="108" fillId="22" borderId="156" xfId="1" applyNumberFormat="1" applyFont="1" applyFill="1" applyBorder="1" applyAlignment="1" applyProtection="1">
      <alignment horizontal="center" vertical="center" wrapText="1" shrinkToFit="1"/>
    </xf>
    <xf numFmtId="14" fontId="108" fillId="22" borderId="155" xfId="1" applyNumberFormat="1" applyFont="1" applyFill="1" applyBorder="1" applyAlignment="1" applyProtection="1">
      <alignment horizontal="center" vertical="center" wrapText="1" shrinkToFit="1"/>
    </xf>
    <xf numFmtId="14" fontId="108" fillId="22" borderId="195" xfId="2" applyNumberFormat="1" applyFont="1" applyFill="1" applyBorder="1" applyAlignment="1">
      <alignment horizontal="center" vertical="center"/>
    </xf>
    <xf numFmtId="14" fontId="108" fillId="22" borderId="196" xfId="2" applyNumberFormat="1" applyFont="1" applyFill="1" applyBorder="1" applyAlignment="1">
      <alignment horizontal="center" vertical="center"/>
    </xf>
    <xf numFmtId="14" fontId="108" fillId="22" borderId="197" xfId="2" applyNumberFormat="1" applyFont="1" applyFill="1" applyBorder="1" applyAlignment="1">
      <alignment horizontal="center" vertical="center"/>
    </xf>
    <xf numFmtId="0" fontId="112" fillId="22" borderId="40" xfId="2" applyFont="1" applyFill="1" applyBorder="1" applyAlignment="1">
      <alignment horizontal="center" vertical="center" wrapText="1"/>
    </xf>
    <xf numFmtId="0" fontId="10" fillId="0" borderId="166" xfId="2" applyFont="1" applyBorder="1">
      <alignment vertical="center"/>
    </xf>
    <xf numFmtId="0" fontId="10" fillId="0" borderId="0" xfId="2" applyFont="1" applyAlignment="1">
      <alignment vertical="center" wrapText="1"/>
    </xf>
    <xf numFmtId="0" fontId="14" fillId="5" borderId="17" xfId="2" applyFont="1" applyFill="1" applyBorder="1" applyAlignment="1">
      <alignment horizontal="left" vertical="center"/>
    </xf>
    <xf numFmtId="0" fontId="14" fillId="5" borderId="4" xfId="2" applyFont="1" applyFill="1" applyBorder="1" applyAlignment="1">
      <alignment horizontal="left"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6"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7" borderId="54" xfId="2" applyFill="1" applyBorder="1" applyAlignment="1">
      <alignment horizontal="left" vertical="top" wrapText="1"/>
    </xf>
    <xf numFmtId="0" fontId="6" fillId="27" borderId="134" xfId="2" applyFill="1" applyBorder="1" applyAlignment="1">
      <alignment horizontal="left" vertical="top" wrapText="1"/>
    </xf>
    <xf numFmtId="0" fontId="6" fillId="27" borderId="158" xfId="2" applyFill="1" applyBorder="1" applyAlignment="1">
      <alignment horizontal="left" vertical="top" wrapText="1"/>
    </xf>
    <xf numFmtId="0" fontId="1" fillId="36" borderId="54" xfId="2" applyFont="1" applyFill="1" applyBorder="1" applyAlignment="1">
      <alignment horizontal="left" vertical="top" wrapText="1"/>
    </xf>
    <xf numFmtId="0" fontId="1" fillId="36" borderId="65" xfId="2" applyFont="1" applyFill="1" applyBorder="1" applyAlignment="1">
      <alignment horizontal="left" vertical="top" wrapText="1"/>
    </xf>
    <xf numFmtId="0" fontId="8" fillId="36" borderId="134" xfId="1" applyFill="1" applyBorder="1" applyAlignment="1" applyProtection="1">
      <alignment horizontal="left" vertical="top"/>
    </xf>
    <xf numFmtId="0" fontId="6" fillId="36" borderId="157"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20" borderId="0" xfId="19" applyFont="1" applyFill="1" applyAlignment="1">
      <alignment vertical="center" wrapText="1"/>
    </xf>
    <xf numFmtId="0" fontId="109" fillId="20" borderId="160" xfId="1" applyFont="1" applyFill="1" applyBorder="1" applyAlignment="1" applyProtection="1">
      <alignment horizontal="center" vertical="center" wrapText="1" shrinkToFit="1"/>
    </xf>
    <xf numFmtId="0" fontId="28" fillId="20" borderId="161" xfId="2" applyFont="1" applyFill="1" applyBorder="1" applyAlignment="1">
      <alignment horizontal="center" vertical="center" wrapText="1" shrinkToFit="1"/>
    </xf>
    <xf numFmtId="0" fontId="28" fillId="20" borderId="162" xfId="2" applyFont="1" applyFill="1" applyBorder="1" applyAlignment="1">
      <alignment horizontal="center" vertical="center" wrapText="1" shrinkToFit="1"/>
    </xf>
    <xf numFmtId="0" fontId="20" fillId="20" borderId="55" xfId="2" applyFont="1" applyFill="1" applyBorder="1" applyAlignment="1">
      <alignment horizontal="left" vertical="top" wrapText="1" shrinkToFit="1"/>
    </xf>
    <xf numFmtId="0" fontId="20" fillId="20" borderId="56" xfId="2" applyFont="1" applyFill="1" applyBorder="1" applyAlignment="1">
      <alignment horizontal="left" vertical="top" wrapText="1" shrinkToFit="1"/>
    </xf>
    <xf numFmtId="0" fontId="20" fillId="20"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7" borderId="160" xfId="2" applyFont="1" applyFill="1" applyBorder="1" applyAlignment="1">
      <alignment horizontal="center" vertical="center" wrapText="1" shrinkToFit="1"/>
    </xf>
    <xf numFmtId="0" fontId="28" fillId="37" borderId="161" xfId="2" applyFont="1" applyFill="1" applyBorder="1" applyAlignment="1">
      <alignment horizontal="center" vertical="center" wrapText="1" shrinkToFit="1"/>
    </xf>
    <xf numFmtId="0" fontId="28" fillId="37" borderId="162" xfId="2" applyFont="1" applyFill="1" applyBorder="1" applyAlignment="1">
      <alignment horizontal="center" vertical="center" wrapText="1" shrinkToFit="1"/>
    </xf>
    <xf numFmtId="0" fontId="20" fillId="37" borderId="55" xfId="2" applyFont="1" applyFill="1" applyBorder="1" applyAlignment="1">
      <alignment horizontal="left" vertical="top" wrapText="1" shrinkToFit="1"/>
    </xf>
    <xf numFmtId="0" fontId="20" fillId="37" borderId="56" xfId="2" applyFont="1" applyFill="1" applyBorder="1" applyAlignment="1">
      <alignment horizontal="left" vertical="top" wrapText="1" shrinkToFit="1"/>
    </xf>
    <xf numFmtId="0" fontId="20" fillId="37" borderId="57" xfId="2" applyFont="1" applyFill="1" applyBorder="1" applyAlignment="1">
      <alignment horizontal="left" vertical="top" wrapText="1" shrinkToFit="1"/>
    </xf>
    <xf numFmtId="0" fontId="109" fillId="20" borderId="97" xfId="1" applyFont="1" applyFill="1" applyBorder="1" applyAlignment="1" applyProtection="1">
      <alignment horizontal="center" vertical="center" wrapText="1"/>
    </xf>
    <xf numFmtId="0" fontId="109" fillId="20" borderId="28" xfId="1" applyFont="1" applyFill="1" applyBorder="1" applyAlignment="1" applyProtection="1">
      <alignment horizontal="center" vertical="center" wrapText="1"/>
    </xf>
    <xf numFmtId="0" fontId="109" fillId="20" borderId="98" xfId="1" applyFont="1" applyFill="1" applyBorder="1" applyAlignment="1" applyProtection="1">
      <alignment horizontal="center" vertical="center" wrapText="1"/>
    </xf>
    <xf numFmtId="0" fontId="21" fillId="20" borderId="94" xfId="1" applyFont="1" applyFill="1" applyBorder="1" applyAlignment="1" applyProtection="1">
      <alignment horizontal="left" vertical="top" wrapText="1"/>
    </xf>
    <xf numFmtId="0" fontId="21" fillId="20" borderId="175" xfId="1" applyFont="1" applyFill="1" applyBorder="1" applyAlignment="1" applyProtection="1">
      <alignment horizontal="left" vertical="top" wrapText="1"/>
    </xf>
    <xf numFmtId="0" fontId="21" fillId="20" borderId="176" xfId="1" applyFont="1" applyFill="1" applyBorder="1" applyAlignment="1" applyProtection="1">
      <alignment horizontal="left" vertical="top" wrapText="1"/>
    </xf>
    <xf numFmtId="0" fontId="28" fillId="22" borderId="97" xfId="2" applyFont="1" applyFill="1" applyBorder="1" applyAlignment="1">
      <alignment horizontal="center" vertical="center" shrinkToFit="1"/>
    </xf>
    <xf numFmtId="0" fontId="18" fillId="22" borderId="28" xfId="2" applyFont="1" applyFill="1" applyBorder="1" applyAlignment="1">
      <alignment horizontal="center" vertical="center" shrinkToFit="1"/>
    </xf>
    <xf numFmtId="0" fontId="18" fillId="22" borderId="98" xfId="2" applyFont="1" applyFill="1" applyBorder="1" applyAlignment="1">
      <alignment horizontal="center" vertical="center" shrinkToFit="1"/>
    </xf>
    <xf numFmtId="0" fontId="180" fillId="20" borderId="97" xfId="2" applyFont="1" applyFill="1" applyBorder="1" applyAlignment="1">
      <alignment horizontal="center" vertical="center" wrapText="1" shrinkToFit="1"/>
    </xf>
    <xf numFmtId="0" fontId="32" fillId="20" borderId="28" xfId="2" applyFont="1" applyFill="1" applyBorder="1" applyAlignment="1">
      <alignment horizontal="center" vertical="center" shrinkToFit="1"/>
    </xf>
    <xf numFmtId="0" fontId="32" fillId="20" borderId="98" xfId="2" applyFont="1" applyFill="1" applyBorder="1" applyAlignment="1">
      <alignment horizontal="center" vertical="center" shrinkToFit="1"/>
    </xf>
    <xf numFmtId="0" fontId="21" fillId="20" borderId="94" xfId="1" applyFont="1" applyFill="1" applyBorder="1" applyAlignment="1" applyProtection="1">
      <alignment vertical="top" wrapText="1"/>
    </xf>
    <xf numFmtId="0" fontId="21" fillId="20" borderId="95" xfId="2" applyFont="1" applyFill="1" applyBorder="1" applyAlignment="1">
      <alignment vertical="top" wrapText="1"/>
    </xf>
    <xf numFmtId="0" fontId="21" fillId="20" borderId="96" xfId="2" applyFont="1" applyFill="1" applyBorder="1" applyAlignment="1">
      <alignment vertical="top" wrapText="1"/>
    </xf>
    <xf numFmtId="0" fontId="21" fillId="37" borderId="94" xfId="1" applyFont="1" applyFill="1" applyBorder="1" applyAlignment="1" applyProtection="1">
      <alignment vertical="top" wrapText="1"/>
    </xf>
    <xf numFmtId="0" fontId="21" fillId="37" borderId="95" xfId="2" applyFont="1" applyFill="1" applyBorder="1" applyAlignment="1">
      <alignment vertical="top" wrapText="1"/>
    </xf>
    <xf numFmtId="0" fontId="21" fillId="37" borderId="96" xfId="2" applyFont="1" applyFill="1" applyBorder="1" applyAlignment="1">
      <alignment vertical="top" wrapText="1"/>
    </xf>
    <xf numFmtId="0" fontId="139" fillId="37" borderId="97" xfId="2" applyFont="1" applyFill="1" applyBorder="1" applyAlignment="1">
      <alignment horizontal="center" vertical="center" wrapText="1" shrinkToFit="1"/>
    </xf>
    <xf numFmtId="0" fontId="32" fillId="37" borderId="28" xfId="2" applyFont="1" applyFill="1" applyBorder="1" applyAlignment="1">
      <alignment horizontal="center" vertical="center" shrinkToFit="1"/>
    </xf>
    <xf numFmtId="0" fontId="32" fillId="37"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F99FF"/>
      <color rgb="FFFF0066"/>
      <color rgb="FF3399FF"/>
      <color rgb="FFFFCC00"/>
      <color rgb="FF7BB2F5"/>
      <color rgb="FF00CC00"/>
      <color rgb="FF0033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'6　感染症統計'!$A$7</c:f>
              <c:strCache>
                <c:ptCount val="1"/>
                <c:pt idx="0">
                  <c:v>2023年</c:v>
                </c:pt>
              </c:strCache>
            </c:strRef>
          </c:tx>
          <c:spPr>
            <a:ln w="63500" cap="rnd">
              <a:solidFill>
                <a:srgbClr val="FF0000"/>
              </a:solidFill>
              <a:round/>
            </a:ln>
            <a:effectLst/>
          </c:spPr>
          <c:marker>
            <c:symbol val="none"/>
          </c:marker>
          <c:val>
            <c:numRef>
              <c:f>'6　感染症統計'!$B$7:$M$7</c:f>
              <c:numCache>
                <c:formatCode>#,##0_ </c:formatCode>
                <c:ptCount val="12"/>
                <c:pt idx="0" formatCode="General">
                  <c:v>81</c:v>
                </c:pt>
                <c:pt idx="1">
                  <c:v>23</c:v>
                </c:pt>
              </c:numCache>
            </c:numRef>
          </c:val>
          <c:smooth val="0"/>
          <c:extLst>
            <c:ext xmlns:c16="http://schemas.microsoft.com/office/drawing/2014/chart" uri="{C3380CC4-5D6E-409C-BE32-E72D297353CC}">
              <c16:uniqueId val="{00000000-EF25-4824-8530-875CCEE0B185}"/>
            </c:ext>
          </c:extLst>
        </c:ser>
        <c:ser>
          <c:idx val="7"/>
          <c:order val="1"/>
          <c:tx>
            <c:strRef>
              <c:f>'6　感染症統計'!$A$8</c:f>
              <c:strCache>
                <c:ptCount val="1"/>
                <c:pt idx="0">
                  <c:v>2022年</c:v>
                </c:pt>
              </c:strCache>
            </c:strRef>
          </c:tx>
          <c:spPr>
            <a:ln w="25400" cap="rnd">
              <a:solidFill>
                <a:schemeClr val="accent6">
                  <a:lumMod val="75000"/>
                </a:schemeClr>
              </a:solidFill>
              <a:round/>
            </a:ln>
            <a:effectLst/>
          </c:spPr>
          <c:marker>
            <c:symbol val="none"/>
          </c:marker>
          <c:val>
            <c:numRef>
              <c:f>'6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'6　感染症統計'!$A$9</c:f>
              <c:strCache>
                <c:ptCount val="1"/>
                <c:pt idx="0">
                  <c:v>2021年</c:v>
                </c:pt>
              </c:strCache>
            </c:strRef>
          </c:tx>
          <c:spPr>
            <a:ln w="28575" cap="rnd">
              <a:solidFill>
                <a:schemeClr val="accent6"/>
              </a:solidFill>
              <a:round/>
            </a:ln>
            <a:effectLst/>
          </c:spPr>
          <c:marker>
            <c:symbol val="none"/>
          </c:marker>
          <c:val>
            <c:numRef>
              <c:f>'6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'6　感染症統計'!$A$10</c:f>
              <c:strCache>
                <c:ptCount val="1"/>
                <c:pt idx="0">
                  <c:v>2020年</c:v>
                </c:pt>
              </c:strCache>
            </c:strRef>
          </c:tx>
          <c:spPr>
            <a:ln w="12700" cap="rnd">
              <a:solidFill>
                <a:srgbClr val="FF0066"/>
              </a:solidFill>
              <a:round/>
            </a:ln>
            <a:effectLst/>
          </c:spPr>
          <c:marker>
            <c:symbol val="none"/>
          </c:marker>
          <c:val>
            <c:numRef>
              <c:f>'6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'6　感染症統計'!$A$11</c:f>
              <c:strCache>
                <c:ptCount val="1"/>
                <c:pt idx="0">
                  <c:v>2019年</c:v>
                </c:pt>
              </c:strCache>
            </c:strRef>
          </c:tx>
          <c:spPr>
            <a:ln w="19050" cap="rnd">
              <a:solidFill>
                <a:srgbClr val="0070C0"/>
              </a:solidFill>
              <a:round/>
            </a:ln>
            <a:effectLst/>
          </c:spPr>
          <c:marker>
            <c:symbol val="none"/>
          </c:marker>
          <c:val>
            <c:numRef>
              <c:f>'6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'6　感染症統計'!$A$12</c:f>
              <c:strCache>
                <c:ptCount val="1"/>
                <c:pt idx="0">
                  <c:v>2018年</c:v>
                </c:pt>
              </c:strCache>
            </c:strRef>
          </c:tx>
          <c:spPr>
            <a:ln w="12700" cap="rnd">
              <a:solidFill>
                <a:schemeClr val="accent4"/>
              </a:solidFill>
              <a:round/>
            </a:ln>
            <a:effectLst/>
          </c:spPr>
          <c:marker>
            <c:symbol val="none"/>
          </c:marker>
          <c:val>
            <c:numRef>
              <c:f>'6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'6　感染症統計'!$A$13</c:f>
              <c:strCache>
                <c:ptCount val="1"/>
                <c:pt idx="0">
                  <c:v>2017年</c:v>
                </c:pt>
              </c:strCache>
            </c:strRef>
          </c:tx>
          <c:spPr>
            <a:ln w="12700" cap="rnd">
              <a:solidFill>
                <a:schemeClr val="accent5"/>
              </a:solidFill>
              <a:round/>
            </a:ln>
            <a:effectLst/>
          </c:spPr>
          <c:marker>
            <c:symbol val="none"/>
          </c:marker>
          <c:val>
            <c:numRef>
              <c:f>'6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'6　感染症統計'!$A$14</c:f>
              <c:strCache>
                <c:ptCount val="1"/>
                <c:pt idx="0">
                  <c:v>2016年</c:v>
                </c:pt>
              </c:strCache>
            </c:strRef>
          </c:tx>
          <c:spPr>
            <a:ln w="12700" cap="rnd">
              <a:solidFill>
                <a:schemeClr val="tx2"/>
              </a:solidFill>
              <a:round/>
            </a:ln>
            <a:effectLst/>
          </c:spPr>
          <c:marker>
            <c:symbol val="none"/>
          </c:marker>
          <c:val>
            <c:numRef>
              <c:f>'6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'6　感染症統計'!$A$15</c:f>
              <c:strCache>
                <c:ptCount val="1"/>
                <c:pt idx="0">
                  <c:v>2015年</c:v>
                </c:pt>
              </c:strCache>
            </c:strRef>
          </c:tx>
          <c:spPr>
            <a:ln w="28575" cap="rnd">
              <a:solidFill>
                <a:schemeClr val="accent3">
                  <a:lumMod val="60000"/>
                </a:schemeClr>
              </a:solidFill>
              <a:round/>
            </a:ln>
            <a:effectLst/>
          </c:spPr>
          <c:marker>
            <c:symbol val="none"/>
          </c:marker>
          <c:val>
            <c:numRef>
              <c:f>'6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'6　感染症統計'!$P$7</c:f>
              <c:strCache>
                <c:ptCount val="1"/>
                <c:pt idx="0">
                  <c:v>2023年</c:v>
                </c:pt>
              </c:strCache>
            </c:strRef>
          </c:tx>
          <c:spPr>
            <a:ln w="63500" cap="rnd">
              <a:solidFill>
                <a:srgbClr val="FF0000"/>
              </a:solidFill>
              <a:round/>
            </a:ln>
            <a:effectLst/>
          </c:spPr>
          <c:marker>
            <c:symbol val="none"/>
          </c:marker>
          <c:val>
            <c:numRef>
              <c:f>'6　感染症統計'!$Q$7:$AB$7</c:f>
              <c:numCache>
                <c:formatCode>#,##0_ </c:formatCode>
                <c:ptCount val="12"/>
                <c:pt idx="0" formatCode="General">
                  <c:v>1</c:v>
                </c:pt>
                <c:pt idx="1">
                  <c:v>0</c:v>
                </c:pt>
              </c:numCache>
            </c:numRef>
          </c:val>
          <c:smooth val="0"/>
          <c:extLst>
            <c:ext xmlns:c16="http://schemas.microsoft.com/office/drawing/2014/chart" uri="{C3380CC4-5D6E-409C-BE32-E72D297353CC}">
              <c16:uniqueId val="{00000000-691A-4A61-BF12-3A5977548A2F}"/>
            </c:ext>
          </c:extLst>
        </c:ser>
        <c:ser>
          <c:idx val="7"/>
          <c:order val="1"/>
          <c:tx>
            <c:strRef>
              <c:f>'6　感染症統計'!$P$8</c:f>
              <c:strCache>
                <c:ptCount val="1"/>
                <c:pt idx="0">
                  <c:v>2022年</c:v>
                </c:pt>
              </c:strCache>
            </c:strRef>
          </c:tx>
          <c:spPr>
            <a:ln w="25400" cap="rnd">
              <a:solidFill>
                <a:schemeClr val="accent6">
                  <a:lumMod val="75000"/>
                </a:schemeClr>
              </a:solidFill>
              <a:round/>
            </a:ln>
            <a:effectLst/>
          </c:spPr>
          <c:marker>
            <c:symbol val="none"/>
          </c:marker>
          <c:val>
            <c:numRef>
              <c:f>'6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'6　感染症統計'!$P$9</c:f>
              <c:strCache>
                <c:ptCount val="1"/>
                <c:pt idx="0">
                  <c:v>2021年</c:v>
                </c:pt>
              </c:strCache>
            </c:strRef>
          </c:tx>
          <c:spPr>
            <a:ln w="28575" cap="rnd">
              <a:solidFill>
                <a:srgbClr val="FF0066"/>
              </a:solidFill>
              <a:round/>
            </a:ln>
            <a:effectLst/>
          </c:spPr>
          <c:marker>
            <c:symbol val="none"/>
          </c:marker>
          <c:val>
            <c:numRef>
              <c:f>'6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'6　感染症統計'!$P$10</c:f>
              <c:strCache>
                <c:ptCount val="1"/>
                <c:pt idx="0">
                  <c:v>2020年</c:v>
                </c:pt>
              </c:strCache>
            </c:strRef>
          </c:tx>
          <c:spPr>
            <a:ln w="28575" cap="rnd">
              <a:solidFill>
                <a:schemeClr val="accent2"/>
              </a:solidFill>
              <a:round/>
            </a:ln>
            <a:effectLst/>
          </c:spPr>
          <c:marker>
            <c:symbol val="none"/>
          </c:marker>
          <c:val>
            <c:numRef>
              <c:f>'6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'6　感染症統計'!$P$11</c:f>
              <c:strCache>
                <c:ptCount val="1"/>
                <c:pt idx="0">
                  <c:v>2019年</c:v>
                </c:pt>
              </c:strCache>
            </c:strRef>
          </c:tx>
          <c:spPr>
            <a:ln w="28575" cap="rnd">
              <a:solidFill>
                <a:schemeClr val="accent3">
                  <a:lumMod val="50000"/>
                </a:schemeClr>
              </a:solidFill>
              <a:round/>
            </a:ln>
            <a:effectLst/>
          </c:spPr>
          <c:marker>
            <c:symbol val="none"/>
          </c:marker>
          <c:val>
            <c:numRef>
              <c:f>'6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'6　感染症統計'!$P$12</c:f>
              <c:strCache>
                <c:ptCount val="1"/>
                <c:pt idx="0">
                  <c:v>2018年</c:v>
                </c:pt>
              </c:strCache>
            </c:strRef>
          </c:tx>
          <c:spPr>
            <a:ln w="28575" cap="rnd">
              <a:solidFill>
                <a:schemeClr val="accent4">
                  <a:lumMod val="75000"/>
                </a:schemeClr>
              </a:solidFill>
              <a:round/>
            </a:ln>
            <a:effectLst/>
          </c:spPr>
          <c:marker>
            <c:symbol val="none"/>
          </c:marker>
          <c:val>
            <c:numRef>
              <c:f>'6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'6　感染症統計'!$P$13</c:f>
              <c:strCache>
                <c:ptCount val="1"/>
                <c:pt idx="0">
                  <c:v>2017年</c:v>
                </c:pt>
              </c:strCache>
            </c:strRef>
          </c:tx>
          <c:spPr>
            <a:ln w="28575" cap="rnd">
              <a:solidFill>
                <a:schemeClr val="accent5"/>
              </a:solidFill>
              <a:round/>
            </a:ln>
            <a:effectLst/>
          </c:spPr>
          <c:marker>
            <c:symbol val="none"/>
          </c:marker>
          <c:val>
            <c:numRef>
              <c:f>'6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'6　感染症統計'!$P$14</c:f>
              <c:strCache>
                <c:ptCount val="1"/>
                <c:pt idx="0">
                  <c:v>2016年</c:v>
                </c:pt>
              </c:strCache>
            </c:strRef>
          </c:tx>
          <c:spPr>
            <a:ln w="28575" cap="rnd">
              <a:solidFill>
                <a:srgbClr val="3399FF"/>
              </a:solidFill>
              <a:round/>
            </a:ln>
            <a:effectLst/>
          </c:spPr>
          <c:marker>
            <c:symbol val="none"/>
          </c:marker>
          <c:val>
            <c:numRef>
              <c:f>'6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svg"/><Relationship Id="rId7" Type="http://schemas.openxmlformats.org/officeDocument/2006/relationships/image" Target="../media/image14.gif"/><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sv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30480</xdr:rowOff>
    </xdr:from>
    <xdr:to>
      <xdr:col>17</xdr:col>
      <xdr:colOff>373660</xdr:colOff>
      <xdr:row>55</xdr:row>
      <xdr:rowOff>38100</xdr:rowOff>
    </xdr:to>
    <xdr:pic>
      <xdr:nvPicPr>
        <xdr:cNvPr id="4" name="図 3">
          <a:extLst>
            <a:ext uri="{FF2B5EF4-FFF2-40B4-BE49-F238E27FC236}">
              <a16:creationId xmlns:a16="http://schemas.microsoft.com/office/drawing/2014/main" id="{ADDC1097-35DA-9CEE-56A2-6BEF753C0BC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340" y="30480"/>
          <a:ext cx="9517660" cy="9509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22860</xdr:colOff>
      <xdr:row>18</xdr:row>
      <xdr:rowOff>7620</xdr:rowOff>
    </xdr:to>
    <xdr:pic>
      <xdr:nvPicPr>
        <xdr:cNvPr id="16" name="図 15" descr="感染性胃腸炎患者報告数　直近5シーズン">
          <a:extLst>
            <a:ext uri="{FF2B5EF4-FFF2-40B4-BE49-F238E27FC236}">
              <a16:creationId xmlns:a16="http://schemas.microsoft.com/office/drawing/2014/main" id="{B953F382-E968-7F4A-1EC0-81B51ADF1E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9140" y="990600"/>
          <a:ext cx="7216140" cy="281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3</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7.26</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00632"/>
            <a:gd name="adj6" fmla="val -43892"/>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散発事故事例の報告例年より一ヵ月早い</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9</xdr:col>
      <xdr:colOff>595084</xdr:colOff>
      <xdr:row>13</xdr:row>
      <xdr:rowOff>92567</xdr:rowOff>
    </xdr:from>
    <xdr:to>
      <xdr:col>9</xdr:col>
      <xdr:colOff>917902</xdr:colOff>
      <xdr:row>15</xdr:row>
      <xdr:rowOff>56686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7849324" y="264526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15468</xdr:colOff>
      <xdr:row>2</xdr:row>
      <xdr:rowOff>15240</xdr:rowOff>
    </xdr:from>
    <xdr:to>
      <xdr:col>3</xdr:col>
      <xdr:colOff>144908</xdr:colOff>
      <xdr:row>16</xdr:row>
      <xdr:rowOff>22860</xdr:rowOff>
    </xdr:to>
    <xdr:pic>
      <xdr:nvPicPr>
        <xdr:cNvPr id="33" name="図 32">
          <a:extLst>
            <a:ext uri="{FF2B5EF4-FFF2-40B4-BE49-F238E27FC236}">
              <a16:creationId xmlns:a16="http://schemas.microsoft.com/office/drawing/2014/main" id="{0BD07D25-CC81-F070-A422-000C9BEE1129}"/>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5468" y="563880"/>
          <a:ext cx="1615340" cy="2514600"/>
        </a:xfrm>
        <a:prstGeom prst="rect">
          <a:avLst/>
        </a:prstGeom>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108584</xdr:colOff>
      <xdr:row>5</xdr:row>
      <xdr:rowOff>278554</xdr:rowOff>
    </xdr:from>
    <xdr:ext cx="2322196" cy="1908062"/>
    <xdr:pic>
      <xdr:nvPicPr>
        <xdr:cNvPr id="2" name="図 1">
          <a:extLst>
            <a:ext uri="{FF2B5EF4-FFF2-40B4-BE49-F238E27FC236}">
              <a16:creationId xmlns:a16="http://schemas.microsoft.com/office/drawing/2014/main" id="{271003BE-A2EA-40B1-9797-DBC17349CF6F}"/>
            </a:ext>
          </a:extLst>
        </xdr:cNvPr>
        <xdr:cNvPicPr>
          <a:picLocks noChangeAspect="1"/>
        </xdr:cNvPicPr>
      </xdr:nvPicPr>
      <xdr:blipFill>
        <a:blip xmlns:r="http://schemas.openxmlformats.org/officeDocument/2006/relationships" r:embed="rId1" cstate="email">
          <a:extLst>
            <a:ext uri="{BEBA8EAE-BF5A-486C-A8C5-ECC9F3942E4B}">
              <a14:imgProps xmlns:a14="http://schemas.microsoft.com/office/drawing/2010/main">
                <a14:imgLayer r:embed="rId2">
                  <a14:imgEffect>
                    <a14:brightnessContrast bright="3000" contrast="36000"/>
                  </a14:imgEffect>
                </a14:imgLayer>
              </a14:imgProps>
            </a:ext>
            <a:ext uri="{28A0092B-C50C-407E-A947-70E740481C1C}">
              <a14:useLocalDpi xmlns:a14="http://schemas.microsoft.com/office/drawing/2010/main"/>
            </a:ext>
          </a:extLst>
        </a:blip>
        <a:stretch>
          <a:fillRect/>
        </a:stretch>
      </xdr:blipFill>
      <xdr:spPr>
        <a:xfrm>
          <a:off x="4429124" y="1627294"/>
          <a:ext cx="2322196" cy="1908062"/>
        </a:xfrm>
        <a:prstGeom prst="rect">
          <a:avLst/>
        </a:prstGeom>
      </xdr:spPr>
    </xdr:pic>
    <xdr:clientData/>
  </xdr:oneCellAnchor>
  <xdr:twoCellAnchor>
    <xdr:from>
      <xdr:col>10</xdr:col>
      <xdr:colOff>459105</xdr:colOff>
      <xdr:row>5</xdr:row>
      <xdr:rowOff>1282065</xdr:rowOff>
    </xdr:from>
    <xdr:to>
      <xdr:col>10</xdr:col>
      <xdr:colOff>1360170</xdr:colOff>
      <xdr:row>6</xdr:row>
      <xdr:rowOff>53340</xdr:rowOff>
    </xdr:to>
    <xdr:grpSp>
      <xdr:nvGrpSpPr>
        <xdr:cNvPr id="3" name="グループ化 2">
          <a:extLst>
            <a:ext uri="{FF2B5EF4-FFF2-40B4-BE49-F238E27FC236}">
              <a16:creationId xmlns:a16="http://schemas.microsoft.com/office/drawing/2014/main" id="{4FDFF816-32E3-4F06-B2ED-5349F1303148}"/>
            </a:ext>
          </a:extLst>
        </xdr:cNvPr>
        <xdr:cNvGrpSpPr/>
      </xdr:nvGrpSpPr>
      <xdr:grpSpPr>
        <a:xfrm>
          <a:off x="6631305" y="2630805"/>
          <a:ext cx="901065" cy="882015"/>
          <a:chOff x="5082540" y="1680210"/>
          <a:chExt cx="855345" cy="882015"/>
        </a:xfrm>
      </xdr:grpSpPr>
      <xdr:cxnSp macro="">
        <xdr:nvCxnSpPr>
          <xdr:cNvPr id="4" name="直線コネクタ 3">
            <a:extLst>
              <a:ext uri="{FF2B5EF4-FFF2-40B4-BE49-F238E27FC236}">
                <a16:creationId xmlns:a16="http://schemas.microsoft.com/office/drawing/2014/main" id="{A215C1F0-E7D8-745F-35BD-2836FBEADCBF}"/>
              </a:ext>
            </a:extLst>
          </xdr:cNvPr>
          <xdr:cNvCxnSpPr>
            <a:cxnSpLocks noChangeShapeType="1"/>
          </xdr:cNvCxnSpPr>
        </xdr:nvCxnSpPr>
        <xdr:spPr bwMode="auto">
          <a:xfrm>
            <a:off x="5082540" y="1689735"/>
            <a:ext cx="836295" cy="872490"/>
          </a:xfrm>
          <a:prstGeom prst="line">
            <a:avLst/>
          </a:prstGeom>
          <a:noFill/>
          <a:ln w="50800" algn="ctr">
            <a:solidFill>
              <a:srgbClr val="FF0000"/>
            </a:solidFill>
            <a:round/>
            <a:headEnd/>
            <a:tailEnd/>
          </a:ln>
          <a:effectLst>
            <a:outerShdw dist="23000" dir="5400000" rotWithShape="0">
              <a:srgbClr val="000000">
                <a:alpha val="34999"/>
              </a:srgbClr>
            </a:outerShdw>
          </a:effectLst>
        </xdr:spPr>
      </xdr:cxnSp>
      <xdr:cxnSp macro="">
        <xdr:nvCxnSpPr>
          <xdr:cNvPr id="5" name="直線コネクタ 4">
            <a:extLst>
              <a:ext uri="{FF2B5EF4-FFF2-40B4-BE49-F238E27FC236}">
                <a16:creationId xmlns:a16="http://schemas.microsoft.com/office/drawing/2014/main" id="{F573C289-A92A-D0DE-A8E7-19B85394AC7A}"/>
              </a:ext>
            </a:extLst>
          </xdr:cNvPr>
          <xdr:cNvCxnSpPr>
            <a:cxnSpLocks noChangeShapeType="1"/>
          </xdr:cNvCxnSpPr>
        </xdr:nvCxnSpPr>
        <xdr:spPr bwMode="auto">
          <a:xfrm flipV="1">
            <a:off x="5168265" y="1680210"/>
            <a:ext cx="769620" cy="872490"/>
          </a:xfrm>
          <a:prstGeom prst="line">
            <a:avLst/>
          </a:prstGeom>
          <a:noFill/>
          <a:ln w="50800" algn="ctr">
            <a:solidFill>
              <a:srgbClr val="FF0000"/>
            </a:solidFill>
            <a:round/>
            <a:headEnd/>
            <a:tailEnd/>
          </a:ln>
          <a:effectLst>
            <a:outerShdw dist="23000" dir="5400000" rotWithShape="0">
              <a:srgbClr val="000000">
                <a:alpha val="34999"/>
              </a:srgbClr>
            </a:outerShdw>
          </a:effectLst>
        </xdr:spPr>
      </xdr:cxnSp>
    </xdr:grpSp>
    <xdr:clientData/>
  </xdr:twoCellAnchor>
  <xdr:twoCellAnchor>
    <xdr:from>
      <xdr:col>10</xdr:col>
      <xdr:colOff>594360</xdr:colOff>
      <xdr:row>5</xdr:row>
      <xdr:rowOff>236220</xdr:rowOff>
    </xdr:from>
    <xdr:to>
      <xdr:col>10</xdr:col>
      <xdr:colOff>2689860</xdr:colOff>
      <xdr:row>5</xdr:row>
      <xdr:rowOff>2049780</xdr:rowOff>
    </xdr:to>
    <xdr:sp macro="" textlink="">
      <xdr:nvSpPr>
        <xdr:cNvPr id="6" name="思考の吹き出し: 雲形 5">
          <a:extLst>
            <a:ext uri="{FF2B5EF4-FFF2-40B4-BE49-F238E27FC236}">
              <a16:creationId xmlns:a16="http://schemas.microsoft.com/office/drawing/2014/main" id="{28BEB1E0-0F1E-4A69-BB49-9882296A2A54}"/>
            </a:ext>
          </a:extLst>
        </xdr:cNvPr>
        <xdr:cNvSpPr/>
      </xdr:nvSpPr>
      <xdr:spPr>
        <a:xfrm>
          <a:off x="6766560" y="1005840"/>
          <a:ext cx="22860" cy="0"/>
        </a:xfrm>
        <a:prstGeom prst="cloudCallout">
          <a:avLst>
            <a:gd name="adj1" fmla="val -52833"/>
            <a:gd name="adj2" fmla="val 47794"/>
          </a:avLst>
        </a:prstGeom>
        <a:noFill/>
        <a:ln>
          <a:solidFill>
            <a:srgbClr val="FFC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chemeClr val="bg1"/>
              </a:solidFill>
            </a:rPr>
            <a:t>開業から</a:t>
          </a:r>
          <a:r>
            <a:rPr kumimoji="1" lang="en-US" altLang="ja-JP" sz="1100">
              <a:solidFill>
                <a:schemeClr val="bg1"/>
              </a:solidFill>
            </a:rPr>
            <a:t>3</a:t>
          </a:r>
          <a:r>
            <a:rPr kumimoji="1" lang="ja-JP" altLang="en-US" sz="1100">
              <a:solidFill>
                <a:schemeClr val="bg1"/>
              </a:solidFill>
            </a:rPr>
            <a:t>年も経つと営業も軌道に乗り、開業当時の清潔さや客の視線をあまり感じなくなっている。　　　　　　　　　　　　　　　　　　　　　　　　　　　　　　　　　　後ろめたさは無い。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325120</xdr:colOff>
      <xdr:row>33</xdr:row>
      <xdr:rowOff>203200</xdr:rowOff>
    </xdr:from>
    <xdr:to>
      <xdr:col>10</xdr:col>
      <xdr:colOff>731520</xdr:colOff>
      <xdr:row>41</xdr:row>
      <xdr:rowOff>179004</xdr:rowOff>
    </xdr:to>
    <xdr:pic>
      <xdr:nvPicPr>
        <xdr:cNvPr id="9" name="図 8">
          <a:extLst>
            <a:ext uri="{FF2B5EF4-FFF2-40B4-BE49-F238E27FC236}">
              <a16:creationId xmlns:a16="http://schemas.microsoft.com/office/drawing/2014/main" id="{C6FC0021-F486-E35A-0ED4-CAA9A940D6FC}"/>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198880" y="15179040"/>
          <a:ext cx="11155680" cy="2170364"/>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1.02% :</a:t>
          </a:r>
          <a:r>
            <a:rPr kumimoji="1" lang="ja-JP" altLang="en-US" sz="1400" b="1">
              <a:solidFill>
                <a:srgbClr val="FFFF00"/>
              </a:solidFill>
            </a:rPr>
            <a:t>　増減なし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0">
              <a:solidFill>
                <a:srgbClr val="FFFF00"/>
              </a:solidFill>
            </a:rPr>
            <a:t>BBX</a:t>
          </a:r>
          <a:r>
            <a:rPr kumimoji="1" lang="en-US" altLang="ja-JP" sz="1400" b="1">
              <a:solidFill>
                <a:srgbClr val="FFFF00"/>
              </a:solidFill>
            </a:rPr>
            <a:t>1</a:t>
          </a:r>
          <a:r>
            <a:rPr kumimoji="1" lang="ja-JP" altLang="en-US" sz="1400" b="1">
              <a:solidFill>
                <a:srgbClr val="FFFF00"/>
              </a:solidFill>
            </a:rPr>
            <a:t>・</a:t>
          </a:r>
          <a:r>
            <a:rPr kumimoji="1" lang="en-US" altLang="ja-JP" sz="1400" b="1">
              <a:solidFill>
                <a:srgbClr val="FFFF00"/>
              </a:solidFill>
            </a:rPr>
            <a:t>5</a:t>
          </a:r>
        </a:p>
        <a:p>
          <a:pPr algn="l"/>
          <a:endParaRPr kumimoji="1" lang="en-US" altLang="ja-JP" sz="1400" b="1">
            <a:solidFill>
              <a:srgbClr val="FFFF00"/>
            </a:solidFill>
          </a:endParaRPr>
        </a:p>
        <a:p>
          <a:pPr algn="l"/>
          <a:r>
            <a:rPr kumimoji="1" lang="ja-JP" altLang="en-US" sz="1400" b="1">
              <a:solidFill>
                <a:srgbClr val="FFFF00"/>
              </a:solidFill>
            </a:rPr>
            <a:t>・　</a:t>
          </a:r>
          <a:r>
            <a:rPr kumimoji="1" lang="en-US" altLang="ja-JP" sz="1400" b="1">
              <a:solidFill>
                <a:srgbClr val="FFFF00"/>
              </a:solidFill>
            </a:rPr>
            <a:t>BQ1.1</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5</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波リバウンドもピークインしている　今週は毎日</a:t>
          </a:r>
          <a:r>
            <a:rPr kumimoji="1" lang="en-US" altLang="ja-JP" sz="2000" b="1">
              <a:solidFill>
                <a:srgbClr val="FFFF00"/>
              </a:solidFill>
            </a:rPr>
            <a:t>16</a:t>
          </a:r>
          <a:r>
            <a:rPr kumimoji="1" lang="ja-JP" altLang="en-US" sz="2000" b="1">
              <a:solidFill>
                <a:srgbClr val="FFFF00"/>
              </a:solidFill>
            </a:rPr>
            <a:t>万人が新規感染状態。　　　　　　　　　　　　　　　　　　　　　　　　　　　</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629920</xdr:colOff>
      <xdr:row>2</xdr:row>
      <xdr:rowOff>243840</xdr:rowOff>
    </xdr:from>
    <xdr:to>
      <xdr:col>13</xdr:col>
      <xdr:colOff>1270000</xdr:colOff>
      <xdr:row>2</xdr:row>
      <xdr:rowOff>3312160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756400" y="1036320"/>
          <a:ext cx="8890000" cy="3068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2000" b="0" i="0">
              <a:solidFill>
                <a:schemeClr val="dk1"/>
              </a:solidFill>
              <a:effectLst/>
              <a:latin typeface="+mn-lt"/>
              <a:ea typeface="+mn-ea"/>
              <a:cs typeface="+mn-cs"/>
            </a:rPr>
            <a:t>地域人口当たりの感染率</a:t>
          </a:r>
        </a:p>
        <a:p>
          <a:r>
            <a:rPr lang="ja-JP" altLang="en-US" sz="2000" b="0" i="0">
              <a:solidFill>
                <a:schemeClr val="dk1"/>
              </a:solidFill>
              <a:effectLst/>
              <a:latin typeface="+mn-lt"/>
              <a:ea typeface="+mn-ea"/>
              <a:cs typeface="+mn-cs"/>
            </a:rPr>
            <a:t>　　　・　ヨーロッパ　</a:t>
          </a:r>
          <a:r>
            <a:rPr lang="en-US" altLang="ja-JP" sz="2000" b="0" i="0">
              <a:solidFill>
                <a:schemeClr val="dk1"/>
              </a:solidFill>
              <a:effectLst/>
              <a:latin typeface="+mn-lt"/>
              <a:ea typeface="+mn-ea"/>
              <a:cs typeface="+mn-cs"/>
            </a:rPr>
            <a:t>2.5/7</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=36%</a:t>
          </a:r>
        </a:p>
        <a:p>
          <a:r>
            <a:rPr lang="en-US" altLang="ja-JP" sz="2000" b="0" i="0" baseline="0">
              <a:solidFill>
                <a:schemeClr val="dk1"/>
              </a:solidFill>
              <a:effectLst/>
              <a:latin typeface="+mn-lt"/>
              <a:ea typeface="+mn-ea"/>
              <a:cs typeface="+mn-cs"/>
            </a:rPr>
            <a:t>        </a:t>
          </a:r>
          <a:r>
            <a:rPr lang="ja-JP" altLang="en-US" sz="2000" b="0" i="0" baseline="0">
              <a:solidFill>
                <a:schemeClr val="dk1"/>
              </a:solidFill>
              <a:effectLst/>
              <a:latin typeface="+mn-lt"/>
              <a:ea typeface="+mn-ea"/>
              <a:cs typeface="+mn-cs"/>
            </a:rPr>
            <a:t> ・　北米　　　　 </a:t>
          </a:r>
          <a:r>
            <a:rPr lang="en-US" altLang="ja-JP" sz="2000" b="0" i="0" baseline="0">
              <a:solidFill>
                <a:schemeClr val="dk1"/>
              </a:solidFill>
              <a:effectLst/>
              <a:latin typeface="+mn-lt"/>
              <a:ea typeface="+mn-ea"/>
              <a:cs typeface="+mn-cs"/>
            </a:rPr>
            <a:t>1.0/6</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=17%</a:t>
          </a:r>
          <a:r>
            <a:rPr lang="ja-JP" altLang="en-US" sz="2000" b="0" i="0" baseline="0">
              <a:solidFill>
                <a:schemeClr val="dk1"/>
              </a:solidFill>
              <a:effectLst/>
              <a:latin typeface="+mn-lt"/>
              <a:ea typeface="+mn-ea"/>
              <a:cs typeface="+mn-cs"/>
            </a:rPr>
            <a:t>　</a:t>
          </a:r>
        </a:p>
        <a:p>
          <a:r>
            <a:rPr lang="ja-JP" altLang="en-US" sz="2000" b="0" i="0" baseline="0">
              <a:solidFill>
                <a:schemeClr val="dk1"/>
              </a:solidFill>
              <a:effectLst/>
              <a:latin typeface="+mn-lt"/>
              <a:ea typeface="+mn-ea"/>
              <a:cs typeface="+mn-cs"/>
            </a:rPr>
            <a:t>　　　・　アジア　　　 </a:t>
          </a:r>
          <a:r>
            <a:rPr lang="en-US" altLang="ja-JP" sz="2000" b="0" i="0" baseline="0">
              <a:solidFill>
                <a:schemeClr val="dk1"/>
              </a:solidFill>
              <a:effectLst/>
              <a:latin typeface="+mn-lt"/>
              <a:ea typeface="+mn-ea"/>
              <a:cs typeface="+mn-cs"/>
            </a:rPr>
            <a:t>1.6/45</a:t>
          </a:r>
          <a:r>
            <a:rPr lang="ja-JP" altLang="en-US" sz="2000" b="0" i="0" baseline="0">
              <a:solidFill>
                <a:schemeClr val="dk1"/>
              </a:solidFill>
              <a:effectLst/>
              <a:latin typeface="+mn-lt"/>
              <a:ea typeface="+mn-ea"/>
              <a:cs typeface="+mn-cs"/>
            </a:rPr>
            <a:t>億人 </a:t>
          </a:r>
          <a:r>
            <a:rPr lang="en-US" altLang="ja-JP" sz="2000" b="0" i="0" baseline="0">
              <a:solidFill>
                <a:schemeClr val="dk1"/>
              </a:solidFill>
              <a:effectLst/>
              <a:latin typeface="+mn-lt"/>
              <a:ea typeface="+mn-ea"/>
              <a:cs typeface="+mn-cs"/>
            </a:rPr>
            <a:t>= 4%</a:t>
          </a:r>
          <a:endParaRPr lang="ja-JP" altLang="en-US" sz="2000" b="0" i="0" baseline="0">
            <a:solidFill>
              <a:schemeClr val="dk1"/>
            </a:solidFill>
            <a:effectLst/>
            <a:latin typeface="+mn-lt"/>
            <a:ea typeface="+mn-ea"/>
            <a:cs typeface="+mn-cs"/>
          </a:endParaRPr>
        </a:p>
        <a:p>
          <a:r>
            <a:rPr lang="ja-JP" altLang="en-US" sz="2000" b="0" i="0" baseline="0">
              <a:solidFill>
                <a:schemeClr val="dk1"/>
              </a:solidFill>
              <a:effectLst/>
              <a:latin typeface="+mn-lt"/>
              <a:ea typeface="+mn-ea"/>
              <a:cs typeface="+mn-cs"/>
            </a:rPr>
            <a:t>　　　・　中南米</a:t>
          </a:r>
          <a:r>
            <a:rPr lang="ja-JP" altLang="en-US" sz="2000" b="0" i="0">
              <a:solidFill>
                <a:schemeClr val="dk1"/>
              </a:solidFill>
              <a:effectLst/>
              <a:latin typeface="+mn-lt"/>
              <a:ea typeface="+mn-ea"/>
              <a:cs typeface="+mn-cs"/>
            </a:rPr>
            <a:t>　　　</a:t>
          </a:r>
          <a:r>
            <a:rPr lang="en-US" altLang="ja-JP" sz="2000" b="0" i="0">
              <a:solidFill>
                <a:schemeClr val="dk1"/>
              </a:solidFill>
              <a:effectLst/>
              <a:latin typeface="+mn-lt"/>
              <a:ea typeface="+mn-ea"/>
              <a:cs typeface="+mn-cs"/>
            </a:rPr>
            <a:t>0.8/4</a:t>
          </a:r>
          <a:r>
            <a:rPr lang="ja-JP" altLang="en-US" sz="2000" b="0" i="0">
              <a:solidFill>
                <a:schemeClr val="dk1"/>
              </a:solidFill>
              <a:effectLst/>
              <a:latin typeface="+mn-lt"/>
              <a:ea typeface="+mn-ea"/>
              <a:cs typeface="+mn-cs"/>
            </a:rPr>
            <a:t>億人</a:t>
          </a:r>
          <a:r>
            <a:rPr lang="en-US" altLang="ja-JP" sz="2000" b="0" i="0" baseline="0">
              <a:solidFill>
                <a:schemeClr val="dk1"/>
              </a:solidFill>
              <a:effectLst/>
              <a:latin typeface="+mn-lt"/>
              <a:ea typeface="+mn-ea"/>
              <a:cs typeface="+mn-cs"/>
            </a:rPr>
            <a:t>   =20%</a:t>
          </a:r>
          <a:endParaRPr lang="ja-JP" altLang="en-US" sz="2000" b="0" i="0">
            <a:solidFill>
              <a:schemeClr val="dk1"/>
            </a:solidFill>
            <a:effectLst/>
            <a:latin typeface="+mn-lt"/>
            <a:ea typeface="+mn-ea"/>
            <a:cs typeface="+mn-cs"/>
          </a:endParaRPr>
        </a:p>
        <a:p>
          <a:r>
            <a:rPr lang="ja-JP" altLang="en-US" sz="2000" b="0" i="0">
              <a:solidFill>
                <a:schemeClr val="dk1"/>
              </a:solidFill>
              <a:effectLst/>
              <a:latin typeface="+mn-lt"/>
              <a:ea typeface="+mn-ea"/>
              <a:cs typeface="+mn-cs"/>
            </a:rPr>
            <a:t>　　　・　アフリカ他　</a:t>
          </a:r>
          <a:r>
            <a:rPr lang="en-US" altLang="ja-JP" sz="2000" b="0" i="0">
              <a:solidFill>
                <a:schemeClr val="dk1"/>
              </a:solidFill>
              <a:effectLst/>
              <a:latin typeface="+mn-lt"/>
              <a:ea typeface="+mn-ea"/>
              <a:cs typeface="+mn-cs"/>
            </a:rPr>
            <a:t>0.7/16</a:t>
          </a:r>
          <a:r>
            <a:rPr lang="ja-JP" altLang="en-US" sz="2000" b="0" i="0">
              <a:solidFill>
                <a:schemeClr val="dk1"/>
              </a:solidFill>
              <a:effectLst/>
              <a:latin typeface="+mn-lt"/>
              <a:ea typeface="+mn-ea"/>
              <a:cs typeface="+mn-cs"/>
            </a:rPr>
            <a:t>億人 </a:t>
          </a:r>
          <a:r>
            <a:rPr lang="en-US" altLang="ja-JP" sz="2000" b="0" i="0">
              <a:solidFill>
                <a:schemeClr val="dk1"/>
              </a:solidFill>
              <a:effectLst/>
              <a:latin typeface="+mn-lt"/>
              <a:ea typeface="+mn-ea"/>
              <a:cs typeface="+mn-cs"/>
            </a:rPr>
            <a:t>= 5%</a:t>
          </a:r>
          <a:r>
            <a:rPr lang="ja-JP" altLang="en-US" sz="2000" b="0" i="0">
              <a:solidFill>
                <a:schemeClr val="dk1"/>
              </a:solidFill>
              <a:effectLst/>
              <a:latin typeface="+mn-lt"/>
              <a:ea typeface="+mn-ea"/>
              <a:cs typeface="+mn-cs"/>
            </a:rPr>
            <a:t>　　</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一連の新型コロナウイルスの感染状況から　感染源はアジア・アフリカに風土的に存在したウイルスで、歴史的に抗原接触が希薄であったヨーロッパ・南北アメリカ大陸で急速に感染拡大したと推察された。</a:t>
          </a:r>
          <a:endParaRPr lang="en-US" altLang="ja-JP" sz="2000" b="0" i="0">
            <a:solidFill>
              <a:schemeClr val="dk1"/>
            </a:solidFill>
            <a:effectLst/>
            <a:latin typeface="+mn-lt"/>
            <a:ea typeface="+mn-ea"/>
            <a:cs typeface="+mn-cs"/>
          </a:endParaRPr>
        </a:p>
        <a:p>
          <a:r>
            <a:rPr lang="en-US" altLang="ja-JP" sz="2000" b="0" i="0">
              <a:solidFill>
                <a:schemeClr val="dk1"/>
              </a:solidFill>
              <a:effectLst/>
              <a:latin typeface="+mn-lt"/>
              <a:ea typeface="+mn-ea"/>
              <a:cs typeface="+mn-cs"/>
            </a:rPr>
            <a:t>  </a:t>
          </a:r>
          <a:r>
            <a:rPr lang="ja-JP" altLang="en-US" sz="2000" b="0" i="0">
              <a:solidFill>
                <a:schemeClr val="dk1"/>
              </a:solidFill>
              <a:effectLst/>
              <a:latin typeface="+mn-lt"/>
              <a:ea typeface="+mn-ea"/>
              <a:cs typeface="+mn-cs"/>
            </a:rPr>
            <a:t>　　　　　　</a:t>
          </a:r>
          <a:endParaRPr lang="en-US" altLang="ja-JP" sz="2000" b="1" i="0">
            <a:solidFill>
              <a:schemeClr val="dk1"/>
            </a:solidFill>
            <a:effectLst/>
            <a:latin typeface="+mn-lt"/>
            <a:ea typeface="+mn-ea"/>
            <a:cs typeface="+mn-cs"/>
          </a:endParaRPr>
        </a:p>
      </xdr:txBody>
    </xdr:sp>
    <xdr:clientData/>
  </xdr:twoCellAnchor>
  <xdr:twoCellAnchor>
    <xdr:from>
      <xdr:col>3</xdr:col>
      <xdr:colOff>621844</xdr:colOff>
      <xdr:row>38</xdr:row>
      <xdr:rowOff>20319</xdr:rowOff>
    </xdr:from>
    <xdr:to>
      <xdr:col>4</xdr:col>
      <xdr:colOff>660403</xdr:colOff>
      <xdr:row>39</xdr:row>
      <xdr:rowOff>40639</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4501924" y="15535679"/>
          <a:ext cx="29464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579120</xdr:colOff>
      <xdr:row>38</xdr:row>
      <xdr:rowOff>71120</xdr:rowOff>
    </xdr:from>
    <xdr:to>
      <xdr:col>6</xdr:col>
      <xdr:colOff>833120</xdr:colOff>
      <xdr:row>39</xdr:row>
      <xdr:rowOff>40640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7132320" y="15819120"/>
          <a:ext cx="243840" cy="109728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4</xdr:col>
      <xdr:colOff>701048</xdr:colOff>
      <xdr:row>38</xdr:row>
      <xdr:rowOff>10160</xdr:rowOff>
    </xdr:from>
    <xdr:to>
      <xdr:col>5</xdr:col>
      <xdr:colOff>558804</xdr:colOff>
      <xdr:row>39</xdr:row>
      <xdr:rowOff>71120</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5923286" y="15758162"/>
          <a:ext cx="335280" cy="1188716"/>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599440</xdr:colOff>
      <xdr:row>39</xdr:row>
      <xdr:rowOff>6716</xdr:rowOff>
    </xdr:from>
    <xdr:to>
      <xdr:col>10</xdr:col>
      <xdr:colOff>10160</xdr:colOff>
      <xdr:row>41</xdr:row>
      <xdr:rowOff>10140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3820160" y="16455756"/>
          <a:ext cx="7813040"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345440</xdr:colOff>
      <xdr:row>34</xdr:row>
      <xdr:rowOff>213360</xdr:rowOff>
    </xdr:from>
    <xdr:to>
      <xdr:col>8</xdr:col>
      <xdr:colOff>508000</xdr:colOff>
      <xdr:row>39</xdr:row>
      <xdr:rowOff>71120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514080" y="15107920"/>
          <a:ext cx="1229360" cy="15951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304800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9723120" y="14538960"/>
          <a:ext cx="255016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BBX1-5</a:t>
          </a:r>
          <a:endParaRPr kumimoji="1" lang="ja-JP" altLang="en-US" sz="1800">
            <a:solidFill>
              <a:srgbClr val="FFFF00"/>
            </a:solidFill>
          </a:endParaRPr>
        </a:p>
      </xdr:txBody>
    </xdr:sp>
    <xdr:clientData/>
  </xdr:twoCellAnchor>
  <xdr:twoCellAnchor>
    <xdr:from>
      <xdr:col>8</xdr:col>
      <xdr:colOff>589280</xdr:colOff>
      <xdr:row>37</xdr:row>
      <xdr:rowOff>243840</xdr:rowOff>
    </xdr:from>
    <xdr:to>
      <xdr:col>9</xdr:col>
      <xdr:colOff>477520</xdr:colOff>
      <xdr:row>39</xdr:row>
      <xdr:rowOff>111760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393680" y="15930880"/>
          <a:ext cx="416560" cy="118872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xdr:from>
      <xdr:col>10</xdr:col>
      <xdr:colOff>0</xdr:colOff>
      <xdr:row>38</xdr:row>
      <xdr:rowOff>71120</xdr:rowOff>
    </xdr:from>
    <xdr:to>
      <xdr:col>10</xdr:col>
      <xdr:colOff>528320</xdr:colOff>
      <xdr:row>38</xdr:row>
      <xdr:rowOff>152400</xdr:rowOff>
    </xdr:to>
    <xdr:cxnSp macro="">
      <xdr:nvCxnSpPr>
        <xdr:cNvPr id="14" name="直線矢印コネクタ 13">
          <a:extLst>
            <a:ext uri="{FF2B5EF4-FFF2-40B4-BE49-F238E27FC236}">
              <a16:creationId xmlns:a16="http://schemas.microsoft.com/office/drawing/2014/main" id="{78ACB7CD-E2A6-F561-AB06-07DD06EE1420}"/>
            </a:ext>
          </a:extLst>
        </xdr:cNvPr>
        <xdr:cNvCxnSpPr/>
      </xdr:nvCxnSpPr>
      <xdr:spPr>
        <a:xfrm flipV="1">
          <a:off x="11623040" y="16245840"/>
          <a:ext cx="528320" cy="81280"/>
        </a:xfrm>
        <a:prstGeom prst="straightConnector1">
          <a:avLst/>
        </a:prstGeom>
        <a:ln w="38100">
          <a:solidFill>
            <a:srgbClr val="FFFF00"/>
          </a:solidFill>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editAs="oneCell">
    <xdr:from>
      <xdr:col>1</xdr:col>
      <xdr:colOff>1371601</xdr:colOff>
      <xdr:row>0</xdr:row>
      <xdr:rowOff>345441</xdr:rowOff>
    </xdr:from>
    <xdr:to>
      <xdr:col>5</xdr:col>
      <xdr:colOff>487681</xdr:colOff>
      <xdr:row>2</xdr:row>
      <xdr:rowOff>3697309</xdr:rowOff>
    </xdr:to>
    <xdr:pic>
      <xdr:nvPicPr>
        <xdr:cNvPr id="13" name="図 12">
          <a:extLst>
            <a:ext uri="{FF2B5EF4-FFF2-40B4-BE49-F238E27FC236}">
              <a16:creationId xmlns:a16="http://schemas.microsoft.com/office/drawing/2014/main" id="{6AC0351E-CDE4-1E65-6665-7DDB7722FCB0}"/>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245361" y="345441"/>
          <a:ext cx="4368800" cy="4144348"/>
        </a:xfrm>
        <a:prstGeom prst="rect">
          <a:avLst/>
        </a:prstGeom>
      </xdr:spPr>
    </xdr:pic>
    <xdr:clientData/>
  </xdr:twoCellAnchor>
  <xdr:twoCellAnchor>
    <xdr:from>
      <xdr:col>12</xdr:col>
      <xdr:colOff>132080</xdr:colOff>
      <xdr:row>20</xdr:row>
      <xdr:rowOff>101600</xdr:rowOff>
    </xdr:from>
    <xdr:to>
      <xdr:col>12</xdr:col>
      <xdr:colOff>416560</xdr:colOff>
      <xdr:row>24</xdr:row>
      <xdr:rowOff>10160</xdr:rowOff>
    </xdr:to>
    <xdr:sp macro="" textlink="">
      <xdr:nvSpPr>
        <xdr:cNvPr id="4" name="右中かっこ 3">
          <a:extLst>
            <a:ext uri="{FF2B5EF4-FFF2-40B4-BE49-F238E27FC236}">
              <a16:creationId xmlns:a16="http://schemas.microsoft.com/office/drawing/2014/main" id="{054FB224-B5BB-D6CC-744A-DEAFBE34BEFD}"/>
            </a:ext>
          </a:extLst>
        </xdr:cNvPr>
        <xdr:cNvSpPr/>
      </xdr:nvSpPr>
      <xdr:spPr>
        <a:xfrm>
          <a:off x="13401040" y="11927840"/>
          <a:ext cx="284480" cy="762000"/>
        </a:xfrm>
        <a:prstGeom prst="rightBrace">
          <a:avLst>
            <a:gd name="adj1" fmla="val 0"/>
            <a:gd name="adj2" fmla="val 50000"/>
          </a:avLst>
        </a:prstGeom>
        <a:ln w="28575">
          <a:solidFill>
            <a:srgbClr val="FFFF00"/>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190815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25</xdr:row>
      <xdr:rowOff>53340</xdr:rowOff>
    </xdr:from>
    <xdr:to>
      <xdr:col>13</xdr:col>
      <xdr:colOff>502920</xdr:colOff>
      <xdr:row>52</xdr:row>
      <xdr:rowOff>99060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16</xdr:col>
      <xdr:colOff>434340</xdr:colOff>
      <xdr:row>23</xdr:row>
      <xdr:rowOff>24319</xdr:rowOff>
    </xdr:from>
    <xdr:to>
      <xdr:col>18</xdr:col>
      <xdr:colOff>18887</xdr:colOff>
      <xdr:row>46</xdr:row>
      <xdr:rowOff>15240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flipH="1">
          <a:off x="7940040" y="3925759"/>
          <a:ext cx="514187" cy="382378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205740</xdr:colOff>
      <xdr:row>23</xdr:row>
      <xdr:rowOff>20267</xdr:rowOff>
    </xdr:from>
    <xdr:to>
      <xdr:col>4</xdr:col>
      <xdr:colOff>6079</xdr:colOff>
      <xdr:row>46</xdr:row>
      <xdr:rowOff>76200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flipH="1">
          <a:off x="1173480" y="3921707"/>
          <a:ext cx="729979" cy="388879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zoom.us/webinar/register/WN_9-ciXs0sQT2yGdb79VBoLQ"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recordchina.co.jp/b908576-s6-c20-d0189.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ews.yahoo.co.jp/articles/982e27814e61b6e93bcb0688070055ca73fe878c" TargetMode="External"/><Relationship Id="rId2" Type="http://schemas.openxmlformats.org/officeDocument/2006/relationships/hyperlink" Target="https://www.hokkoku.co.jp/articles/-/991382" TargetMode="External"/><Relationship Id="rId1" Type="http://schemas.openxmlformats.org/officeDocument/2006/relationships/hyperlink" Target="https://www.kobe-np.co.jp/news/sougou/202302/0016060006.shtml" TargetMode="External"/><Relationship Id="rId5" Type="http://schemas.openxmlformats.org/officeDocument/2006/relationships/printerSettings" Target="../printerSettings/printerSettings6.bin"/><Relationship Id="rId4" Type="http://schemas.openxmlformats.org/officeDocument/2006/relationships/hyperlink" Target="https://www.shokukanken.com/news/safety/230215-0925.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jetro.go.jp/biznews/2023/02/c9afcf7958456fec.html" TargetMode="External"/><Relationship Id="rId7" Type="http://schemas.openxmlformats.org/officeDocument/2006/relationships/printerSettings" Target="../printerSettings/printerSettings7.bin"/><Relationship Id="rId2" Type="http://schemas.openxmlformats.org/officeDocument/2006/relationships/hyperlink" Target="https://news.nissyoku.co.jp/news/ozawa20230210045846340" TargetMode="External"/><Relationship Id="rId1" Type="http://schemas.openxmlformats.org/officeDocument/2006/relationships/hyperlink" Target="https://www.jetro.go.jp/biznews/2023/02/5f161d5866ac6793.html" TargetMode="External"/><Relationship Id="rId6" Type="http://schemas.openxmlformats.org/officeDocument/2006/relationships/hyperlink" Target="https://news.yahoo.co.jp/articles/9fbefbd97b02633af258efa98a95236b37386a89" TargetMode="External"/><Relationship Id="rId5" Type="http://schemas.openxmlformats.org/officeDocument/2006/relationships/hyperlink" Target="https://www.47news.jp/8926581.html" TargetMode="External"/><Relationship Id="rId4" Type="http://schemas.openxmlformats.org/officeDocument/2006/relationships/hyperlink" Target="https://news.yahoo.co.jp/articles/3d837b64a8b89970f4d200bda5dab3b8b38db760"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9.bin"/><Relationship Id="rId1" Type="http://schemas.openxmlformats.org/officeDocument/2006/relationships/hyperlink" Target="https://www.mhlw.go.jp/stf/covid-19/kokunainohasseijoukyo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0"/>
  <sheetViews>
    <sheetView zoomScaleNormal="100" workbookViewId="0">
      <selection activeCell="L19" sqref="L19"/>
    </sheetView>
  </sheetViews>
  <sheetFormatPr defaultRowHeight="13.2"/>
  <cols>
    <col min="1" max="1" width="15.218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204" t="s">
        <v>261</v>
      </c>
      <c r="B1" s="205"/>
      <c r="C1" s="205" t="s">
        <v>238</v>
      </c>
      <c r="D1" s="205"/>
      <c r="E1" s="205"/>
      <c r="F1" s="205"/>
      <c r="G1" s="205"/>
      <c r="H1" s="205"/>
      <c r="I1" s="114"/>
    </row>
    <row r="2" spans="1:17">
      <c r="A2" s="206" t="s">
        <v>120</v>
      </c>
      <c r="B2" s="207"/>
      <c r="C2" s="207"/>
      <c r="D2" s="207"/>
      <c r="E2" s="207"/>
      <c r="F2" s="207"/>
      <c r="G2" s="207"/>
      <c r="H2" s="207"/>
      <c r="I2" s="114"/>
    </row>
    <row r="3" spans="1:17" ht="15.75" customHeight="1">
      <c r="A3" s="574" t="s">
        <v>29</v>
      </c>
      <c r="B3" s="575"/>
      <c r="C3" s="575"/>
      <c r="D3" s="575"/>
      <c r="E3" s="575"/>
      <c r="F3" s="575"/>
      <c r="G3" s="575"/>
      <c r="H3" s="576"/>
      <c r="I3" s="114"/>
    </row>
    <row r="4" spans="1:17">
      <c r="A4" s="206" t="s">
        <v>191</v>
      </c>
      <c r="B4" s="207"/>
      <c r="C4" s="207"/>
      <c r="D4" s="207"/>
      <c r="E4" s="207"/>
      <c r="F4" s="207"/>
      <c r="G4" s="207"/>
      <c r="H4" s="207"/>
      <c r="I4" s="114"/>
    </row>
    <row r="5" spans="1:17">
      <c r="A5" s="206" t="s">
        <v>121</v>
      </c>
      <c r="B5" s="207"/>
      <c r="C5" s="207"/>
      <c r="D5" s="207"/>
      <c r="E5" s="207"/>
      <c r="F5" s="207"/>
      <c r="G5" s="207"/>
      <c r="H5" s="207"/>
      <c r="I5" s="114"/>
    </row>
    <row r="6" spans="1:17">
      <c r="A6" s="208" t="s">
        <v>120</v>
      </c>
      <c r="B6" s="209"/>
      <c r="C6" s="209"/>
      <c r="D6" s="209"/>
      <c r="E6" s="209"/>
      <c r="F6" s="209"/>
      <c r="G6" s="209"/>
      <c r="H6" s="209"/>
      <c r="I6" s="114"/>
    </row>
    <row r="7" spans="1:17">
      <c r="A7" s="208" t="s">
        <v>122</v>
      </c>
      <c r="B7" s="209"/>
      <c r="C7" s="209"/>
      <c r="D7" s="209"/>
      <c r="E7" s="209"/>
      <c r="F7" s="209"/>
      <c r="G7" s="209"/>
      <c r="H7" s="209"/>
      <c r="I7" s="114"/>
    </row>
    <row r="8" spans="1:17">
      <c r="A8" s="210" t="s">
        <v>123</v>
      </c>
      <c r="B8" s="211"/>
      <c r="C8" s="211"/>
      <c r="D8" s="211"/>
      <c r="E8" s="211"/>
      <c r="F8" s="211"/>
      <c r="G8" s="211"/>
      <c r="H8" s="211"/>
      <c r="I8" s="114"/>
    </row>
    <row r="9" spans="1:17" ht="15" customHeight="1">
      <c r="A9" s="251" t="s">
        <v>124</v>
      </c>
      <c r="B9" s="252" t="str">
        <f>+'6　食中毒記事等 '!A2</f>
        <v>京都府　食肉販売店 食中毒で死亡者</v>
      </c>
      <c r="C9" s="253"/>
      <c r="D9" s="253"/>
      <c r="E9" s="253"/>
      <c r="F9" s="253"/>
      <c r="G9" s="253"/>
      <c r="H9" s="253"/>
      <c r="I9" s="114"/>
    </row>
    <row r="10" spans="1:17" ht="15" customHeight="1">
      <c r="A10" s="251" t="s">
        <v>125</v>
      </c>
      <c r="B10" s="252" t="s">
        <v>266</v>
      </c>
      <c r="C10" s="252" t="s">
        <v>246</v>
      </c>
      <c r="D10" s="254">
        <f>+'6　ノロウイルス関連情報 '!G73</f>
        <v>7.26</v>
      </c>
      <c r="E10" s="252" t="s">
        <v>247</v>
      </c>
      <c r="F10" s="255">
        <f>+'6　ノロウイルス関連情報 '!I73</f>
        <v>-0.65000000000000036</v>
      </c>
      <c r="G10" s="253" t="s">
        <v>29</v>
      </c>
      <c r="H10" s="253"/>
      <c r="I10" s="114"/>
      <c r="L10" t="s">
        <v>266</v>
      </c>
      <c r="M10" t="s">
        <v>468</v>
      </c>
      <c r="N10">
        <v>7.26</v>
      </c>
      <c r="O10" t="s">
        <v>469</v>
      </c>
      <c r="P10">
        <v>-0.65000000000000036</v>
      </c>
      <c r="Q10" t="s">
        <v>470</v>
      </c>
    </row>
    <row r="11" spans="1:17" s="129" customFormat="1" ht="15" customHeight="1">
      <c r="A11" s="256" t="s">
        <v>126</v>
      </c>
      <c r="B11" s="580" t="s">
        <v>467</v>
      </c>
      <c r="C11" s="580"/>
      <c r="D11" s="580"/>
      <c r="E11" s="580"/>
      <c r="F11" s="580"/>
      <c r="G11" s="580"/>
      <c r="H11" s="257"/>
      <c r="I11" s="128"/>
      <c r="J11" s="129" t="s">
        <v>127</v>
      </c>
      <c r="L11" s="129" t="s">
        <v>467</v>
      </c>
    </row>
    <row r="12" spans="1:17" ht="15" customHeight="1">
      <c r="A12" s="251" t="s">
        <v>128</v>
      </c>
      <c r="B12" s="252" t="str">
        <f>+'6　食品表示'!A2</f>
        <v xml:space="preserve">株式会社西友における生鮮水産物の不適正表示に対する措置について - 農林水産省 </v>
      </c>
      <c r="C12" s="253"/>
      <c r="D12" s="253"/>
      <c r="E12" s="253"/>
      <c r="F12" s="253"/>
      <c r="G12" s="253"/>
      <c r="H12" s="253"/>
      <c r="I12" s="114"/>
      <c r="L12" t="s">
        <v>472</v>
      </c>
    </row>
    <row r="13" spans="1:17" ht="15" customHeight="1">
      <c r="A13" s="251" t="s">
        <v>129</v>
      </c>
      <c r="B13" s="258" t="str">
        <f>+'6　海外情報'!A2</f>
        <v>遺伝子組み換えトウモロコシ使用を制限する政令を新たに公布(米国、メキシコ) ｜- ジェトロ</v>
      </c>
      <c r="C13" s="253"/>
      <c r="D13" s="253"/>
      <c r="E13" s="253"/>
      <c r="F13" s="253"/>
      <c r="G13" s="253"/>
      <c r="H13" s="253"/>
      <c r="I13" s="114"/>
      <c r="L13" t="s">
        <v>473</v>
      </c>
    </row>
    <row r="14" spans="1:17" ht="15" customHeight="1">
      <c r="A14" s="258" t="s">
        <v>130</v>
      </c>
      <c r="B14" s="259" t="str">
        <f>+'6　海外情報'!A8</f>
        <v xml:space="preserve">韓国人の９３％「汚染水放出で福島産食品は危険」…中国８７％ 日本３６ - Yahoo!ニュース </v>
      </c>
      <c r="C14" s="577"/>
      <c r="D14" s="577"/>
      <c r="E14" s="577"/>
      <c r="F14" s="577"/>
      <c r="G14" s="577"/>
      <c r="H14" s="578"/>
      <c r="I14" s="114"/>
      <c r="L14" t="s">
        <v>474</v>
      </c>
    </row>
    <row r="15" spans="1:17" ht="15" customHeight="1">
      <c r="A15" s="251" t="s">
        <v>131</v>
      </c>
      <c r="B15" s="252" t="str">
        <f>+'6　感染症統計'!A21</f>
        <v>※2023年 第6週（2/6～2/12） 現在</v>
      </c>
      <c r="C15" s="253"/>
      <c r="D15" s="252" t="s">
        <v>21</v>
      </c>
      <c r="E15" s="253"/>
      <c r="F15" s="253"/>
      <c r="G15" s="253"/>
      <c r="H15" s="253"/>
      <c r="I15" s="114"/>
      <c r="N15" t="s">
        <v>471</v>
      </c>
    </row>
    <row r="16" spans="1:17" ht="15" customHeight="1">
      <c r="A16" s="251" t="s">
        <v>132</v>
      </c>
      <c r="B16" s="579" t="str">
        <f>+'5　感染症情報'!B2</f>
        <v>2023年第5週（1月30日〜 2月5日）</v>
      </c>
      <c r="C16" s="579"/>
      <c r="D16" s="579"/>
      <c r="E16" s="579"/>
      <c r="F16" s="579"/>
      <c r="G16" s="579"/>
      <c r="H16" s="253"/>
      <c r="I16" s="114"/>
    </row>
    <row r="17" spans="1:16" ht="15" customHeight="1">
      <c r="A17" s="251" t="s">
        <v>227</v>
      </c>
      <c r="B17" s="389" t="str">
        <f>+'6　衛生訓話'!A3</f>
        <v>日常の光景に  いつも不自然さを感じましょう</v>
      </c>
      <c r="C17" s="253"/>
      <c r="D17" s="253"/>
      <c r="E17" s="253"/>
      <c r="F17" s="260"/>
      <c r="G17" s="253"/>
      <c r="H17" s="253"/>
      <c r="I17" s="114"/>
    </row>
    <row r="18" spans="1:16" ht="15" customHeight="1">
      <c r="A18" s="251" t="s">
        <v>136</v>
      </c>
      <c r="B18" s="253" t="str">
        <f>+'6　新型コロナウイルス情報'!C4</f>
        <v>今週の新型コロナ 新規感染者数　世界で114万人(対前週の増減 : 6万人減少)</v>
      </c>
      <c r="C18" s="253"/>
      <c r="D18" s="253"/>
      <c r="E18" s="253"/>
      <c r="F18" s="253" t="s">
        <v>21</v>
      </c>
      <c r="G18" s="253"/>
      <c r="H18" s="253"/>
      <c r="I18" s="114"/>
      <c r="P18" t="s">
        <v>471</v>
      </c>
    </row>
    <row r="19" spans="1:16" ht="15" customHeight="1">
      <c r="A19" s="251" t="s">
        <v>194</v>
      </c>
      <c r="B19" s="479" t="s">
        <v>294</v>
      </c>
      <c r="C19" s="253"/>
      <c r="D19" s="253"/>
      <c r="E19" s="253"/>
      <c r="F19" s="253"/>
      <c r="G19" s="253"/>
      <c r="H19" s="253"/>
      <c r="I19" s="114"/>
      <c r="L19" t="s">
        <v>475</v>
      </c>
    </row>
    <row r="20" spans="1:16">
      <c r="A20" s="210" t="s">
        <v>123</v>
      </c>
      <c r="B20" s="211"/>
      <c r="C20" s="211"/>
      <c r="D20" s="211"/>
      <c r="E20" s="211"/>
      <c r="F20" s="211"/>
      <c r="G20" s="211"/>
      <c r="H20" s="211"/>
      <c r="I20" s="114"/>
    </row>
    <row r="21" spans="1:16">
      <c r="A21" s="208" t="s">
        <v>21</v>
      </c>
      <c r="B21" s="209"/>
      <c r="C21" s="209"/>
      <c r="D21" s="209"/>
      <c r="E21" s="209"/>
      <c r="F21" s="209"/>
      <c r="G21" s="209"/>
      <c r="H21" s="209"/>
      <c r="I21" s="114"/>
    </row>
    <row r="22" spans="1:16">
      <c r="A22" s="115" t="s">
        <v>133</v>
      </c>
      <c r="I22" s="114"/>
    </row>
    <row r="23" spans="1:16">
      <c r="A23" s="114"/>
      <c r="I23" s="114"/>
    </row>
    <row r="24" spans="1:16">
      <c r="A24" s="114"/>
      <c r="I24" s="114"/>
    </row>
    <row r="25" spans="1:16">
      <c r="A25" s="114"/>
      <c r="I25" s="114"/>
    </row>
    <row r="26" spans="1:16">
      <c r="A26" s="114"/>
      <c r="I26" s="114"/>
    </row>
    <row r="27" spans="1:16">
      <c r="A27" s="114"/>
      <c r="I27" s="114"/>
    </row>
    <row r="28" spans="1:16">
      <c r="A28" s="114"/>
      <c r="I28" s="114"/>
    </row>
    <row r="29" spans="1:16">
      <c r="A29" s="114"/>
      <c r="I29" s="114"/>
    </row>
    <row r="30" spans="1:16">
      <c r="A30" s="114"/>
      <c r="I30" s="114"/>
    </row>
    <row r="31" spans="1:16">
      <c r="A31" s="114"/>
      <c r="I31" s="114"/>
    </row>
    <row r="32" spans="1:16">
      <c r="A32" s="114"/>
      <c r="I32" s="114"/>
    </row>
    <row r="33" spans="1:9" ht="13.8" thickBot="1">
      <c r="A33" s="116"/>
      <c r="B33" s="117"/>
      <c r="C33" s="117"/>
      <c r="D33" s="117"/>
      <c r="E33" s="117"/>
      <c r="F33" s="117"/>
      <c r="G33" s="117"/>
      <c r="H33" s="117"/>
      <c r="I33" s="114"/>
    </row>
    <row r="34" spans="1:9" ht="13.8" thickTop="1"/>
    <row r="37" spans="1:9" ht="24.6">
      <c r="A37" s="142" t="s">
        <v>157</v>
      </c>
    </row>
    <row r="38" spans="1:9" ht="40.5" customHeight="1">
      <c r="A38" s="581" t="s">
        <v>158</v>
      </c>
      <c r="B38" s="581"/>
      <c r="C38" s="581"/>
      <c r="D38" s="581"/>
      <c r="E38" s="581"/>
      <c r="F38" s="581"/>
      <c r="G38" s="581"/>
    </row>
    <row r="39" spans="1:9" ht="30.75" customHeight="1">
      <c r="A39" s="585" t="s">
        <v>159</v>
      </c>
      <c r="B39" s="585"/>
      <c r="C39" s="585"/>
      <c r="D39" s="585"/>
      <c r="E39" s="585"/>
      <c r="F39" s="585"/>
      <c r="G39" s="585"/>
    </row>
    <row r="40" spans="1:9" ht="15">
      <c r="A40" s="143"/>
    </row>
    <row r="41" spans="1:9" ht="69.75" customHeight="1">
      <c r="A41" s="583" t="s">
        <v>167</v>
      </c>
      <c r="B41" s="583"/>
      <c r="C41" s="583"/>
      <c r="D41" s="583"/>
      <c r="E41" s="583"/>
      <c r="F41" s="583"/>
      <c r="G41" s="583"/>
    </row>
    <row r="42" spans="1:9" ht="35.25" customHeight="1">
      <c r="A42" s="585" t="s">
        <v>160</v>
      </c>
      <c r="B42" s="585"/>
      <c r="C42" s="585"/>
      <c r="D42" s="585"/>
      <c r="E42" s="585"/>
      <c r="F42" s="585"/>
      <c r="G42" s="585"/>
    </row>
    <row r="43" spans="1:9" ht="59.25" customHeight="1">
      <c r="A43" s="583" t="s">
        <v>161</v>
      </c>
      <c r="B43" s="583"/>
      <c r="C43" s="583"/>
      <c r="D43" s="583"/>
      <c r="E43" s="583"/>
      <c r="F43" s="583"/>
      <c r="G43" s="583"/>
    </row>
    <row r="44" spans="1:9" ht="15">
      <c r="A44" s="144"/>
    </row>
    <row r="45" spans="1:9" ht="27.75" customHeight="1">
      <c r="A45" s="584" t="s">
        <v>162</v>
      </c>
      <c r="B45" s="584"/>
      <c r="C45" s="584"/>
      <c r="D45" s="584"/>
      <c r="E45" s="584"/>
      <c r="F45" s="584"/>
      <c r="G45" s="584"/>
    </row>
    <row r="46" spans="1:9" ht="53.25" customHeight="1">
      <c r="A46" s="582" t="s">
        <v>168</v>
      </c>
      <c r="B46" s="583"/>
      <c r="C46" s="583"/>
      <c r="D46" s="583"/>
      <c r="E46" s="583"/>
      <c r="F46" s="583"/>
      <c r="G46" s="583"/>
    </row>
    <row r="47" spans="1:9" ht="15">
      <c r="A47" s="144"/>
    </row>
    <row r="48" spans="1:9" ht="32.25" customHeight="1">
      <c r="A48" s="584" t="s">
        <v>163</v>
      </c>
      <c r="B48" s="584"/>
      <c r="C48" s="584"/>
      <c r="D48" s="584"/>
      <c r="E48" s="584"/>
      <c r="F48" s="584"/>
      <c r="G48" s="584"/>
    </row>
    <row r="49" spans="1:7" ht="15">
      <c r="A49" s="143"/>
    </row>
    <row r="50" spans="1:7" ht="87" customHeight="1">
      <c r="A50" s="582" t="s">
        <v>169</v>
      </c>
      <c r="B50" s="583"/>
      <c r="C50" s="583"/>
      <c r="D50" s="583"/>
      <c r="E50" s="583"/>
      <c r="F50" s="583"/>
      <c r="G50" s="583"/>
    </row>
    <row r="51" spans="1:7" ht="15">
      <c r="A51" s="144"/>
    </row>
    <row r="52" spans="1:7" ht="32.25" customHeight="1">
      <c r="A52" s="584" t="s">
        <v>164</v>
      </c>
      <c r="B52" s="584"/>
      <c r="C52" s="584"/>
      <c r="D52" s="584"/>
      <c r="E52" s="584"/>
      <c r="F52" s="584"/>
      <c r="G52" s="584"/>
    </row>
    <row r="53" spans="1:7" ht="29.25" customHeight="1">
      <c r="A53" s="583" t="s">
        <v>165</v>
      </c>
      <c r="B53" s="583"/>
      <c r="C53" s="583"/>
      <c r="D53" s="583"/>
      <c r="E53" s="583"/>
      <c r="F53" s="583"/>
      <c r="G53" s="583"/>
    </row>
    <row r="54" spans="1:7" ht="15">
      <c r="A54" s="144"/>
    </row>
    <row r="55" spans="1:7" s="129" customFormat="1" ht="110.25" customHeight="1">
      <c r="A55" s="586" t="s">
        <v>170</v>
      </c>
      <c r="B55" s="587"/>
      <c r="C55" s="587"/>
      <c r="D55" s="587"/>
      <c r="E55" s="587"/>
      <c r="F55" s="587"/>
      <c r="G55" s="587"/>
    </row>
    <row r="56" spans="1:7" ht="34.5" customHeight="1">
      <c r="A56" s="585" t="s">
        <v>166</v>
      </c>
      <c r="B56" s="585"/>
      <c r="C56" s="585"/>
      <c r="D56" s="585"/>
      <c r="E56" s="585"/>
      <c r="F56" s="585"/>
      <c r="G56" s="585"/>
    </row>
    <row r="57" spans="1:7" ht="114" customHeight="1">
      <c r="A57" s="582" t="s">
        <v>171</v>
      </c>
      <c r="B57" s="583"/>
      <c r="C57" s="583"/>
      <c r="D57" s="583"/>
      <c r="E57" s="583"/>
      <c r="F57" s="583"/>
      <c r="G57" s="583"/>
    </row>
    <row r="58" spans="1:7" ht="109.5" customHeight="1">
      <c r="A58" s="583"/>
      <c r="B58" s="583"/>
      <c r="C58" s="583"/>
      <c r="D58" s="583"/>
      <c r="E58" s="583"/>
      <c r="F58" s="583"/>
      <c r="G58" s="583"/>
    </row>
    <row r="59" spans="1:7" ht="15">
      <c r="A59" s="144"/>
    </row>
    <row r="60" spans="1:7" s="141" customFormat="1" ht="57.75" customHeight="1">
      <c r="A60" s="583"/>
      <c r="B60" s="583"/>
      <c r="C60" s="583"/>
      <c r="D60" s="583"/>
      <c r="E60" s="583"/>
      <c r="F60" s="583"/>
      <c r="G60" s="583"/>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8"/>
  <sheetViews>
    <sheetView view="pageBreakPreview" zoomScale="85" zoomScaleNormal="100" zoomScaleSheetLayoutView="85" workbookViewId="0">
      <selection activeCell="G7" sqref="G7"/>
    </sheetView>
  </sheetViews>
  <sheetFormatPr defaultColWidth="9" defaultRowHeight="13.2"/>
  <cols>
    <col min="1" max="1" width="21.33203125" style="42" customWidth="1"/>
    <col min="2" max="2" width="19.77734375" style="42" customWidth="1"/>
    <col min="3" max="3" width="80.21875" style="357"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371" t="s">
        <v>300</v>
      </c>
      <c r="B1" s="372" t="s">
        <v>221</v>
      </c>
      <c r="C1" s="562" t="s">
        <v>369</v>
      </c>
      <c r="D1" s="373" t="s">
        <v>25</v>
      </c>
      <c r="E1" s="374" t="s">
        <v>26</v>
      </c>
    </row>
    <row r="2" spans="1:5" s="119" customFormat="1" ht="22.95" customHeight="1">
      <c r="A2" s="468" t="s">
        <v>310</v>
      </c>
      <c r="B2" s="469" t="s">
        <v>311</v>
      </c>
      <c r="C2" s="558" t="s">
        <v>358</v>
      </c>
      <c r="D2" s="470">
        <v>44973</v>
      </c>
      <c r="E2" s="471">
        <v>44974</v>
      </c>
    </row>
    <row r="3" spans="1:5" s="119" customFormat="1" ht="22.95" customHeight="1">
      <c r="A3" s="468" t="s">
        <v>312</v>
      </c>
      <c r="B3" s="469" t="s">
        <v>313</v>
      </c>
      <c r="C3" s="561" t="s">
        <v>359</v>
      </c>
      <c r="D3" s="470">
        <v>44971</v>
      </c>
      <c r="E3" s="471">
        <v>44974</v>
      </c>
    </row>
    <row r="4" spans="1:5" s="119" customFormat="1" ht="22.95" customHeight="1">
      <c r="A4" s="468" t="s">
        <v>314</v>
      </c>
      <c r="B4" s="469" t="s">
        <v>315</v>
      </c>
      <c r="C4" s="559" t="s">
        <v>360</v>
      </c>
      <c r="D4" s="470">
        <v>44972</v>
      </c>
      <c r="E4" s="471">
        <v>44974</v>
      </c>
    </row>
    <row r="5" spans="1:5" s="119" customFormat="1" ht="22.95" customHeight="1">
      <c r="A5" s="468" t="s">
        <v>316</v>
      </c>
      <c r="B5" s="469" t="s">
        <v>317</v>
      </c>
      <c r="C5" s="558" t="s">
        <v>361</v>
      </c>
      <c r="D5" s="470">
        <v>44973</v>
      </c>
      <c r="E5" s="471">
        <v>44973</v>
      </c>
    </row>
    <row r="6" spans="1:5" s="119" customFormat="1" ht="22.95" customHeight="1">
      <c r="A6" s="468" t="s">
        <v>316</v>
      </c>
      <c r="B6" s="469" t="s">
        <v>318</v>
      </c>
      <c r="C6" s="559" t="s">
        <v>362</v>
      </c>
      <c r="D6" s="470">
        <v>44972</v>
      </c>
      <c r="E6" s="471">
        <v>44973</v>
      </c>
    </row>
    <row r="7" spans="1:5" s="119" customFormat="1" ht="22.95" customHeight="1">
      <c r="A7" s="468" t="s">
        <v>316</v>
      </c>
      <c r="B7" s="469" t="s">
        <v>319</v>
      </c>
      <c r="C7" s="560" t="s">
        <v>363</v>
      </c>
      <c r="D7" s="470">
        <v>44972</v>
      </c>
      <c r="E7" s="471">
        <v>44973</v>
      </c>
    </row>
    <row r="8" spans="1:5" s="119" customFormat="1" ht="22.95" customHeight="1">
      <c r="A8" s="503" t="s">
        <v>314</v>
      </c>
      <c r="B8" s="469" t="s">
        <v>320</v>
      </c>
      <c r="C8" s="559" t="s">
        <v>364</v>
      </c>
      <c r="D8" s="470">
        <v>44972</v>
      </c>
      <c r="E8" s="504">
        <v>44973</v>
      </c>
    </row>
    <row r="9" spans="1:5" s="119" customFormat="1" ht="22.95" customHeight="1">
      <c r="A9" s="503" t="s">
        <v>316</v>
      </c>
      <c r="B9" s="469" t="s">
        <v>321</v>
      </c>
      <c r="C9" s="561" t="s">
        <v>365</v>
      </c>
      <c r="D9" s="470">
        <v>44972</v>
      </c>
      <c r="E9" s="504">
        <v>44973</v>
      </c>
    </row>
    <row r="10" spans="1:5" s="119" customFormat="1" ht="22.95" customHeight="1">
      <c r="A10" s="503" t="s">
        <v>316</v>
      </c>
      <c r="B10" s="469" t="s">
        <v>322</v>
      </c>
      <c r="C10" s="558" t="s">
        <v>366</v>
      </c>
      <c r="D10" s="470">
        <v>44972</v>
      </c>
      <c r="E10" s="504">
        <v>44973</v>
      </c>
    </row>
    <row r="11" spans="1:5" s="119" customFormat="1" ht="22.95" customHeight="1">
      <c r="A11" s="503" t="s">
        <v>316</v>
      </c>
      <c r="B11" s="469" t="s">
        <v>323</v>
      </c>
      <c r="C11" s="559" t="s">
        <v>367</v>
      </c>
      <c r="D11" s="470">
        <v>44972</v>
      </c>
      <c r="E11" s="504">
        <v>44973</v>
      </c>
    </row>
    <row r="12" spans="1:5" s="119" customFormat="1" ht="22.95" customHeight="1">
      <c r="A12" s="503" t="s">
        <v>316</v>
      </c>
      <c r="B12" s="469" t="s">
        <v>324</v>
      </c>
      <c r="C12" s="559" t="s">
        <v>368</v>
      </c>
      <c r="D12" s="470">
        <v>44972</v>
      </c>
      <c r="E12" s="504">
        <v>44973</v>
      </c>
    </row>
    <row r="13" spans="1:5" s="119" customFormat="1" ht="22.95" customHeight="1">
      <c r="A13" s="503" t="s">
        <v>316</v>
      </c>
      <c r="B13" s="469" t="s">
        <v>325</v>
      </c>
      <c r="C13" s="560" t="s">
        <v>326</v>
      </c>
      <c r="D13" s="470">
        <v>44971</v>
      </c>
      <c r="E13" s="504">
        <v>44972</v>
      </c>
    </row>
    <row r="14" spans="1:5" s="119" customFormat="1" ht="22.95" customHeight="1">
      <c r="A14" s="503" t="s">
        <v>316</v>
      </c>
      <c r="B14" s="469" t="s">
        <v>327</v>
      </c>
      <c r="C14" s="559" t="s">
        <v>328</v>
      </c>
      <c r="D14" s="470">
        <v>44971</v>
      </c>
      <c r="E14" s="504">
        <v>44972</v>
      </c>
    </row>
    <row r="15" spans="1:5" s="119" customFormat="1" ht="22.95" customHeight="1">
      <c r="A15" s="503" t="s">
        <v>316</v>
      </c>
      <c r="B15" s="469" t="s">
        <v>329</v>
      </c>
      <c r="C15" s="558" t="s">
        <v>330</v>
      </c>
      <c r="D15" s="470">
        <v>44971</v>
      </c>
      <c r="E15" s="504">
        <v>44972</v>
      </c>
    </row>
    <row r="16" spans="1:5" s="119" customFormat="1" ht="22.95" customHeight="1">
      <c r="A16" s="503" t="s">
        <v>316</v>
      </c>
      <c r="B16" s="469" t="s">
        <v>331</v>
      </c>
      <c r="C16" s="558" t="s">
        <v>332</v>
      </c>
      <c r="D16" s="470">
        <v>44971</v>
      </c>
      <c r="E16" s="504">
        <v>44972</v>
      </c>
    </row>
    <row r="17" spans="1:5" s="119" customFormat="1" ht="22.95" customHeight="1">
      <c r="A17" s="503" t="s">
        <v>314</v>
      </c>
      <c r="B17" s="469" t="s">
        <v>333</v>
      </c>
      <c r="C17" s="558" t="s">
        <v>334</v>
      </c>
      <c r="D17" s="470">
        <v>44971</v>
      </c>
      <c r="E17" s="504">
        <v>44972</v>
      </c>
    </row>
    <row r="18" spans="1:5" s="119" customFormat="1" ht="22.95" customHeight="1">
      <c r="A18" s="503" t="s">
        <v>314</v>
      </c>
      <c r="B18" s="469" t="s">
        <v>335</v>
      </c>
      <c r="C18" s="558" t="s">
        <v>336</v>
      </c>
      <c r="D18" s="470">
        <v>44971</v>
      </c>
      <c r="E18" s="504">
        <v>44972</v>
      </c>
    </row>
    <row r="19" spans="1:5" s="119" customFormat="1" ht="22.95" customHeight="1">
      <c r="A19" s="503" t="s">
        <v>316</v>
      </c>
      <c r="B19" s="469" t="s">
        <v>337</v>
      </c>
      <c r="C19" s="560" t="s">
        <v>338</v>
      </c>
      <c r="D19" s="470">
        <v>44971</v>
      </c>
      <c r="E19" s="504">
        <v>44972</v>
      </c>
    </row>
    <row r="20" spans="1:5" s="119" customFormat="1" ht="22.95" customHeight="1">
      <c r="A20" s="503" t="s">
        <v>310</v>
      </c>
      <c r="B20" s="469" t="s">
        <v>339</v>
      </c>
      <c r="C20" s="559" t="s">
        <v>340</v>
      </c>
      <c r="D20" s="470">
        <v>44970</v>
      </c>
      <c r="E20" s="504">
        <v>44971</v>
      </c>
    </row>
    <row r="21" spans="1:5" s="119" customFormat="1" ht="22.95" customHeight="1">
      <c r="A21" s="503" t="s">
        <v>316</v>
      </c>
      <c r="B21" s="469" t="s">
        <v>341</v>
      </c>
      <c r="C21" s="561" t="s">
        <v>342</v>
      </c>
      <c r="D21" s="470">
        <v>44970</v>
      </c>
      <c r="E21" s="504">
        <v>44971</v>
      </c>
    </row>
    <row r="22" spans="1:5" s="119" customFormat="1" ht="22.95" customHeight="1">
      <c r="A22" s="503" t="s">
        <v>316</v>
      </c>
      <c r="B22" s="469" t="s">
        <v>343</v>
      </c>
      <c r="C22" s="559" t="s">
        <v>344</v>
      </c>
      <c r="D22" s="470">
        <v>44970</v>
      </c>
      <c r="E22" s="504">
        <v>44971</v>
      </c>
    </row>
    <row r="23" spans="1:5" s="119" customFormat="1" ht="22.95" customHeight="1">
      <c r="A23" s="503" t="s">
        <v>310</v>
      </c>
      <c r="B23" s="469" t="s">
        <v>345</v>
      </c>
      <c r="C23" s="559" t="s">
        <v>346</v>
      </c>
      <c r="D23" s="470">
        <v>44970</v>
      </c>
      <c r="E23" s="504">
        <v>44970</v>
      </c>
    </row>
    <row r="24" spans="1:5" s="119" customFormat="1" ht="22.95" customHeight="1">
      <c r="A24" s="503" t="s">
        <v>316</v>
      </c>
      <c r="B24" s="469" t="s">
        <v>347</v>
      </c>
      <c r="C24" s="560" t="s">
        <v>348</v>
      </c>
      <c r="D24" s="470">
        <v>44970</v>
      </c>
      <c r="E24" s="504">
        <v>44970</v>
      </c>
    </row>
    <row r="25" spans="1:5" s="119" customFormat="1" ht="22.95" customHeight="1">
      <c r="A25" s="503" t="s">
        <v>316</v>
      </c>
      <c r="B25" s="469" t="s">
        <v>349</v>
      </c>
      <c r="C25" s="469" t="s">
        <v>350</v>
      </c>
      <c r="D25" s="470">
        <v>44970</v>
      </c>
      <c r="E25" s="504">
        <v>44970</v>
      </c>
    </row>
    <row r="26" spans="1:5" s="119" customFormat="1" ht="22.95" customHeight="1">
      <c r="A26" s="503" t="s">
        <v>316</v>
      </c>
      <c r="B26" s="469" t="s">
        <v>349</v>
      </c>
      <c r="C26" s="559" t="s">
        <v>351</v>
      </c>
      <c r="D26" s="470">
        <v>44967</v>
      </c>
      <c r="E26" s="504">
        <v>44970</v>
      </c>
    </row>
    <row r="27" spans="1:5" s="119" customFormat="1" ht="22.95" customHeight="1">
      <c r="A27" s="503" t="s">
        <v>312</v>
      </c>
      <c r="B27" s="469" t="s">
        <v>352</v>
      </c>
      <c r="C27" s="559" t="s">
        <v>353</v>
      </c>
      <c r="D27" s="470">
        <v>44967</v>
      </c>
      <c r="E27" s="504">
        <v>44970</v>
      </c>
    </row>
    <row r="28" spans="1:5" s="119" customFormat="1" ht="22.95" customHeight="1">
      <c r="A28" s="503" t="s">
        <v>316</v>
      </c>
      <c r="B28" s="469" t="s">
        <v>343</v>
      </c>
      <c r="C28" s="561" t="s">
        <v>354</v>
      </c>
      <c r="D28" s="470">
        <v>44967</v>
      </c>
      <c r="E28" s="504">
        <v>44970</v>
      </c>
    </row>
    <row r="29" spans="1:5" s="119" customFormat="1" ht="22.95" customHeight="1">
      <c r="A29" s="503" t="s">
        <v>314</v>
      </c>
      <c r="B29" s="469" t="s">
        <v>355</v>
      </c>
      <c r="C29" s="560" t="s">
        <v>356</v>
      </c>
      <c r="D29" s="470">
        <v>44967</v>
      </c>
      <c r="E29" s="504">
        <v>44970</v>
      </c>
    </row>
    <row r="30" spans="1:5" s="119" customFormat="1" ht="22.95" customHeight="1">
      <c r="A30" s="503" t="s">
        <v>314</v>
      </c>
      <c r="B30" s="469" t="s">
        <v>66</v>
      </c>
      <c r="C30" s="561" t="s">
        <v>357</v>
      </c>
      <c r="D30" s="470">
        <v>44967</v>
      </c>
      <c r="E30" s="504">
        <v>44970</v>
      </c>
    </row>
    <row r="31" spans="1:5" s="119" customFormat="1" ht="22.95" customHeight="1">
      <c r="A31" s="503"/>
      <c r="B31" s="469"/>
      <c r="C31" s="469"/>
      <c r="D31" s="470"/>
      <c r="E31" s="504"/>
    </row>
    <row r="32" spans="1:5" s="119" customFormat="1" ht="22.95" customHeight="1">
      <c r="A32" s="468"/>
      <c r="B32" s="469"/>
      <c r="C32" s="469"/>
      <c r="D32" s="470"/>
      <c r="E32" s="471"/>
    </row>
    <row r="33" spans="1:11" ht="18.75" customHeight="1">
      <c r="A33" s="1"/>
      <c r="B33" s="1"/>
      <c r="C33" s="119"/>
      <c r="D33" s="162"/>
      <c r="E33" s="162"/>
    </row>
    <row r="34" spans="1:11" ht="16.2" customHeight="1">
      <c r="A34" s="39"/>
      <c r="B34" s="40"/>
      <c r="C34" s="355" t="s">
        <v>263</v>
      </c>
      <c r="D34" s="41"/>
      <c r="E34" s="41"/>
    </row>
    <row r="35" spans="1:11" ht="16.2" customHeight="1">
      <c r="A35" s="1"/>
      <c r="B35" s="1"/>
      <c r="C35" s="119"/>
      <c r="D35" s="1"/>
      <c r="E35" s="1"/>
    </row>
    <row r="36" spans="1:11" ht="20.25" customHeight="1">
      <c r="A36" s="449"/>
      <c r="B36" s="450"/>
      <c r="C36" s="355"/>
      <c r="D36" s="451"/>
      <c r="E36" s="451"/>
      <c r="J36" s="162"/>
      <c r="K36" s="162"/>
    </row>
    <row r="37" spans="1:11">
      <c r="A37" s="356" t="s">
        <v>172</v>
      </c>
      <c r="B37" s="356"/>
      <c r="C37" s="356"/>
      <c r="D37" s="452"/>
      <c r="E37" s="452"/>
    </row>
    <row r="38" spans="1:11">
      <c r="A38" s="790" t="s">
        <v>27</v>
      </c>
      <c r="B38" s="790"/>
      <c r="C38" s="790"/>
      <c r="D38" s="453"/>
      <c r="E38" s="453"/>
    </row>
  </sheetData>
  <mergeCells count="1">
    <mergeCell ref="A38:C38"/>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1019"/>
  <sheetViews>
    <sheetView topLeftCell="A8" zoomScale="91" zoomScaleNormal="91" zoomScaleSheetLayoutView="100" workbookViewId="0">
      <selection activeCell="A11" sqref="A11:N11"/>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811" t="s">
        <v>301</v>
      </c>
      <c r="B1" s="812"/>
      <c r="C1" s="812"/>
      <c r="D1" s="812"/>
      <c r="E1" s="812"/>
      <c r="F1" s="812"/>
      <c r="G1" s="812"/>
      <c r="H1" s="812"/>
      <c r="I1" s="812"/>
      <c r="J1" s="812"/>
      <c r="K1" s="812"/>
      <c r="L1" s="812"/>
      <c r="M1" s="812"/>
      <c r="N1" s="813"/>
    </row>
    <row r="2" spans="1:16" ht="47.4" customHeight="1">
      <c r="A2" s="814" t="s">
        <v>424</v>
      </c>
      <c r="B2" s="815"/>
      <c r="C2" s="815"/>
      <c r="D2" s="815"/>
      <c r="E2" s="815"/>
      <c r="F2" s="815"/>
      <c r="G2" s="815"/>
      <c r="H2" s="815"/>
      <c r="I2" s="815"/>
      <c r="J2" s="815"/>
      <c r="K2" s="815"/>
      <c r="L2" s="815"/>
      <c r="M2" s="815"/>
      <c r="N2" s="816"/>
    </row>
    <row r="3" spans="1:16" ht="298.2" customHeight="1" thickBot="1">
      <c r="A3" s="817" t="s">
        <v>425</v>
      </c>
      <c r="B3" s="818"/>
      <c r="C3" s="818"/>
      <c r="D3" s="818"/>
      <c r="E3" s="818"/>
      <c r="F3" s="818"/>
      <c r="G3" s="818"/>
      <c r="H3" s="818"/>
      <c r="I3" s="818"/>
      <c r="J3" s="818"/>
      <c r="K3" s="818"/>
      <c r="L3" s="818"/>
      <c r="M3" s="818"/>
      <c r="N3" s="819"/>
      <c r="P3" s="428" t="s">
        <v>245</v>
      </c>
    </row>
    <row r="4" spans="1:16" ht="54.6" customHeight="1">
      <c r="A4" s="823" t="s">
        <v>426</v>
      </c>
      <c r="B4" s="824"/>
      <c r="C4" s="824"/>
      <c r="D4" s="824"/>
      <c r="E4" s="824"/>
      <c r="F4" s="824"/>
      <c r="G4" s="824"/>
      <c r="H4" s="824"/>
      <c r="I4" s="824"/>
      <c r="J4" s="824"/>
      <c r="K4" s="824"/>
      <c r="L4" s="824"/>
      <c r="M4" s="824"/>
      <c r="N4" s="825"/>
    </row>
    <row r="5" spans="1:16" ht="93" customHeight="1" thickBot="1">
      <c r="A5" s="820" t="s">
        <v>427</v>
      </c>
      <c r="B5" s="821"/>
      <c r="C5" s="821"/>
      <c r="D5" s="821"/>
      <c r="E5" s="821"/>
      <c r="F5" s="821"/>
      <c r="G5" s="821"/>
      <c r="H5" s="821"/>
      <c r="I5" s="821"/>
      <c r="J5" s="821"/>
      <c r="K5" s="821"/>
      <c r="L5" s="821"/>
      <c r="M5" s="821"/>
      <c r="N5" s="822"/>
    </row>
    <row r="6" spans="1:16" ht="54.6" customHeight="1" thickBot="1">
      <c r="A6" s="791" t="s">
        <v>428</v>
      </c>
      <c r="B6" s="792"/>
      <c r="C6" s="792"/>
      <c r="D6" s="792"/>
      <c r="E6" s="792"/>
      <c r="F6" s="792"/>
      <c r="G6" s="792"/>
      <c r="H6" s="792"/>
      <c r="I6" s="792"/>
      <c r="J6" s="792"/>
      <c r="K6" s="792"/>
      <c r="L6" s="792"/>
      <c r="M6" s="792"/>
      <c r="N6" s="793"/>
    </row>
    <row r="7" spans="1:16" ht="169.8" customHeight="1" thickBot="1">
      <c r="A7" s="794" t="s">
        <v>429</v>
      </c>
      <c r="B7" s="795"/>
      <c r="C7" s="795"/>
      <c r="D7" s="795"/>
      <c r="E7" s="795"/>
      <c r="F7" s="795"/>
      <c r="G7" s="795"/>
      <c r="H7" s="795"/>
      <c r="I7" s="795"/>
      <c r="J7" s="795"/>
      <c r="K7" s="795"/>
      <c r="L7" s="795"/>
      <c r="M7" s="795"/>
      <c r="N7" s="796"/>
      <c r="O7" s="44"/>
    </row>
    <row r="8" spans="1:16" ht="50.4" customHeight="1" thickBot="1">
      <c r="A8" s="799" t="s">
        <v>430</v>
      </c>
      <c r="B8" s="800"/>
      <c r="C8" s="800"/>
      <c r="D8" s="800"/>
      <c r="E8" s="800"/>
      <c r="F8" s="800"/>
      <c r="G8" s="800"/>
      <c r="H8" s="800"/>
      <c r="I8" s="800"/>
      <c r="J8" s="800"/>
      <c r="K8" s="800"/>
      <c r="L8" s="800"/>
      <c r="M8" s="800"/>
      <c r="N8" s="801"/>
      <c r="O8" s="47"/>
    </row>
    <row r="9" spans="1:16" ht="265.8" customHeight="1" thickBot="1">
      <c r="A9" s="802" t="s">
        <v>431</v>
      </c>
      <c r="B9" s="803"/>
      <c r="C9" s="803"/>
      <c r="D9" s="803"/>
      <c r="E9" s="803"/>
      <c r="F9" s="803"/>
      <c r="G9" s="803"/>
      <c r="H9" s="803"/>
      <c r="I9" s="803"/>
      <c r="J9" s="803"/>
      <c r="K9" s="803"/>
      <c r="L9" s="803"/>
      <c r="M9" s="803"/>
      <c r="N9" s="804"/>
      <c r="O9" s="47"/>
    </row>
    <row r="10" spans="1:16" s="119" customFormat="1" ht="50.4" customHeight="1">
      <c r="A10" s="805" t="s">
        <v>458</v>
      </c>
      <c r="B10" s="806"/>
      <c r="C10" s="806"/>
      <c r="D10" s="806"/>
      <c r="E10" s="806"/>
      <c r="F10" s="806"/>
      <c r="G10" s="806"/>
      <c r="H10" s="806"/>
      <c r="I10" s="806"/>
      <c r="J10" s="806"/>
      <c r="K10" s="806"/>
      <c r="L10" s="806"/>
      <c r="M10" s="806"/>
      <c r="N10" s="807"/>
      <c r="O10" s="379"/>
    </row>
    <row r="11" spans="1:16" s="119" customFormat="1" ht="126.6" customHeight="1" thickBot="1">
      <c r="A11" s="808" t="s">
        <v>459</v>
      </c>
      <c r="B11" s="809"/>
      <c r="C11" s="809"/>
      <c r="D11" s="809"/>
      <c r="E11" s="809"/>
      <c r="F11" s="809"/>
      <c r="G11" s="809"/>
      <c r="H11" s="809"/>
      <c r="I11" s="809"/>
      <c r="J11" s="809"/>
      <c r="K11" s="809"/>
      <c r="L11" s="809"/>
      <c r="M11" s="809"/>
      <c r="N11" s="810"/>
      <c r="O11" s="379"/>
    </row>
    <row r="12" spans="1:16" ht="22.8" customHeight="1">
      <c r="A12" s="798" t="s">
        <v>29</v>
      </c>
      <c r="B12" s="798"/>
      <c r="C12" s="798"/>
      <c r="D12" s="798"/>
      <c r="E12" s="798"/>
      <c r="F12" s="798"/>
      <c r="G12" s="798"/>
      <c r="H12" s="798"/>
      <c r="I12" s="798"/>
      <c r="J12" s="798"/>
      <c r="K12" s="798"/>
      <c r="L12" s="798"/>
      <c r="M12" s="798"/>
      <c r="N12" s="798"/>
    </row>
    <row r="13" spans="1:16" ht="40.200000000000003" customHeight="1">
      <c r="A13" s="758" t="s">
        <v>27</v>
      </c>
      <c r="B13" s="797"/>
      <c r="C13" s="797"/>
      <c r="D13" s="797"/>
      <c r="E13" s="797"/>
      <c r="F13" s="797"/>
      <c r="G13" s="797"/>
      <c r="H13" s="797"/>
      <c r="I13" s="797"/>
      <c r="J13" s="797"/>
      <c r="K13" s="797"/>
      <c r="L13" s="797"/>
      <c r="M13" s="797"/>
      <c r="N13" s="797"/>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c r="N42" s="1" t="s">
        <v>237</v>
      </c>
    </row>
    <row r="43" spans="14:14" ht="18.600000000000001" customHeight="1"/>
    <row r="44" spans="14:14" ht="18.600000000000001" customHeight="1"/>
    <row r="45" spans="14:14" ht="18.600000000000001" customHeight="1"/>
    <row r="46" spans="14:14" ht="18.600000000000001" customHeight="1"/>
    <row r="47" spans="14:14" ht="18.600000000000001" customHeight="1"/>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hyperlinks>
    <hyperlink ref="P3" r:id="rId1" display="https://zoom.us/webinar/register/WN_9-ciXs0sQT2yGdb79VBoLQ" xr:uid="{D23711C4-75FC-433D-9588-69B8A3DCF5A7}"/>
  </hyperlinks>
  <pageMargins left="0.7" right="0.7" top="0.75" bottom="0.75" header="0.3" footer="0.3"/>
  <pageSetup paperSize="9" scale="59" orientation="portrait" horizontalDpi="300" verticalDpi="300" r:id="rId2"/>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7"/>
  <sheetViews>
    <sheetView view="pageBreakPreview" zoomScale="95" zoomScaleNormal="75" zoomScaleSheetLayoutView="95" workbookViewId="0">
      <selection activeCell="A6" sqref="A6:A7"/>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3" s="42" customFormat="1" ht="46.2" customHeight="1" thickBot="1">
      <c r="A1" s="176" t="s">
        <v>303</v>
      </c>
      <c r="B1" s="45" t="s">
        <v>0</v>
      </c>
      <c r="C1" s="46" t="s">
        <v>2</v>
      </c>
    </row>
    <row r="2" spans="1:3" ht="40.799999999999997" customHeight="1">
      <c r="A2" s="438"/>
      <c r="B2" s="2"/>
      <c r="C2" s="826"/>
    </row>
    <row r="3" spans="1:3" ht="171" customHeight="1">
      <c r="A3" s="406"/>
      <c r="B3" s="48"/>
      <c r="C3" s="827"/>
    </row>
    <row r="4" spans="1:3" ht="31.8" customHeight="1" thickBot="1">
      <c r="A4" s="153"/>
      <c r="B4" s="1"/>
      <c r="C4" s="1"/>
    </row>
    <row r="5" spans="1:3" ht="41.4" customHeight="1" thickBot="1">
      <c r="A5" s="552"/>
      <c r="B5" s="2"/>
      <c r="C5" s="826"/>
    </row>
    <row r="6" spans="1:3" ht="177.6" customHeight="1">
      <c r="A6" s="544"/>
      <c r="B6" s="48"/>
      <c r="C6" s="827"/>
    </row>
    <row r="7" spans="1:3" ht="42.6" customHeight="1" thickBot="1">
      <c r="A7" s="410"/>
      <c r="B7" s="1"/>
      <c r="C7" s="1"/>
    </row>
    <row r="8" spans="1:3" ht="43.2" customHeight="1">
      <c r="A8" s="376" t="s">
        <v>292</v>
      </c>
      <c r="B8" s="221"/>
      <c r="C8" s="826"/>
    </row>
    <row r="9" spans="1:3" ht="331.2" customHeight="1" thickBot="1">
      <c r="A9" s="557" t="s">
        <v>302</v>
      </c>
      <c r="B9" s="222"/>
      <c r="C9" s="827"/>
    </row>
    <row r="10" spans="1:3" ht="39" customHeight="1" thickBot="1">
      <c r="A10" s="223" t="s">
        <v>293</v>
      </c>
      <c r="B10" s="1"/>
      <c r="C10" s="1"/>
    </row>
    <row r="11" spans="1:3" ht="42.6" hidden="1" customHeight="1">
      <c r="A11" s="407"/>
      <c r="B11" s="239"/>
      <c r="C11" s="239"/>
    </row>
    <row r="12" spans="1:3" ht="333" hidden="1" customHeight="1" thickBot="1">
      <c r="A12" s="408"/>
      <c r="B12" s="244"/>
      <c r="C12" s="244"/>
    </row>
    <row r="13" spans="1:3" ht="42.6" customHeight="1" thickBot="1">
      <c r="A13" s="153"/>
      <c r="B13" s="1"/>
      <c r="C13" s="1"/>
    </row>
    <row r="14" spans="1:3" ht="27.6" customHeight="1">
      <c r="A14" s="233"/>
      <c r="B14" s="1"/>
      <c r="C14" s="1"/>
    </row>
    <row r="15" spans="1:3" ht="39" customHeight="1">
      <c r="A15" s="1" t="s">
        <v>218</v>
      </c>
      <c r="B15" s="1"/>
      <c r="C15" s="1"/>
    </row>
    <row r="16" spans="1:3" ht="32.25" customHeight="1">
      <c r="A16" s="1" t="s">
        <v>219</v>
      </c>
      <c r="B16" s="1"/>
      <c r="C16" s="1"/>
    </row>
    <row r="17" ht="36.75" customHeight="1"/>
    <row r="18" ht="33" customHeight="1"/>
    <row r="19" ht="36.75" customHeight="1"/>
    <row r="20" ht="36.75" customHeight="1"/>
    <row r="21" ht="25.5" customHeight="1"/>
    <row r="22" ht="32.25" customHeight="1"/>
    <row r="23" ht="30.75" customHeight="1"/>
    <row r="24" ht="42.75" customHeight="1"/>
    <row r="25" ht="43.5" customHeight="1"/>
    <row r="26" ht="27.75" customHeight="1"/>
    <row r="27" ht="30.75" customHeight="1"/>
    <row r="28" ht="29.25" customHeight="1"/>
    <row r="29" ht="27" customHeight="1"/>
    <row r="30" ht="27" customHeight="1"/>
    <row r="31" ht="27" customHeight="1"/>
    <row r="32" ht="27" customHeight="1"/>
    <row r="33" ht="27" customHeight="1"/>
    <row r="34" ht="27" customHeight="1"/>
    <row r="35" ht="27" customHeight="1"/>
    <row r="36" ht="27" customHeight="1"/>
    <row r="37" ht="27" customHeight="1"/>
  </sheetData>
  <mergeCells count="3">
    <mergeCell ref="C2:C3"/>
    <mergeCell ref="C5:C6"/>
    <mergeCell ref="C8:C9"/>
  </mergeCells>
  <phoneticPr fontId="16"/>
  <hyperlinks>
    <hyperlink ref="A10" r:id="rId1" xr:uid="{6E5C1363-BA9D-4F92-B322-F3EA7682C083}"/>
  </hyperlinks>
  <pageMargins left="0" right="0" top="0.19685039370078741" bottom="0.39370078740157483" header="0" footer="0.19685039370078741"/>
  <pageSetup paperSize="8" scale="55"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U58"/>
  <sheetViews>
    <sheetView view="pageBreakPreview" topLeftCell="A7" zoomScaleNormal="100" zoomScaleSheetLayoutView="100" workbookViewId="0">
      <selection activeCell="U20" sqref="U19:U20"/>
    </sheetView>
  </sheetViews>
  <sheetFormatPr defaultRowHeight="13.2"/>
  <cols>
    <col min="9" max="9" width="8.88671875" customWidth="1"/>
    <col min="10" max="10" width="8.88671875" hidden="1" customWidth="1"/>
    <col min="11" max="11" width="0.77734375" customWidth="1"/>
  </cols>
  <sheetData>
    <row r="1" spans="1:19">
      <c r="A1" s="498"/>
      <c r="B1" s="498"/>
      <c r="C1" s="498"/>
      <c r="D1" s="498"/>
      <c r="E1" s="498"/>
      <c r="F1" s="498"/>
      <c r="G1" s="498"/>
      <c r="H1" s="498"/>
      <c r="I1" s="498"/>
      <c r="J1" s="498"/>
      <c r="K1" s="498"/>
      <c r="L1" s="498"/>
      <c r="M1" s="498"/>
      <c r="N1" s="498"/>
      <c r="O1" s="498"/>
      <c r="P1" s="498"/>
      <c r="Q1" s="498"/>
      <c r="R1" s="498"/>
      <c r="S1" s="427"/>
    </row>
    <row r="2" spans="1:19" ht="24.6">
      <c r="A2" s="498"/>
      <c r="B2" s="499"/>
      <c r="C2" s="500"/>
      <c r="D2" s="500"/>
      <c r="E2" s="500"/>
      <c r="F2" s="500"/>
      <c r="G2" s="500"/>
      <c r="H2" s="500"/>
      <c r="I2" s="500"/>
      <c r="J2" s="500"/>
      <c r="K2" s="500"/>
      <c r="L2" s="500"/>
      <c r="M2" s="500"/>
      <c r="N2" s="500"/>
      <c r="O2" s="500"/>
      <c r="P2" s="500"/>
      <c r="Q2" s="500"/>
      <c r="R2" s="500"/>
    </row>
    <row r="3" spans="1:19">
      <c r="A3" s="498"/>
      <c r="B3" s="498"/>
      <c r="C3" s="498"/>
      <c r="D3" s="498"/>
      <c r="E3" s="498"/>
      <c r="F3" s="498"/>
      <c r="G3" s="498"/>
      <c r="H3" s="498"/>
      <c r="I3" s="498"/>
      <c r="J3" s="498"/>
      <c r="K3" s="498"/>
      <c r="L3" s="498"/>
      <c r="M3" s="498"/>
      <c r="N3" s="498"/>
      <c r="O3" s="498"/>
      <c r="P3" s="498"/>
      <c r="Q3" s="498"/>
      <c r="R3" s="498"/>
    </row>
    <row r="4" spans="1:19" ht="13.2" customHeight="1">
      <c r="A4" s="498"/>
      <c r="B4" s="498"/>
      <c r="C4" s="498"/>
      <c r="D4" s="498"/>
      <c r="E4" s="498"/>
      <c r="F4" s="498"/>
      <c r="G4" s="498"/>
      <c r="H4" s="498"/>
      <c r="I4" s="589"/>
      <c r="J4" s="589"/>
      <c r="K4" s="589"/>
      <c r="L4" s="589"/>
      <c r="M4" s="589"/>
      <c r="N4" s="589"/>
      <c r="O4" s="589"/>
      <c r="P4" s="589"/>
      <c r="Q4" s="589"/>
      <c r="R4" s="589"/>
    </row>
    <row r="5" spans="1:19" ht="13.2" customHeight="1">
      <c r="A5" s="498"/>
      <c r="B5" s="498"/>
      <c r="C5" s="498"/>
      <c r="D5" s="498"/>
      <c r="E5" s="498"/>
      <c r="F5" s="498"/>
      <c r="G5" s="498"/>
      <c r="H5" s="498"/>
      <c r="I5" s="589"/>
      <c r="J5" s="589"/>
      <c r="K5" s="589"/>
      <c r="L5" s="589"/>
      <c r="M5" s="589"/>
      <c r="N5" s="589"/>
      <c r="O5" s="589"/>
      <c r="P5" s="589"/>
      <c r="Q5" s="589"/>
      <c r="R5" s="589"/>
    </row>
    <row r="6" spans="1:19" ht="13.2" customHeight="1">
      <c r="A6" s="498"/>
      <c r="B6" s="498"/>
      <c r="C6" s="498"/>
      <c r="D6" s="498"/>
      <c r="E6" s="498"/>
      <c r="F6" s="498"/>
      <c r="G6" s="498"/>
      <c r="H6" s="498"/>
      <c r="I6" s="589"/>
      <c r="J6" s="589"/>
      <c r="K6" s="589"/>
      <c r="L6" s="589"/>
      <c r="M6" s="589"/>
      <c r="N6" s="589"/>
      <c r="O6" s="589"/>
      <c r="P6" s="589"/>
      <c r="Q6" s="589"/>
      <c r="R6" s="589"/>
    </row>
    <row r="7" spans="1:19" ht="13.2" customHeight="1">
      <c r="A7" s="498"/>
      <c r="B7" s="498"/>
      <c r="C7" s="498"/>
      <c r="D7" s="498"/>
      <c r="E7" s="498"/>
      <c r="F7" s="498"/>
      <c r="G7" s="498"/>
      <c r="H7" s="498"/>
      <c r="I7" s="589"/>
      <c r="J7" s="589"/>
      <c r="K7" s="589"/>
      <c r="L7" s="589"/>
      <c r="M7" s="589"/>
      <c r="N7" s="589"/>
      <c r="O7" s="589"/>
      <c r="P7" s="589"/>
      <c r="Q7" s="589"/>
      <c r="R7" s="589"/>
    </row>
    <row r="8" spans="1:19" ht="13.2" customHeight="1">
      <c r="A8" s="498"/>
      <c r="B8" s="498"/>
      <c r="C8" s="498"/>
      <c r="D8" s="498"/>
      <c r="E8" s="498"/>
      <c r="F8" s="498"/>
      <c r="G8" s="498"/>
      <c r="H8" s="498"/>
      <c r="I8" s="589"/>
      <c r="J8" s="589"/>
      <c r="K8" s="589"/>
      <c r="L8" s="589"/>
      <c r="M8" s="589"/>
      <c r="N8" s="589"/>
      <c r="O8" s="589"/>
      <c r="P8" s="589"/>
      <c r="Q8" s="589"/>
      <c r="R8" s="589"/>
    </row>
    <row r="9" spans="1:19" ht="13.2" customHeight="1">
      <c r="A9" s="498"/>
      <c r="B9" s="498"/>
      <c r="C9" s="498"/>
      <c r="D9" s="498"/>
      <c r="E9" s="498"/>
      <c r="F9" s="498"/>
      <c r="G9" s="498"/>
      <c r="H9" s="498"/>
      <c r="I9" s="589"/>
      <c r="J9" s="589"/>
      <c r="K9" s="589"/>
      <c r="L9" s="589"/>
      <c r="M9" s="589"/>
      <c r="N9" s="589"/>
      <c r="O9" s="589"/>
      <c r="P9" s="589"/>
      <c r="Q9" s="589"/>
      <c r="R9" s="589"/>
    </row>
    <row r="10" spans="1:19">
      <c r="A10" s="498"/>
      <c r="B10" s="498"/>
      <c r="C10" s="498"/>
      <c r="D10" s="498"/>
      <c r="E10" s="498"/>
      <c r="F10" s="498"/>
      <c r="G10" s="498"/>
      <c r="H10" s="498"/>
      <c r="I10" s="498"/>
      <c r="J10" s="498"/>
      <c r="K10" s="498"/>
      <c r="L10" s="498"/>
      <c r="M10" s="498"/>
      <c r="N10" s="498"/>
      <c r="O10" s="498"/>
      <c r="P10" s="498"/>
      <c r="Q10" s="498"/>
      <c r="R10" s="498"/>
    </row>
    <row r="11" spans="1:19" ht="21" customHeight="1">
      <c r="A11" s="498"/>
      <c r="B11" s="498"/>
      <c r="C11" s="498"/>
      <c r="D11" s="498"/>
      <c r="E11" s="498"/>
      <c r="F11" s="498"/>
      <c r="G11" s="498"/>
      <c r="H11" s="498"/>
      <c r="I11" s="498"/>
      <c r="J11" s="498"/>
      <c r="K11" s="498"/>
      <c r="L11" s="498"/>
      <c r="M11" s="498"/>
      <c r="N11" s="498"/>
      <c r="O11" s="498"/>
      <c r="P11" s="498"/>
      <c r="Q11" s="498"/>
      <c r="R11" s="498"/>
    </row>
    <row r="12" spans="1:19" ht="13.2" customHeight="1">
      <c r="A12" s="498"/>
      <c r="B12" s="498"/>
      <c r="C12" s="498"/>
      <c r="D12" s="498"/>
      <c r="E12" s="498"/>
      <c r="F12" s="498"/>
      <c r="G12" s="498"/>
      <c r="H12" s="498"/>
      <c r="I12" s="498"/>
      <c r="J12" s="498"/>
      <c r="K12" s="498"/>
      <c r="L12" s="498"/>
      <c r="M12" s="498"/>
      <c r="N12" s="498"/>
      <c r="O12" s="498"/>
      <c r="P12" s="498"/>
      <c r="Q12" s="498"/>
      <c r="R12" s="498"/>
    </row>
    <row r="13" spans="1:19" ht="13.2" customHeight="1">
      <c r="A13" s="498"/>
      <c r="B13" s="498"/>
      <c r="C13" s="498"/>
      <c r="D13" s="498"/>
      <c r="E13" s="498"/>
      <c r="F13" s="498"/>
      <c r="G13" s="498"/>
      <c r="H13" s="498"/>
      <c r="I13" s="498"/>
      <c r="J13" s="498"/>
      <c r="K13" s="498"/>
      <c r="L13" s="498"/>
      <c r="M13" s="498"/>
      <c r="N13" s="498"/>
      <c r="O13" s="498"/>
      <c r="P13" s="498"/>
      <c r="Q13" s="498"/>
      <c r="R13" s="498"/>
    </row>
    <row r="14" spans="1:19">
      <c r="A14" s="498"/>
      <c r="B14" s="498"/>
      <c r="C14" s="498"/>
      <c r="D14" s="498"/>
      <c r="E14" s="498"/>
      <c r="F14" s="498"/>
      <c r="G14" s="498"/>
      <c r="H14" s="498"/>
      <c r="I14" s="498"/>
      <c r="J14" s="498"/>
      <c r="K14" s="498"/>
      <c r="L14" s="498"/>
      <c r="M14" s="498"/>
      <c r="N14" s="498"/>
      <c r="O14" s="498"/>
      <c r="P14" s="498"/>
      <c r="Q14" s="498"/>
      <c r="R14" s="498"/>
    </row>
    <row r="15" spans="1:19">
      <c r="A15" s="498"/>
      <c r="B15" s="498"/>
      <c r="C15" s="498"/>
      <c r="D15" s="498"/>
      <c r="E15" s="498"/>
      <c r="F15" s="498"/>
      <c r="G15" s="498"/>
      <c r="H15" s="498"/>
      <c r="I15" s="498"/>
      <c r="J15" s="498"/>
      <c r="K15" s="498"/>
      <c r="L15" s="498"/>
      <c r="M15" s="498"/>
      <c r="N15" s="498"/>
      <c r="O15" s="498"/>
      <c r="P15" s="498"/>
      <c r="Q15" s="498"/>
      <c r="R15" s="498"/>
    </row>
    <row r="16" spans="1:19">
      <c r="A16" s="498"/>
      <c r="B16" s="498"/>
      <c r="C16" s="498"/>
      <c r="D16" s="498"/>
      <c r="E16" s="498"/>
      <c r="F16" s="498"/>
      <c r="G16" s="498"/>
      <c r="H16" s="498"/>
      <c r="I16" s="498"/>
      <c r="J16" s="498"/>
      <c r="K16" s="498"/>
      <c r="L16" s="498"/>
      <c r="M16" s="498"/>
      <c r="N16" s="498"/>
      <c r="O16" s="498"/>
      <c r="P16" s="498"/>
      <c r="Q16" s="498"/>
      <c r="R16" s="498"/>
    </row>
    <row r="17" spans="1:21">
      <c r="A17" s="498"/>
      <c r="B17" s="588"/>
      <c r="C17" s="588"/>
      <c r="D17" s="588"/>
      <c r="E17" s="588"/>
      <c r="F17" s="588"/>
      <c r="G17" s="588"/>
      <c r="H17" s="588"/>
      <c r="I17" s="498"/>
      <c r="J17" s="498"/>
      <c r="K17" s="498"/>
      <c r="L17" s="498"/>
      <c r="M17" s="498"/>
      <c r="N17" s="498"/>
      <c r="O17" s="498"/>
      <c r="P17" s="498"/>
      <c r="Q17" s="498"/>
      <c r="R17" s="498"/>
      <c r="U17" s="428"/>
    </row>
    <row r="18" spans="1:21">
      <c r="A18" s="498"/>
      <c r="B18" s="588"/>
      <c r="C18" s="588"/>
      <c r="D18" s="588"/>
      <c r="E18" s="588"/>
      <c r="F18" s="588"/>
      <c r="G18" s="588"/>
      <c r="H18" s="588"/>
      <c r="I18" s="498"/>
      <c r="J18" s="498"/>
      <c r="K18" s="498"/>
      <c r="L18" s="498"/>
      <c r="M18" s="498"/>
      <c r="N18" s="498"/>
      <c r="O18" s="498"/>
      <c r="P18" s="498"/>
      <c r="Q18" s="498"/>
      <c r="R18" s="498"/>
    </row>
    <row r="19" spans="1:21">
      <c r="A19" s="498"/>
      <c r="B19" s="588"/>
      <c r="C19" s="588"/>
      <c r="D19" s="588"/>
      <c r="E19" s="588"/>
      <c r="F19" s="588"/>
      <c r="G19" s="588"/>
      <c r="H19" s="588"/>
      <c r="I19" s="498"/>
      <c r="J19" s="498"/>
      <c r="K19" s="498"/>
      <c r="L19" s="498"/>
      <c r="M19" s="498"/>
      <c r="N19" s="498"/>
      <c r="O19" s="498"/>
      <c r="P19" s="498"/>
      <c r="Q19" s="498"/>
      <c r="R19" s="498"/>
    </row>
    <row r="20" spans="1:21">
      <c r="A20" s="498"/>
      <c r="B20" s="588"/>
      <c r="C20" s="588"/>
      <c r="D20" s="588"/>
      <c r="E20" s="588"/>
      <c r="F20" s="588"/>
      <c r="G20" s="588"/>
      <c r="H20" s="588"/>
      <c r="I20" s="498"/>
      <c r="J20" s="498"/>
      <c r="K20" s="498"/>
      <c r="L20" s="498"/>
      <c r="M20" s="498"/>
      <c r="N20" s="498"/>
      <c r="O20" s="498"/>
      <c r="P20" s="498"/>
      <c r="Q20" s="498"/>
      <c r="R20" s="498"/>
    </row>
    <row r="21" spans="1:21">
      <c r="A21" s="498"/>
      <c r="B21" s="588"/>
      <c r="C21" s="588"/>
      <c r="D21" s="588"/>
      <c r="E21" s="588"/>
      <c r="F21" s="588"/>
      <c r="G21" s="588"/>
      <c r="H21" s="588"/>
      <c r="I21" s="498"/>
      <c r="J21" s="498"/>
      <c r="K21" s="498"/>
      <c r="L21" s="498"/>
      <c r="M21" s="498"/>
      <c r="N21" s="498"/>
      <c r="O21" s="498"/>
      <c r="P21" s="498"/>
      <c r="Q21" s="498"/>
      <c r="R21" s="498"/>
    </row>
    <row r="22" spans="1:21">
      <c r="A22" s="498"/>
      <c r="B22" s="588"/>
      <c r="C22" s="588"/>
      <c r="D22" s="588"/>
      <c r="E22" s="588"/>
      <c r="F22" s="588"/>
      <c r="G22" s="588"/>
      <c r="H22" s="588"/>
      <c r="I22" s="498"/>
      <c r="J22" s="498"/>
      <c r="K22" s="498"/>
      <c r="L22" s="498"/>
      <c r="M22" s="498"/>
      <c r="N22" s="498"/>
      <c r="O22" s="498"/>
      <c r="P22" s="498"/>
      <c r="Q22" s="498"/>
      <c r="R22" s="498"/>
    </row>
    <row r="23" spans="1:21">
      <c r="A23" s="498"/>
      <c r="B23" s="588"/>
      <c r="C23" s="588"/>
      <c r="D23" s="588"/>
      <c r="E23" s="588"/>
      <c r="F23" s="588"/>
      <c r="G23" s="588"/>
      <c r="H23" s="588"/>
      <c r="I23" s="498"/>
      <c r="J23" s="498"/>
      <c r="K23" s="498"/>
      <c r="L23" s="498"/>
      <c r="M23" s="498"/>
      <c r="N23" s="498"/>
      <c r="O23" s="498"/>
      <c r="P23" s="498"/>
      <c r="Q23" s="498"/>
      <c r="R23" s="498"/>
    </row>
    <row r="24" spans="1:21">
      <c r="A24" s="498"/>
      <c r="B24" s="588"/>
      <c r="C24" s="588"/>
      <c r="D24" s="588"/>
      <c r="E24" s="588"/>
      <c r="F24" s="588"/>
      <c r="G24" s="588"/>
      <c r="H24" s="588"/>
      <c r="I24" s="498"/>
      <c r="J24" s="498"/>
      <c r="K24" s="498"/>
      <c r="L24" s="498"/>
      <c r="M24" s="498"/>
      <c r="N24" s="498"/>
      <c r="O24" s="498"/>
      <c r="P24" s="498"/>
      <c r="Q24" s="498"/>
      <c r="R24" s="498"/>
    </row>
    <row r="25" spans="1:21">
      <c r="A25" s="498"/>
      <c r="B25" s="588"/>
      <c r="C25" s="588"/>
      <c r="D25" s="588"/>
      <c r="E25" s="588"/>
      <c r="F25" s="588"/>
      <c r="G25" s="588"/>
      <c r="H25" s="588"/>
      <c r="I25" s="498"/>
      <c r="J25" s="498"/>
      <c r="K25" s="498"/>
      <c r="L25" s="498"/>
      <c r="M25" s="498"/>
      <c r="N25" s="498"/>
      <c r="O25" s="498"/>
      <c r="P25" s="498"/>
      <c r="Q25" s="498"/>
      <c r="R25" s="498"/>
    </row>
    <row r="26" spans="1:21">
      <c r="A26" s="498"/>
      <c r="B26" s="588"/>
      <c r="C26" s="588"/>
      <c r="D26" s="588"/>
      <c r="E26" s="588"/>
      <c r="F26" s="588"/>
      <c r="G26" s="588"/>
      <c r="H26" s="588"/>
      <c r="I26" s="498"/>
      <c r="J26" s="498"/>
      <c r="K26" s="498"/>
      <c r="L26" s="498"/>
      <c r="M26" s="498"/>
      <c r="N26" s="498"/>
      <c r="O26" s="498"/>
      <c r="P26" s="498"/>
      <c r="Q26" s="498"/>
      <c r="R26" s="498"/>
    </row>
    <row r="27" spans="1:21">
      <c r="A27" s="498"/>
      <c r="B27" s="588"/>
      <c r="C27" s="588"/>
      <c r="D27" s="588"/>
      <c r="E27" s="588"/>
      <c r="F27" s="588"/>
      <c r="G27" s="588"/>
      <c r="H27" s="588"/>
      <c r="I27" s="498"/>
      <c r="J27" s="498"/>
      <c r="K27" s="498"/>
      <c r="L27" s="498"/>
      <c r="M27" s="498"/>
      <c r="N27" s="498"/>
      <c r="O27" s="498"/>
      <c r="P27" s="498"/>
      <c r="Q27" s="498"/>
      <c r="R27" s="498"/>
    </row>
    <row r="28" spans="1:21">
      <c r="A28" s="498"/>
      <c r="B28" s="498"/>
      <c r="C28" s="498"/>
      <c r="D28" s="498"/>
      <c r="E28" s="498"/>
      <c r="F28" s="498"/>
      <c r="G28" s="498"/>
      <c r="H28" s="498"/>
      <c r="I28" s="498"/>
      <c r="J28" s="498"/>
      <c r="K28" s="498"/>
      <c r="L28" s="498"/>
      <c r="M28" s="498"/>
      <c r="N28" s="498"/>
      <c r="O28" s="498"/>
      <c r="P28" s="498"/>
      <c r="Q28" s="498"/>
      <c r="R28" s="498"/>
    </row>
    <row r="29" spans="1:21" ht="16.2">
      <c r="A29" s="498"/>
      <c r="B29" s="501"/>
      <c r="C29" s="502"/>
      <c r="D29" s="501"/>
      <c r="E29" s="501"/>
      <c r="F29" s="501"/>
      <c r="G29" s="501"/>
      <c r="H29" s="501"/>
      <c r="I29" s="501"/>
      <c r="J29" s="498"/>
      <c r="K29" s="498"/>
      <c r="L29" s="498"/>
      <c r="M29" s="498"/>
      <c r="N29" s="498"/>
      <c r="O29" s="498"/>
      <c r="P29" s="498"/>
      <c r="Q29" s="498"/>
      <c r="R29" s="498"/>
    </row>
    <row r="30" spans="1:21">
      <c r="A30" s="498"/>
      <c r="B30" s="498"/>
      <c r="C30" s="498"/>
      <c r="D30" s="498"/>
      <c r="E30" s="498"/>
      <c r="F30" s="498"/>
      <c r="G30" s="498"/>
      <c r="H30" s="498"/>
      <c r="I30" s="498"/>
      <c r="J30" s="498"/>
      <c r="K30" s="498"/>
      <c r="L30" s="498"/>
      <c r="M30" s="498"/>
      <c r="N30" s="498"/>
      <c r="O30" s="498"/>
      <c r="P30" s="498"/>
      <c r="Q30" s="498"/>
      <c r="R30" s="498"/>
    </row>
    <row r="31" spans="1:21">
      <c r="A31" s="590"/>
      <c r="B31" s="591"/>
      <c r="C31" s="591"/>
      <c r="D31" s="591"/>
      <c r="E31" s="591"/>
      <c r="F31" s="591"/>
      <c r="G31" s="591"/>
      <c r="H31" s="591"/>
      <c r="I31" s="591"/>
      <c r="J31" s="591"/>
      <c r="K31" s="591"/>
      <c r="L31" s="591"/>
      <c r="M31" s="591"/>
      <c r="N31" s="591"/>
      <c r="O31" s="591"/>
      <c r="P31" s="591"/>
      <c r="Q31" s="591"/>
      <c r="R31" s="591"/>
    </row>
    <row r="32" spans="1:21">
      <c r="A32" s="591"/>
      <c r="B32" s="591"/>
      <c r="C32" s="591"/>
      <c r="D32" s="591"/>
      <c r="E32" s="591"/>
      <c r="F32" s="591"/>
      <c r="G32" s="591"/>
      <c r="H32" s="591"/>
      <c r="I32" s="591"/>
      <c r="J32" s="591"/>
      <c r="K32" s="591"/>
      <c r="L32" s="591"/>
      <c r="M32" s="591"/>
      <c r="N32" s="591"/>
      <c r="O32" s="591"/>
      <c r="P32" s="591"/>
      <c r="Q32" s="591"/>
      <c r="R32" s="591"/>
    </row>
    <row r="33" spans="1:18">
      <c r="A33" s="591"/>
      <c r="B33" s="591"/>
      <c r="C33" s="591"/>
      <c r="D33" s="591"/>
      <c r="E33" s="591"/>
      <c r="F33" s="591"/>
      <c r="G33" s="591"/>
      <c r="H33" s="591"/>
      <c r="I33" s="591"/>
      <c r="J33" s="591"/>
      <c r="K33" s="591"/>
      <c r="L33" s="591"/>
      <c r="M33" s="591"/>
      <c r="N33" s="591"/>
      <c r="O33" s="591"/>
      <c r="P33" s="591"/>
      <c r="Q33" s="591"/>
      <c r="R33" s="591"/>
    </row>
    <row r="34" spans="1:18">
      <c r="A34" s="591"/>
      <c r="B34" s="591"/>
      <c r="C34" s="591"/>
      <c r="D34" s="591"/>
      <c r="E34" s="591"/>
      <c r="F34" s="591"/>
      <c r="G34" s="591"/>
      <c r="H34" s="591"/>
      <c r="I34" s="591"/>
      <c r="J34" s="591"/>
      <c r="K34" s="591"/>
      <c r="L34" s="591"/>
      <c r="M34" s="591"/>
      <c r="N34" s="591"/>
      <c r="O34" s="591"/>
      <c r="P34" s="591"/>
      <c r="Q34" s="591"/>
      <c r="R34" s="591"/>
    </row>
    <row r="35" spans="1:18">
      <c r="A35" s="591"/>
      <c r="B35" s="591"/>
      <c r="C35" s="591"/>
      <c r="D35" s="591"/>
      <c r="E35" s="591"/>
      <c r="F35" s="591"/>
      <c r="G35" s="591"/>
      <c r="H35" s="591"/>
      <c r="I35" s="591"/>
      <c r="J35" s="591"/>
      <c r="K35" s="591"/>
      <c r="L35" s="591"/>
      <c r="M35" s="591"/>
      <c r="N35" s="591"/>
      <c r="O35" s="591"/>
      <c r="P35" s="591"/>
      <c r="Q35" s="591"/>
      <c r="R35" s="591"/>
    </row>
    <row r="36" spans="1:18">
      <c r="A36" s="591"/>
      <c r="B36" s="591"/>
      <c r="C36" s="591"/>
      <c r="D36" s="591"/>
      <c r="E36" s="591"/>
      <c r="F36" s="591"/>
      <c r="G36" s="591"/>
      <c r="H36" s="591"/>
      <c r="I36" s="591"/>
      <c r="J36" s="591"/>
      <c r="K36" s="591"/>
      <c r="L36" s="591"/>
      <c r="M36" s="591"/>
      <c r="N36" s="591"/>
      <c r="O36" s="591"/>
      <c r="P36" s="591"/>
      <c r="Q36" s="591"/>
      <c r="R36" s="591"/>
    </row>
    <row r="37" spans="1:18">
      <c r="A37" s="591"/>
      <c r="B37" s="591"/>
      <c r="C37" s="591"/>
      <c r="D37" s="591"/>
      <c r="E37" s="591"/>
      <c r="F37" s="591"/>
      <c r="G37" s="591"/>
      <c r="H37" s="591"/>
      <c r="I37" s="591"/>
      <c r="J37" s="591"/>
      <c r="K37" s="591"/>
      <c r="L37" s="591"/>
      <c r="M37" s="591"/>
      <c r="N37" s="591"/>
      <c r="O37" s="591"/>
      <c r="P37" s="591"/>
      <c r="Q37" s="591"/>
      <c r="R37" s="591"/>
    </row>
    <row r="38" spans="1:18">
      <c r="A38" s="591"/>
      <c r="B38" s="591"/>
      <c r="C38" s="591"/>
      <c r="D38" s="591"/>
      <c r="E38" s="591"/>
      <c r="F38" s="591"/>
      <c r="G38" s="591"/>
      <c r="H38" s="591"/>
      <c r="I38" s="591"/>
      <c r="J38" s="591"/>
      <c r="K38" s="591"/>
      <c r="L38" s="591"/>
      <c r="M38" s="591"/>
      <c r="N38" s="591"/>
      <c r="O38" s="591"/>
      <c r="P38" s="591"/>
      <c r="Q38" s="591"/>
      <c r="R38" s="591"/>
    </row>
    <row r="39" spans="1:18">
      <c r="A39" s="591"/>
      <c r="B39" s="591"/>
      <c r="C39" s="591"/>
      <c r="D39" s="591"/>
      <c r="E39" s="591"/>
      <c r="F39" s="591"/>
      <c r="G39" s="591"/>
      <c r="H39" s="591"/>
      <c r="I39" s="591"/>
      <c r="J39" s="591"/>
      <c r="K39" s="591"/>
      <c r="L39" s="591"/>
      <c r="M39" s="591"/>
      <c r="N39" s="591"/>
      <c r="O39" s="591"/>
      <c r="P39" s="591"/>
      <c r="Q39" s="591"/>
      <c r="R39" s="591"/>
    </row>
    <row r="40" spans="1:18">
      <c r="A40" s="591"/>
      <c r="B40" s="591"/>
      <c r="C40" s="591"/>
      <c r="D40" s="591"/>
      <c r="E40" s="591"/>
      <c r="F40" s="591"/>
      <c r="G40" s="591"/>
      <c r="H40" s="591"/>
      <c r="I40" s="591"/>
      <c r="J40" s="591"/>
      <c r="K40" s="591"/>
      <c r="L40" s="591"/>
      <c r="M40" s="591"/>
      <c r="N40" s="591"/>
      <c r="O40" s="591"/>
      <c r="P40" s="591"/>
      <c r="Q40" s="591"/>
      <c r="R40" s="591"/>
    </row>
    <row r="41" spans="1:18">
      <c r="A41" s="573"/>
      <c r="B41" s="573"/>
      <c r="C41" s="573"/>
      <c r="D41" s="573"/>
      <c r="E41" s="573"/>
      <c r="F41" s="573"/>
      <c r="G41" s="573"/>
      <c r="H41" s="573"/>
      <c r="I41" s="573"/>
      <c r="J41" s="573"/>
      <c r="K41" s="573"/>
      <c r="L41" s="573"/>
      <c r="M41" s="573"/>
      <c r="N41" s="573"/>
      <c r="O41" s="573"/>
      <c r="P41" s="573"/>
      <c r="Q41" s="573"/>
      <c r="R41" s="573"/>
    </row>
    <row r="42" spans="1:18">
      <c r="A42" s="573"/>
      <c r="B42" s="573"/>
      <c r="C42" s="573"/>
      <c r="D42" s="573"/>
      <c r="E42" s="573"/>
      <c r="F42" s="573"/>
      <c r="G42" s="573"/>
      <c r="H42" s="573"/>
      <c r="I42" s="573"/>
      <c r="J42" s="573"/>
      <c r="K42" s="573"/>
      <c r="L42" s="573"/>
      <c r="M42" s="573"/>
      <c r="N42" s="573"/>
      <c r="O42" s="573"/>
      <c r="P42" s="573"/>
      <c r="Q42" s="573"/>
      <c r="R42" s="573"/>
    </row>
    <row r="43" spans="1:18">
      <c r="A43" s="573"/>
      <c r="B43" s="573"/>
      <c r="C43" s="573"/>
      <c r="D43" s="573"/>
      <c r="E43" s="573"/>
      <c r="F43" s="573"/>
      <c r="G43" s="573"/>
      <c r="H43" s="573"/>
      <c r="I43" s="573"/>
      <c r="J43" s="573"/>
      <c r="K43" s="573"/>
      <c r="L43" s="573"/>
      <c r="M43" s="573"/>
      <c r="N43" s="573"/>
      <c r="O43" s="573"/>
      <c r="P43" s="573"/>
      <c r="Q43" s="573"/>
      <c r="R43" s="573"/>
    </row>
    <row r="44" spans="1:18">
      <c r="A44" s="573"/>
      <c r="B44" s="573"/>
      <c r="C44" s="573"/>
      <c r="D44" s="573"/>
      <c r="E44" s="573"/>
      <c r="F44" s="573"/>
      <c r="G44" s="573"/>
      <c r="H44" s="573"/>
      <c r="I44" s="573"/>
      <c r="J44" s="573"/>
      <c r="K44" s="573"/>
      <c r="L44" s="573"/>
      <c r="M44" s="573"/>
      <c r="N44" s="573"/>
      <c r="O44" s="573"/>
      <c r="P44" s="573"/>
      <c r="Q44" s="573"/>
      <c r="R44" s="573"/>
    </row>
    <row r="45" spans="1:18">
      <c r="A45" s="573"/>
      <c r="B45" s="573"/>
      <c r="C45" s="573"/>
      <c r="D45" s="573"/>
      <c r="E45" s="573"/>
      <c r="F45" s="573"/>
      <c r="G45" s="573"/>
      <c r="H45" s="573"/>
      <c r="I45" s="573"/>
      <c r="J45" s="573"/>
      <c r="K45" s="573"/>
      <c r="L45" s="573"/>
      <c r="M45" s="573"/>
      <c r="N45" s="573"/>
      <c r="O45" s="573"/>
      <c r="P45" s="573"/>
      <c r="Q45" s="573"/>
      <c r="R45" s="573"/>
    </row>
    <row r="46" spans="1:18">
      <c r="A46" s="573"/>
      <c r="B46" s="573"/>
      <c r="C46" s="573"/>
      <c r="D46" s="573"/>
      <c r="E46" s="573"/>
      <c r="F46" s="573"/>
      <c r="G46" s="573"/>
      <c r="H46" s="573"/>
      <c r="I46" s="573"/>
      <c r="J46" s="573"/>
      <c r="K46" s="573"/>
      <c r="L46" s="573"/>
      <c r="M46" s="573"/>
      <c r="N46" s="573"/>
      <c r="O46" s="573"/>
      <c r="P46" s="573"/>
      <c r="Q46" s="573"/>
      <c r="R46" s="573"/>
    </row>
    <row r="47" spans="1:18">
      <c r="A47" s="573"/>
      <c r="B47" s="573"/>
      <c r="C47" s="573"/>
      <c r="D47" s="573"/>
      <c r="E47" s="573"/>
      <c r="F47" s="573"/>
      <c r="G47" s="573"/>
      <c r="H47" s="573"/>
      <c r="I47" s="573"/>
      <c r="J47" s="573"/>
      <c r="K47" s="573"/>
      <c r="L47" s="573"/>
      <c r="M47" s="573"/>
      <c r="N47" s="573"/>
      <c r="O47" s="573"/>
      <c r="P47" s="573"/>
      <c r="Q47" s="573"/>
      <c r="R47" s="573"/>
    </row>
    <row r="48" spans="1:18">
      <c r="A48" s="573"/>
      <c r="B48" s="573"/>
      <c r="C48" s="573"/>
      <c r="D48" s="573"/>
      <c r="E48" s="573"/>
      <c r="F48" s="573"/>
      <c r="G48" s="573"/>
      <c r="H48" s="573"/>
      <c r="I48" s="573"/>
      <c r="J48" s="573"/>
      <c r="K48" s="573"/>
      <c r="L48" s="573"/>
      <c r="M48" s="573"/>
      <c r="N48" s="573"/>
      <c r="O48" s="573"/>
      <c r="P48" s="573"/>
      <c r="Q48" s="573"/>
      <c r="R48" s="573"/>
    </row>
    <row r="49" spans="1:18">
      <c r="A49" s="573"/>
      <c r="B49" s="573"/>
      <c r="C49" s="573"/>
      <c r="D49" s="573"/>
      <c r="E49" s="573"/>
      <c r="F49" s="573"/>
      <c r="G49" s="573"/>
      <c r="H49" s="573"/>
      <c r="I49" s="573"/>
      <c r="J49" s="573"/>
      <c r="K49" s="573"/>
      <c r="L49" s="573"/>
      <c r="M49" s="573"/>
      <c r="N49" s="573"/>
      <c r="O49" s="573"/>
      <c r="P49" s="573"/>
      <c r="Q49" s="573"/>
      <c r="R49" s="573"/>
    </row>
    <row r="50" spans="1:18">
      <c r="A50" s="573"/>
      <c r="B50" s="573"/>
      <c r="C50" s="573"/>
      <c r="D50" s="573"/>
      <c r="E50" s="573"/>
      <c r="F50" s="573"/>
      <c r="G50" s="573"/>
      <c r="H50" s="573"/>
      <c r="I50" s="573"/>
      <c r="J50" s="573"/>
      <c r="K50" s="573"/>
      <c r="L50" s="573"/>
      <c r="M50" s="573"/>
      <c r="N50" s="573"/>
      <c r="O50" s="573"/>
      <c r="P50" s="573"/>
      <c r="Q50" s="573"/>
      <c r="R50" s="573"/>
    </row>
    <row r="51" spans="1:18">
      <c r="A51" s="573"/>
      <c r="B51" s="573"/>
      <c r="C51" s="573"/>
      <c r="D51" s="573"/>
      <c r="E51" s="573"/>
      <c r="F51" s="573"/>
      <c r="G51" s="573"/>
      <c r="H51" s="573"/>
      <c r="I51" s="573"/>
      <c r="J51" s="573"/>
      <c r="K51" s="573"/>
      <c r="L51" s="573"/>
      <c r="M51" s="573"/>
      <c r="N51" s="573"/>
      <c r="O51" s="573"/>
      <c r="P51" s="573"/>
      <c r="Q51" s="573"/>
      <c r="R51" s="573"/>
    </row>
    <row r="52" spans="1:18">
      <c r="A52" s="573"/>
      <c r="B52" s="573"/>
      <c r="C52" s="573"/>
      <c r="D52" s="573"/>
      <c r="E52" s="573"/>
      <c r="F52" s="573"/>
      <c r="G52" s="573"/>
      <c r="H52" s="573"/>
      <c r="I52" s="573"/>
      <c r="J52" s="573"/>
      <c r="K52" s="573"/>
      <c r="L52" s="573"/>
      <c r="M52" s="573"/>
      <c r="N52" s="573"/>
      <c r="O52" s="573"/>
      <c r="P52" s="573"/>
      <c r="Q52" s="573"/>
      <c r="R52" s="573"/>
    </row>
    <row r="53" spans="1:18">
      <c r="A53" s="573"/>
      <c r="B53" s="573"/>
      <c r="C53" s="573"/>
      <c r="D53" s="573"/>
      <c r="E53" s="573"/>
      <c r="F53" s="573"/>
      <c r="G53" s="573"/>
      <c r="H53" s="573"/>
      <c r="I53" s="573"/>
      <c r="J53" s="573"/>
      <c r="K53" s="573"/>
      <c r="L53" s="573"/>
      <c r="M53" s="573"/>
      <c r="N53" s="573"/>
      <c r="O53" s="573"/>
      <c r="P53" s="573"/>
      <c r="Q53" s="573"/>
      <c r="R53" s="573"/>
    </row>
    <row r="54" spans="1:18">
      <c r="A54" s="573"/>
      <c r="B54" s="573"/>
      <c r="C54" s="573"/>
      <c r="D54" s="573"/>
      <c r="E54" s="573"/>
      <c r="F54" s="573"/>
      <c r="G54" s="573"/>
      <c r="H54" s="573"/>
      <c r="I54" s="573"/>
      <c r="J54" s="573"/>
      <c r="K54" s="573"/>
      <c r="L54" s="573"/>
      <c r="M54" s="573"/>
      <c r="N54" s="573"/>
      <c r="O54" s="573"/>
      <c r="P54" s="573"/>
      <c r="Q54" s="573"/>
      <c r="R54" s="573"/>
    </row>
    <row r="55" spans="1:18">
      <c r="A55" s="573"/>
      <c r="B55" s="573"/>
      <c r="C55" s="573"/>
      <c r="D55" s="573"/>
      <c r="E55" s="573"/>
      <c r="F55" s="573"/>
      <c r="G55" s="573"/>
      <c r="H55" s="573"/>
      <c r="I55" s="573"/>
      <c r="J55" s="573"/>
      <c r="K55" s="573"/>
      <c r="L55" s="573"/>
      <c r="M55" s="573"/>
      <c r="N55" s="573"/>
      <c r="O55" s="573"/>
      <c r="P55" s="573"/>
      <c r="Q55" s="573"/>
      <c r="R55" s="573"/>
    </row>
    <row r="56" spans="1:18">
      <c r="A56" s="573"/>
      <c r="B56" s="573"/>
      <c r="C56" s="573"/>
      <c r="D56" s="573"/>
      <c r="E56" s="573"/>
      <c r="F56" s="573"/>
      <c r="G56" s="573"/>
      <c r="H56" s="573"/>
      <c r="I56" s="573"/>
      <c r="J56" s="573"/>
      <c r="K56" s="573"/>
      <c r="L56" s="573"/>
      <c r="M56" s="573"/>
      <c r="N56" s="573"/>
      <c r="O56" s="573"/>
      <c r="P56" s="573"/>
      <c r="Q56" s="573"/>
      <c r="R56" s="573"/>
    </row>
    <row r="57" spans="1:18">
      <c r="A57" s="573"/>
      <c r="B57" s="573"/>
      <c r="C57" s="573"/>
      <c r="D57" s="573"/>
      <c r="E57" s="573"/>
      <c r="F57" s="573"/>
      <c r="G57" s="573"/>
      <c r="H57" s="573"/>
      <c r="I57" s="573"/>
      <c r="J57" s="573"/>
      <c r="K57" s="573"/>
      <c r="L57" s="573"/>
      <c r="M57" s="573"/>
      <c r="N57" s="573"/>
      <c r="O57" s="573"/>
      <c r="P57" s="573"/>
      <c r="Q57" s="573"/>
      <c r="R57" s="573"/>
    </row>
    <row r="58" spans="1:18">
      <c r="A58" s="573"/>
      <c r="B58" s="573"/>
      <c r="C58" s="573"/>
      <c r="D58" s="573"/>
      <c r="E58" s="573"/>
      <c r="F58" s="573"/>
      <c r="G58" s="573"/>
      <c r="H58" s="573"/>
      <c r="I58" s="573"/>
      <c r="J58" s="573"/>
      <c r="K58" s="573"/>
      <c r="L58" s="573"/>
      <c r="M58" s="573"/>
      <c r="N58" s="573"/>
      <c r="O58" s="573"/>
      <c r="P58" s="573"/>
      <c r="Q58" s="573"/>
      <c r="R58" s="573"/>
    </row>
  </sheetData>
  <sheetProtection formatCells="0" formatColumns="0" formatRows="0" insertColumns="0" insertRows="0" insertHyperlinks="0" deleteColumns="0" deleteRows="0" sort="0" autoFilter="0" pivotTables="0"/>
  <mergeCells count="3">
    <mergeCell ref="B17:H27"/>
    <mergeCell ref="I4:R9"/>
    <mergeCell ref="A31:R40"/>
  </mergeCells>
  <phoneticPr fontId="106"/>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H26" sqref="H26:L26"/>
    </sheetView>
  </sheetViews>
  <sheetFormatPr defaultColWidth="9" defaultRowHeight="13.2"/>
  <cols>
    <col min="1" max="1" width="12.77734375" style="57" customWidth="1"/>
    <col min="2" max="2" width="5.109375" style="57" customWidth="1"/>
    <col min="3" max="3" width="3.77734375" style="57" customWidth="1"/>
    <col min="4" max="4" width="6.88671875" style="57" customWidth="1"/>
    <col min="5" max="5" width="13.109375" style="57" customWidth="1"/>
    <col min="6" max="6" width="13.109375" style="100" customWidth="1"/>
    <col min="7" max="7" width="11.33203125" style="57" customWidth="1"/>
    <col min="8" max="8" width="26.6640625" style="74" customWidth="1"/>
    <col min="9" max="9" width="13" style="65" customWidth="1"/>
    <col min="10" max="10" width="16.109375" style="65" customWidth="1"/>
    <col min="11" max="11" width="13.44140625" style="100" customWidth="1"/>
    <col min="12" max="12" width="22.44140625" style="100" customWidth="1"/>
    <col min="13" max="13" width="13.44140625" style="72" customWidth="1"/>
    <col min="14" max="14" width="22.44140625" style="57" customWidth="1"/>
    <col min="15" max="15" width="9" style="58"/>
    <col min="16" max="16384" width="9" style="57"/>
  </cols>
  <sheetData>
    <row r="1" spans="1:16" ht="26.25" customHeight="1" thickTop="1">
      <c r="A1" s="49" t="s">
        <v>274</v>
      </c>
      <c r="B1" s="50"/>
      <c r="C1" s="50"/>
      <c r="D1" s="51"/>
      <c r="E1" s="51"/>
      <c r="F1" s="52"/>
      <c r="G1" s="53"/>
      <c r="H1" s="54"/>
      <c r="I1" s="264" t="s">
        <v>38</v>
      </c>
      <c r="J1" s="74"/>
      <c r="K1" s="55"/>
      <c r="L1" s="265"/>
      <c r="M1" s="56"/>
    </row>
    <row r="2" spans="1:16" ht="17.399999999999999">
      <c r="A2" s="59"/>
      <c r="B2" s="266"/>
      <c r="C2" s="266"/>
      <c r="D2" s="266"/>
      <c r="E2" s="266"/>
      <c r="F2" s="266"/>
      <c r="G2" s="60"/>
      <c r="H2" s="61"/>
      <c r="I2" s="267" t="s">
        <v>39</v>
      </c>
      <c r="J2" s="62"/>
      <c r="K2" s="268" t="s">
        <v>21</v>
      </c>
      <c r="L2" s="63"/>
      <c r="M2" s="56"/>
      <c r="N2" s="224"/>
      <c r="P2" s="157"/>
    </row>
    <row r="3" spans="1:16" ht="17.399999999999999">
      <c r="A3" s="269" t="s">
        <v>29</v>
      </c>
      <c r="B3" s="270"/>
      <c r="D3" s="271"/>
      <c r="E3" s="271"/>
      <c r="F3" s="271"/>
      <c r="G3" s="64"/>
      <c r="H3"/>
      <c r="J3" s="272"/>
      <c r="L3" s="55"/>
      <c r="M3" s="66"/>
    </row>
    <row r="4" spans="1:16" ht="17.399999999999999">
      <c r="A4" s="67"/>
      <c r="B4" s="270"/>
      <c r="C4" s="100"/>
      <c r="D4" s="271"/>
      <c r="E4" s="271"/>
      <c r="F4" s="273"/>
      <c r="G4" s="68"/>
      <c r="H4" s="69"/>
      <c r="I4" s="69"/>
      <c r="J4" s="74"/>
      <c r="L4" s="55"/>
      <c r="M4" s="66"/>
      <c r="N4" s="342"/>
    </row>
    <row r="5" spans="1:16">
      <c r="A5" s="274"/>
      <c r="D5" s="271"/>
      <c r="E5" s="70"/>
      <c r="F5" s="275"/>
      <c r="G5" s="71"/>
      <c r="H5"/>
      <c r="I5" s="276"/>
      <c r="J5" s="74"/>
      <c r="M5" s="66"/>
    </row>
    <row r="6" spans="1:16" ht="17.399999999999999">
      <c r="A6" s="274"/>
      <c r="D6" s="271"/>
      <c r="E6" s="275"/>
      <c r="F6" s="275"/>
      <c r="G6" s="71"/>
      <c r="H6" s="61"/>
      <c r="I6" s="277"/>
      <c r="J6" s="74"/>
      <c r="M6" s="66"/>
    </row>
    <row r="7" spans="1:16">
      <c r="A7" s="274"/>
      <c r="D7" s="271"/>
      <c r="E7" s="275"/>
      <c r="F7" s="275"/>
      <c r="G7" s="71"/>
      <c r="H7" s="278"/>
      <c r="I7" s="276"/>
      <c r="J7" s="74"/>
      <c r="M7" s="66"/>
    </row>
    <row r="8" spans="1:16">
      <c r="A8" s="274"/>
      <c r="D8" s="271"/>
      <c r="E8" s="275"/>
      <c r="F8" s="275"/>
      <c r="G8" s="71"/>
      <c r="H8" s="62"/>
      <c r="I8" s="42"/>
      <c r="J8" s="42"/>
      <c r="K8" s="42"/>
    </row>
    <row r="9" spans="1:16">
      <c r="A9" s="274"/>
      <c r="D9" s="271"/>
      <c r="E9" s="275"/>
      <c r="F9" s="275"/>
      <c r="G9" s="71"/>
      <c r="H9" s="42"/>
      <c r="I9" s="42"/>
      <c r="J9" s="42"/>
      <c r="K9" s="42"/>
      <c r="N9" s="73"/>
    </row>
    <row r="10" spans="1:16">
      <c r="A10" s="274"/>
      <c r="D10" s="271"/>
      <c r="E10" s="275"/>
      <c r="F10" s="275"/>
      <c r="G10" s="71"/>
      <c r="H10" s="42"/>
      <c r="I10" s="42"/>
      <c r="J10" s="42"/>
      <c r="K10" s="42"/>
      <c r="N10" s="73" t="s">
        <v>40</v>
      </c>
    </row>
    <row r="11" spans="1:16">
      <c r="A11" s="274"/>
      <c r="D11" s="271"/>
      <c r="E11" s="275"/>
      <c r="F11" s="275"/>
      <c r="G11" s="71"/>
      <c r="H11" s="42"/>
      <c r="I11" s="42"/>
      <c r="J11" s="42"/>
      <c r="K11" s="42"/>
    </row>
    <row r="12" spans="1:16">
      <c r="A12" s="274"/>
      <c r="D12" s="271"/>
      <c r="E12" s="275"/>
      <c r="F12" s="275"/>
      <c r="G12" s="71"/>
      <c r="H12" s="42"/>
      <c r="I12" s="42"/>
      <c r="J12" s="42"/>
      <c r="K12" s="42"/>
      <c r="N12" s="73" t="s">
        <v>41</v>
      </c>
      <c r="O12" s="388"/>
    </row>
    <row r="13" spans="1:16">
      <c r="A13" s="274"/>
      <c r="D13" s="271"/>
      <c r="E13" s="275"/>
      <c r="F13" s="275"/>
      <c r="G13" s="71"/>
      <c r="H13" s="42"/>
      <c r="I13" s="42"/>
      <c r="J13" s="42"/>
      <c r="K13" s="42"/>
    </row>
    <row r="14" spans="1:16">
      <c r="A14" s="274"/>
      <c r="D14" s="271"/>
      <c r="E14" s="275"/>
      <c r="F14" s="275"/>
      <c r="G14" s="71"/>
      <c r="H14" s="42"/>
      <c r="I14" s="42"/>
      <c r="J14" s="42"/>
      <c r="K14" s="42"/>
      <c r="N14" s="497" t="s">
        <v>42</v>
      </c>
    </row>
    <row r="15" spans="1:16">
      <c r="A15" s="274"/>
      <c r="D15" s="271"/>
      <c r="E15" s="271" t="s">
        <v>21</v>
      </c>
      <c r="F15" s="273"/>
      <c r="G15" s="64"/>
      <c r="H15" s="278"/>
      <c r="I15" s="276"/>
      <c r="J15" s="62"/>
    </row>
    <row r="16" spans="1:16">
      <c r="A16" s="274"/>
      <c r="D16" s="271"/>
      <c r="E16" s="271"/>
      <c r="F16" s="273"/>
      <c r="G16" s="64"/>
      <c r="I16" s="276"/>
      <c r="J16" s="74"/>
      <c r="N16" s="344" t="s">
        <v>264</v>
      </c>
    </row>
    <row r="17" spans="1:19" ht="20.25" customHeight="1" thickBot="1">
      <c r="A17" s="654" t="s">
        <v>393</v>
      </c>
      <c r="B17" s="655"/>
      <c r="C17" s="655"/>
      <c r="D17" s="280"/>
      <c r="E17" s="281"/>
      <c r="F17" s="655" t="s">
        <v>392</v>
      </c>
      <c r="G17" s="656"/>
      <c r="H17" s="278"/>
      <c r="I17" s="276"/>
      <c r="J17" s="62"/>
      <c r="L17" s="63"/>
      <c r="M17" s="66"/>
      <c r="N17" s="279" t="s">
        <v>134</v>
      </c>
    </row>
    <row r="18" spans="1:19" ht="39" customHeight="1" thickTop="1">
      <c r="A18" s="657" t="s">
        <v>43</v>
      </c>
      <c r="B18" s="658"/>
      <c r="C18" s="659"/>
      <c r="D18" s="282" t="s">
        <v>44</v>
      </c>
      <c r="E18" s="283"/>
      <c r="F18" s="660" t="s">
        <v>45</v>
      </c>
      <c r="G18" s="661"/>
      <c r="I18" s="276"/>
      <c r="J18" s="74"/>
      <c r="M18" s="66"/>
      <c r="Q18" s="57" t="s">
        <v>29</v>
      </c>
      <c r="S18" s="57" t="s">
        <v>21</v>
      </c>
    </row>
    <row r="19" spans="1:19" ht="30" customHeight="1">
      <c r="A19" s="662" t="s">
        <v>273</v>
      </c>
      <c r="B19" s="662"/>
      <c r="C19" s="662"/>
      <c r="D19" s="662"/>
      <c r="E19" s="662"/>
      <c r="F19" s="662"/>
      <c r="G19" s="662"/>
      <c r="H19" s="284"/>
      <c r="I19" s="75" t="s">
        <v>46</v>
      </c>
      <c r="J19" s="75"/>
      <c r="K19" s="75"/>
      <c r="L19" s="63"/>
      <c r="M19" s="66"/>
    </row>
    <row r="20" spans="1:19" ht="17.399999999999999">
      <c r="E20" s="285" t="s">
        <v>47</v>
      </c>
      <c r="F20" s="286" t="s">
        <v>48</v>
      </c>
      <c r="H20" s="391" t="s">
        <v>212</v>
      </c>
      <c r="I20" s="276"/>
      <c r="J20" s="74" t="s">
        <v>21</v>
      </c>
      <c r="K20" s="287" t="s">
        <v>21</v>
      </c>
      <c r="M20" s="66"/>
    </row>
    <row r="21" spans="1:19" ht="16.8" thickBot="1">
      <c r="A21" s="288"/>
      <c r="B21" s="663">
        <v>44976</v>
      </c>
      <c r="C21" s="664"/>
      <c r="D21" s="289" t="s">
        <v>49</v>
      </c>
      <c r="E21" s="665" t="s">
        <v>50</v>
      </c>
      <c r="F21" s="666"/>
      <c r="G21" s="65" t="s">
        <v>51</v>
      </c>
      <c r="H21" s="667" t="s">
        <v>297</v>
      </c>
      <c r="I21" s="668"/>
      <c r="J21" s="668"/>
      <c r="K21" s="668"/>
      <c r="L21" s="668"/>
      <c r="M21" s="76" t="s">
        <v>212</v>
      </c>
      <c r="N21" s="77"/>
    </row>
    <row r="22" spans="1:19" ht="36" customHeight="1" thickTop="1" thickBot="1">
      <c r="A22" s="290" t="s">
        <v>52</v>
      </c>
      <c r="B22" s="669" t="s">
        <v>53</v>
      </c>
      <c r="C22" s="670"/>
      <c r="D22" s="671"/>
      <c r="E22" s="78" t="s">
        <v>295</v>
      </c>
      <c r="F22" s="78" t="s">
        <v>296</v>
      </c>
      <c r="G22" s="291" t="s">
        <v>54</v>
      </c>
      <c r="H22" s="672" t="s">
        <v>55</v>
      </c>
      <c r="I22" s="673"/>
      <c r="J22" s="673"/>
      <c r="K22" s="673"/>
      <c r="L22" s="674"/>
      <c r="M22" s="292" t="s">
        <v>56</v>
      </c>
      <c r="N22" s="293" t="s">
        <v>57</v>
      </c>
      <c r="R22" s="57" t="s">
        <v>29</v>
      </c>
    </row>
    <row r="23" spans="1:19" ht="71.400000000000006" customHeight="1" thickBot="1">
      <c r="A23" s="294" t="s">
        <v>58</v>
      </c>
      <c r="B23" s="592" t="str">
        <f t="shared" ref="B23" si="0">IF(G23&gt;5,"☆☆☆☆",IF(AND(G23&gt;=2.39,G23&lt;5),"☆☆☆",IF(AND(G23&gt;=1.39,G23&lt;2.4),"☆☆",IF(AND(G23&gt;0,G23&lt;1.4),"☆",IF(AND(G23&gt;=-1.39,G23&lt;0),"★",IF(AND(G23&gt;=-2.39,G23&lt;-1.4),"★★",IF(AND(G23&gt;=-3.39,G23&lt;-2.4),"★★★")))))))</f>
        <v>☆</v>
      </c>
      <c r="C23" s="593"/>
      <c r="D23" s="594"/>
      <c r="E23" s="375">
        <v>2.63</v>
      </c>
      <c r="F23" s="375">
        <v>2.76</v>
      </c>
      <c r="G23" s="402">
        <f t="shared" ref="G23:G70" si="1">+F23-E23</f>
        <v>0.12999999999999989</v>
      </c>
      <c r="H23" s="641" t="s">
        <v>388</v>
      </c>
      <c r="I23" s="641"/>
      <c r="J23" s="641"/>
      <c r="K23" s="641"/>
      <c r="L23" s="642"/>
      <c r="M23" s="565" t="s">
        <v>389</v>
      </c>
      <c r="N23" s="568">
        <v>44970</v>
      </c>
      <c r="O23" s="358" t="s">
        <v>226</v>
      </c>
    </row>
    <row r="24" spans="1:19" ht="66" customHeight="1" thickBot="1">
      <c r="A24" s="295" t="s">
        <v>59</v>
      </c>
      <c r="B24" s="592" t="str">
        <f t="shared" ref="B24:B27" si="2">IF(G24&gt;5,"☆☆☆☆",IF(AND(G24&gt;=2.39,G24&lt;5),"☆☆☆",IF(AND(G24&gt;=1.39,G24&lt;2.4),"☆☆",IF(AND(G24&gt;0,G24&lt;1.4),"☆",IF(AND(G24&gt;=-1.39,G24&lt;0),"★",IF(AND(G24&gt;=-2.39,G24&lt;-1.4),"★★",IF(AND(G24&gt;=-3.39,G24&lt;-2.4),"★★★")))))))</f>
        <v>★</v>
      </c>
      <c r="C24" s="593"/>
      <c r="D24" s="594"/>
      <c r="E24" s="437">
        <v>9.3800000000000008</v>
      </c>
      <c r="F24" s="437">
        <v>8.9</v>
      </c>
      <c r="G24" s="402">
        <f t="shared" si="1"/>
        <v>-0.48000000000000043</v>
      </c>
      <c r="H24" s="675"/>
      <c r="I24" s="676"/>
      <c r="J24" s="676"/>
      <c r="K24" s="676"/>
      <c r="L24" s="677"/>
      <c r="M24" s="215"/>
      <c r="N24" s="216"/>
      <c r="O24" s="358" t="s">
        <v>59</v>
      </c>
      <c r="Q24" s="57" t="s">
        <v>29</v>
      </c>
    </row>
    <row r="25" spans="1:19" ht="81" customHeight="1" thickBot="1">
      <c r="A25" s="364" t="s">
        <v>60</v>
      </c>
      <c r="B25" s="592" t="str">
        <f t="shared" si="2"/>
        <v>★★★</v>
      </c>
      <c r="C25" s="593"/>
      <c r="D25" s="594"/>
      <c r="E25" s="437">
        <v>9.93</v>
      </c>
      <c r="F25" s="437">
        <v>6.95</v>
      </c>
      <c r="G25" s="402">
        <f t="shared" si="1"/>
        <v>-2.9799999999999995</v>
      </c>
      <c r="H25" s="640" t="s">
        <v>383</v>
      </c>
      <c r="I25" s="641"/>
      <c r="J25" s="641"/>
      <c r="K25" s="641"/>
      <c r="L25" s="642"/>
      <c r="M25" s="565" t="s">
        <v>384</v>
      </c>
      <c r="N25" s="564">
        <v>44974</v>
      </c>
      <c r="O25" s="358" t="s">
        <v>60</v>
      </c>
    </row>
    <row r="26" spans="1:19" ht="83.25" customHeight="1" thickBot="1">
      <c r="A26" s="364" t="s">
        <v>61</v>
      </c>
      <c r="B26" s="592" t="str">
        <f t="shared" si="2"/>
        <v>☆</v>
      </c>
      <c r="C26" s="593"/>
      <c r="D26" s="594"/>
      <c r="E26" s="437">
        <v>10.07</v>
      </c>
      <c r="F26" s="437">
        <v>10.84</v>
      </c>
      <c r="G26" s="402">
        <f t="shared" si="1"/>
        <v>0.76999999999999957</v>
      </c>
      <c r="H26" s="595"/>
      <c r="I26" s="596"/>
      <c r="J26" s="596"/>
      <c r="K26" s="596"/>
      <c r="L26" s="597"/>
      <c r="M26" s="215"/>
      <c r="N26" s="216"/>
      <c r="O26" s="358" t="s">
        <v>61</v>
      </c>
    </row>
    <row r="27" spans="1:19" ht="78.599999999999994" customHeight="1" thickBot="1">
      <c r="A27" s="364" t="s">
        <v>62</v>
      </c>
      <c r="B27" s="592" t="str">
        <f t="shared" si="2"/>
        <v>★★</v>
      </c>
      <c r="C27" s="593"/>
      <c r="D27" s="594"/>
      <c r="E27" s="437">
        <v>6.48</v>
      </c>
      <c r="F27" s="159">
        <v>4.97</v>
      </c>
      <c r="G27" s="402">
        <f t="shared" si="1"/>
        <v>-1.5100000000000007</v>
      </c>
      <c r="H27" s="640" t="s">
        <v>408</v>
      </c>
      <c r="I27" s="641"/>
      <c r="J27" s="641"/>
      <c r="K27" s="641"/>
      <c r="L27" s="642"/>
      <c r="M27" s="566" t="s">
        <v>409</v>
      </c>
      <c r="N27" s="564">
        <v>44975</v>
      </c>
      <c r="O27" s="358" t="s">
        <v>62</v>
      </c>
    </row>
    <row r="28" spans="1:19" ht="87" customHeight="1" thickBot="1">
      <c r="A28" s="364" t="s">
        <v>63</v>
      </c>
      <c r="B28" s="592" t="str">
        <f t="shared" ref="B28:B70" si="3">IF(G28&gt;5,"☆☆☆☆",IF(AND(G28&gt;=2.39,G28&lt;5),"☆☆☆",IF(AND(G28&gt;=1.39,G28&lt;2.4),"☆☆",IF(AND(G28&gt;0,G28&lt;1.4),"☆",IF(AND(G28&gt;=-1.39,G28&lt;0),"★",IF(AND(G28&gt;=-2.39,G28&lt;-1.4),"★★",IF(AND(G28&gt;=-3.39,G28&lt;-2.4),"★★★")))))))</f>
        <v>★</v>
      </c>
      <c r="C28" s="593"/>
      <c r="D28" s="594"/>
      <c r="E28" s="437">
        <v>11.76</v>
      </c>
      <c r="F28" s="437">
        <v>11.03</v>
      </c>
      <c r="G28" s="402">
        <f t="shared" si="1"/>
        <v>-0.73000000000000043</v>
      </c>
      <c r="H28" s="595"/>
      <c r="I28" s="596"/>
      <c r="J28" s="596"/>
      <c r="K28" s="596"/>
      <c r="L28" s="597"/>
      <c r="M28" s="215"/>
      <c r="N28" s="216"/>
      <c r="O28" s="358" t="s">
        <v>63</v>
      </c>
    </row>
    <row r="29" spans="1:19" ht="71.25" customHeight="1" thickBot="1">
      <c r="A29" s="364" t="s">
        <v>64</v>
      </c>
      <c r="B29" s="592" t="str">
        <f t="shared" si="3"/>
        <v>☆</v>
      </c>
      <c r="C29" s="593"/>
      <c r="D29" s="594"/>
      <c r="E29" s="437">
        <v>7.62</v>
      </c>
      <c r="F29" s="437">
        <v>8.26</v>
      </c>
      <c r="G29" s="402">
        <f t="shared" si="1"/>
        <v>0.63999999999999968</v>
      </c>
      <c r="H29" s="595"/>
      <c r="I29" s="596"/>
      <c r="J29" s="596"/>
      <c r="K29" s="596"/>
      <c r="L29" s="597"/>
      <c r="M29" s="215"/>
      <c r="N29" s="216"/>
      <c r="O29" s="358" t="s">
        <v>64</v>
      </c>
    </row>
    <row r="30" spans="1:19" ht="73.5" customHeight="1" thickBot="1">
      <c r="A30" s="364" t="s">
        <v>65</v>
      </c>
      <c r="B30" s="592" t="str">
        <f t="shared" si="3"/>
        <v>★</v>
      </c>
      <c r="C30" s="593"/>
      <c r="D30" s="594"/>
      <c r="E30" s="437">
        <v>6.11</v>
      </c>
      <c r="F30" s="159">
        <v>5.27</v>
      </c>
      <c r="G30" s="402">
        <f t="shared" si="1"/>
        <v>-0.84000000000000075</v>
      </c>
      <c r="H30" s="595"/>
      <c r="I30" s="596"/>
      <c r="J30" s="596"/>
      <c r="K30" s="596"/>
      <c r="L30" s="597"/>
      <c r="M30" s="215"/>
      <c r="N30" s="216"/>
      <c r="O30" s="358" t="s">
        <v>65</v>
      </c>
    </row>
    <row r="31" spans="1:19" ht="75.75" customHeight="1" thickBot="1">
      <c r="A31" s="364" t="s">
        <v>66</v>
      </c>
      <c r="B31" s="592" t="str">
        <f t="shared" si="3"/>
        <v>★</v>
      </c>
      <c r="C31" s="593"/>
      <c r="D31" s="594"/>
      <c r="E31" s="437">
        <v>8.2899999999999991</v>
      </c>
      <c r="F31" s="437">
        <v>6.94</v>
      </c>
      <c r="G31" s="402">
        <f t="shared" si="1"/>
        <v>-1.3499999999999988</v>
      </c>
      <c r="H31" s="640" t="s">
        <v>385</v>
      </c>
      <c r="I31" s="641"/>
      <c r="J31" s="641"/>
      <c r="K31" s="641"/>
      <c r="L31" s="642"/>
      <c r="M31" s="566" t="s">
        <v>269</v>
      </c>
      <c r="N31" s="564">
        <v>44972</v>
      </c>
      <c r="O31" s="358" t="s">
        <v>66</v>
      </c>
    </row>
    <row r="32" spans="1:19" ht="90" customHeight="1" thickBot="1">
      <c r="A32" s="365" t="s">
        <v>67</v>
      </c>
      <c r="B32" s="592" t="str">
        <f t="shared" si="3"/>
        <v>★</v>
      </c>
      <c r="C32" s="593"/>
      <c r="D32" s="594"/>
      <c r="E32" s="437">
        <v>8.91</v>
      </c>
      <c r="F32" s="437">
        <v>8.26</v>
      </c>
      <c r="G32" s="402">
        <f t="shared" si="1"/>
        <v>-0.65000000000000036</v>
      </c>
      <c r="H32" s="595" t="s">
        <v>291</v>
      </c>
      <c r="I32" s="596"/>
      <c r="J32" s="596"/>
      <c r="K32" s="596"/>
      <c r="L32" s="597"/>
      <c r="M32" s="215" t="s">
        <v>290</v>
      </c>
      <c r="N32" s="216">
        <v>44964</v>
      </c>
      <c r="O32" s="358" t="s">
        <v>67</v>
      </c>
    </row>
    <row r="33" spans="1:16" ht="94.95" customHeight="1" thickBot="1">
      <c r="A33" s="366" t="s">
        <v>68</v>
      </c>
      <c r="B33" s="592" t="str">
        <f t="shared" si="3"/>
        <v>★</v>
      </c>
      <c r="C33" s="593"/>
      <c r="D33" s="594"/>
      <c r="E33" s="437">
        <v>8.61</v>
      </c>
      <c r="F33" s="437">
        <v>7.34</v>
      </c>
      <c r="G33" s="402">
        <f t="shared" si="1"/>
        <v>-1.2699999999999996</v>
      </c>
      <c r="H33" s="595" t="s">
        <v>280</v>
      </c>
      <c r="I33" s="596"/>
      <c r="J33" s="596"/>
      <c r="K33" s="596"/>
      <c r="L33" s="597"/>
      <c r="M33" s="215" t="s">
        <v>281</v>
      </c>
      <c r="N33" s="216">
        <v>44966</v>
      </c>
      <c r="O33" s="358" t="s">
        <v>68</v>
      </c>
    </row>
    <row r="34" spans="1:16" ht="81" customHeight="1" thickBot="1">
      <c r="A34" s="295" t="s">
        <v>69</v>
      </c>
      <c r="B34" s="592" t="str">
        <f t="shared" si="3"/>
        <v>★</v>
      </c>
      <c r="C34" s="593"/>
      <c r="D34" s="594"/>
      <c r="E34" s="437">
        <v>8.74</v>
      </c>
      <c r="F34" s="437">
        <v>7.46</v>
      </c>
      <c r="G34" s="402">
        <f t="shared" si="1"/>
        <v>-1.2800000000000002</v>
      </c>
      <c r="H34" s="595"/>
      <c r="I34" s="596"/>
      <c r="J34" s="596"/>
      <c r="K34" s="596"/>
      <c r="L34" s="597"/>
      <c r="M34" s="473"/>
      <c r="N34" s="474"/>
      <c r="O34" s="358" t="s">
        <v>69</v>
      </c>
    </row>
    <row r="35" spans="1:16" ht="94.5" customHeight="1" thickBot="1">
      <c r="A35" s="365" t="s">
        <v>70</v>
      </c>
      <c r="B35" s="592" t="str">
        <f t="shared" si="3"/>
        <v>★★</v>
      </c>
      <c r="C35" s="593"/>
      <c r="D35" s="594"/>
      <c r="E35" s="437">
        <v>8.73</v>
      </c>
      <c r="F35" s="437">
        <v>6.73</v>
      </c>
      <c r="G35" s="402">
        <f t="shared" si="1"/>
        <v>-2</v>
      </c>
      <c r="H35" s="651" t="s">
        <v>284</v>
      </c>
      <c r="I35" s="652"/>
      <c r="J35" s="652"/>
      <c r="K35" s="652"/>
      <c r="L35" s="653"/>
      <c r="M35" s="555" t="s">
        <v>285</v>
      </c>
      <c r="N35" s="556">
        <v>44965</v>
      </c>
      <c r="O35" s="358" t="s">
        <v>70</v>
      </c>
    </row>
    <row r="36" spans="1:16" ht="92.4" customHeight="1" thickBot="1">
      <c r="A36" s="367" t="s">
        <v>71</v>
      </c>
      <c r="B36" s="592" t="str">
        <f t="shared" si="3"/>
        <v>★★</v>
      </c>
      <c r="C36" s="593"/>
      <c r="D36" s="594"/>
      <c r="E36" s="437">
        <v>8.6199999999999992</v>
      </c>
      <c r="F36" s="437">
        <v>6.97</v>
      </c>
      <c r="G36" s="402">
        <f t="shared" si="1"/>
        <v>-1.6499999999999995</v>
      </c>
      <c r="H36" s="595"/>
      <c r="I36" s="596"/>
      <c r="J36" s="596"/>
      <c r="K36" s="596"/>
      <c r="L36" s="597"/>
      <c r="M36" s="475"/>
      <c r="N36" s="476"/>
      <c r="O36" s="358" t="s">
        <v>71</v>
      </c>
    </row>
    <row r="37" spans="1:16" ht="87.75" customHeight="1" thickBot="1">
      <c r="A37" s="364" t="s">
        <v>72</v>
      </c>
      <c r="B37" s="592" t="str">
        <f t="shared" si="3"/>
        <v>☆</v>
      </c>
      <c r="C37" s="593"/>
      <c r="D37" s="594"/>
      <c r="E37" s="437">
        <v>6.38</v>
      </c>
      <c r="F37" s="437">
        <v>6.41</v>
      </c>
      <c r="G37" s="402">
        <f t="shared" si="1"/>
        <v>3.0000000000000249E-2</v>
      </c>
      <c r="H37" s="595"/>
      <c r="I37" s="596"/>
      <c r="J37" s="596"/>
      <c r="K37" s="596"/>
      <c r="L37" s="597"/>
      <c r="M37" s="215"/>
      <c r="N37" s="216"/>
      <c r="O37" s="358" t="s">
        <v>72</v>
      </c>
    </row>
    <row r="38" spans="1:16" ht="75.75" customHeight="1" thickBot="1">
      <c r="A38" s="364" t="s">
        <v>73</v>
      </c>
      <c r="B38" s="592" t="str">
        <f t="shared" si="3"/>
        <v>☆☆</v>
      </c>
      <c r="C38" s="593"/>
      <c r="D38" s="594"/>
      <c r="E38" s="546">
        <v>12.28</v>
      </c>
      <c r="F38" s="546">
        <v>14.03</v>
      </c>
      <c r="G38" s="402">
        <f t="shared" si="1"/>
        <v>1.75</v>
      </c>
      <c r="H38" s="595" t="s">
        <v>278</v>
      </c>
      <c r="I38" s="596"/>
      <c r="J38" s="596"/>
      <c r="K38" s="596"/>
      <c r="L38" s="597"/>
      <c r="M38" s="215" t="s">
        <v>279</v>
      </c>
      <c r="N38" s="216">
        <v>44966</v>
      </c>
      <c r="O38" s="358" t="s">
        <v>73</v>
      </c>
    </row>
    <row r="39" spans="1:16" ht="70.2" customHeight="1" thickBot="1">
      <c r="A39" s="364" t="s">
        <v>74</v>
      </c>
      <c r="B39" s="592" t="str">
        <f t="shared" si="3"/>
        <v>★★</v>
      </c>
      <c r="C39" s="593"/>
      <c r="D39" s="594"/>
      <c r="E39" s="437">
        <v>11.72</v>
      </c>
      <c r="F39" s="437">
        <v>10.07</v>
      </c>
      <c r="G39" s="402">
        <f t="shared" si="1"/>
        <v>-1.6500000000000004</v>
      </c>
      <c r="H39" s="640" t="s">
        <v>390</v>
      </c>
      <c r="I39" s="641"/>
      <c r="J39" s="641"/>
      <c r="K39" s="641"/>
      <c r="L39" s="642"/>
      <c r="M39" s="569" t="s">
        <v>391</v>
      </c>
      <c r="N39" s="570">
        <v>44969</v>
      </c>
      <c r="O39" s="358" t="s">
        <v>74</v>
      </c>
    </row>
    <row r="40" spans="1:16" ht="78.75" customHeight="1" thickBot="1">
      <c r="A40" s="364" t="s">
        <v>75</v>
      </c>
      <c r="B40" s="592" t="str">
        <f t="shared" si="3"/>
        <v>★</v>
      </c>
      <c r="C40" s="593"/>
      <c r="D40" s="594"/>
      <c r="E40" s="437">
        <v>6.3</v>
      </c>
      <c r="F40" s="437">
        <v>6</v>
      </c>
      <c r="G40" s="402">
        <f t="shared" si="1"/>
        <v>-0.29999999999999982</v>
      </c>
      <c r="H40" s="595"/>
      <c r="I40" s="596"/>
      <c r="J40" s="596"/>
      <c r="K40" s="596"/>
      <c r="L40" s="597"/>
      <c r="M40" s="215"/>
      <c r="N40" s="216"/>
      <c r="O40" s="358" t="s">
        <v>75</v>
      </c>
    </row>
    <row r="41" spans="1:16" ht="66" customHeight="1" thickBot="1">
      <c r="A41" s="364" t="s">
        <v>76</v>
      </c>
      <c r="B41" s="592" t="str">
        <f t="shared" si="3"/>
        <v>★★</v>
      </c>
      <c r="C41" s="593"/>
      <c r="D41" s="594"/>
      <c r="E41" s="437">
        <v>10.42</v>
      </c>
      <c r="F41" s="437">
        <v>8.6300000000000008</v>
      </c>
      <c r="G41" s="402">
        <f t="shared" si="1"/>
        <v>-1.7899999999999991</v>
      </c>
      <c r="H41" s="595"/>
      <c r="I41" s="596"/>
      <c r="J41" s="596"/>
      <c r="K41" s="596"/>
      <c r="L41" s="597"/>
      <c r="M41" s="215"/>
      <c r="N41" s="216"/>
      <c r="O41" s="358" t="s">
        <v>76</v>
      </c>
    </row>
    <row r="42" spans="1:16" ht="77.25" customHeight="1" thickBot="1">
      <c r="A42" s="364" t="s">
        <v>77</v>
      </c>
      <c r="B42" s="592" t="str">
        <f t="shared" si="3"/>
        <v>★</v>
      </c>
      <c r="C42" s="593"/>
      <c r="D42" s="594"/>
      <c r="E42" s="437">
        <v>9.81</v>
      </c>
      <c r="F42" s="437">
        <v>9.6199999999999992</v>
      </c>
      <c r="G42" s="402">
        <f t="shared" si="1"/>
        <v>-0.19000000000000128</v>
      </c>
      <c r="H42" s="595"/>
      <c r="I42" s="596"/>
      <c r="J42" s="596"/>
      <c r="K42" s="596"/>
      <c r="L42" s="597"/>
      <c r="M42" s="475"/>
      <c r="N42" s="216"/>
      <c r="O42" s="358" t="s">
        <v>77</v>
      </c>
      <c r="P42" s="57" t="s">
        <v>212</v>
      </c>
    </row>
    <row r="43" spans="1:16" ht="69.75" customHeight="1" thickBot="1">
      <c r="A43" s="364" t="s">
        <v>78</v>
      </c>
      <c r="B43" s="592" t="str">
        <f t="shared" si="3"/>
        <v>☆</v>
      </c>
      <c r="C43" s="593"/>
      <c r="D43" s="594"/>
      <c r="E43" s="159">
        <v>3.75</v>
      </c>
      <c r="F43" s="159">
        <v>4.43</v>
      </c>
      <c r="G43" s="402">
        <f t="shared" si="1"/>
        <v>0.67999999999999972</v>
      </c>
      <c r="H43" s="595"/>
      <c r="I43" s="596"/>
      <c r="J43" s="596"/>
      <c r="K43" s="596"/>
      <c r="L43" s="597"/>
      <c r="M43" s="215"/>
      <c r="N43" s="216"/>
      <c r="O43" s="358" t="s">
        <v>78</v>
      </c>
    </row>
    <row r="44" spans="1:16" ht="77.25" customHeight="1" thickBot="1">
      <c r="A44" s="368" t="s">
        <v>79</v>
      </c>
      <c r="B44" s="592" t="str">
        <f t="shared" si="3"/>
        <v>★</v>
      </c>
      <c r="C44" s="593"/>
      <c r="D44" s="594"/>
      <c r="E44" s="437">
        <v>9.15</v>
      </c>
      <c r="F44" s="437">
        <v>8.3000000000000007</v>
      </c>
      <c r="G44" s="402">
        <f t="shared" si="1"/>
        <v>-0.84999999999999964</v>
      </c>
      <c r="H44" s="646"/>
      <c r="I44" s="647"/>
      <c r="J44" s="647"/>
      <c r="K44" s="647"/>
      <c r="L44" s="647"/>
      <c r="M44" s="215"/>
      <c r="N44" s="533"/>
      <c r="O44" s="358" t="s">
        <v>79</v>
      </c>
    </row>
    <row r="45" spans="1:16" ht="81.75" customHeight="1" thickBot="1">
      <c r="A45" s="364" t="s">
        <v>80</v>
      </c>
      <c r="B45" s="592" t="str">
        <f t="shared" si="3"/>
        <v>★</v>
      </c>
      <c r="C45" s="593"/>
      <c r="D45" s="594"/>
      <c r="E45" s="437">
        <v>6.52</v>
      </c>
      <c r="F45" s="159">
        <v>5.94</v>
      </c>
      <c r="G45" s="402">
        <f t="shared" si="1"/>
        <v>-0.57999999999999918</v>
      </c>
      <c r="H45" s="648" t="s">
        <v>401</v>
      </c>
      <c r="I45" s="649"/>
      <c r="J45" s="649"/>
      <c r="K45" s="649"/>
      <c r="L45" s="650"/>
      <c r="M45" s="566" t="s">
        <v>402</v>
      </c>
      <c r="N45" s="571">
        <v>44975</v>
      </c>
      <c r="O45" s="358" t="s">
        <v>80</v>
      </c>
    </row>
    <row r="46" spans="1:16" ht="72.75" customHeight="1" thickBot="1">
      <c r="A46" s="364" t="s">
        <v>81</v>
      </c>
      <c r="B46" s="592" t="str">
        <f t="shared" si="3"/>
        <v>★</v>
      </c>
      <c r="C46" s="593"/>
      <c r="D46" s="594"/>
      <c r="E46" s="437">
        <v>6.07</v>
      </c>
      <c r="F46" s="159">
        <v>5.36</v>
      </c>
      <c r="G46" s="402">
        <f t="shared" si="1"/>
        <v>-0.71</v>
      </c>
      <c r="H46" s="595"/>
      <c r="I46" s="596"/>
      <c r="J46" s="596"/>
      <c r="K46" s="596"/>
      <c r="L46" s="597"/>
      <c r="M46" s="215"/>
      <c r="N46" s="216"/>
      <c r="O46" s="358" t="s">
        <v>81</v>
      </c>
    </row>
    <row r="47" spans="1:16" ht="91.2" customHeight="1" thickBot="1">
      <c r="A47" s="364" t="s">
        <v>82</v>
      </c>
      <c r="B47" s="592" t="str">
        <f t="shared" si="3"/>
        <v>☆</v>
      </c>
      <c r="C47" s="593"/>
      <c r="D47" s="594"/>
      <c r="E47" s="437">
        <v>6</v>
      </c>
      <c r="F47" s="437">
        <v>6.61</v>
      </c>
      <c r="G47" s="402">
        <f t="shared" si="1"/>
        <v>0.61000000000000032</v>
      </c>
      <c r="H47" s="595"/>
      <c r="I47" s="596"/>
      <c r="J47" s="596"/>
      <c r="K47" s="596"/>
      <c r="L47" s="597"/>
      <c r="M47" s="545"/>
      <c r="N47" s="216"/>
      <c r="O47" s="358" t="s">
        <v>82</v>
      </c>
    </row>
    <row r="48" spans="1:16" ht="78.75" customHeight="1" thickBot="1">
      <c r="A48" s="364" t="s">
        <v>83</v>
      </c>
      <c r="B48" s="592" t="str">
        <f t="shared" si="3"/>
        <v>☆</v>
      </c>
      <c r="C48" s="593"/>
      <c r="D48" s="594"/>
      <c r="E48" s="159">
        <v>5.53</v>
      </c>
      <c r="F48" s="159">
        <v>5.73</v>
      </c>
      <c r="G48" s="402">
        <f t="shared" si="1"/>
        <v>0.20000000000000018</v>
      </c>
      <c r="H48" s="598"/>
      <c r="I48" s="599"/>
      <c r="J48" s="599"/>
      <c r="K48" s="599"/>
      <c r="L48" s="600"/>
      <c r="M48" s="215"/>
      <c r="N48" s="216"/>
      <c r="O48" s="358" t="s">
        <v>83</v>
      </c>
    </row>
    <row r="49" spans="1:15" ht="74.25" customHeight="1" thickBot="1">
      <c r="A49" s="364" t="s">
        <v>84</v>
      </c>
      <c r="B49" s="592" t="str">
        <f t="shared" si="3"/>
        <v>★</v>
      </c>
      <c r="C49" s="593"/>
      <c r="D49" s="594"/>
      <c r="E49" s="437">
        <v>6.93</v>
      </c>
      <c r="F49" s="437">
        <v>6.51</v>
      </c>
      <c r="G49" s="402">
        <f t="shared" si="1"/>
        <v>-0.41999999999999993</v>
      </c>
      <c r="H49" s="640" t="s">
        <v>381</v>
      </c>
      <c r="I49" s="641"/>
      <c r="J49" s="641"/>
      <c r="K49" s="641"/>
      <c r="L49" s="642"/>
      <c r="M49" s="563" t="s">
        <v>382</v>
      </c>
      <c r="N49" s="564">
        <v>44972</v>
      </c>
      <c r="O49" s="358" t="s">
        <v>84</v>
      </c>
    </row>
    <row r="50" spans="1:15" ht="73.2" customHeight="1" thickBot="1">
      <c r="A50" s="364" t="s">
        <v>85</v>
      </c>
      <c r="B50" s="592" t="str">
        <f t="shared" si="3"/>
        <v>★</v>
      </c>
      <c r="C50" s="593"/>
      <c r="D50" s="594"/>
      <c r="E50" s="437">
        <v>10.09</v>
      </c>
      <c r="F50" s="437">
        <v>9.19</v>
      </c>
      <c r="G50" s="402">
        <f t="shared" si="1"/>
        <v>-0.90000000000000036</v>
      </c>
      <c r="H50" s="643" t="s">
        <v>399</v>
      </c>
      <c r="I50" s="644"/>
      <c r="J50" s="644"/>
      <c r="K50" s="644"/>
      <c r="L50" s="645"/>
      <c r="M50" s="566" t="s">
        <v>400</v>
      </c>
      <c r="N50" s="564">
        <v>44974</v>
      </c>
      <c r="O50" s="358" t="s">
        <v>85</v>
      </c>
    </row>
    <row r="51" spans="1:15" ht="73.5" customHeight="1" thickBot="1">
      <c r="A51" s="364" t="s">
        <v>86</v>
      </c>
      <c r="B51" s="592" t="str">
        <f t="shared" si="3"/>
        <v>★</v>
      </c>
      <c r="C51" s="593"/>
      <c r="D51" s="594"/>
      <c r="E51" s="437">
        <v>6.35</v>
      </c>
      <c r="F51" s="159">
        <v>5.56</v>
      </c>
      <c r="G51" s="402">
        <f t="shared" si="1"/>
        <v>-0.79</v>
      </c>
      <c r="H51" s="595"/>
      <c r="I51" s="596"/>
      <c r="J51" s="596"/>
      <c r="K51" s="596"/>
      <c r="L51" s="597"/>
      <c r="M51" s="477"/>
      <c r="N51" s="478"/>
      <c r="O51" s="358" t="s">
        <v>86</v>
      </c>
    </row>
    <row r="52" spans="1:15" ht="75" customHeight="1" thickBot="1">
      <c r="A52" s="364" t="s">
        <v>87</v>
      </c>
      <c r="B52" s="592" t="str">
        <f t="shared" si="3"/>
        <v>★</v>
      </c>
      <c r="C52" s="593"/>
      <c r="D52" s="594"/>
      <c r="E52" s="437">
        <v>6.07</v>
      </c>
      <c r="F52" s="159">
        <v>5.67</v>
      </c>
      <c r="G52" s="402">
        <f t="shared" si="1"/>
        <v>-0.40000000000000036</v>
      </c>
      <c r="H52" s="595" t="s">
        <v>288</v>
      </c>
      <c r="I52" s="596"/>
      <c r="J52" s="596"/>
      <c r="K52" s="596"/>
      <c r="L52" s="597"/>
      <c r="M52" s="215" t="s">
        <v>289</v>
      </c>
      <c r="N52" s="216">
        <v>44964</v>
      </c>
      <c r="O52" s="358" t="s">
        <v>87</v>
      </c>
    </row>
    <row r="53" spans="1:15" ht="77.25" customHeight="1" thickBot="1">
      <c r="A53" s="364" t="s">
        <v>88</v>
      </c>
      <c r="B53" s="592" t="str">
        <f t="shared" si="3"/>
        <v>☆</v>
      </c>
      <c r="C53" s="593"/>
      <c r="D53" s="594"/>
      <c r="E53" s="437">
        <v>8</v>
      </c>
      <c r="F53" s="437">
        <v>8.2100000000000009</v>
      </c>
      <c r="G53" s="402">
        <f t="shared" si="1"/>
        <v>0.21000000000000085</v>
      </c>
      <c r="H53" s="595"/>
      <c r="I53" s="596"/>
      <c r="J53" s="596"/>
      <c r="K53" s="596"/>
      <c r="L53" s="597"/>
      <c r="M53" s="215"/>
      <c r="N53" s="216"/>
      <c r="O53" s="358" t="s">
        <v>88</v>
      </c>
    </row>
    <row r="54" spans="1:15" ht="63.75" customHeight="1" thickBot="1">
      <c r="A54" s="364" t="s">
        <v>89</v>
      </c>
      <c r="B54" s="592" t="str">
        <f t="shared" si="3"/>
        <v>☆</v>
      </c>
      <c r="C54" s="593"/>
      <c r="D54" s="594"/>
      <c r="E54" s="437">
        <v>8.26</v>
      </c>
      <c r="F54" s="437">
        <v>8.6999999999999993</v>
      </c>
      <c r="G54" s="402">
        <f t="shared" si="1"/>
        <v>0.4399999999999995</v>
      </c>
      <c r="H54" s="595"/>
      <c r="I54" s="596"/>
      <c r="J54" s="596"/>
      <c r="K54" s="596"/>
      <c r="L54" s="597"/>
      <c r="M54" s="215"/>
      <c r="N54" s="216"/>
      <c r="O54" s="358" t="s">
        <v>89</v>
      </c>
    </row>
    <row r="55" spans="1:15" ht="93.6" customHeight="1" thickBot="1">
      <c r="A55" s="364" t="s">
        <v>90</v>
      </c>
      <c r="B55" s="592" t="str">
        <f t="shared" si="3"/>
        <v>★</v>
      </c>
      <c r="C55" s="593"/>
      <c r="D55" s="594"/>
      <c r="E55" s="437">
        <v>7.31</v>
      </c>
      <c r="F55" s="437">
        <v>7.13</v>
      </c>
      <c r="G55" s="402">
        <f t="shared" si="1"/>
        <v>-0.17999999999999972</v>
      </c>
      <c r="H55" s="595"/>
      <c r="I55" s="596"/>
      <c r="J55" s="596"/>
      <c r="K55" s="596"/>
      <c r="L55" s="597"/>
      <c r="M55" s="215"/>
      <c r="N55" s="216"/>
      <c r="O55" s="358" t="s">
        <v>90</v>
      </c>
    </row>
    <row r="56" spans="1:15" ht="80.25" customHeight="1" thickBot="1">
      <c r="A56" s="364" t="s">
        <v>91</v>
      </c>
      <c r="B56" s="592" t="str">
        <f t="shared" si="3"/>
        <v>★</v>
      </c>
      <c r="C56" s="593"/>
      <c r="D56" s="594"/>
      <c r="E56" s="437">
        <v>9.65</v>
      </c>
      <c r="F56" s="437">
        <v>8.26</v>
      </c>
      <c r="G56" s="402">
        <f t="shared" si="1"/>
        <v>-1.3900000000000006</v>
      </c>
      <c r="H56" s="595" t="s">
        <v>286</v>
      </c>
      <c r="I56" s="596"/>
      <c r="J56" s="596"/>
      <c r="K56" s="596"/>
      <c r="L56" s="597"/>
      <c r="M56" s="215" t="s">
        <v>287</v>
      </c>
      <c r="N56" s="216">
        <v>44964</v>
      </c>
      <c r="O56" s="358" t="s">
        <v>91</v>
      </c>
    </row>
    <row r="57" spans="1:15" ht="63.75" customHeight="1" thickBot="1">
      <c r="A57" s="364" t="s">
        <v>92</v>
      </c>
      <c r="B57" s="592" t="str">
        <f t="shared" si="3"/>
        <v>☆☆</v>
      </c>
      <c r="C57" s="593"/>
      <c r="D57" s="594"/>
      <c r="E57" s="437">
        <v>9.5299999999999994</v>
      </c>
      <c r="F57" s="437">
        <v>11.84</v>
      </c>
      <c r="G57" s="402">
        <f t="shared" si="1"/>
        <v>2.3100000000000005</v>
      </c>
      <c r="H57" s="598" t="s">
        <v>283</v>
      </c>
      <c r="I57" s="599"/>
      <c r="J57" s="599"/>
      <c r="K57" s="599"/>
      <c r="L57" s="600"/>
      <c r="M57" s="215" t="s">
        <v>282</v>
      </c>
      <c r="N57" s="216">
        <v>44967</v>
      </c>
      <c r="O57" s="358" t="s">
        <v>92</v>
      </c>
    </row>
    <row r="58" spans="1:15" ht="69.75" customHeight="1" thickBot="1">
      <c r="A58" s="364" t="s">
        <v>93</v>
      </c>
      <c r="B58" s="592" t="str">
        <f t="shared" si="3"/>
        <v>☆</v>
      </c>
      <c r="C58" s="593"/>
      <c r="D58" s="594"/>
      <c r="E58" s="437">
        <v>7.22</v>
      </c>
      <c r="F58" s="437">
        <v>7.96</v>
      </c>
      <c r="G58" s="402">
        <f t="shared" si="1"/>
        <v>0.74000000000000021</v>
      </c>
      <c r="H58" s="595"/>
      <c r="I58" s="596"/>
      <c r="J58" s="596"/>
      <c r="K58" s="596"/>
      <c r="L58" s="597"/>
      <c r="M58" s="215"/>
      <c r="N58" s="216"/>
      <c r="O58" s="358" t="s">
        <v>93</v>
      </c>
    </row>
    <row r="59" spans="1:15" ht="76.2" customHeight="1" thickBot="1">
      <c r="A59" s="364" t="s">
        <v>94</v>
      </c>
      <c r="B59" s="592" t="s">
        <v>370</v>
      </c>
      <c r="C59" s="593"/>
      <c r="D59" s="594"/>
      <c r="E59" s="546">
        <v>15.25</v>
      </c>
      <c r="F59" s="437">
        <v>11.32</v>
      </c>
      <c r="G59" s="402">
        <f t="shared" si="1"/>
        <v>-3.9299999999999997</v>
      </c>
      <c r="H59" s="595"/>
      <c r="I59" s="596"/>
      <c r="J59" s="596"/>
      <c r="K59" s="596"/>
      <c r="L59" s="597"/>
      <c r="M59" s="477"/>
      <c r="N59" s="478"/>
      <c r="O59" s="358" t="s">
        <v>94</v>
      </c>
    </row>
    <row r="60" spans="1:15" ht="91.95" customHeight="1" thickBot="1">
      <c r="A60" s="364" t="s">
        <v>95</v>
      </c>
      <c r="B60" s="592" t="str">
        <f t="shared" si="3"/>
        <v>★★</v>
      </c>
      <c r="C60" s="593"/>
      <c r="D60" s="594"/>
      <c r="E60" s="437">
        <v>11.95</v>
      </c>
      <c r="F60" s="437">
        <v>10.46</v>
      </c>
      <c r="G60" s="402">
        <f t="shared" si="1"/>
        <v>-1.4899999999999984</v>
      </c>
      <c r="H60" s="595"/>
      <c r="I60" s="596"/>
      <c r="J60" s="596"/>
      <c r="K60" s="596"/>
      <c r="L60" s="597"/>
      <c r="M60" s="215"/>
      <c r="N60" s="216"/>
      <c r="O60" s="358" t="s">
        <v>95</v>
      </c>
    </row>
    <row r="61" spans="1:15" ht="81" customHeight="1" thickBot="1">
      <c r="A61" s="364" t="s">
        <v>96</v>
      </c>
      <c r="B61" s="592" t="str">
        <f t="shared" si="3"/>
        <v>★</v>
      </c>
      <c r="C61" s="593"/>
      <c r="D61" s="594"/>
      <c r="E61" s="437">
        <v>8.44</v>
      </c>
      <c r="F61" s="437">
        <v>8.11</v>
      </c>
      <c r="G61" s="402">
        <f t="shared" si="1"/>
        <v>-0.33000000000000007</v>
      </c>
      <c r="H61" s="595"/>
      <c r="I61" s="596"/>
      <c r="J61" s="596"/>
      <c r="K61" s="596"/>
      <c r="L61" s="597"/>
      <c r="M61" s="215"/>
      <c r="N61" s="216"/>
      <c r="O61" s="358" t="s">
        <v>96</v>
      </c>
    </row>
    <row r="62" spans="1:15" ht="75.599999999999994" customHeight="1" thickBot="1">
      <c r="A62" s="364" t="s">
        <v>97</v>
      </c>
      <c r="B62" s="592" t="str">
        <f t="shared" si="3"/>
        <v>★</v>
      </c>
      <c r="C62" s="593"/>
      <c r="D62" s="594"/>
      <c r="E62" s="437">
        <v>6.43</v>
      </c>
      <c r="F62" s="437">
        <v>6.04</v>
      </c>
      <c r="G62" s="402">
        <f t="shared" si="1"/>
        <v>-0.38999999999999968</v>
      </c>
      <c r="H62" s="640" t="s">
        <v>386</v>
      </c>
      <c r="I62" s="641"/>
      <c r="J62" s="641"/>
      <c r="K62" s="641"/>
      <c r="L62" s="642"/>
      <c r="M62" s="567" t="s">
        <v>387</v>
      </c>
      <c r="N62" s="564">
        <v>44971</v>
      </c>
      <c r="O62" s="358" t="s">
        <v>97</v>
      </c>
    </row>
    <row r="63" spans="1:15" ht="87" customHeight="1" thickBot="1">
      <c r="A63" s="364" t="s">
        <v>98</v>
      </c>
      <c r="B63" s="592" t="str">
        <f t="shared" si="3"/>
        <v>☆</v>
      </c>
      <c r="C63" s="593"/>
      <c r="D63" s="594"/>
      <c r="E63" s="375">
        <v>2.57</v>
      </c>
      <c r="F63" s="159">
        <v>3.26</v>
      </c>
      <c r="G63" s="402">
        <f t="shared" si="1"/>
        <v>0.69</v>
      </c>
      <c r="H63" s="595"/>
      <c r="I63" s="596"/>
      <c r="J63" s="596"/>
      <c r="K63" s="596"/>
      <c r="L63" s="597"/>
      <c r="M63" s="534"/>
      <c r="N63" s="216"/>
      <c r="O63" s="358" t="s">
        <v>98</v>
      </c>
    </row>
    <row r="64" spans="1:15" ht="73.2" customHeight="1" thickBot="1">
      <c r="A64" s="364" t="s">
        <v>99</v>
      </c>
      <c r="B64" s="592" t="str">
        <f t="shared" si="3"/>
        <v>☆</v>
      </c>
      <c r="C64" s="593"/>
      <c r="D64" s="594"/>
      <c r="E64" s="159">
        <v>4.59</v>
      </c>
      <c r="F64" s="159">
        <v>5.34</v>
      </c>
      <c r="G64" s="402">
        <f t="shared" si="1"/>
        <v>0.75</v>
      </c>
      <c r="H64" s="601" t="s">
        <v>276</v>
      </c>
      <c r="I64" s="602"/>
      <c r="J64" s="602"/>
      <c r="K64" s="602"/>
      <c r="L64" s="603"/>
      <c r="M64" s="215" t="s">
        <v>277</v>
      </c>
      <c r="N64" s="216">
        <v>44967</v>
      </c>
      <c r="O64" s="358" t="s">
        <v>99</v>
      </c>
    </row>
    <row r="65" spans="1:18" ht="80.25" customHeight="1" thickBot="1">
      <c r="A65" s="364" t="s">
        <v>100</v>
      </c>
      <c r="B65" s="592" t="str">
        <f t="shared" si="3"/>
        <v>☆</v>
      </c>
      <c r="C65" s="593"/>
      <c r="D65" s="594"/>
      <c r="E65" s="437">
        <v>6.5</v>
      </c>
      <c r="F65" s="437">
        <v>7.02</v>
      </c>
      <c r="G65" s="402">
        <f t="shared" si="1"/>
        <v>0.51999999999999957</v>
      </c>
      <c r="H65" s="598"/>
      <c r="I65" s="599"/>
      <c r="J65" s="599"/>
      <c r="K65" s="599"/>
      <c r="L65" s="600"/>
      <c r="M65" s="535"/>
      <c r="N65" s="216"/>
      <c r="O65" s="358" t="s">
        <v>100</v>
      </c>
    </row>
    <row r="66" spans="1:18" ht="88.5" customHeight="1" thickBot="1">
      <c r="A66" s="364" t="s">
        <v>101</v>
      </c>
      <c r="B66" s="592" t="str">
        <f t="shared" si="3"/>
        <v>☆</v>
      </c>
      <c r="C66" s="593"/>
      <c r="D66" s="594"/>
      <c r="E66" s="546">
        <v>13.67</v>
      </c>
      <c r="F66" s="546">
        <v>14.42</v>
      </c>
      <c r="G66" s="402">
        <f t="shared" si="1"/>
        <v>0.75</v>
      </c>
      <c r="H66" s="598"/>
      <c r="I66" s="599"/>
      <c r="J66" s="599"/>
      <c r="K66" s="599"/>
      <c r="L66" s="600"/>
      <c r="M66" s="215"/>
      <c r="N66" s="216"/>
      <c r="O66" s="358" t="s">
        <v>101</v>
      </c>
    </row>
    <row r="67" spans="1:18" ht="78.75" customHeight="1" thickBot="1">
      <c r="A67" s="364" t="s">
        <v>102</v>
      </c>
      <c r="B67" s="592" t="str">
        <f t="shared" si="3"/>
        <v>☆</v>
      </c>
      <c r="C67" s="593"/>
      <c r="D67" s="594"/>
      <c r="E67" s="546">
        <v>13.56</v>
      </c>
      <c r="F67" s="546">
        <v>13.89</v>
      </c>
      <c r="G67" s="402">
        <f t="shared" si="1"/>
        <v>0.33000000000000007</v>
      </c>
      <c r="H67" s="595"/>
      <c r="I67" s="596"/>
      <c r="J67" s="596"/>
      <c r="K67" s="596"/>
      <c r="L67" s="597"/>
      <c r="M67" s="215"/>
      <c r="N67" s="216"/>
      <c r="O67" s="358" t="s">
        <v>102</v>
      </c>
    </row>
    <row r="68" spans="1:18" ht="63" customHeight="1" thickBot="1">
      <c r="A68" s="367" t="s">
        <v>103</v>
      </c>
      <c r="B68" s="592" t="str">
        <f t="shared" si="3"/>
        <v>★</v>
      </c>
      <c r="C68" s="593"/>
      <c r="D68" s="594"/>
      <c r="E68" s="437">
        <v>10.199999999999999</v>
      </c>
      <c r="F68" s="437">
        <v>9.93</v>
      </c>
      <c r="G68" s="402">
        <f t="shared" si="1"/>
        <v>-0.26999999999999957</v>
      </c>
      <c r="H68" s="595"/>
      <c r="I68" s="596"/>
      <c r="J68" s="596"/>
      <c r="K68" s="596"/>
      <c r="L68" s="597"/>
      <c r="M68" s="477"/>
      <c r="N68" s="216"/>
      <c r="O68" s="358" t="s">
        <v>103</v>
      </c>
    </row>
    <row r="69" spans="1:18" ht="72.75" customHeight="1" thickBot="1">
      <c r="A69" s="365" t="s">
        <v>104</v>
      </c>
      <c r="B69" s="592" t="str">
        <f t="shared" si="3"/>
        <v>☆</v>
      </c>
      <c r="C69" s="593"/>
      <c r="D69" s="594"/>
      <c r="E69" s="446">
        <v>1.36</v>
      </c>
      <c r="F69" s="446">
        <v>1.69</v>
      </c>
      <c r="G69" s="402">
        <f t="shared" si="1"/>
        <v>0.32999999999999985</v>
      </c>
      <c r="H69" s="598"/>
      <c r="I69" s="599"/>
      <c r="J69" s="599"/>
      <c r="K69" s="599"/>
      <c r="L69" s="600"/>
      <c r="M69" s="215"/>
      <c r="N69" s="216"/>
      <c r="O69" s="358" t="s">
        <v>104</v>
      </c>
    </row>
    <row r="70" spans="1:18" ht="58.5" customHeight="1" thickBot="1">
      <c r="A70" s="296" t="s">
        <v>105</v>
      </c>
      <c r="B70" s="592" t="str">
        <f t="shared" si="3"/>
        <v>★</v>
      </c>
      <c r="C70" s="593"/>
      <c r="D70" s="594"/>
      <c r="E70" s="437">
        <v>7.91</v>
      </c>
      <c r="F70" s="437">
        <v>7.26</v>
      </c>
      <c r="G70" s="402">
        <f t="shared" si="1"/>
        <v>-0.65000000000000036</v>
      </c>
      <c r="H70" s="595"/>
      <c r="I70" s="596"/>
      <c r="J70" s="596"/>
      <c r="K70" s="596"/>
      <c r="L70" s="597"/>
      <c r="M70" s="297"/>
      <c r="N70" s="216"/>
      <c r="O70" s="358"/>
    </row>
    <row r="71" spans="1:18" ht="42.75" customHeight="1" thickBot="1">
      <c r="A71" s="298"/>
      <c r="B71" s="298"/>
      <c r="C71" s="298"/>
      <c r="D71" s="298"/>
      <c r="E71" s="634"/>
      <c r="F71" s="634"/>
      <c r="G71" s="634"/>
      <c r="H71" s="634"/>
      <c r="I71" s="634"/>
      <c r="J71" s="634"/>
      <c r="K71" s="634"/>
      <c r="L71" s="634"/>
      <c r="M71" s="58">
        <f>COUNTIF(E23:E69,"&gt;=10")</f>
        <v>11</v>
      </c>
      <c r="N71" s="58">
        <f>COUNTIF(F23:F69,"&gt;=10")</f>
        <v>9</v>
      </c>
      <c r="O71" s="58" t="s">
        <v>29</v>
      </c>
    </row>
    <row r="72" spans="1:18" ht="36.75" customHeight="1" thickBot="1">
      <c r="A72" s="79" t="s">
        <v>21</v>
      </c>
      <c r="B72" s="80"/>
      <c r="C72" s="140"/>
      <c r="D72" s="140"/>
      <c r="E72" s="635" t="s">
        <v>20</v>
      </c>
      <c r="F72" s="635"/>
      <c r="G72" s="635"/>
      <c r="H72" s="636" t="s">
        <v>239</v>
      </c>
      <c r="I72" s="637"/>
      <c r="J72" s="80"/>
      <c r="K72" s="81"/>
      <c r="L72" s="81"/>
      <c r="M72" s="82"/>
      <c r="N72" s="83"/>
    </row>
    <row r="73" spans="1:18" ht="36.75" customHeight="1" thickBot="1">
      <c r="A73" s="84"/>
      <c r="B73" s="299"/>
      <c r="C73" s="437">
        <v>7.91</v>
      </c>
      <c r="D73" s="437">
        <v>7.26</v>
      </c>
      <c r="E73" s="437">
        <v>7.91</v>
      </c>
      <c r="F73" s="437">
        <v>7.26</v>
      </c>
      <c r="G73" s="85">
        <f>+F70</f>
        <v>7.26</v>
      </c>
      <c r="H73" s="86" t="s">
        <v>106</v>
      </c>
      <c r="I73" s="638">
        <f>+G70</f>
        <v>-0.65000000000000036</v>
      </c>
      <c r="J73" s="639"/>
      <c r="K73" s="300"/>
      <c r="L73" s="300"/>
      <c r="M73" s="301"/>
      <c r="N73" s="87"/>
    </row>
    <row r="74" spans="1:18" ht="36.75" customHeight="1" thickBot="1">
      <c r="A74" s="84"/>
      <c r="B74" s="299"/>
      <c r="C74" s="604" t="s">
        <v>107</v>
      </c>
      <c r="D74" s="605"/>
      <c r="E74" s="605"/>
      <c r="F74" s="606"/>
      <c r="G74" s="88">
        <f>+F35</f>
        <v>6.73</v>
      </c>
      <c r="H74" s="89" t="s">
        <v>106</v>
      </c>
      <c r="I74" s="607">
        <f>+G35</f>
        <v>-2</v>
      </c>
      <c r="J74" s="608"/>
      <c r="K74" s="300"/>
      <c r="L74" s="300"/>
      <c r="M74" s="301"/>
      <c r="N74" s="87"/>
      <c r="R74" s="339" t="s">
        <v>21</v>
      </c>
    </row>
    <row r="75" spans="1:18" ht="36.75" customHeight="1" thickBot="1">
      <c r="A75" s="84"/>
      <c r="B75" s="299"/>
      <c r="C75" s="609" t="s">
        <v>108</v>
      </c>
      <c r="D75" s="610"/>
      <c r="E75" s="610"/>
      <c r="F75" s="90" t="str">
        <f>VLOOKUP(G75,F:P,10,0)</f>
        <v>大分県</v>
      </c>
      <c r="G75" s="91">
        <f>MAX(F23:F70)</f>
        <v>14.42</v>
      </c>
      <c r="H75" s="611" t="s">
        <v>109</v>
      </c>
      <c r="I75" s="612"/>
      <c r="J75" s="612"/>
      <c r="K75" s="92">
        <f>+N71</f>
        <v>9</v>
      </c>
      <c r="L75" s="93" t="s">
        <v>110</v>
      </c>
      <c r="M75" s="94">
        <f>N71-M71</f>
        <v>-2</v>
      </c>
      <c r="N75" s="87"/>
      <c r="R75" s="340"/>
    </row>
    <row r="76" spans="1:18" ht="36.75" customHeight="1" thickBot="1">
      <c r="A76" s="95"/>
      <c r="B76" s="96"/>
      <c r="C76" s="96"/>
      <c r="D76" s="96"/>
      <c r="E76" s="96"/>
      <c r="F76" s="96"/>
      <c r="G76" s="96"/>
      <c r="H76" s="96"/>
      <c r="I76" s="96"/>
      <c r="J76" s="96"/>
      <c r="K76" s="97"/>
      <c r="L76" s="97"/>
      <c r="M76" s="98"/>
      <c r="N76" s="99"/>
      <c r="R76" s="340"/>
    </row>
    <row r="77" spans="1:18" ht="30.75" customHeight="1">
      <c r="A77" s="124"/>
      <c r="B77" s="124"/>
      <c r="C77" s="124"/>
      <c r="D77" s="124"/>
      <c r="E77" s="124"/>
      <c r="F77" s="124"/>
      <c r="G77" s="124"/>
      <c r="H77" s="124"/>
      <c r="I77" s="124"/>
      <c r="J77" s="124"/>
      <c r="K77" s="302"/>
      <c r="L77" s="302"/>
      <c r="M77" s="303"/>
      <c r="N77" s="304"/>
      <c r="R77" s="341"/>
    </row>
    <row r="78" spans="1:18" ht="30.75" customHeight="1" thickBot="1">
      <c r="A78" s="305"/>
      <c r="B78" s="305"/>
      <c r="C78" s="305"/>
      <c r="D78" s="305"/>
      <c r="E78" s="305"/>
      <c r="F78" s="305"/>
      <c r="G78" s="305"/>
      <c r="H78" s="305"/>
      <c r="I78" s="305"/>
      <c r="J78" s="305"/>
      <c r="K78" s="306"/>
      <c r="L78" s="306"/>
      <c r="M78" s="307"/>
      <c r="N78" s="305"/>
    </row>
    <row r="79" spans="1:18" ht="24.75" customHeight="1" thickTop="1">
      <c r="A79" s="613">
        <v>3</v>
      </c>
      <c r="B79" s="616" t="s">
        <v>270</v>
      </c>
      <c r="C79" s="617"/>
      <c r="D79" s="617"/>
      <c r="E79" s="617"/>
      <c r="F79" s="618"/>
      <c r="G79" s="625" t="s">
        <v>271</v>
      </c>
      <c r="H79" s="626"/>
      <c r="I79" s="626"/>
      <c r="J79" s="626"/>
      <c r="K79" s="626"/>
      <c r="L79" s="626"/>
      <c r="M79" s="626"/>
      <c r="N79" s="627"/>
    </row>
    <row r="80" spans="1:18" ht="24.75" customHeight="1">
      <c r="A80" s="614"/>
      <c r="B80" s="619"/>
      <c r="C80" s="620"/>
      <c r="D80" s="620"/>
      <c r="E80" s="620"/>
      <c r="F80" s="621"/>
      <c r="G80" s="628"/>
      <c r="H80" s="629"/>
      <c r="I80" s="629"/>
      <c r="J80" s="629"/>
      <c r="K80" s="629"/>
      <c r="L80" s="629"/>
      <c r="M80" s="629"/>
      <c r="N80" s="630"/>
      <c r="O80" s="308" t="s">
        <v>29</v>
      </c>
      <c r="P80" s="308"/>
    </row>
    <row r="81" spans="1:16" ht="24.75" customHeight="1">
      <c r="A81" s="614"/>
      <c r="B81" s="619"/>
      <c r="C81" s="620"/>
      <c r="D81" s="620"/>
      <c r="E81" s="620"/>
      <c r="F81" s="621"/>
      <c r="G81" s="628"/>
      <c r="H81" s="629"/>
      <c r="I81" s="629"/>
      <c r="J81" s="629"/>
      <c r="K81" s="629"/>
      <c r="L81" s="629"/>
      <c r="M81" s="629"/>
      <c r="N81" s="630"/>
      <c r="O81" s="308" t="s">
        <v>21</v>
      </c>
      <c r="P81" s="308" t="s">
        <v>111</v>
      </c>
    </row>
    <row r="82" spans="1:16" ht="24.75" customHeight="1">
      <c r="A82" s="614"/>
      <c r="B82" s="619"/>
      <c r="C82" s="620"/>
      <c r="D82" s="620"/>
      <c r="E82" s="620"/>
      <c r="F82" s="621"/>
      <c r="G82" s="628"/>
      <c r="H82" s="629"/>
      <c r="I82" s="629"/>
      <c r="J82" s="629"/>
      <c r="K82" s="629"/>
      <c r="L82" s="629"/>
      <c r="M82" s="629"/>
      <c r="N82" s="630"/>
      <c r="O82" s="309"/>
      <c r="P82" s="308"/>
    </row>
    <row r="83" spans="1:16" ht="46.2" customHeight="1" thickBot="1">
      <c r="A83" s="615"/>
      <c r="B83" s="622"/>
      <c r="C83" s="623"/>
      <c r="D83" s="623"/>
      <c r="E83" s="623"/>
      <c r="F83" s="624"/>
      <c r="G83" s="631"/>
      <c r="H83" s="632"/>
      <c r="I83" s="632"/>
      <c r="J83" s="632"/>
      <c r="K83" s="632"/>
      <c r="L83" s="632"/>
      <c r="M83" s="632"/>
      <c r="N83" s="633"/>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7">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90DCC-D5C2-4B42-B8FD-70C73C27E72D}">
  <dimension ref="A1:K12"/>
  <sheetViews>
    <sheetView view="pageBreakPreview" zoomScaleNormal="100" zoomScaleSheetLayoutView="100" workbookViewId="0">
      <selection activeCell="O11" sqref="O11"/>
    </sheetView>
  </sheetViews>
  <sheetFormatPr defaultColWidth="9" defaultRowHeight="13.2"/>
  <cols>
    <col min="1" max="10" width="9" style="1"/>
    <col min="11" max="11" width="39.33203125" style="1" customWidth="1"/>
    <col min="12" max="16384" width="9" style="1"/>
  </cols>
  <sheetData>
    <row r="1" spans="1:11" ht="23.4">
      <c r="A1" s="682" t="s">
        <v>265</v>
      </c>
      <c r="B1" s="682"/>
      <c r="C1" s="682"/>
      <c r="D1" s="682"/>
      <c r="E1" s="682"/>
      <c r="F1" s="682"/>
      <c r="G1" s="682"/>
      <c r="H1" s="682"/>
      <c r="I1" s="682"/>
      <c r="J1" s="682"/>
      <c r="K1" s="682"/>
    </row>
    <row r="2" spans="1:11" ht="19.2">
      <c r="A2" s="683" t="s">
        <v>463</v>
      </c>
      <c r="B2" s="683"/>
      <c r="C2" s="683"/>
      <c r="D2" s="683"/>
      <c r="E2" s="683"/>
      <c r="F2" s="683"/>
      <c r="G2" s="683"/>
      <c r="H2" s="683"/>
      <c r="I2" s="683"/>
      <c r="J2" s="683"/>
      <c r="K2" s="683"/>
    </row>
    <row r="3" spans="1:11" ht="19.2">
      <c r="A3" s="684" t="s">
        <v>462</v>
      </c>
      <c r="B3" s="684"/>
      <c r="C3" s="684"/>
      <c r="D3" s="684"/>
      <c r="E3" s="684"/>
      <c r="F3" s="684"/>
      <c r="G3" s="684"/>
      <c r="H3" s="684"/>
      <c r="I3" s="684"/>
      <c r="J3" s="684"/>
      <c r="K3" s="684"/>
    </row>
    <row r="4" spans="1:11" ht="22.2" customHeight="1">
      <c r="A4" s="685" t="s">
        <v>461</v>
      </c>
      <c r="B4" s="685"/>
      <c r="C4" s="685"/>
      <c r="D4" s="685"/>
      <c r="E4" s="685"/>
      <c r="F4" s="685"/>
      <c r="G4" s="685"/>
      <c r="H4" s="685"/>
      <c r="I4" s="685"/>
      <c r="J4" s="685"/>
      <c r="K4" s="685"/>
    </row>
    <row r="5" spans="1:11" ht="22.2" customHeight="1">
      <c r="A5" s="686" t="s">
        <v>460</v>
      </c>
      <c r="B5" s="687"/>
      <c r="C5" s="687"/>
      <c r="D5" s="687"/>
      <c r="E5" s="687"/>
      <c r="F5" s="687"/>
      <c r="G5" s="687"/>
      <c r="H5" s="687"/>
      <c r="I5" s="687"/>
      <c r="J5" s="687"/>
      <c r="K5" s="688"/>
    </row>
    <row r="6" spans="1:11" ht="166.2" customHeight="1">
      <c r="A6" s="689" t="s">
        <v>464</v>
      </c>
      <c r="B6" s="690"/>
      <c r="C6" s="690"/>
      <c r="D6" s="690"/>
      <c r="E6" s="690"/>
      <c r="F6" s="690"/>
      <c r="G6" s="690"/>
      <c r="H6" s="690"/>
      <c r="I6" s="690"/>
      <c r="J6" s="690"/>
      <c r="K6" s="691"/>
    </row>
    <row r="7" spans="1:11" ht="91.5" customHeight="1">
      <c r="A7" s="678" t="s">
        <v>465</v>
      </c>
      <c r="B7" s="679"/>
      <c r="C7" s="679"/>
      <c r="D7" s="679"/>
      <c r="E7" s="679"/>
      <c r="F7" s="679"/>
      <c r="G7" s="679"/>
      <c r="H7" s="679"/>
      <c r="I7" s="679"/>
      <c r="J7" s="679"/>
      <c r="K7" s="680"/>
    </row>
    <row r="8" spans="1:11" ht="6.6" customHeight="1">
      <c r="A8" s="119"/>
      <c r="B8" s="119"/>
      <c r="C8" s="119"/>
      <c r="D8" s="119"/>
      <c r="E8" s="119"/>
      <c r="F8" s="119"/>
      <c r="G8" s="119"/>
      <c r="H8" s="119"/>
      <c r="I8" s="119"/>
      <c r="J8" s="119"/>
      <c r="K8" s="119"/>
    </row>
    <row r="9" spans="1:11" ht="9.6" customHeight="1">
      <c r="A9" s="681" t="s">
        <v>466</v>
      </c>
      <c r="B9" s="681"/>
      <c r="C9" s="681"/>
      <c r="D9" s="681"/>
      <c r="E9" s="681"/>
      <c r="F9" s="681"/>
      <c r="G9" s="681"/>
      <c r="H9" s="681"/>
      <c r="I9" s="681"/>
      <c r="J9" s="681"/>
      <c r="K9" s="681"/>
    </row>
    <row r="10" spans="1:11" ht="20.25" customHeight="1">
      <c r="A10" s="681"/>
      <c r="B10" s="681"/>
      <c r="C10" s="681"/>
      <c r="D10" s="681"/>
      <c r="E10" s="681"/>
      <c r="F10" s="681"/>
      <c r="G10" s="681"/>
      <c r="H10" s="681"/>
      <c r="I10" s="681"/>
      <c r="J10" s="681"/>
      <c r="K10" s="681"/>
    </row>
    <row r="11" spans="1:11" ht="20.25" customHeight="1">
      <c r="A11" s="681"/>
      <c r="B11" s="681"/>
      <c r="C11" s="681"/>
      <c r="D11" s="681"/>
      <c r="E11" s="681"/>
      <c r="F11" s="681"/>
      <c r="G11" s="681"/>
      <c r="H11" s="681"/>
      <c r="I11" s="681"/>
      <c r="J11" s="681"/>
      <c r="K11" s="681"/>
    </row>
    <row r="12" spans="1:11" ht="31.8" customHeight="1">
      <c r="A12" s="681"/>
      <c r="B12" s="681"/>
      <c r="C12" s="681"/>
      <c r="D12" s="681"/>
      <c r="E12" s="681"/>
      <c r="F12" s="681"/>
      <c r="G12" s="681"/>
      <c r="H12" s="681"/>
      <c r="I12" s="681"/>
      <c r="J12" s="681"/>
      <c r="K12" s="681"/>
    </row>
  </sheetData>
  <mergeCells count="8">
    <mergeCell ref="A7:K7"/>
    <mergeCell ref="A9:K12"/>
    <mergeCell ref="A1:K1"/>
    <mergeCell ref="A2:K2"/>
    <mergeCell ref="A3:K3"/>
    <mergeCell ref="A4:K4"/>
    <mergeCell ref="A5:K5"/>
    <mergeCell ref="A6:K6"/>
  </mergeCells>
  <phoneticPr fontId="106"/>
  <pageMargins left="0.23622047244094491" right="0.23622047244094491" top="0.74803149606299213" bottom="0.74803149606299213" header="0.31496062992125984" footer="0.31496062992125984"/>
  <pageSetup paperSize="9" scale="110" fitToWidth="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A7" zoomScale="75" zoomScaleNormal="75" workbookViewId="0">
      <selection activeCell="L32" sqref="L32:N44"/>
    </sheetView>
  </sheetViews>
  <sheetFormatPr defaultColWidth="8.88671875" defaultRowHeight="14.4"/>
  <cols>
    <col min="1" max="1" width="12.77734375" style="120"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30.6640625" customWidth="1"/>
    <col min="15" max="15" width="7.88671875" customWidth="1"/>
    <col min="16" max="16" width="40.44140625" style="227" customWidth="1"/>
    <col min="17" max="17" width="40.44140625" customWidth="1"/>
  </cols>
  <sheetData>
    <row r="1" spans="2:19" ht="31.2" customHeight="1">
      <c r="B1" s="126"/>
      <c r="C1" s="343" t="s">
        <v>304</v>
      </c>
      <c r="D1" s="175"/>
      <c r="E1" s="175"/>
      <c r="F1" s="175"/>
      <c r="G1" s="175" t="s">
        <v>242</v>
      </c>
      <c r="H1" s="175"/>
      <c r="I1" s="175"/>
      <c r="J1" s="175"/>
      <c r="K1" s="175"/>
      <c r="L1" s="175"/>
      <c r="M1" s="175"/>
      <c r="N1" s="175"/>
      <c r="O1" s="120"/>
      <c r="P1" s="226"/>
    </row>
    <row r="2" spans="2:19" ht="31.2" customHeight="1">
      <c r="B2" s="126"/>
      <c r="C2" s="175"/>
      <c r="D2" s="175"/>
      <c r="E2" s="175"/>
      <c r="F2" s="175"/>
      <c r="G2" s="175"/>
      <c r="H2" s="175"/>
      <c r="I2" s="175"/>
      <c r="J2" s="175" t="s">
        <v>309</v>
      </c>
      <c r="K2" s="175"/>
      <c r="L2" s="175"/>
      <c r="M2" s="175"/>
      <c r="N2" s="175"/>
      <c r="O2" s="120"/>
      <c r="P2" s="226"/>
    </row>
    <row r="3" spans="2:19" ht="298.8" customHeight="1">
      <c r="B3" s="698"/>
      <c r="C3" s="698"/>
      <c r="D3" s="698"/>
      <c r="E3" s="698"/>
      <c r="F3" s="698"/>
      <c r="G3" s="698"/>
      <c r="H3" s="698"/>
      <c r="I3" s="698"/>
      <c r="J3" s="698"/>
      <c r="K3" s="698"/>
      <c r="L3" s="698"/>
      <c r="M3" s="698"/>
      <c r="N3" s="698"/>
      <c r="O3" s="120" t="s">
        <v>204</v>
      </c>
      <c r="P3" s="226"/>
    </row>
    <row r="4" spans="2:19" ht="29.25" customHeight="1">
      <c r="B4" s="193"/>
      <c r="C4" s="194" t="s">
        <v>305</v>
      </c>
      <c r="D4" s="195"/>
      <c r="E4" s="195"/>
      <c r="F4" s="195"/>
      <c r="G4" s="196"/>
      <c r="H4" s="195"/>
      <c r="I4" s="195"/>
      <c r="J4" s="197"/>
      <c r="K4" s="197"/>
      <c r="L4" s="197"/>
      <c r="M4" s="197"/>
      <c r="N4" s="198"/>
      <c r="O4" s="120"/>
      <c r="P4" s="217"/>
    </row>
    <row r="5" spans="2:19" ht="267" customHeight="1">
      <c r="B5" s="702" t="s">
        <v>307</v>
      </c>
      <c r="C5" s="703"/>
      <c r="D5" s="703"/>
      <c r="E5" s="703"/>
      <c r="F5" s="703"/>
      <c r="G5" s="703"/>
      <c r="H5" s="703"/>
      <c r="I5" s="703"/>
      <c r="J5" s="703"/>
      <c r="K5" s="703"/>
      <c r="L5" s="703"/>
      <c r="M5" s="703"/>
      <c r="N5" s="703"/>
      <c r="O5" s="120"/>
      <c r="P5" s="381" t="s">
        <v>204</v>
      </c>
    </row>
    <row r="6" spans="2:19" ht="32.4" customHeight="1">
      <c r="B6" s="706" t="s">
        <v>234</v>
      </c>
      <c r="C6" s="707"/>
      <c r="D6" s="707"/>
      <c r="E6" s="707"/>
      <c r="F6" s="707"/>
      <c r="G6" s="707"/>
      <c r="H6" s="707"/>
      <c r="I6" s="707"/>
      <c r="J6" s="707"/>
      <c r="K6" s="707"/>
      <c r="L6" s="707"/>
      <c r="M6" s="707"/>
      <c r="N6" s="707"/>
      <c r="O6" s="120"/>
      <c r="P6" s="214"/>
    </row>
    <row r="7" spans="2:19" ht="11.4" customHeight="1">
      <c r="B7" s="704"/>
      <c r="C7" s="705"/>
      <c r="D7" s="705"/>
      <c r="E7" s="705"/>
      <c r="F7" s="705"/>
      <c r="G7" s="705"/>
      <c r="H7" s="705"/>
      <c r="I7" s="705"/>
      <c r="J7" s="705"/>
      <c r="K7" s="705"/>
      <c r="L7" s="705"/>
      <c r="M7" s="705"/>
      <c r="N7" s="705"/>
      <c r="O7" s="120"/>
      <c r="P7" s="214"/>
      <c r="R7" t="s">
        <v>220</v>
      </c>
    </row>
    <row r="8" spans="2:19" ht="21.6" customHeight="1">
      <c r="B8" s="201"/>
      <c r="C8" s="699" t="s">
        <v>306</v>
      </c>
      <c r="D8" s="699"/>
      <c r="E8" s="699"/>
      <c r="F8" s="699"/>
      <c r="G8" s="699"/>
      <c r="H8" s="699"/>
      <c r="I8" s="699"/>
      <c r="J8" s="699"/>
      <c r="K8" s="699"/>
      <c r="L8" s="699"/>
      <c r="M8" s="127" t="s">
        <v>204</v>
      </c>
      <c r="N8" s="127"/>
      <c r="O8" s="120"/>
      <c r="P8" s="237"/>
      <c r="Q8" s="397" t="s">
        <v>204</v>
      </c>
    </row>
    <row r="9" spans="2:19" ht="21.6" customHeight="1">
      <c r="B9" s="201"/>
      <c r="C9" s="700" t="s">
        <v>174</v>
      </c>
      <c r="D9" s="700"/>
      <c r="E9" s="700"/>
      <c r="F9" s="700"/>
      <c r="G9" s="700"/>
      <c r="H9" s="700"/>
      <c r="I9" s="700"/>
      <c r="J9" s="700"/>
      <c r="K9" s="700"/>
      <c r="L9" s="700"/>
      <c r="M9" s="127"/>
      <c r="N9" s="152"/>
      <c r="O9" s="120"/>
      <c r="P9" s="238"/>
    </row>
    <row r="10" spans="2:19" ht="21.6" customHeight="1">
      <c r="B10" s="127"/>
      <c r="C10" s="127"/>
      <c r="D10" s="152"/>
      <c r="E10" s="152"/>
      <c r="F10" s="152"/>
      <c r="G10" s="167"/>
      <c r="H10" s="152"/>
      <c r="I10" s="152"/>
      <c r="J10" s="152"/>
      <c r="K10" s="152"/>
      <c r="L10" s="152"/>
      <c r="M10" s="152"/>
      <c r="N10" s="152"/>
      <c r="O10" s="120"/>
      <c r="P10" s="241"/>
    </row>
    <row r="11" spans="2:19" ht="15" customHeight="1">
      <c r="B11" s="120"/>
      <c r="C11" s="120"/>
      <c r="D11" s="168"/>
      <c r="E11" s="168"/>
      <c r="F11" s="168"/>
      <c r="G11" s="169"/>
      <c r="H11" s="168"/>
      <c r="I11" s="168"/>
      <c r="J11" s="168"/>
      <c r="K11" s="168"/>
      <c r="L11" s="168"/>
      <c r="M11" s="168"/>
      <c r="N11" s="168"/>
      <c r="O11" s="120"/>
      <c r="P11" s="392">
        <f>+H13-G13</f>
        <v>1138789</v>
      </c>
      <c r="Q11" s="386"/>
      <c r="R11" s="386"/>
      <c r="S11" s="386"/>
    </row>
    <row r="12" spans="2:19" ht="13.5" customHeight="1">
      <c r="B12" s="120"/>
      <c r="C12" s="120"/>
      <c r="D12" s="170" t="s">
        <v>175</v>
      </c>
      <c r="E12" s="170"/>
      <c r="F12" s="170"/>
      <c r="G12" s="171" t="s">
        <v>176</v>
      </c>
      <c r="H12" s="172" t="s">
        <v>177</v>
      </c>
      <c r="I12" s="173" t="s">
        <v>178</v>
      </c>
      <c r="J12" s="172" t="s">
        <v>179</v>
      </c>
      <c r="K12" s="172" t="s">
        <v>180</v>
      </c>
      <c r="L12" s="174" t="s">
        <v>193</v>
      </c>
      <c r="M12" s="168"/>
      <c r="N12" s="168"/>
      <c r="O12" s="120"/>
      <c r="P12" s="241"/>
      <c r="Q12" s="386"/>
      <c r="R12" s="386"/>
      <c r="S12" s="386"/>
    </row>
    <row r="13" spans="2:19" ht="18" customHeight="1" thickBot="1">
      <c r="B13" s="120"/>
      <c r="C13" s="120"/>
      <c r="D13" s="170"/>
      <c r="E13" s="170"/>
      <c r="F13" s="203" t="s">
        <v>181</v>
      </c>
      <c r="G13" s="412">
        <v>672818872</v>
      </c>
      <c r="H13" s="412">
        <v>673957661</v>
      </c>
      <c r="I13" s="200">
        <f t="shared" ref="I13:I23" si="0">+H13/$H$13</f>
        <v>1</v>
      </c>
      <c r="J13" s="409">
        <v>6862593</v>
      </c>
      <c r="K13" s="345">
        <f>+J13/G13</f>
        <v>1.0199762946007258E-2</v>
      </c>
      <c r="L13" s="200">
        <f t="shared" ref="L13:L29" si="1">+H13/G13</f>
        <v>1.0016925639981156</v>
      </c>
      <c r="M13" s="701" t="s">
        <v>182</v>
      </c>
      <c r="N13" s="701"/>
      <c r="O13" s="393"/>
      <c r="P13" s="536"/>
      <c r="Q13" s="386"/>
      <c r="R13" s="386"/>
      <c r="S13" s="386"/>
    </row>
    <row r="14" spans="2:19" ht="17.25" customHeight="1">
      <c r="B14" s="120"/>
      <c r="C14" s="120"/>
      <c r="D14" s="170"/>
      <c r="E14" s="695" t="s">
        <v>212</v>
      </c>
      <c r="F14" s="464" t="s">
        <v>256</v>
      </c>
      <c r="G14" s="440">
        <v>102846777</v>
      </c>
      <c r="H14" s="440">
        <v>103123281</v>
      </c>
      <c r="I14" s="441">
        <f>+H14/$H$13</f>
        <v>0.15301151239528679</v>
      </c>
      <c r="J14" s="454">
        <v>1117497</v>
      </c>
      <c r="K14" s="442">
        <f>+J14/H14</f>
        <v>1.0836515180311224E-2</v>
      </c>
      <c r="L14" s="493">
        <f t="shared" si="1"/>
        <v>1.002688504278554</v>
      </c>
      <c r="M14" s="696" t="s">
        <v>212</v>
      </c>
      <c r="N14" s="394">
        <f>+H13-G13</f>
        <v>1138789</v>
      </c>
      <c r="O14" s="393"/>
      <c r="P14" s="553"/>
      <c r="Q14" s="386"/>
      <c r="R14" s="386"/>
      <c r="S14" s="386"/>
    </row>
    <row r="15" spans="2:19" ht="17.25" customHeight="1">
      <c r="B15" s="120"/>
      <c r="C15" s="120"/>
      <c r="D15" s="170"/>
      <c r="E15" s="695"/>
      <c r="F15" s="465" t="s">
        <v>231</v>
      </c>
      <c r="G15" s="243">
        <v>4579631</v>
      </c>
      <c r="H15" s="243">
        <v>4590808</v>
      </c>
      <c r="I15" s="200">
        <f t="shared" si="0"/>
        <v>6.8117157288312214E-3</v>
      </c>
      <c r="J15" s="242">
        <v>51134</v>
      </c>
      <c r="K15" s="228">
        <f>+J15/G15</f>
        <v>1.1165528401742411E-2</v>
      </c>
      <c r="L15" s="483">
        <f t="shared" si="1"/>
        <v>1.0024405896457598</v>
      </c>
      <c r="M15" s="696"/>
      <c r="N15" s="399" t="s">
        <v>204</v>
      </c>
      <c r="O15" s="393"/>
      <c r="P15" s="553"/>
      <c r="Q15" s="240"/>
      <c r="R15" s="386"/>
      <c r="S15" s="386"/>
    </row>
    <row r="16" spans="2:19" ht="17.25" customHeight="1">
      <c r="B16" s="120"/>
      <c r="C16" s="120"/>
      <c r="D16" s="170"/>
      <c r="E16" s="695"/>
      <c r="F16" s="494" t="s">
        <v>258</v>
      </c>
      <c r="G16" s="242">
        <v>7400848</v>
      </c>
      <c r="H16" s="242">
        <v>7414918</v>
      </c>
      <c r="I16" s="200">
        <f t="shared" si="0"/>
        <v>1.1002053139358854E-2</v>
      </c>
      <c r="J16" s="202">
        <v>332695</v>
      </c>
      <c r="K16" s="481">
        <f t="shared" ref="K16:K23" si="2">+J16/H16</f>
        <v>4.4868331652487596E-2</v>
      </c>
      <c r="L16" s="483">
        <f t="shared" si="1"/>
        <v>1.0019011334917296</v>
      </c>
      <c r="M16" s="395"/>
      <c r="N16" s="395"/>
      <c r="O16" s="393"/>
      <c r="P16" s="480"/>
      <c r="Q16" s="241"/>
      <c r="R16" s="386"/>
      <c r="S16" s="386"/>
    </row>
    <row r="17" spans="2:19" ht="17.25" customHeight="1">
      <c r="B17" s="120"/>
      <c r="C17" s="120"/>
      <c r="D17" s="170"/>
      <c r="E17" s="170"/>
      <c r="F17" s="494" t="s">
        <v>262</v>
      </c>
      <c r="G17" s="242">
        <v>36932532</v>
      </c>
      <c r="H17" s="242">
        <v>36987682</v>
      </c>
      <c r="I17" s="200">
        <f t="shared" si="0"/>
        <v>5.488131397619056E-2</v>
      </c>
      <c r="J17" s="202">
        <v>698050</v>
      </c>
      <c r="K17" s="466">
        <f t="shared" si="2"/>
        <v>1.8872499228256585E-2</v>
      </c>
      <c r="L17" s="483">
        <f t="shared" si="1"/>
        <v>1.0014932634458964</v>
      </c>
      <c r="M17" s="395"/>
      <c r="N17" s="395"/>
      <c r="O17" s="393"/>
      <c r="P17" s="553"/>
      <c r="Q17" s="548"/>
      <c r="R17" s="386"/>
      <c r="S17" s="386"/>
    </row>
    <row r="18" spans="2:19" ht="17.25" customHeight="1">
      <c r="B18" s="120"/>
      <c r="C18" s="120"/>
      <c r="D18" s="170"/>
      <c r="E18" s="695" t="s">
        <v>259</v>
      </c>
      <c r="F18" s="465" t="s">
        <v>183</v>
      </c>
      <c r="G18" s="482">
        <v>10040329</v>
      </c>
      <c r="H18" s="482">
        <v>10042136</v>
      </c>
      <c r="I18" s="200">
        <f>+H18/H13</f>
        <v>1.4900247569112506E-2</v>
      </c>
      <c r="J18" s="202">
        <v>130448</v>
      </c>
      <c r="K18" s="228">
        <f t="shared" si="2"/>
        <v>1.2990065061855367E-2</v>
      </c>
      <c r="L18" s="483">
        <f t="shared" si="1"/>
        <v>1.0001799741821209</v>
      </c>
      <c r="M18" s="395"/>
      <c r="N18" s="411"/>
      <c r="O18" s="393"/>
      <c r="P18" s="553"/>
      <c r="Q18" s="240"/>
      <c r="R18" s="386"/>
      <c r="S18" s="386"/>
    </row>
    <row r="19" spans="2:19" ht="17.25" customHeight="1">
      <c r="B19" s="120"/>
      <c r="C19" s="120"/>
      <c r="D19" s="170"/>
      <c r="E19" s="695"/>
      <c r="F19" s="460" t="s">
        <v>249</v>
      </c>
      <c r="G19" s="242">
        <v>5137305</v>
      </c>
      <c r="H19" s="242">
        <v>5147683</v>
      </c>
      <c r="I19" s="200">
        <f t="shared" si="0"/>
        <v>7.6379916690345329E-3</v>
      </c>
      <c r="J19" s="202">
        <v>64067</v>
      </c>
      <c r="K19" s="228">
        <f t="shared" si="2"/>
        <v>1.2445793573535899E-2</v>
      </c>
      <c r="L19" s="483">
        <f t="shared" si="1"/>
        <v>1.0020201253380907</v>
      </c>
      <c r="M19" s="395"/>
      <c r="N19" s="395"/>
      <c r="O19" s="393"/>
      <c r="P19" s="553"/>
      <c r="Q19" s="241"/>
      <c r="R19" s="386"/>
      <c r="S19" s="386"/>
    </row>
    <row r="20" spans="2:19" ht="17.25" customHeight="1">
      <c r="B20" s="120"/>
      <c r="C20" s="120"/>
      <c r="D20" s="170"/>
      <c r="E20" s="695"/>
      <c r="F20" s="461" t="s">
        <v>250</v>
      </c>
      <c r="G20" s="242">
        <v>4057211</v>
      </c>
      <c r="H20" s="242">
        <v>4060349</v>
      </c>
      <c r="I20" s="200">
        <f t="shared" si="0"/>
        <v>6.0246351291197804E-3</v>
      </c>
      <c r="J20" s="202">
        <v>102595</v>
      </c>
      <c r="K20" s="472">
        <f t="shared" si="2"/>
        <v>2.5267532421474115E-2</v>
      </c>
      <c r="L20" s="483">
        <f t="shared" si="1"/>
        <v>1.0007734377137398</v>
      </c>
      <c r="M20" s="395"/>
      <c r="N20" s="395"/>
      <c r="O20" s="393"/>
      <c r="P20" s="553"/>
      <c r="Q20" s="387"/>
      <c r="R20" s="386"/>
      <c r="S20" s="386"/>
    </row>
    <row r="21" spans="2:19" ht="17.25" customHeight="1">
      <c r="B21" s="120"/>
      <c r="C21" s="120"/>
      <c r="D21" s="170"/>
      <c r="E21" s="695"/>
      <c r="F21" s="460" t="s">
        <v>251</v>
      </c>
      <c r="G21" s="243">
        <v>17042722</v>
      </c>
      <c r="H21" s="243">
        <v>17042722</v>
      </c>
      <c r="I21" s="200">
        <f t="shared" si="0"/>
        <v>2.5287526184823647E-2</v>
      </c>
      <c r="J21" s="456">
        <v>101492</v>
      </c>
      <c r="K21" s="228">
        <f t="shared" si="2"/>
        <v>5.9551519997803164E-3</v>
      </c>
      <c r="L21" s="483">
        <f t="shared" si="1"/>
        <v>1</v>
      </c>
      <c r="M21" s="395"/>
      <c r="N21" s="395"/>
      <c r="O21" s="393"/>
      <c r="P21" s="553"/>
      <c r="Q21" s="240"/>
      <c r="R21" s="386"/>
      <c r="S21" s="386"/>
    </row>
    <row r="22" spans="2:19" ht="17.25" customHeight="1">
      <c r="B22" s="120"/>
      <c r="C22" s="120"/>
      <c r="D22" s="170"/>
      <c r="E22" s="695"/>
      <c r="F22" s="460" t="s">
        <v>252</v>
      </c>
      <c r="G22" s="443">
        <v>7565367</v>
      </c>
      <c r="H22" s="443">
        <v>7566265</v>
      </c>
      <c r="I22" s="200">
        <f t="shared" si="0"/>
        <v>1.1226617691048104E-2</v>
      </c>
      <c r="J22" s="202">
        <v>144793</v>
      </c>
      <c r="K22" s="466">
        <f>+J22/H22</f>
        <v>1.9136654610960625E-2</v>
      </c>
      <c r="L22" s="483">
        <f t="shared" si="1"/>
        <v>1.0001186988020541</v>
      </c>
      <c r="M22" s="697" t="s">
        <v>275</v>
      </c>
      <c r="N22" s="692"/>
      <c r="O22" s="393"/>
      <c r="P22" s="553"/>
      <c r="Q22" s="241"/>
      <c r="R22" s="386"/>
      <c r="S22" s="386"/>
    </row>
    <row r="23" spans="2:19" ht="17.25" customHeight="1">
      <c r="B23" s="120"/>
      <c r="C23" s="120"/>
      <c r="D23" s="170"/>
      <c r="E23" s="695"/>
      <c r="F23" s="460" t="s">
        <v>253</v>
      </c>
      <c r="G23" s="443">
        <v>44685219</v>
      </c>
      <c r="H23" s="443">
        <v>44686001</v>
      </c>
      <c r="I23" s="200">
        <f t="shared" si="0"/>
        <v>6.630386979160699E-2</v>
      </c>
      <c r="J23" s="444">
        <v>530757</v>
      </c>
      <c r="K23" s="228">
        <f t="shared" si="2"/>
        <v>1.1877478139070892E-2</v>
      </c>
      <c r="L23" s="483">
        <f t="shared" si="1"/>
        <v>1.000017500193968</v>
      </c>
      <c r="M23" s="395"/>
      <c r="N23" s="395"/>
      <c r="O23" s="393"/>
      <c r="P23" s="553"/>
      <c r="Q23" s="387"/>
      <c r="R23" s="386"/>
      <c r="S23" s="386"/>
    </row>
    <row r="24" spans="2:19" ht="17.25" customHeight="1">
      <c r="B24" s="120"/>
      <c r="C24" s="120"/>
      <c r="D24" s="170"/>
      <c r="E24" s="695"/>
      <c r="F24" s="462" t="s">
        <v>254</v>
      </c>
      <c r="G24" s="457">
        <v>1576464</v>
      </c>
      <c r="H24" s="457">
        <v>1576640</v>
      </c>
      <c r="I24" s="200">
        <f>+G24/$H$13</f>
        <v>2.3391142963801103E-3</v>
      </c>
      <c r="J24" s="458">
        <v>30641</v>
      </c>
      <c r="K24" s="466">
        <f>+J24/G24</f>
        <v>1.9436536451197108E-2</v>
      </c>
      <c r="L24" s="483">
        <f t="shared" si="1"/>
        <v>1.0001116422576095</v>
      </c>
      <c r="M24" s="395"/>
      <c r="N24" s="160"/>
      <c r="O24" s="393"/>
      <c r="P24" s="553"/>
      <c r="Q24" s="240"/>
      <c r="R24" s="386"/>
      <c r="S24" s="386"/>
    </row>
    <row r="25" spans="2:19" ht="17.25" customHeight="1">
      <c r="B25" s="120"/>
      <c r="C25" s="120"/>
      <c r="D25" s="170"/>
      <c r="E25" s="695"/>
      <c r="F25" s="463" t="s">
        <v>257</v>
      </c>
      <c r="G25" s="346">
        <v>21750311</v>
      </c>
      <c r="H25" s="346">
        <v>21841651</v>
      </c>
      <c r="I25" s="200">
        <f t="shared" ref="I25:I29" si="3">+H25/$H$13</f>
        <v>3.2408046178437906E-2</v>
      </c>
      <c r="J25" s="202">
        <v>387797</v>
      </c>
      <c r="K25" s="466">
        <f t="shared" ref="K25:K29" si="4">+J25/H25</f>
        <v>1.7754930705558843E-2</v>
      </c>
      <c r="L25" s="483">
        <f t="shared" si="1"/>
        <v>1.0041994801821454</v>
      </c>
      <c r="M25" s="693" t="s">
        <v>204</v>
      </c>
      <c r="N25" s="693"/>
      <c r="O25" s="393"/>
      <c r="P25" s="553"/>
      <c r="Q25" s="241"/>
      <c r="R25" s="386"/>
      <c r="S25" s="386"/>
    </row>
    <row r="26" spans="2:19" ht="17.25" customHeight="1">
      <c r="B26" s="120"/>
      <c r="C26" s="120"/>
      <c r="D26" s="170"/>
      <c r="E26" s="695"/>
      <c r="F26" s="490" t="s">
        <v>255</v>
      </c>
      <c r="G26" s="346">
        <v>13748918</v>
      </c>
      <c r="H26" s="346">
        <v>13755956</v>
      </c>
      <c r="I26" s="200">
        <f t="shared" si="3"/>
        <v>2.0410712417140993E-2</v>
      </c>
      <c r="J26" s="202">
        <v>119186</v>
      </c>
      <c r="K26" s="228">
        <f t="shared" si="4"/>
        <v>8.6643196590625911E-3</v>
      </c>
      <c r="L26" s="483">
        <f t="shared" si="1"/>
        <v>1.0005118948269238</v>
      </c>
      <c r="M26" s="395"/>
      <c r="N26" s="395"/>
      <c r="O26" s="393"/>
      <c r="P26" s="553"/>
      <c r="Q26" s="387"/>
      <c r="R26" s="386"/>
      <c r="S26" s="386"/>
    </row>
    <row r="27" spans="2:19" ht="17.25" customHeight="1">
      <c r="B27" s="120"/>
      <c r="C27" s="120"/>
      <c r="D27" s="170"/>
      <c r="E27" s="170"/>
      <c r="F27" s="495" t="s">
        <v>232</v>
      </c>
      <c r="G27" s="346">
        <v>39764042</v>
      </c>
      <c r="H27" s="346">
        <v>39786983</v>
      </c>
      <c r="I27" s="200">
        <f t="shared" si="3"/>
        <v>5.9034840469006852E-2</v>
      </c>
      <c r="J27" s="202">
        <v>165753</v>
      </c>
      <c r="K27" s="228">
        <f t="shared" si="4"/>
        <v>4.1660107779471489E-3</v>
      </c>
      <c r="L27" s="483">
        <f t="shared" si="1"/>
        <v>1.0005769282710244</v>
      </c>
      <c r="M27" s="395"/>
      <c r="N27" s="395"/>
      <c r="O27" s="393"/>
      <c r="P27" s="553"/>
      <c r="Q27" s="240"/>
      <c r="R27" s="386"/>
      <c r="S27" s="386"/>
    </row>
    <row r="28" spans="2:19" ht="22.2" customHeight="1" thickBot="1">
      <c r="B28" s="120"/>
      <c r="C28" s="120"/>
      <c r="D28" s="170"/>
      <c r="E28" s="170"/>
      <c r="F28" s="496" t="s">
        <v>192</v>
      </c>
      <c r="G28" s="455">
        <v>37907312</v>
      </c>
      <c r="H28" s="455">
        <v>38002114</v>
      </c>
      <c r="I28" s="445">
        <f t="shared" si="3"/>
        <v>5.6386500516387779E-2</v>
      </c>
      <c r="J28" s="491">
        <v>167301</v>
      </c>
      <c r="K28" s="459">
        <f t="shared" si="4"/>
        <v>4.4024129815515003E-3</v>
      </c>
      <c r="L28" s="492">
        <f t="shared" si="1"/>
        <v>1.0025008895381451</v>
      </c>
      <c r="M28" s="423"/>
      <c r="N28" s="395"/>
      <c r="O28" s="393"/>
      <c r="P28" s="553"/>
      <c r="Q28" s="241"/>
      <c r="R28" s="386"/>
      <c r="S28" s="386"/>
    </row>
    <row r="29" spans="2:19" ht="22.2" customHeight="1">
      <c r="B29" s="120"/>
      <c r="C29" s="120"/>
      <c r="D29" s="467"/>
      <c r="E29" s="694" t="s">
        <v>260</v>
      </c>
      <c r="F29" s="484" t="s">
        <v>202</v>
      </c>
      <c r="G29" s="485">
        <v>32957753</v>
      </c>
      <c r="H29" s="485">
        <v>33098835</v>
      </c>
      <c r="I29" s="486">
        <f t="shared" si="3"/>
        <v>4.911114883817605E-2</v>
      </c>
      <c r="J29" s="487">
        <v>71587</v>
      </c>
      <c r="K29" s="488">
        <f t="shared" si="4"/>
        <v>2.1628253683248972E-3</v>
      </c>
      <c r="L29" s="489">
        <f t="shared" si="1"/>
        <v>1.0042806923154015</v>
      </c>
      <c r="M29" s="692" t="s">
        <v>308</v>
      </c>
      <c r="N29" s="692"/>
      <c r="O29" s="393"/>
      <c r="P29" s="553"/>
      <c r="Q29" s="387"/>
      <c r="R29" s="386"/>
      <c r="S29" s="386"/>
    </row>
    <row r="30" spans="2:19" ht="24.6" customHeight="1" thickBot="1">
      <c r="B30" s="125"/>
      <c r="C30" s="120"/>
      <c r="D30" s="225"/>
      <c r="E30" s="694"/>
      <c r="F30" s="537" t="s">
        <v>268</v>
      </c>
      <c r="G30" s="538">
        <v>4903517</v>
      </c>
      <c r="H30" s="538">
        <v>4903521</v>
      </c>
      <c r="I30" s="539">
        <f>+H30/$H$13</f>
        <v>7.2757107512129012E-3</v>
      </c>
      <c r="J30" s="540">
        <v>101029</v>
      </c>
      <c r="K30" s="547">
        <f>+J30/H30</f>
        <v>2.0603358280712983E-2</v>
      </c>
      <c r="L30" s="541">
        <f>+H30/G30</f>
        <v>1.0000008157410283</v>
      </c>
      <c r="M30" s="692"/>
      <c r="N30" s="692"/>
      <c r="O30" s="393"/>
      <c r="P30" s="553"/>
      <c r="Q30" s="240"/>
      <c r="R30" s="386"/>
      <c r="S30" s="386"/>
    </row>
    <row r="31" spans="2:19" ht="17.399999999999999" customHeight="1">
      <c r="B31" s="120"/>
      <c r="C31" s="120"/>
      <c r="D31" s="120"/>
      <c r="E31" s="120"/>
      <c r="F31" s="120"/>
      <c r="G31" s="120"/>
      <c r="H31" s="120"/>
      <c r="I31" s="120"/>
      <c r="J31" s="120"/>
      <c r="K31" s="120"/>
      <c r="L31" s="120"/>
      <c r="M31" s="393"/>
      <c r="N31" s="393"/>
      <c r="O31" s="393"/>
      <c r="P31" s="553"/>
      <c r="Q31" s="241"/>
      <c r="R31" s="386"/>
      <c r="S31" s="386"/>
    </row>
    <row r="32" spans="2:19" ht="21.6" customHeight="1">
      <c r="B32" s="160"/>
      <c r="C32" s="160"/>
      <c r="D32" s="160"/>
      <c r="E32" s="160"/>
      <c r="F32" s="160"/>
      <c r="G32" s="160"/>
      <c r="H32" s="160"/>
      <c r="I32" s="160"/>
      <c r="J32" s="160"/>
      <c r="K32" s="160"/>
      <c r="L32" s="728"/>
      <c r="M32" s="728"/>
      <c r="N32" s="728"/>
      <c r="O32" s="393"/>
      <c r="P32" s="553"/>
      <c r="Q32" s="387"/>
      <c r="R32" s="386"/>
      <c r="S32" s="386"/>
    </row>
    <row r="33" spans="2:19" ht="21.6" customHeight="1">
      <c r="B33" s="160"/>
      <c r="C33" s="160"/>
      <c r="D33" s="160"/>
      <c r="E33" s="160"/>
      <c r="F33" s="160"/>
      <c r="G33" s="160"/>
      <c r="H33" s="160"/>
      <c r="I33" s="160"/>
      <c r="J33" s="160"/>
      <c r="K33" s="160"/>
      <c r="L33" s="728"/>
      <c r="M33" s="728"/>
      <c r="N33" s="728"/>
      <c r="O33" s="393" t="s">
        <v>204</v>
      </c>
      <c r="P33" s="553"/>
      <c r="Q33" s="240"/>
      <c r="R33" s="386"/>
      <c r="S33" s="386"/>
    </row>
    <row r="34" spans="2:19" ht="21.6" customHeight="1">
      <c r="B34" s="160"/>
      <c r="C34" s="160"/>
      <c r="D34" s="160"/>
      <c r="E34" s="160"/>
      <c r="F34" s="160"/>
      <c r="G34" s="160"/>
      <c r="H34" s="160"/>
      <c r="I34" s="160"/>
      <c r="J34" s="160"/>
      <c r="K34" s="160"/>
      <c r="L34" s="728"/>
      <c r="M34" s="728"/>
      <c r="N34" s="728"/>
      <c r="O34" s="396"/>
      <c r="P34" s="553"/>
      <c r="Q34" s="241"/>
      <c r="R34" s="386"/>
      <c r="S34" s="386"/>
    </row>
    <row r="35" spans="2:19" ht="21.6" customHeight="1">
      <c r="B35" s="160"/>
      <c r="C35" s="160"/>
      <c r="D35" s="160"/>
      <c r="E35" s="160"/>
      <c r="F35" s="160"/>
      <c r="G35" s="160"/>
      <c r="H35" s="160"/>
      <c r="I35" s="160"/>
      <c r="J35" s="160"/>
      <c r="K35" s="160"/>
      <c r="L35" s="728"/>
      <c r="M35" s="728"/>
      <c r="N35" s="728"/>
      <c r="O35" s="396"/>
      <c r="P35" s="553"/>
      <c r="Q35" s="387"/>
      <c r="R35" s="386"/>
      <c r="S35" s="386"/>
    </row>
    <row r="36" spans="2:19" ht="21.6" customHeight="1">
      <c r="B36" s="160"/>
      <c r="C36" s="160"/>
      <c r="D36" s="160"/>
      <c r="E36" s="160"/>
      <c r="F36" s="160"/>
      <c r="G36" s="160"/>
      <c r="H36" s="160"/>
      <c r="I36" s="160"/>
      <c r="J36" s="160"/>
      <c r="K36" s="160"/>
      <c r="L36" s="728"/>
      <c r="M36" s="728"/>
      <c r="N36" s="728"/>
      <c r="O36" s="396"/>
      <c r="P36" s="553"/>
      <c r="Q36" s="240"/>
      <c r="R36" s="386"/>
      <c r="S36" s="386"/>
    </row>
    <row r="37" spans="2:19" ht="21.6" customHeight="1">
      <c r="B37" s="380"/>
      <c r="C37" s="160"/>
      <c r="D37" s="160"/>
      <c r="E37" s="160"/>
      <c r="F37" s="160"/>
      <c r="G37" s="160"/>
      <c r="H37" s="160"/>
      <c r="I37" s="160"/>
      <c r="J37" s="160"/>
      <c r="K37" s="160"/>
      <c r="L37" s="728"/>
      <c r="M37" s="728"/>
      <c r="N37" s="728"/>
      <c r="O37" s="396"/>
      <c r="P37" s="553"/>
      <c r="Q37" s="241"/>
      <c r="R37" s="386"/>
      <c r="S37" s="386"/>
    </row>
    <row r="38" spans="2:19" ht="21.6" customHeight="1">
      <c r="B38" s="160"/>
      <c r="C38" s="160"/>
      <c r="D38" s="160"/>
      <c r="E38" s="160"/>
      <c r="F38" s="160"/>
      <c r="G38" s="160"/>
      <c r="H38" s="160"/>
      <c r="I38" s="160"/>
      <c r="J38" s="160"/>
      <c r="K38" s="160"/>
      <c r="L38" s="728"/>
      <c r="M38" s="728"/>
      <c r="N38" s="728"/>
      <c r="O38" s="396"/>
      <c r="P38" s="553"/>
      <c r="Q38" s="387"/>
      <c r="R38" s="386"/>
      <c r="S38" s="386"/>
    </row>
    <row r="39" spans="2:19" ht="21.6" customHeight="1">
      <c r="B39" s="160"/>
      <c r="C39" s="160"/>
      <c r="D39" s="160"/>
      <c r="E39" s="160"/>
      <c r="F39" s="160"/>
      <c r="G39" s="160"/>
      <c r="H39" s="160"/>
      <c r="I39" s="160"/>
      <c r="J39" s="160"/>
      <c r="K39" s="160"/>
      <c r="L39" s="728"/>
      <c r="M39" s="728"/>
      <c r="N39" s="728"/>
      <c r="O39" s="396"/>
      <c r="P39" s="553"/>
      <c r="Q39" s="240"/>
      <c r="R39" s="386"/>
      <c r="S39" s="386"/>
    </row>
    <row r="40" spans="2:19" ht="21.6" customHeight="1">
      <c r="B40" s="160"/>
      <c r="C40" s="160"/>
      <c r="D40" s="160"/>
      <c r="E40" s="160"/>
      <c r="F40" s="160"/>
      <c r="G40" s="160"/>
      <c r="H40" s="160"/>
      <c r="I40" s="160"/>
      <c r="J40" s="160"/>
      <c r="K40" s="160"/>
      <c r="L40" s="728"/>
      <c r="M40" s="728"/>
      <c r="N40" s="728"/>
      <c r="O40" s="396"/>
      <c r="P40" s="553"/>
      <c r="Q40" s="241"/>
      <c r="R40" s="386"/>
      <c r="S40" s="386"/>
    </row>
    <row r="41" spans="2:19" ht="21.6" customHeight="1">
      <c r="B41" s="160"/>
      <c r="C41" s="160"/>
      <c r="D41" s="160"/>
      <c r="E41" s="160"/>
      <c r="F41" s="160"/>
      <c r="G41" s="160"/>
      <c r="H41" s="160"/>
      <c r="I41" s="160"/>
      <c r="J41" s="160"/>
      <c r="K41" s="160"/>
      <c r="L41" s="728"/>
      <c r="M41" s="728"/>
      <c r="N41" s="728"/>
      <c r="O41" s="396"/>
      <c r="P41" s="553"/>
      <c r="Q41" s="387"/>
      <c r="R41" s="386"/>
      <c r="S41" s="386"/>
    </row>
    <row r="42" spans="2:19" ht="21.6" customHeight="1">
      <c r="B42" s="160"/>
      <c r="C42" s="160"/>
      <c r="D42" s="160"/>
      <c r="E42" s="160"/>
      <c r="F42" s="160"/>
      <c r="G42" s="160"/>
      <c r="H42" s="160"/>
      <c r="I42" s="160"/>
      <c r="J42" s="160"/>
      <c r="K42" s="160"/>
      <c r="L42" s="728"/>
      <c r="M42" s="728"/>
      <c r="N42" s="728"/>
      <c r="O42" s="396"/>
      <c r="P42" s="553"/>
      <c r="Q42" s="240"/>
      <c r="R42" s="386"/>
      <c r="S42" s="386"/>
    </row>
    <row r="43" spans="2:19" ht="21.6" customHeight="1">
      <c r="B43" s="120"/>
      <c r="C43" s="120"/>
      <c r="D43" s="120"/>
      <c r="E43" s="120"/>
      <c r="F43" s="120"/>
      <c r="G43" s="120"/>
      <c r="H43" s="120"/>
      <c r="I43" s="120"/>
      <c r="J43" s="120" t="s">
        <v>241</v>
      </c>
      <c r="K43" s="120"/>
      <c r="L43" s="728"/>
      <c r="M43" s="728"/>
      <c r="N43" s="728"/>
      <c r="O43" s="396"/>
      <c r="P43" s="553"/>
      <c r="Q43" s="241"/>
      <c r="R43" s="386"/>
      <c r="S43" s="386"/>
    </row>
    <row r="44" spans="2:19" ht="21.6" customHeight="1">
      <c r="B44" s="120"/>
      <c r="C44" s="120"/>
      <c r="D44" s="120"/>
      <c r="E44" s="120"/>
      <c r="F44" s="120"/>
      <c r="G44" s="120"/>
      <c r="H44" s="120"/>
      <c r="I44" s="120"/>
      <c r="J44" s="120"/>
      <c r="K44" s="120"/>
      <c r="L44" s="728"/>
      <c r="M44" s="728"/>
      <c r="N44" s="728"/>
      <c r="O44" s="396"/>
      <c r="P44" s="553"/>
      <c r="Q44" s="387"/>
      <c r="R44" s="386"/>
      <c r="S44" s="386"/>
    </row>
    <row r="45" spans="2:19" ht="32.4">
      <c r="B45" s="726" t="s">
        <v>184</v>
      </c>
      <c r="C45" s="726"/>
      <c r="D45" s="726"/>
      <c r="E45" s="726"/>
      <c r="F45" s="726"/>
      <c r="G45" s="726"/>
      <c r="H45" s="726"/>
      <c r="I45" s="131"/>
      <c r="J45" s="130"/>
      <c r="K45" s="120"/>
      <c r="L45" s="120"/>
      <c r="M45" s="120"/>
      <c r="N45" s="120"/>
      <c r="O45" s="120"/>
      <c r="P45" s="553"/>
      <c r="Q45" s="241"/>
    </row>
    <row r="46" spans="2:19" ht="18">
      <c r="B46" s="161" t="s">
        <v>137</v>
      </c>
      <c r="C46" s="120"/>
      <c r="D46" s="120"/>
      <c r="E46" s="120"/>
      <c r="F46" s="120"/>
      <c r="G46" s="120"/>
      <c r="H46" s="120"/>
      <c r="I46" s="120"/>
      <c r="J46" s="120"/>
      <c r="K46" s="120"/>
      <c r="L46" s="120"/>
      <c r="M46" s="120"/>
      <c r="N46" s="120"/>
      <c r="O46" s="120"/>
      <c r="P46" s="553"/>
      <c r="Q46" s="387"/>
    </row>
    <row r="47" spans="2:19" ht="18">
      <c r="B47" s="721" t="s">
        <v>138</v>
      </c>
      <c r="C47" s="721"/>
      <c r="D47" s="721"/>
      <c r="E47" s="721"/>
      <c r="F47" s="721"/>
      <c r="G47" s="721"/>
      <c r="H47" s="721"/>
      <c r="I47" s="721"/>
      <c r="J47" s="721"/>
      <c r="K47" s="721"/>
      <c r="L47" s="721"/>
      <c r="M47" s="721"/>
      <c r="N47" s="120"/>
      <c r="O47" s="120"/>
      <c r="P47" s="553"/>
    </row>
    <row r="48" spans="2:19" ht="18">
      <c r="B48" s="727" t="s">
        <v>139</v>
      </c>
      <c r="C48" s="727"/>
      <c r="D48" s="727"/>
      <c r="E48" s="727"/>
      <c r="F48" s="727"/>
      <c r="G48" s="727"/>
      <c r="H48" s="727"/>
      <c r="I48" s="727"/>
      <c r="J48" s="727"/>
      <c r="K48" s="727"/>
      <c r="L48" s="727"/>
      <c r="M48" s="727"/>
      <c r="N48" s="120"/>
      <c r="O48" s="120"/>
      <c r="P48" s="553"/>
    </row>
    <row r="49" spans="2:16" ht="22.5" customHeight="1">
      <c r="B49" s="723" t="s">
        <v>199</v>
      </c>
      <c r="C49" s="724"/>
      <c r="D49" s="724"/>
      <c r="E49" s="724"/>
      <c r="F49" s="724"/>
      <c r="G49" s="724"/>
      <c r="H49" s="724"/>
      <c r="I49" s="724"/>
      <c r="J49" s="724"/>
      <c r="K49" s="724"/>
      <c r="L49" s="724"/>
      <c r="M49" s="725"/>
      <c r="N49" s="722" t="s">
        <v>185</v>
      </c>
      <c r="O49" s="120"/>
      <c r="P49" s="553"/>
    </row>
    <row r="50" spans="2:16" ht="22.5" customHeight="1">
      <c r="B50" s="188" t="s">
        <v>205</v>
      </c>
      <c r="C50" s="186"/>
      <c r="D50" s="186"/>
      <c r="E50" s="186"/>
      <c r="F50" s="186"/>
      <c r="G50" s="186"/>
      <c r="H50" s="186"/>
      <c r="I50" s="186"/>
      <c r="J50" s="186"/>
      <c r="K50" s="186"/>
      <c r="L50" s="186"/>
      <c r="M50" s="187"/>
      <c r="N50" s="722"/>
      <c r="O50" s="120"/>
      <c r="P50" s="553"/>
    </row>
    <row r="51" spans="2:16" ht="18">
      <c r="B51" s="721" t="s">
        <v>195</v>
      </c>
      <c r="C51" s="721"/>
      <c r="D51" s="721"/>
      <c r="E51" s="721"/>
      <c r="F51" s="721"/>
      <c r="G51" s="721"/>
      <c r="H51" s="721"/>
      <c r="I51" s="721"/>
      <c r="J51" s="721"/>
      <c r="K51" s="721"/>
      <c r="L51" s="721"/>
      <c r="M51" s="721"/>
      <c r="N51" s="722"/>
      <c r="O51" s="120"/>
      <c r="P51" s="553"/>
    </row>
    <row r="52" spans="2:16" ht="18">
      <c r="B52" s="727" t="s">
        <v>196</v>
      </c>
      <c r="C52" s="727"/>
      <c r="D52" s="727"/>
      <c r="E52" s="727"/>
      <c r="F52" s="727"/>
      <c r="G52" s="727"/>
      <c r="H52" s="727"/>
      <c r="I52" s="727"/>
      <c r="J52" s="727"/>
      <c r="K52" s="727"/>
      <c r="L52" s="727"/>
      <c r="M52" s="727"/>
      <c r="N52" s="722"/>
      <c r="O52" s="120"/>
      <c r="P52" s="553"/>
    </row>
    <row r="53" spans="2:16" ht="18">
      <c r="B53" s="721" t="s">
        <v>197</v>
      </c>
      <c r="C53" s="721"/>
      <c r="D53" s="721"/>
      <c r="E53" s="721"/>
      <c r="F53" s="721"/>
      <c r="G53" s="721"/>
      <c r="H53" s="721"/>
      <c r="I53" s="721"/>
      <c r="J53" s="721"/>
      <c r="K53" s="721"/>
      <c r="L53" s="721"/>
      <c r="M53" s="721"/>
      <c r="N53" s="722"/>
      <c r="O53" s="120"/>
      <c r="P53" s="553"/>
    </row>
    <row r="54" spans="2:16" ht="18">
      <c r="B54" s="721" t="s">
        <v>198</v>
      </c>
      <c r="C54" s="721"/>
      <c r="D54" s="721"/>
      <c r="E54" s="721"/>
      <c r="F54" s="721"/>
      <c r="G54" s="721"/>
      <c r="H54" s="721"/>
      <c r="I54" s="721"/>
      <c r="J54" s="721"/>
      <c r="K54" s="721"/>
      <c r="L54" s="721"/>
      <c r="M54" s="721"/>
      <c r="N54" s="722"/>
      <c r="O54" s="120"/>
      <c r="P54" s="553"/>
    </row>
    <row r="55" spans="2:16" ht="18">
      <c r="B55" s="133"/>
      <c r="M55" s="120"/>
      <c r="N55" s="722"/>
      <c r="O55" s="120"/>
      <c r="P55" s="553"/>
    </row>
    <row r="56" spans="2:16" ht="17.25" customHeight="1">
      <c r="B56" s="714" t="s">
        <v>140</v>
      </c>
      <c r="C56" s="715"/>
      <c r="D56" s="715"/>
      <c r="E56" s="715"/>
      <c r="F56" s="715"/>
      <c r="G56" s="715"/>
      <c r="H56" s="715"/>
      <c r="I56" s="715"/>
      <c r="J56" s="715"/>
      <c r="K56" s="715"/>
      <c r="L56" s="715"/>
      <c r="M56" s="716"/>
      <c r="N56" s="722"/>
      <c r="O56" s="120"/>
      <c r="P56" s="553"/>
    </row>
    <row r="57" spans="2:16" ht="17.25" customHeight="1">
      <c r="B57" s="714" t="s">
        <v>141</v>
      </c>
      <c r="C57" s="715"/>
      <c r="D57" s="715"/>
      <c r="E57" s="715"/>
      <c r="F57" s="715"/>
      <c r="G57" s="715"/>
      <c r="H57" s="715"/>
      <c r="I57" s="715"/>
      <c r="J57" s="715"/>
      <c r="K57" s="715"/>
      <c r="L57" s="715"/>
      <c r="M57" s="716"/>
      <c r="N57" s="722"/>
      <c r="O57" s="120"/>
      <c r="P57" s="553"/>
    </row>
    <row r="58" spans="2:16" ht="17.25" customHeight="1">
      <c r="B58" s="714" t="s">
        <v>142</v>
      </c>
      <c r="C58" s="715"/>
      <c r="D58" s="715"/>
      <c r="E58" s="715"/>
      <c r="F58" s="715"/>
      <c r="G58" s="715"/>
      <c r="H58" s="715"/>
      <c r="I58" s="715"/>
      <c r="J58" s="715"/>
      <c r="K58" s="715"/>
      <c r="L58" s="715"/>
      <c r="M58" s="716"/>
      <c r="N58" s="722"/>
      <c r="O58" s="120"/>
      <c r="P58" s="553"/>
    </row>
    <row r="59" spans="2:16" ht="18">
      <c r="B59" s="714" t="s">
        <v>143</v>
      </c>
      <c r="C59" s="715"/>
      <c r="D59" s="715"/>
      <c r="E59" s="715"/>
      <c r="F59" s="715"/>
      <c r="G59" s="715"/>
      <c r="H59" s="715"/>
      <c r="I59" s="715"/>
      <c r="J59" s="715"/>
      <c r="K59" s="715"/>
      <c r="L59" s="715"/>
      <c r="M59" s="716"/>
      <c r="N59" s="722"/>
      <c r="O59" s="120"/>
      <c r="P59" s="553"/>
    </row>
    <row r="60" spans="2:16" ht="18">
      <c r="B60" s="714" t="s">
        <v>144</v>
      </c>
      <c r="C60" s="715"/>
      <c r="D60" s="715"/>
      <c r="E60" s="715"/>
      <c r="F60" s="715"/>
      <c r="G60" s="715"/>
      <c r="H60" s="715"/>
      <c r="I60" s="715"/>
      <c r="J60" s="715"/>
      <c r="K60" s="715"/>
      <c r="L60" s="715"/>
      <c r="M60" s="716"/>
      <c r="N60" s="722"/>
      <c r="O60" s="120"/>
      <c r="P60" s="553"/>
    </row>
    <row r="61" spans="2:16" ht="18">
      <c r="B61" s="708" t="s">
        <v>145</v>
      </c>
      <c r="C61" s="709"/>
      <c r="D61" s="709"/>
      <c r="E61" s="709"/>
      <c r="F61" s="709"/>
      <c r="G61" s="709"/>
      <c r="H61" s="709"/>
      <c r="I61" s="709"/>
      <c r="J61" s="709"/>
      <c r="K61" s="709"/>
      <c r="L61" s="709"/>
      <c r="M61" s="710"/>
      <c r="N61" s="120"/>
      <c r="O61" s="120"/>
      <c r="P61" s="553"/>
    </row>
    <row r="62" spans="2:16" ht="18">
      <c r="B62" s="711" t="s">
        <v>146</v>
      </c>
      <c r="C62" s="712"/>
      <c r="D62" s="712"/>
      <c r="E62" s="712"/>
      <c r="F62" s="712"/>
      <c r="G62" s="712"/>
      <c r="H62" s="712"/>
      <c r="I62" s="712"/>
      <c r="J62" s="712"/>
      <c r="K62" s="712"/>
      <c r="L62" s="712"/>
      <c r="M62" s="713"/>
      <c r="N62" s="120"/>
      <c r="O62" s="120"/>
      <c r="P62" s="553"/>
    </row>
    <row r="63" spans="2:16" ht="18">
      <c r="B63" s="714" t="s">
        <v>203</v>
      </c>
      <c r="C63" s="715"/>
      <c r="D63" s="715"/>
      <c r="E63" s="715"/>
      <c r="F63" s="715"/>
      <c r="G63" s="715"/>
      <c r="H63" s="715"/>
      <c r="I63" s="715"/>
      <c r="J63" s="715"/>
      <c r="K63" s="715"/>
      <c r="L63" s="715"/>
      <c r="M63" s="716"/>
      <c r="N63" s="120"/>
      <c r="O63" s="120"/>
      <c r="P63" s="553"/>
    </row>
    <row r="64" spans="2:16" ht="18">
      <c r="B64" s="133"/>
      <c r="M64" s="120"/>
      <c r="N64" s="120"/>
      <c r="O64" s="120"/>
      <c r="P64" s="553"/>
    </row>
    <row r="65" spans="1:16" ht="18.600000000000001" thickBot="1">
      <c r="B65" s="133"/>
      <c r="M65" s="120"/>
      <c r="N65" s="120"/>
      <c r="O65" s="120"/>
      <c r="P65" s="553"/>
    </row>
    <row r="66" spans="1:16" ht="20.25" customHeight="1">
      <c r="B66" s="717" t="s">
        <v>147</v>
      </c>
      <c r="C66" s="717" t="s">
        <v>148</v>
      </c>
      <c r="D66" s="717" t="s">
        <v>149</v>
      </c>
      <c r="E66" s="717" t="s">
        <v>150</v>
      </c>
      <c r="F66" s="134" t="s">
        <v>151</v>
      </c>
      <c r="G66" s="154" t="s">
        <v>211</v>
      </c>
      <c r="H66" s="719" t="s">
        <v>210</v>
      </c>
      <c r="I66" s="719" t="s">
        <v>153</v>
      </c>
      <c r="J66" s="719" t="s">
        <v>154</v>
      </c>
      <c r="K66" s="719" t="s">
        <v>186</v>
      </c>
      <c r="L66" s="717" t="s">
        <v>155</v>
      </c>
      <c r="M66" s="717" t="s">
        <v>206</v>
      </c>
      <c r="N66" s="120"/>
      <c r="O66" s="120"/>
      <c r="P66" s="553"/>
    </row>
    <row r="67" spans="1:16" ht="18.600000000000001" thickBot="1">
      <c r="B67" s="718"/>
      <c r="C67" s="718"/>
      <c r="D67" s="718"/>
      <c r="E67" s="718"/>
      <c r="F67" s="135" t="s">
        <v>152</v>
      </c>
      <c r="G67" s="155"/>
      <c r="H67" s="720"/>
      <c r="I67" s="720"/>
      <c r="J67" s="720"/>
      <c r="K67" s="720"/>
      <c r="L67" s="718"/>
      <c r="M67" s="718"/>
      <c r="N67" s="120"/>
      <c r="O67" s="120"/>
      <c r="P67" s="553"/>
    </row>
    <row r="68" spans="1:16" ht="18.600000000000001" thickBot="1">
      <c r="B68" s="136">
        <v>1</v>
      </c>
      <c r="C68" s="137" t="s">
        <v>156</v>
      </c>
      <c r="D68" s="138"/>
      <c r="E68" s="138"/>
      <c r="F68" s="138"/>
      <c r="G68" s="156"/>
      <c r="H68" s="138"/>
      <c r="I68" s="138"/>
      <c r="J68" s="138"/>
      <c r="K68" s="139" t="s">
        <v>156</v>
      </c>
      <c r="L68" s="138"/>
      <c r="M68" s="138"/>
      <c r="N68" s="120"/>
      <c r="O68" s="120"/>
      <c r="P68" s="548"/>
    </row>
    <row r="69" spans="1:16" ht="18.600000000000001" thickBot="1">
      <c r="A69" s="148" t="s">
        <v>29</v>
      </c>
      <c r="B69" s="149">
        <v>2</v>
      </c>
      <c r="C69" s="150" t="s">
        <v>156</v>
      </c>
      <c r="D69" s="151" t="s">
        <v>156</v>
      </c>
      <c r="E69" s="151" t="s">
        <v>156</v>
      </c>
      <c r="F69" s="151" t="s">
        <v>187</v>
      </c>
      <c r="G69" s="156"/>
      <c r="H69" s="138"/>
      <c r="I69" s="138"/>
      <c r="J69" s="151" t="s">
        <v>188</v>
      </c>
      <c r="K69" s="151" t="s">
        <v>156</v>
      </c>
      <c r="L69" s="138"/>
      <c r="M69" s="138"/>
      <c r="N69" s="120" t="s">
        <v>189</v>
      </c>
      <c r="O69" s="120"/>
      <c r="P69" s="548"/>
    </row>
    <row r="70" spans="1:16" ht="18.600000000000001" thickBot="1">
      <c r="A70" s="148" t="s">
        <v>21</v>
      </c>
      <c r="B70" s="149">
        <v>3</v>
      </c>
      <c r="C70" s="150" t="s">
        <v>156</v>
      </c>
      <c r="D70" s="151" t="s">
        <v>156</v>
      </c>
      <c r="E70" s="151" t="s">
        <v>156</v>
      </c>
      <c r="F70" s="151" t="s">
        <v>156</v>
      </c>
      <c r="G70" s="156"/>
      <c r="H70" s="138"/>
      <c r="I70" s="138"/>
      <c r="J70" s="151" t="s">
        <v>156</v>
      </c>
      <c r="K70" s="151" t="s">
        <v>156</v>
      </c>
      <c r="L70" s="151" t="s">
        <v>156</v>
      </c>
      <c r="M70" s="138"/>
      <c r="N70" s="120"/>
      <c r="O70" s="120"/>
      <c r="P70" s="548"/>
    </row>
    <row r="71" spans="1:16" ht="18.600000000000001" thickBot="1">
      <c r="A71" s="148" t="s">
        <v>190</v>
      </c>
      <c r="B71" s="145">
        <v>4</v>
      </c>
      <c r="C71" s="146" t="s">
        <v>156</v>
      </c>
      <c r="D71" s="147" t="s">
        <v>156</v>
      </c>
      <c r="E71" s="147" t="s">
        <v>156</v>
      </c>
      <c r="F71" s="147" t="s">
        <v>156</v>
      </c>
      <c r="G71" s="147" t="s">
        <v>156</v>
      </c>
      <c r="H71" s="147" t="s">
        <v>156</v>
      </c>
      <c r="I71" s="138" t="s">
        <v>208</v>
      </c>
      <c r="J71" s="147" t="s">
        <v>156</v>
      </c>
      <c r="K71" s="147" t="s">
        <v>156</v>
      </c>
      <c r="L71" s="147" t="s">
        <v>156</v>
      </c>
      <c r="M71" s="147" t="s">
        <v>156</v>
      </c>
      <c r="N71" t="s">
        <v>207</v>
      </c>
      <c r="O71" s="120"/>
      <c r="P71" s="536"/>
    </row>
    <row r="72" spans="1:16" ht="18.600000000000001" thickBot="1">
      <c r="A72" s="148"/>
      <c r="B72" s="149">
        <v>5</v>
      </c>
      <c r="C72" s="150" t="s">
        <v>156</v>
      </c>
      <c r="D72" s="151" t="s">
        <v>156</v>
      </c>
      <c r="E72" s="151" t="s">
        <v>156</v>
      </c>
      <c r="F72" s="151" t="s">
        <v>156</v>
      </c>
      <c r="G72" s="151" t="s">
        <v>156</v>
      </c>
      <c r="H72" s="151" t="s">
        <v>156</v>
      </c>
      <c r="I72" s="151" t="s">
        <v>156</v>
      </c>
      <c r="J72" s="151" t="s">
        <v>156</v>
      </c>
      <c r="K72" s="151" t="s">
        <v>156</v>
      </c>
      <c r="L72" s="151" t="s">
        <v>156</v>
      </c>
      <c r="M72" s="151" t="s">
        <v>156</v>
      </c>
      <c r="N72" s="120"/>
      <c r="O72" s="120"/>
      <c r="P72" s="536"/>
    </row>
    <row r="73" spans="1:16" ht="18.600000000000001" thickBot="1">
      <c r="B73" s="136">
        <v>6</v>
      </c>
      <c r="C73" s="137" t="s">
        <v>156</v>
      </c>
      <c r="D73" s="139" t="s">
        <v>156</v>
      </c>
      <c r="E73" s="139" t="s">
        <v>156</v>
      </c>
      <c r="F73" s="139" t="s">
        <v>156</v>
      </c>
      <c r="G73" s="139" t="s">
        <v>156</v>
      </c>
      <c r="H73" s="139" t="s">
        <v>156</v>
      </c>
      <c r="I73" s="139" t="s">
        <v>156</v>
      </c>
      <c r="J73" s="139" t="s">
        <v>156</v>
      </c>
      <c r="K73" s="139" t="s">
        <v>156</v>
      </c>
      <c r="L73" s="139" t="s">
        <v>156</v>
      </c>
      <c r="M73" s="139" t="s">
        <v>156</v>
      </c>
      <c r="N73" s="120"/>
      <c r="O73" s="120"/>
    </row>
    <row r="74" spans="1:16" ht="18.600000000000001" thickBot="1">
      <c r="B74" s="136">
        <v>7</v>
      </c>
      <c r="C74" s="137" t="s">
        <v>156</v>
      </c>
      <c r="D74" s="139" t="s">
        <v>156</v>
      </c>
      <c r="E74" s="139" t="s">
        <v>156</v>
      </c>
      <c r="F74" s="139" t="s">
        <v>156</v>
      </c>
      <c r="G74" s="139" t="s">
        <v>156</v>
      </c>
      <c r="H74" s="139" t="s">
        <v>156</v>
      </c>
      <c r="I74" s="139" t="s">
        <v>156</v>
      </c>
      <c r="J74" s="139" t="s">
        <v>156</v>
      </c>
      <c r="K74" s="139" t="s">
        <v>156</v>
      </c>
      <c r="L74" s="139" t="s">
        <v>156</v>
      </c>
      <c r="M74" s="139" t="s">
        <v>156</v>
      </c>
      <c r="N74" s="120"/>
      <c r="O74" s="120"/>
    </row>
    <row r="75" spans="1:16">
      <c r="N75" s="120"/>
      <c r="O75" s="120"/>
    </row>
    <row r="76" spans="1:16">
      <c r="I76" t="s">
        <v>209</v>
      </c>
      <c r="N76" s="120"/>
      <c r="O76" s="120"/>
    </row>
    <row r="77" spans="1:16">
      <c r="N77" s="120"/>
      <c r="O77" s="120"/>
    </row>
    <row r="79" spans="1:16">
      <c r="P79" s="480"/>
    </row>
    <row r="89" spans="16:16" ht="15.6">
      <c r="P89" s="413"/>
    </row>
    <row r="90" spans="16:16" ht="15.6">
      <c r="P90" s="413"/>
    </row>
    <row r="91" spans="16:16" ht="15.6">
      <c r="P91" s="413"/>
    </row>
    <row r="92" spans="16:16" ht="15.6">
      <c r="P92" s="413"/>
    </row>
    <row r="93" spans="16:16" ht="15.6">
      <c r="P93" s="413"/>
    </row>
    <row r="94" spans="16:16" ht="15.6">
      <c r="P94" s="413"/>
    </row>
    <row r="95" spans="16:16" ht="15.6">
      <c r="P95" s="413"/>
    </row>
    <row r="96" spans="16:16" ht="15.6">
      <c r="P96" s="413"/>
    </row>
    <row r="97" spans="16:16" ht="15.6">
      <c r="P97" s="413"/>
    </row>
    <row r="98" spans="16:16" ht="15.6">
      <c r="P98" s="413"/>
    </row>
    <row r="99" spans="16:16" ht="15.6">
      <c r="P99" s="413"/>
    </row>
  </sheetData>
  <mergeCells count="42">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B3:N3"/>
    <mergeCell ref="C8:L8"/>
    <mergeCell ref="C9:L9"/>
    <mergeCell ref="M13:N13"/>
    <mergeCell ref="B5:N5"/>
    <mergeCell ref="B7:N7"/>
    <mergeCell ref="B6:N6"/>
    <mergeCell ref="M29:N30"/>
    <mergeCell ref="M25:N25"/>
    <mergeCell ref="E29:E30"/>
    <mergeCell ref="E18:E26"/>
    <mergeCell ref="E14:E16"/>
    <mergeCell ref="M14:M15"/>
    <mergeCell ref="M22:N22"/>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34"/>
  <sheetViews>
    <sheetView showGridLines="0" zoomScale="80" zoomScaleNormal="80" zoomScaleSheetLayoutView="79" workbookViewId="0">
      <selection activeCell="A17" sqref="A17:XFD22"/>
    </sheetView>
  </sheetViews>
  <sheetFormatPr defaultColWidth="9" defaultRowHeight="19.2"/>
  <cols>
    <col min="1" max="1" width="201.109375" style="385" customWidth="1"/>
    <col min="2" max="2" width="11.21875" style="383" customWidth="1"/>
    <col min="3" max="3" width="27.44140625" style="383" customWidth="1"/>
    <col min="4" max="4" width="17.88671875" style="384" customWidth="1"/>
    <col min="5" max="16384" width="9" style="1"/>
  </cols>
  <sheetData>
    <row r="1" spans="1:4" s="42" customFormat="1" ht="44.25" customHeight="1" thickBot="1">
      <c r="A1" s="245" t="s">
        <v>298</v>
      </c>
      <c r="B1" s="246" t="s">
        <v>0</v>
      </c>
      <c r="C1" s="247" t="s">
        <v>1</v>
      </c>
      <c r="D1" s="382" t="s">
        <v>2</v>
      </c>
    </row>
    <row r="2" spans="1:4" s="42" customFormat="1" ht="44.25" customHeight="1" thickTop="1">
      <c r="A2" s="234" t="s">
        <v>415</v>
      </c>
      <c r="B2" s="418"/>
      <c r="C2" s="738" t="s">
        <v>419</v>
      </c>
      <c r="D2" s="419"/>
    </row>
    <row r="3" spans="1:4" s="42" customFormat="1" ht="112.8" customHeight="1">
      <c r="A3" s="424" t="s">
        <v>416</v>
      </c>
      <c r="B3" s="447" t="s">
        <v>418</v>
      </c>
      <c r="C3" s="739"/>
      <c r="D3" s="421">
        <v>44972</v>
      </c>
    </row>
    <row r="4" spans="1:4" s="42" customFormat="1" ht="36.6" customHeight="1" thickBot="1">
      <c r="A4" s="235" t="s">
        <v>417</v>
      </c>
      <c r="B4" s="415"/>
      <c r="C4" s="740"/>
      <c r="D4" s="422"/>
    </row>
    <row r="5" spans="1:4" s="42" customFormat="1" ht="47.4" customHeight="1" thickTop="1">
      <c r="A5" s="417" t="s">
        <v>394</v>
      </c>
      <c r="B5" s="418"/>
      <c r="C5" s="738" t="s">
        <v>398</v>
      </c>
      <c r="D5" s="426"/>
    </row>
    <row r="6" spans="1:4" s="42" customFormat="1" ht="116.4" customHeight="1">
      <c r="A6" s="420" t="s">
        <v>395</v>
      </c>
      <c r="B6" s="429" t="s">
        <v>397</v>
      </c>
      <c r="C6" s="739"/>
      <c r="D6" s="421">
        <v>44974</v>
      </c>
    </row>
    <row r="7" spans="1:4" s="42" customFormat="1" ht="37.200000000000003" customHeight="1" thickBot="1">
      <c r="A7" s="549" t="s">
        <v>396</v>
      </c>
      <c r="B7" s="415"/>
      <c r="C7" s="740"/>
      <c r="D7" s="422"/>
    </row>
    <row r="8" spans="1:4" s="42" customFormat="1" ht="44.25" customHeight="1">
      <c r="A8" s="234" t="s">
        <v>403</v>
      </c>
      <c r="B8" s="747" t="s">
        <v>407</v>
      </c>
      <c r="C8" s="744" t="s">
        <v>405</v>
      </c>
      <c r="D8" s="741">
        <v>44974</v>
      </c>
    </row>
    <row r="9" spans="1:4" s="42" customFormat="1" ht="86.4" customHeight="1" thickBot="1">
      <c r="A9" s="550" t="s">
        <v>404</v>
      </c>
      <c r="B9" s="748"/>
      <c r="C9" s="745"/>
      <c r="D9" s="742"/>
    </row>
    <row r="10" spans="1:4" s="42" customFormat="1" ht="36.6" customHeight="1" thickTop="1" thickBot="1">
      <c r="A10" s="428" t="s">
        <v>406</v>
      </c>
      <c r="B10" s="749"/>
      <c r="C10" s="746"/>
      <c r="D10" s="743"/>
    </row>
    <row r="11" spans="1:4" s="42" customFormat="1" ht="44.25" customHeight="1" thickTop="1">
      <c r="A11" s="234" t="s">
        <v>410</v>
      </c>
      <c r="B11" s="418"/>
      <c r="C11" s="738" t="s">
        <v>414</v>
      </c>
      <c r="D11" s="419"/>
    </row>
    <row r="12" spans="1:4" s="42" customFormat="1" ht="169.2" customHeight="1">
      <c r="A12" s="424" t="s">
        <v>411</v>
      </c>
      <c r="B12" s="447" t="s">
        <v>413</v>
      </c>
      <c r="C12" s="739"/>
      <c r="D12" s="421">
        <v>44971</v>
      </c>
    </row>
    <row r="13" spans="1:4" s="42" customFormat="1" ht="36.6" customHeight="1" thickBot="1">
      <c r="A13" s="235" t="s">
        <v>412</v>
      </c>
      <c r="B13" s="415"/>
      <c r="C13" s="740"/>
      <c r="D13" s="422"/>
    </row>
    <row r="14" spans="1:4" s="42" customFormat="1" ht="46.2" customHeight="1" thickBot="1">
      <c r="A14" s="234" t="s">
        <v>420</v>
      </c>
      <c r="B14" s="230"/>
      <c r="C14" s="744" t="s">
        <v>423</v>
      </c>
      <c r="D14" s="735">
        <v>44969</v>
      </c>
    </row>
    <row r="15" spans="1:4" s="42" customFormat="1" ht="192" customHeight="1" thickBot="1">
      <c r="A15" s="430" t="s">
        <v>421</v>
      </c>
      <c r="B15" s="403" t="s">
        <v>413</v>
      </c>
      <c r="C15" s="745"/>
      <c r="D15" s="736"/>
    </row>
    <row r="16" spans="1:4" s="42" customFormat="1" ht="34.950000000000003" customHeight="1" thickBot="1">
      <c r="A16" s="531" t="s">
        <v>422</v>
      </c>
      <c r="B16" s="232"/>
      <c r="C16" s="746"/>
      <c r="D16" s="736"/>
    </row>
    <row r="17" spans="1:4" s="42" customFormat="1" ht="43.8" hidden="1" customHeight="1" thickTop="1">
      <c r="A17" s="431"/>
      <c r="B17" s="230"/>
      <c r="C17" s="738"/>
      <c r="D17" s="741"/>
    </row>
    <row r="18" spans="1:4" s="42" customFormat="1" ht="280.2" hidden="1" customHeight="1">
      <c r="A18" s="424"/>
      <c r="B18" s="231"/>
      <c r="C18" s="739"/>
      <c r="D18" s="742"/>
    </row>
    <row r="19" spans="1:4" s="42" customFormat="1" ht="34.950000000000003" hidden="1" customHeight="1" thickBot="1">
      <c r="A19" s="235"/>
      <c r="B19" s="232"/>
      <c r="C19" s="740"/>
      <c r="D19" s="743"/>
    </row>
    <row r="20" spans="1:4" s="42" customFormat="1" ht="48.6" hidden="1" customHeight="1" thickTop="1">
      <c r="A20" s="390"/>
      <c r="B20" s="756"/>
      <c r="C20" s="744"/>
      <c r="D20" s="753"/>
    </row>
    <row r="21" spans="1:4" s="42" customFormat="1" ht="171.6" hidden="1" customHeight="1">
      <c r="A21" s="433"/>
      <c r="B21" s="748"/>
      <c r="C21" s="745"/>
      <c r="D21" s="754"/>
    </row>
    <row r="22" spans="1:4" s="42" customFormat="1" ht="43.2" hidden="1" customHeight="1" thickBot="1">
      <c r="A22" s="542"/>
      <c r="B22" s="749"/>
      <c r="C22" s="746"/>
      <c r="D22" s="755"/>
    </row>
    <row r="23" spans="1:4" s="42" customFormat="1" ht="51" hidden="1" customHeight="1" thickTop="1" thickBot="1">
      <c r="A23" s="543"/>
      <c r="B23" s="750"/>
      <c r="C23" s="750"/>
      <c r="D23" s="735"/>
    </row>
    <row r="24" spans="1:4" s="42" customFormat="1" ht="168" hidden="1" customHeight="1" thickBot="1">
      <c r="A24" s="416"/>
      <c r="B24" s="751"/>
      <c r="C24" s="751"/>
      <c r="D24" s="736"/>
    </row>
    <row r="25" spans="1:4" s="42" customFormat="1" ht="43.2" hidden="1" customHeight="1" thickBot="1">
      <c r="A25" s="404"/>
      <c r="B25" s="752"/>
      <c r="C25" s="752"/>
      <c r="D25" s="736"/>
    </row>
    <row r="26" spans="1:4" s="42" customFormat="1" ht="48.6" hidden="1" customHeight="1" thickTop="1" thickBot="1">
      <c r="A26" s="236"/>
      <c r="B26" s="729"/>
      <c r="C26" s="732"/>
      <c r="D26" s="735"/>
    </row>
    <row r="27" spans="1:4" s="42" customFormat="1" ht="97.2" hidden="1" customHeight="1" thickBot="1">
      <c r="A27" s="532"/>
      <c r="B27" s="730"/>
      <c r="C27" s="733"/>
      <c r="D27" s="736"/>
    </row>
    <row r="28" spans="1:4" s="42" customFormat="1" ht="40.950000000000003" hidden="1" customHeight="1" thickBot="1">
      <c r="A28" s="400"/>
      <c r="B28" s="731"/>
      <c r="C28" s="734"/>
      <c r="D28" s="737"/>
    </row>
    <row r="29" spans="1:4" s="42" customFormat="1" ht="48.6" hidden="1" customHeight="1" thickTop="1" thickBot="1">
      <c r="A29" s="236"/>
      <c r="B29" s="729"/>
      <c r="C29" s="732"/>
      <c r="D29" s="735"/>
    </row>
    <row r="30" spans="1:4" s="42" customFormat="1" ht="91.2" hidden="1" customHeight="1" thickBot="1">
      <c r="A30" s="532"/>
      <c r="B30" s="730"/>
      <c r="C30" s="733"/>
      <c r="D30" s="736"/>
    </row>
    <row r="31" spans="1:4" s="42" customFormat="1" ht="40.950000000000003" hidden="1" customHeight="1" thickBot="1">
      <c r="A31" s="400"/>
      <c r="B31" s="731"/>
      <c r="C31" s="734"/>
      <c r="D31" s="737"/>
    </row>
    <row r="32" spans="1:4" s="42" customFormat="1" ht="40.950000000000003" hidden="1" customHeight="1" thickTop="1" thickBot="1">
      <c r="A32" s="236"/>
      <c r="B32" s="729"/>
      <c r="C32" s="732"/>
      <c r="D32" s="735"/>
    </row>
    <row r="33" spans="1:4" s="42" customFormat="1" ht="177" hidden="1" customHeight="1" thickBot="1">
      <c r="A33" s="532"/>
      <c r="B33" s="730"/>
      <c r="C33" s="733"/>
      <c r="D33" s="736"/>
    </row>
    <row r="34" spans="1:4" s="42" customFormat="1" ht="40.950000000000003" hidden="1" customHeight="1" thickBot="1">
      <c r="A34" s="400"/>
      <c r="B34" s="731"/>
      <c r="C34" s="734"/>
      <c r="D34" s="737"/>
    </row>
  </sheetData>
  <mergeCells count="25">
    <mergeCell ref="B26:B28"/>
    <mergeCell ref="D23:D25"/>
    <mergeCell ref="D17:D19"/>
    <mergeCell ref="D26:D28"/>
    <mergeCell ref="C26:C28"/>
    <mergeCell ref="D20:D22"/>
    <mergeCell ref="C20:C22"/>
    <mergeCell ref="B8:B10"/>
    <mergeCell ref="C8:C10"/>
    <mergeCell ref="C17:C19"/>
    <mergeCell ref="B23:B25"/>
    <mergeCell ref="C23:C25"/>
    <mergeCell ref="B20:B22"/>
    <mergeCell ref="C2:C4"/>
    <mergeCell ref="D8:D10"/>
    <mergeCell ref="C14:C16"/>
    <mergeCell ref="D14:D16"/>
    <mergeCell ref="C11:C13"/>
    <mergeCell ref="C5:C7"/>
    <mergeCell ref="B29:B31"/>
    <mergeCell ref="C29:C31"/>
    <mergeCell ref="D29:D31"/>
    <mergeCell ref="B32:B34"/>
    <mergeCell ref="C32:C34"/>
    <mergeCell ref="D32:D34"/>
  </mergeCells>
  <phoneticPr fontId="16"/>
  <hyperlinks>
    <hyperlink ref="A7" r:id="rId1" xr:uid="{F84A0DDC-4854-47B9-9E0A-757E762B925A}"/>
    <hyperlink ref="A10" r:id="rId2" xr:uid="{4F6D7ED8-0CC2-478A-A12E-E46928C7B67E}"/>
    <hyperlink ref="A13" r:id="rId3" xr:uid="{49E8C78F-5BD7-4AE4-BBFD-A157110410B4}"/>
    <hyperlink ref="A4" r:id="rId4" xr:uid="{A97AE44A-89AC-47CD-9382-D1FFFABBAAE8}"/>
  </hyperlinks>
  <pageMargins left="0" right="0" top="0.19685039370078741" bottom="0.39370078740157483" header="0" footer="0.19685039370078741"/>
  <pageSetup paperSize="8" scale="28" orientation="portrait" horizontalDpi="300" verticalDpi="300" r:id="rId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dimension ref="A1:C32"/>
  <sheetViews>
    <sheetView defaultGridColor="0" view="pageBreakPreview" colorId="56" zoomScale="83" zoomScaleNormal="66" zoomScaleSheetLayoutView="83" workbookViewId="0">
      <selection activeCell="D18" sqref="D18"/>
    </sheetView>
  </sheetViews>
  <sheetFormatPr defaultColWidth="9" defaultRowHeight="19.2"/>
  <cols>
    <col min="1" max="1" width="213.21875" style="398" customWidth="1"/>
    <col min="2" max="2" width="18" style="184" customWidth="1"/>
    <col min="3" max="3" width="20.109375" style="185" customWidth="1"/>
    <col min="4" max="16384" width="9" style="38"/>
  </cols>
  <sheetData>
    <row r="1" spans="1:3" ht="58.95" customHeight="1" thickBot="1">
      <c r="A1" s="37" t="s">
        <v>299</v>
      </c>
      <c r="B1" s="377" t="s">
        <v>24</v>
      </c>
      <c r="C1" s="378" t="s">
        <v>2</v>
      </c>
    </row>
    <row r="2" spans="1:3" ht="48.6" customHeight="1">
      <c r="A2" s="163" t="s">
        <v>434</v>
      </c>
      <c r="B2" s="177"/>
      <c r="C2" s="178"/>
    </row>
    <row r="3" spans="1:3" ht="389.4" customHeight="1">
      <c r="A3" s="572" t="s">
        <v>446</v>
      </c>
      <c r="B3" s="551" t="s">
        <v>454</v>
      </c>
      <c r="C3" s="179">
        <v>44974</v>
      </c>
    </row>
    <row r="4" spans="1:3" ht="48.6" customHeight="1" thickBot="1">
      <c r="A4" s="401" t="s">
        <v>441</v>
      </c>
      <c r="B4" s="180"/>
      <c r="C4" s="181"/>
    </row>
    <row r="5" spans="1:3" ht="48.6" customHeight="1">
      <c r="A5" s="163" t="s">
        <v>435</v>
      </c>
      <c r="B5" s="177"/>
      <c r="C5" s="178"/>
    </row>
    <row r="6" spans="1:3" ht="92.4" customHeight="1">
      <c r="A6" s="439" t="s">
        <v>449</v>
      </c>
      <c r="B6" s="405" t="s">
        <v>455</v>
      </c>
      <c r="C6" s="179">
        <v>44973</v>
      </c>
    </row>
    <row r="7" spans="1:3" ht="48.6" customHeight="1" thickBot="1">
      <c r="A7" s="401" t="s">
        <v>442</v>
      </c>
      <c r="B7" s="180"/>
      <c r="C7" s="181"/>
    </row>
    <row r="8" spans="1:3" ht="48.6" customHeight="1">
      <c r="A8" s="163" t="s">
        <v>436</v>
      </c>
      <c r="B8" s="177"/>
      <c r="C8" s="178"/>
    </row>
    <row r="9" spans="1:3" ht="232.2" customHeight="1">
      <c r="A9" s="505" t="s">
        <v>450</v>
      </c>
      <c r="B9" s="405" t="s">
        <v>456</v>
      </c>
      <c r="C9" s="179">
        <v>44972</v>
      </c>
    </row>
    <row r="10" spans="1:3" ht="48.6" customHeight="1" thickBot="1">
      <c r="A10" s="401" t="s">
        <v>448</v>
      </c>
      <c r="B10" s="180"/>
      <c r="C10" s="181"/>
    </row>
    <row r="11" spans="1:3" ht="48.6" customHeight="1">
      <c r="A11" s="163" t="s">
        <v>447</v>
      </c>
      <c r="B11" s="177"/>
      <c r="C11" s="178"/>
    </row>
    <row r="12" spans="1:3" ht="324.60000000000002" customHeight="1">
      <c r="A12" s="505" t="s">
        <v>451</v>
      </c>
      <c r="B12" s="405"/>
      <c r="C12" s="179">
        <v>44971</v>
      </c>
    </row>
    <row r="13" spans="1:3" ht="39.6" customHeight="1" thickBot="1">
      <c r="A13" s="401" t="s">
        <v>443</v>
      </c>
      <c r="B13" s="180"/>
      <c r="C13" s="181"/>
    </row>
    <row r="14" spans="1:3" ht="48.6" customHeight="1">
      <c r="A14" s="163" t="s">
        <v>437</v>
      </c>
      <c r="B14" s="177"/>
      <c r="C14" s="178"/>
    </row>
    <row r="15" spans="1:3" ht="285" customHeight="1">
      <c r="A15" s="554" t="s">
        <v>452</v>
      </c>
      <c r="B15" s="551" t="s">
        <v>457</v>
      </c>
      <c r="C15" s="179">
        <v>44971</v>
      </c>
    </row>
    <row r="16" spans="1:3" ht="48.6" customHeight="1" thickBot="1">
      <c r="A16" s="401" t="s">
        <v>444</v>
      </c>
      <c r="B16" s="180"/>
      <c r="C16" s="181"/>
    </row>
    <row r="17" spans="1:3" ht="48.6" customHeight="1">
      <c r="A17" s="163" t="s">
        <v>438</v>
      </c>
      <c r="B17" s="177"/>
      <c r="C17" s="178"/>
    </row>
    <row r="18" spans="1:3" ht="124.2" customHeight="1">
      <c r="A18" s="439" t="s">
        <v>453</v>
      </c>
      <c r="B18" s="405" t="s">
        <v>455</v>
      </c>
      <c r="C18" s="179">
        <v>44970</v>
      </c>
    </row>
    <row r="19" spans="1:3" ht="48.6" customHeight="1" thickBot="1">
      <c r="A19" s="401" t="s">
        <v>445</v>
      </c>
      <c r="B19" s="180"/>
      <c r="C19" s="181"/>
    </row>
    <row r="20" spans="1:3" ht="48.6" hidden="1" customHeight="1">
      <c r="A20" s="163" t="s">
        <v>439</v>
      </c>
      <c r="B20" s="177"/>
      <c r="C20" s="178"/>
    </row>
    <row r="21" spans="1:3" ht="377.4" hidden="1" customHeight="1">
      <c r="A21" s="439" t="s">
        <v>432</v>
      </c>
      <c r="B21" s="405"/>
      <c r="C21" s="179"/>
    </row>
    <row r="22" spans="1:3" ht="48.6" hidden="1" customHeight="1" thickBot="1">
      <c r="A22" s="401"/>
      <c r="B22" s="180"/>
      <c r="C22" s="181"/>
    </row>
    <row r="23" spans="1:3" ht="48.6" hidden="1" customHeight="1">
      <c r="A23" s="163" t="s">
        <v>440</v>
      </c>
      <c r="B23" s="177"/>
      <c r="C23" s="178"/>
    </row>
    <row r="24" spans="1:3" ht="196.2" hidden="1" customHeight="1">
      <c r="A24" s="439" t="s">
        <v>433</v>
      </c>
      <c r="B24" s="405"/>
      <c r="C24" s="179"/>
    </row>
    <row r="25" spans="1:3" ht="48.6" hidden="1" customHeight="1" thickBot="1">
      <c r="A25" s="401"/>
      <c r="B25" s="180"/>
      <c r="C25" s="181"/>
    </row>
    <row r="26" spans="1:3" ht="48.6" hidden="1" customHeight="1">
      <c r="A26" s="163"/>
      <c r="B26" s="177"/>
      <c r="C26" s="178"/>
    </row>
    <row r="27" spans="1:3" ht="197.4" hidden="1" customHeight="1">
      <c r="A27" s="439"/>
      <c r="B27" s="405"/>
      <c r="C27" s="179"/>
    </row>
    <row r="28" spans="1:3" ht="48.6" hidden="1" customHeight="1" thickBot="1">
      <c r="A28" s="401"/>
      <c r="B28" s="180"/>
      <c r="C28" s="181"/>
    </row>
    <row r="29" spans="1:3" ht="48.6" customHeight="1" thickBot="1">
      <c r="A29" s="414"/>
      <c r="B29" s="182"/>
      <c r="C29" s="183"/>
    </row>
    <row r="30" spans="1:3" ht="37.799999999999997" customHeight="1">
      <c r="A30" s="757" t="s">
        <v>28</v>
      </c>
      <c r="B30" s="757"/>
      <c r="C30" s="757"/>
    </row>
    <row r="31" spans="1:3" ht="46.2" customHeight="1">
      <c r="A31" s="758" t="s">
        <v>27</v>
      </c>
      <c r="B31" s="758"/>
      <c r="C31" s="758"/>
    </row>
    <row r="32" spans="1:3">
      <c r="A32" s="398" t="s">
        <v>21</v>
      </c>
    </row>
  </sheetData>
  <mergeCells count="2">
    <mergeCell ref="A30:C30"/>
    <mergeCell ref="A31:C31"/>
  </mergeCells>
  <phoneticPr fontId="106"/>
  <hyperlinks>
    <hyperlink ref="A4" r:id="rId1" xr:uid="{9C564C22-F86B-4893-84FE-850437D58B4E}"/>
    <hyperlink ref="A7" r:id="rId2" xr:uid="{FAAB4CD1-660C-492B-AD2A-BE62C8C6BE11}"/>
    <hyperlink ref="A13" r:id="rId3" xr:uid="{3343E7FD-B4AD-4717-86B8-8FC5B858AE82}"/>
    <hyperlink ref="A16" r:id="rId4" xr:uid="{F3DDFFB2-B57A-468F-98A5-2DA87D1B5F27}"/>
    <hyperlink ref="A19" r:id="rId5" xr:uid="{1F137D65-0BFA-4FC4-B1D5-9EBC6C18AD3C}"/>
    <hyperlink ref="A10" r:id="rId6" xr:uid="{26418AD6-9815-4E71-8E90-7190E5FDBB21}"/>
  </hyperlinks>
  <pageMargins left="0.74803149606299213" right="0.74803149606299213" top="0.98425196850393704" bottom="0.98425196850393704" header="0.51181102362204722" footer="0.51181102362204722"/>
  <pageSetup paperSize="9" scale="16" fitToHeight="3" orientation="portrait" r:id="rId7"/>
  <headerFooter alignWithMargins="0"/>
  <rowBreaks count="1" manualBreakCount="1">
    <brk id="29"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tabColor indexed="46"/>
  </sheetPr>
  <dimension ref="A1:AE39"/>
  <sheetViews>
    <sheetView zoomScaleNormal="100" zoomScaleSheetLayoutView="100" workbookViewId="0">
      <selection activeCell="AD28" sqref="AD28"/>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61" t="s">
        <v>3</v>
      </c>
      <c r="B1" s="762"/>
      <c r="C1" s="762"/>
      <c r="D1" s="762"/>
      <c r="E1" s="762"/>
      <c r="F1" s="762"/>
      <c r="G1" s="762"/>
      <c r="H1" s="762"/>
      <c r="I1" s="762"/>
      <c r="J1" s="762"/>
      <c r="K1" s="762"/>
      <c r="L1" s="762"/>
      <c r="M1" s="762"/>
      <c r="N1" s="763"/>
      <c r="P1" s="764" t="s">
        <v>4</v>
      </c>
      <c r="Q1" s="765"/>
      <c r="R1" s="765"/>
      <c r="S1" s="765"/>
      <c r="T1" s="765"/>
      <c r="U1" s="765"/>
      <c r="V1" s="765"/>
      <c r="W1" s="765"/>
      <c r="X1" s="765"/>
      <c r="Y1" s="765"/>
      <c r="Z1" s="765"/>
      <c r="AA1" s="765"/>
      <c r="AB1" s="765"/>
      <c r="AC1" s="766"/>
    </row>
    <row r="2" spans="1:29" ht="18" customHeight="1" thickBot="1">
      <c r="A2" s="767" t="s">
        <v>5</v>
      </c>
      <c r="B2" s="768"/>
      <c r="C2" s="768"/>
      <c r="D2" s="768"/>
      <c r="E2" s="768"/>
      <c r="F2" s="768"/>
      <c r="G2" s="768"/>
      <c r="H2" s="768"/>
      <c r="I2" s="768"/>
      <c r="J2" s="768"/>
      <c r="K2" s="768"/>
      <c r="L2" s="768"/>
      <c r="M2" s="768"/>
      <c r="N2" s="769"/>
      <c r="P2" s="770" t="s">
        <v>6</v>
      </c>
      <c r="Q2" s="768"/>
      <c r="R2" s="768"/>
      <c r="S2" s="768"/>
      <c r="T2" s="768"/>
      <c r="U2" s="768"/>
      <c r="V2" s="768"/>
      <c r="W2" s="768"/>
      <c r="X2" s="768"/>
      <c r="Y2" s="768"/>
      <c r="Z2" s="768"/>
      <c r="AA2" s="768"/>
      <c r="AB2" s="768"/>
      <c r="AC2" s="771"/>
    </row>
    <row r="3" spans="1:29" ht="13.8" thickBot="1">
      <c r="A3" s="6"/>
      <c r="B3" s="199" t="s">
        <v>230</v>
      </c>
      <c r="C3" s="190" t="s">
        <v>7</v>
      </c>
      <c r="D3" s="199" t="s">
        <v>8</v>
      </c>
      <c r="E3" s="199" t="s">
        <v>9</v>
      </c>
      <c r="F3" s="199" t="s">
        <v>10</v>
      </c>
      <c r="G3" s="199" t="s">
        <v>11</v>
      </c>
      <c r="H3" s="199" t="s">
        <v>12</v>
      </c>
      <c r="I3" s="199" t="s">
        <v>13</v>
      </c>
      <c r="J3" s="199" t="s">
        <v>14</v>
      </c>
      <c r="K3" s="199" t="s">
        <v>15</v>
      </c>
      <c r="L3" s="199" t="s">
        <v>16</v>
      </c>
      <c r="M3" s="199" t="s">
        <v>17</v>
      </c>
      <c r="N3" s="7" t="s">
        <v>18</v>
      </c>
      <c r="P3" s="8"/>
      <c r="Q3" s="199" t="s">
        <v>230</v>
      </c>
      <c r="R3" s="190" t="s">
        <v>7</v>
      </c>
      <c r="S3" s="199" t="s">
        <v>8</v>
      </c>
      <c r="T3" s="199" t="s">
        <v>9</v>
      </c>
      <c r="U3" s="199" t="s">
        <v>10</v>
      </c>
      <c r="V3" s="199" t="s">
        <v>11</v>
      </c>
      <c r="W3" s="199" t="s">
        <v>12</v>
      </c>
      <c r="X3" s="199" t="s">
        <v>13</v>
      </c>
      <c r="Y3" s="199" t="s">
        <v>14</v>
      </c>
      <c r="Z3" s="199" t="s">
        <v>15</v>
      </c>
      <c r="AA3" s="199" t="s">
        <v>16</v>
      </c>
      <c r="AB3" s="199" t="s">
        <v>17</v>
      </c>
      <c r="AC3" s="9" t="s">
        <v>19</v>
      </c>
    </row>
    <row r="4" spans="1:29" ht="19.8" thickBot="1">
      <c r="A4" s="528" t="s">
        <v>228</v>
      </c>
      <c r="B4" s="529">
        <f>AVERAGE(B7:B18)</f>
        <v>68</v>
      </c>
      <c r="C4" s="529">
        <f t="shared" ref="C4:M4" si="0">AVERAGE(C7:C18)</f>
        <v>52.833333333333336</v>
      </c>
      <c r="D4" s="529">
        <f t="shared" si="0"/>
        <v>64.454545454545453</v>
      </c>
      <c r="E4" s="529">
        <f t="shared" si="0"/>
        <v>102.45454545454545</v>
      </c>
      <c r="F4" s="529">
        <f t="shared" si="0"/>
        <v>184.81818181818181</v>
      </c>
      <c r="G4" s="529">
        <f t="shared" si="0"/>
        <v>405.27272727272725</v>
      </c>
      <c r="H4" s="529">
        <f t="shared" si="0"/>
        <v>614.90909090909088</v>
      </c>
      <c r="I4" s="529">
        <f t="shared" si="0"/>
        <v>875.18181818181813</v>
      </c>
      <c r="J4" s="529">
        <f t="shared" si="0"/>
        <v>564.72727272727275</v>
      </c>
      <c r="K4" s="529">
        <f t="shared" si="0"/>
        <v>363.72727272727275</v>
      </c>
      <c r="L4" s="529">
        <f t="shared" si="0"/>
        <v>207</v>
      </c>
      <c r="M4" s="529">
        <f t="shared" si="0"/>
        <v>134.81818181818181</v>
      </c>
      <c r="N4" s="529">
        <f>AVERAGE(N7:N18)</f>
        <v>3639.7272727272725</v>
      </c>
      <c r="O4" s="10"/>
      <c r="P4" s="530" t="str">
        <f>+A4</f>
        <v>12-21年月平均</v>
      </c>
      <c r="Q4" s="529">
        <f>AVERAGE(Q7:Q18)</f>
        <v>8.1666666666666661</v>
      </c>
      <c r="R4" s="529">
        <f t="shared" ref="R4:AC4" si="1">AVERAGE(R7:R18)</f>
        <v>8.6666666666666661</v>
      </c>
      <c r="S4" s="529">
        <f t="shared" si="1"/>
        <v>14.090909090909092</v>
      </c>
      <c r="T4" s="529">
        <f t="shared" si="1"/>
        <v>6.9090909090909092</v>
      </c>
      <c r="U4" s="529">
        <f t="shared" si="1"/>
        <v>9.8181818181818183</v>
      </c>
      <c r="V4" s="529">
        <f t="shared" si="1"/>
        <v>9.0909090909090917</v>
      </c>
      <c r="W4" s="529">
        <f t="shared" si="1"/>
        <v>8.1818181818181817</v>
      </c>
      <c r="X4" s="529">
        <f t="shared" si="1"/>
        <v>11.545454545454545</v>
      </c>
      <c r="Y4" s="529">
        <f t="shared" si="1"/>
        <v>9.9090909090909083</v>
      </c>
      <c r="Z4" s="529">
        <f t="shared" si="1"/>
        <v>19.818181818181817</v>
      </c>
      <c r="AA4" s="529">
        <f t="shared" si="1"/>
        <v>11.636363636363637</v>
      </c>
      <c r="AB4" s="529">
        <f t="shared" si="1"/>
        <v>12.181818181818182</v>
      </c>
      <c r="AC4" s="529">
        <f t="shared" si="1"/>
        <v>131.45454545454547</v>
      </c>
    </row>
    <row r="5" spans="1:29" ht="19.8" customHeight="1" thickBot="1">
      <c r="A5" s="348"/>
      <c r="B5" s="348"/>
      <c r="C5" s="11" t="s">
        <v>20</v>
      </c>
      <c r="D5" s="118"/>
      <c r="E5" s="118"/>
      <c r="F5" s="118"/>
      <c r="G5" s="118"/>
      <c r="H5" s="118"/>
      <c r="I5" s="118"/>
      <c r="J5" s="118"/>
      <c r="K5" s="118"/>
      <c r="L5" s="118"/>
      <c r="M5" s="118"/>
      <c r="N5" s="311"/>
      <c r="O5" s="119"/>
      <c r="P5" s="191"/>
      <c r="Q5" s="191"/>
      <c r="R5" s="11" t="s">
        <v>20</v>
      </c>
      <c r="S5" s="118"/>
      <c r="T5" s="118"/>
      <c r="U5" s="118"/>
      <c r="V5" s="118"/>
      <c r="W5" s="118"/>
      <c r="X5" s="118"/>
      <c r="Y5" s="118"/>
      <c r="Z5" s="118"/>
      <c r="AA5" s="118"/>
      <c r="AB5" s="118"/>
      <c r="AC5" s="311"/>
    </row>
    <row r="6" spans="1:29" ht="19.8" customHeight="1" thickBot="1">
      <c r="A6" s="348"/>
      <c r="B6" s="348"/>
      <c r="C6" s="515">
        <v>10</v>
      </c>
      <c r="D6" s="514"/>
      <c r="E6" s="514"/>
      <c r="F6" s="514"/>
      <c r="G6" s="514"/>
      <c r="H6" s="514"/>
      <c r="I6" s="514"/>
      <c r="J6" s="514"/>
      <c r="K6" s="514"/>
      <c r="L6" s="514"/>
      <c r="M6" s="514"/>
      <c r="N6" s="506"/>
      <c r="O6" s="119"/>
      <c r="P6" s="191"/>
      <c r="Q6" s="191"/>
      <c r="R6" s="515">
        <v>0</v>
      </c>
      <c r="S6" s="514"/>
      <c r="T6" s="514"/>
      <c r="U6" s="514"/>
      <c r="V6" s="514"/>
      <c r="W6" s="514"/>
      <c r="X6" s="514"/>
      <c r="Y6" s="514"/>
      <c r="Z6" s="514"/>
      <c r="AA6" s="514"/>
      <c r="AB6" s="514"/>
      <c r="AC6" s="506"/>
    </row>
    <row r="7" spans="1:29" ht="18" customHeight="1" thickBot="1">
      <c r="A7" s="507" t="s">
        <v>267</v>
      </c>
      <c r="B7" s="525">
        <v>81</v>
      </c>
      <c r="C7" s="523">
        <v>23</v>
      </c>
      <c r="D7" s="523"/>
      <c r="E7" s="523"/>
      <c r="F7" s="523"/>
      <c r="G7" s="523"/>
      <c r="H7" s="523"/>
      <c r="I7" s="523"/>
      <c r="J7" s="523"/>
      <c r="K7" s="523"/>
      <c r="L7" s="523"/>
      <c r="M7" s="526"/>
      <c r="N7" s="524"/>
      <c r="O7" s="10"/>
      <c r="P7" s="513" t="s">
        <v>267</v>
      </c>
      <c r="Q7" s="525">
        <v>1</v>
      </c>
      <c r="R7" s="523">
        <v>0</v>
      </c>
      <c r="S7" s="523"/>
      <c r="T7" s="523"/>
      <c r="U7" s="523"/>
      <c r="V7" s="523"/>
      <c r="W7" s="523"/>
      <c r="X7" s="523"/>
      <c r="Y7" s="523"/>
      <c r="Z7" s="523"/>
      <c r="AA7" s="523"/>
      <c r="AB7" s="527"/>
      <c r="AC7" s="524"/>
    </row>
    <row r="8" spans="1:29" ht="18" customHeight="1" thickBot="1">
      <c r="A8" s="507" t="s">
        <v>229</v>
      </c>
      <c r="B8" s="516">
        <v>81</v>
      </c>
      <c r="C8" s="517">
        <v>39</v>
      </c>
      <c r="D8" s="517">
        <v>72</v>
      </c>
      <c r="E8" s="518">
        <v>89</v>
      </c>
      <c r="F8" s="518">
        <v>258</v>
      </c>
      <c r="G8" s="518">
        <v>416</v>
      </c>
      <c r="H8" s="518">
        <v>554</v>
      </c>
      <c r="I8" s="518">
        <v>568</v>
      </c>
      <c r="J8" s="518">
        <v>578</v>
      </c>
      <c r="K8" s="518">
        <v>337</v>
      </c>
      <c r="L8" s="518">
        <v>169</v>
      </c>
      <c r="M8" s="518">
        <v>168</v>
      </c>
      <c r="N8" s="519">
        <f t="shared" ref="N8:N19" si="2">SUM(B8:M8)</f>
        <v>3329</v>
      </c>
      <c r="O8" s="124" t="s">
        <v>21</v>
      </c>
      <c r="P8" s="508" t="s">
        <v>229</v>
      </c>
      <c r="Q8" s="520">
        <v>0</v>
      </c>
      <c r="R8" s="521">
        <v>5</v>
      </c>
      <c r="S8" s="521">
        <v>4</v>
      </c>
      <c r="T8" s="521">
        <v>1</v>
      </c>
      <c r="U8" s="521">
        <v>1</v>
      </c>
      <c r="V8" s="521">
        <v>1</v>
      </c>
      <c r="W8" s="521">
        <v>1</v>
      </c>
      <c r="X8" s="521">
        <v>1</v>
      </c>
      <c r="Y8" s="520">
        <v>0</v>
      </c>
      <c r="Z8" s="520">
        <v>0</v>
      </c>
      <c r="AA8" s="520">
        <v>0</v>
      </c>
      <c r="AB8" s="520">
        <v>2</v>
      </c>
      <c r="AC8" s="522">
        <f t="shared" ref="AC8:AC19" si="3">SUM(Q8:AB8)</f>
        <v>16</v>
      </c>
    </row>
    <row r="9" spans="1:29" ht="18" customHeight="1" thickBot="1">
      <c r="A9" s="349" t="s">
        <v>201</v>
      </c>
      <c r="B9" s="369">
        <v>81</v>
      </c>
      <c r="C9" s="369">
        <v>48</v>
      </c>
      <c r="D9" s="370">
        <v>71</v>
      </c>
      <c r="E9" s="369">
        <v>128</v>
      </c>
      <c r="F9" s="369">
        <v>171</v>
      </c>
      <c r="G9" s="369">
        <v>350</v>
      </c>
      <c r="H9" s="369">
        <v>569</v>
      </c>
      <c r="I9" s="369">
        <v>553</v>
      </c>
      <c r="J9" s="369">
        <v>458</v>
      </c>
      <c r="K9" s="369">
        <v>306</v>
      </c>
      <c r="L9" s="369">
        <v>220</v>
      </c>
      <c r="M9" s="370">
        <v>229</v>
      </c>
      <c r="N9" s="448">
        <f t="shared" si="2"/>
        <v>3184</v>
      </c>
      <c r="O9" s="347"/>
      <c r="P9" s="508" t="s">
        <v>200</v>
      </c>
      <c r="Q9" s="509">
        <v>1</v>
      </c>
      <c r="R9" s="509">
        <v>2</v>
      </c>
      <c r="S9" s="509">
        <v>1</v>
      </c>
      <c r="T9" s="509">
        <v>0</v>
      </c>
      <c r="U9" s="509">
        <v>0</v>
      </c>
      <c r="V9" s="509">
        <v>0</v>
      </c>
      <c r="W9" s="509">
        <v>1</v>
      </c>
      <c r="X9" s="509">
        <v>1</v>
      </c>
      <c r="Y9" s="509">
        <v>0</v>
      </c>
      <c r="Z9" s="509">
        <v>1</v>
      </c>
      <c r="AA9" s="509">
        <v>0</v>
      </c>
      <c r="AB9" s="509">
        <v>0</v>
      </c>
      <c r="AC9" s="510">
        <f t="shared" si="3"/>
        <v>7</v>
      </c>
    </row>
    <row r="10" spans="1:29" ht="18" customHeight="1" thickBot="1">
      <c r="A10" s="350" t="s">
        <v>135</v>
      </c>
      <c r="B10" s="248">
        <v>112</v>
      </c>
      <c r="C10" s="248">
        <v>85</v>
      </c>
      <c r="D10" s="248">
        <v>60</v>
      </c>
      <c r="E10" s="248">
        <v>97</v>
      </c>
      <c r="F10" s="248">
        <v>95</v>
      </c>
      <c r="G10" s="248">
        <v>305</v>
      </c>
      <c r="H10" s="248">
        <v>544</v>
      </c>
      <c r="I10" s="248">
        <v>449</v>
      </c>
      <c r="J10" s="248">
        <v>475</v>
      </c>
      <c r="K10" s="248">
        <v>505</v>
      </c>
      <c r="L10" s="248">
        <v>219</v>
      </c>
      <c r="M10" s="249">
        <v>98</v>
      </c>
      <c r="N10" s="363">
        <f t="shared" si="2"/>
        <v>3044</v>
      </c>
      <c r="O10" s="124"/>
      <c r="P10" s="508" t="s">
        <v>135</v>
      </c>
      <c r="Q10" s="310">
        <v>16</v>
      </c>
      <c r="R10" s="310">
        <v>1</v>
      </c>
      <c r="S10" s="310">
        <v>19</v>
      </c>
      <c r="T10" s="310">
        <v>3</v>
      </c>
      <c r="U10" s="310">
        <v>13</v>
      </c>
      <c r="V10" s="310">
        <v>1</v>
      </c>
      <c r="W10" s="310">
        <v>2</v>
      </c>
      <c r="X10" s="310">
        <v>2</v>
      </c>
      <c r="Y10" s="310">
        <v>0</v>
      </c>
      <c r="Z10" s="310">
        <v>24</v>
      </c>
      <c r="AA10" s="310">
        <v>4</v>
      </c>
      <c r="AB10" s="310">
        <v>2</v>
      </c>
      <c r="AC10" s="362">
        <f t="shared" si="3"/>
        <v>87</v>
      </c>
    </row>
    <row r="11" spans="1:29" ht="18" customHeight="1" thickBot="1">
      <c r="A11" s="351" t="s">
        <v>30</v>
      </c>
      <c r="B11" s="312">
        <v>84</v>
      </c>
      <c r="C11" s="312">
        <v>100</v>
      </c>
      <c r="D11" s="313">
        <v>77</v>
      </c>
      <c r="E11" s="313">
        <v>80</v>
      </c>
      <c r="F11" s="165">
        <v>236</v>
      </c>
      <c r="G11" s="165">
        <v>438</v>
      </c>
      <c r="H11" s="166">
        <v>631</v>
      </c>
      <c r="I11" s="165">
        <v>752</v>
      </c>
      <c r="J11" s="164">
        <v>523</v>
      </c>
      <c r="K11" s="165">
        <v>427</v>
      </c>
      <c r="L11" s="164">
        <v>253</v>
      </c>
      <c r="M11" s="314">
        <v>136</v>
      </c>
      <c r="N11" s="353">
        <f t="shared" si="2"/>
        <v>3737</v>
      </c>
      <c r="O11" s="124"/>
      <c r="P11" s="511" t="s">
        <v>22</v>
      </c>
      <c r="Q11" s="315">
        <v>7</v>
      </c>
      <c r="R11" s="315">
        <v>7</v>
      </c>
      <c r="S11" s="316">
        <v>13</v>
      </c>
      <c r="T11" s="316">
        <v>3</v>
      </c>
      <c r="U11" s="316">
        <v>8</v>
      </c>
      <c r="V11" s="316">
        <v>11</v>
      </c>
      <c r="W11" s="315">
        <v>5</v>
      </c>
      <c r="X11" s="316">
        <v>11</v>
      </c>
      <c r="Y11" s="316">
        <v>9</v>
      </c>
      <c r="Z11" s="316">
        <v>9</v>
      </c>
      <c r="AA11" s="317">
        <v>20</v>
      </c>
      <c r="AB11" s="317">
        <v>37</v>
      </c>
      <c r="AC11" s="360">
        <f t="shared" si="3"/>
        <v>140</v>
      </c>
    </row>
    <row r="12" spans="1:29" ht="18" customHeight="1" thickBot="1">
      <c r="A12" s="351" t="s">
        <v>31</v>
      </c>
      <c r="B12" s="316">
        <v>41</v>
      </c>
      <c r="C12" s="316">
        <v>44</v>
      </c>
      <c r="D12" s="316">
        <v>67</v>
      </c>
      <c r="E12" s="316">
        <v>103</v>
      </c>
      <c r="F12" s="318">
        <v>311</v>
      </c>
      <c r="G12" s="316">
        <v>415</v>
      </c>
      <c r="H12" s="316">
        <v>539</v>
      </c>
      <c r="I12" s="318">
        <v>1165</v>
      </c>
      <c r="J12" s="316">
        <v>534</v>
      </c>
      <c r="K12" s="316">
        <v>297</v>
      </c>
      <c r="L12" s="315">
        <v>205</v>
      </c>
      <c r="M12" s="319">
        <v>92</v>
      </c>
      <c r="N12" s="354">
        <f t="shared" si="2"/>
        <v>3813</v>
      </c>
      <c r="O12" s="124"/>
      <c r="P12" s="512" t="s">
        <v>31</v>
      </c>
      <c r="Q12" s="316">
        <v>9</v>
      </c>
      <c r="R12" s="316">
        <v>22</v>
      </c>
      <c r="S12" s="315">
        <v>18</v>
      </c>
      <c r="T12" s="316">
        <v>9</v>
      </c>
      <c r="U12" s="320">
        <v>21</v>
      </c>
      <c r="V12" s="316">
        <v>14</v>
      </c>
      <c r="W12" s="316">
        <v>6</v>
      </c>
      <c r="X12" s="316">
        <v>13</v>
      </c>
      <c r="Y12" s="316">
        <v>7</v>
      </c>
      <c r="Z12" s="321">
        <v>81</v>
      </c>
      <c r="AA12" s="320">
        <v>31</v>
      </c>
      <c r="AB12" s="321">
        <v>37</v>
      </c>
      <c r="AC12" s="361">
        <f t="shared" si="3"/>
        <v>268</v>
      </c>
    </row>
    <row r="13" spans="1:29" ht="18" customHeight="1" thickBot="1">
      <c r="A13" s="351" t="s">
        <v>32</v>
      </c>
      <c r="B13" s="316">
        <v>57</v>
      </c>
      <c r="C13" s="315">
        <v>35</v>
      </c>
      <c r="D13" s="316">
        <v>95</v>
      </c>
      <c r="E13" s="315">
        <v>112</v>
      </c>
      <c r="F13" s="316">
        <v>131</v>
      </c>
      <c r="G13" s="14">
        <v>340</v>
      </c>
      <c r="H13" s="14">
        <v>483</v>
      </c>
      <c r="I13" s="15">
        <v>1339</v>
      </c>
      <c r="J13" s="14">
        <v>614</v>
      </c>
      <c r="K13" s="14">
        <v>349</v>
      </c>
      <c r="L13" s="14">
        <v>236</v>
      </c>
      <c r="M13" s="322">
        <v>68</v>
      </c>
      <c r="N13" s="353">
        <f t="shared" si="2"/>
        <v>3859</v>
      </c>
      <c r="O13" s="124"/>
      <c r="P13" s="512" t="s">
        <v>32</v>
      </c>
      <c r="Q13" s="316">
        <v>19</v>
      </c>
      <c r="R13" s="316">
        <v>12</v>
      </c>
      <c r="S13" s="316">
        <v>8</v>
      </c>
      <c r="T13" s="315">
        <v>12</v>
      </c>
      <c r="U13" s="316">
        <v>7</v>
      </c>
      <c r="V13" s="316">
        <v>15</v>
      </c>
      <c r="W13" s="14">
        <v>16</v>
      </c>
      <c r="X13" s="322">
        <v>12</v>
      </c>
      <c r="Y13" s="315">
        <v>16</v>
      </c>
      <c r="Z13" s="316">
        <v>6</v>
      </c>
      <c r="AA13" s="315">
        <v>12</v>
      </c>
      <c r="AB13" s="315">
        <v>6</v>
      </c>
      <c r="AC13" s="360">
        <f t="shared" si="3"/>
        <v>141</v>
      </c>
    </row>
    <row r="14" spans="1:29" ht="18" customHeight="1" thickBot="1">
      <c r="A14" s="351" t="s">
        <v>33</v>
      </c>
      <c r="B14" s="323">
        <v>68</v>
      </c>
      <c r="C14" s="316">
        <v>42</v>
      </c>
      <c r="D14" s="316">
        <v>44</v>
      </c>
      <c r="E14" s="315">
        <v>75</v>
      </c>
      <c r="F14" s="315">
        <v>135</v>
      </c>
      <c r="G14" s="315">
        <v>448</v>
      </c>
      <c r="H14" s="316">
        <v>507</v>
      </c>
      <c r="I14" s="316">
        <v>808</v>
      </c>
      <c r="J14" s="320">
        <v>795</v>
      </c>
      <c r="K14" s="315">
        <v>313</v>
      </c>
      <c r="L14" s="315">
        <v>246</v>
      </c>
      <c r="M14" s="315">
        <v>143</v>
      </c>
      <c r="N14" s="353">
        <f t="shared" si="2"/>
        <v>3624</v>
      </c>
      <c r="O14" s="124"/>
      <c r="P14" s="512" t="s">
        <v>33</v>
      </c>
      <c r="Q14" s="325">
        <v>9</v>
      </c>
      <c r="R14" s="316">
        <v>16</v>
      </c>
      <c r="S14" s="316">
        <v>12</v>
      </c>
      <c r="T14" s="315">
        <v>6</v>
      </c>
      <c r="U14" s="326">
        <v>7</v>
      </c>
      <c r="V14" s="326">
        <v>14</v>
      </c>
      <c r="W14" s="316">
        <v>9</v>
      </c>
      <c r="X14" s="316">
        <v>14</v>
      </c>
      <c r="Y14" s="316">
        <v>9</v>
      </c>
      <c r="Z14" s="316">
        <v>9</v>
      </c>
      <c r="AA14" s="326">
        <v>8</v>
      </c>
      <c r="AB14" s="326">
        <v>7</v>
      </c>
      <c r="AC14" s="360">
        <f t="shared" si="3"/>
        <v>120</v>
      </c>
    </row>
    <row r="15" spans="1:29" ht="18" hidden="1" customHeight="1" thickBot="1">
      <c r="A15" s="13" t="s">
        <v>34</v>
      </c>
      <c r="B15" s="327">
        <v>71</v>
      </c>
      <c r="C15" s="327">
        <v>97</v>
      </c>
      <c r="D15" s="327">
        <v>61</v>
      </c>
      <c r="E15" s="328">
        <v>105</v>
      </c>
      <c r="F15" s="328">
        <v>198</v>
      </c>
      <c r="G15" s="328">
        <v>442</v>
      </c>
      <c r="H15" s="329">
        <v>790</v>
      </c>
      <c r="I15" s="16">
        <v>674</v>
      </c>
      <c r="J15" s="16">
        <v>594</v>
      </c>
      <c r="K15" s="328">
        <v>275</v>
      </c>
      <c r="L15" s="328">
        <v>133</v>
      </c>
      <c r="M15" s="328">
        <v>108</v>
      </c>
      <c r="N15" s="353">
        <f t="shared" si="2"/>
        <v>3548</v>
      </c>
      <c r="O15" s="10"/>
      <c r="P15" s="352" t="s">
        <v>34</v>
      </c>
      <c r="Q15" s="327">
        <v>7</v>
      </c>
      <c r="R15" s="327">
        <v>13</v>
      </c>
      <c r="S15" s="327">
        <v>12</v>
      </c>
      <c r="T15" s="328">
        <v>11</v>
      </c>
      <c r="U15" s="328">
        <v>12</v>
      </c>
      <c r="V15" s="328">
        <v>15</v>
      </c>
      <c r="W15" s="328">
        <v>20</v>
      </c>
      <c r="X15" s="328">
        <v>15</v>
      </c>
      <c r="Y15" s="328">
        <v>15</v>
      </c>
      <c r="Z15" s="328">
        <v>20</v>
      </c>
      <c r="AA15" s="328">
        <v>9</v>
      </c>
      <c r="AB15" s="328">
        <v>7</v>
      </c>
      <c r="AC15" s="359">
        <f t="shared" si="3"/>
        <v>156</v>
      </c>
    </row>
    <row r="16" spans="1:29" ht="13.8" hidden="1" thickBot="1">
      <c r="A16" s="18" t="s">
        <v>35</v>
      </c>
      <c r="B16" s="325">
        <v>38</v>
      </c>
      <c r="C16" s="328">
        <v>19</v>
      </c>
      <c r="D16" s="328">
        <v>38</v>
      </c>
      <c r="E16" s="328">
        <v>203</v>
      </c>
      <c r="F16" s="328">
        <v>146</v>
      </c>
      <c r="G16" s="328">
        <v>439</v>
      </c>
      <c r="H16" s="329">
        <v>964</v>
      </c>
      <c r="I16" s="329">
        <v>1154</v>
      </c>
      <c r="J16" s="328">
        <v>423</v>
      </c>
      <c r="K16" s="328">
        <v>388</v>
      </c>
      <c r="L16" s="328">
        <v>176</v>
      </c>
      <c r="M16" s="328">
        <v>143</v>
      </c>
      <c r="N16" s="330">
        <f t="shared" si="2"/>
        <v>4131</v>
      </c>
      <c r="O16" s="10"/>
      <c r="P16" s="17" t="s">
        <v>35</v>
      </c>
      <c r="Q16" s="328">
        <v>7</v>
      </c>
      <c r="R16" s="328">
        <v>7</v>
      </c>
      <c r="S16" s="328">
        <v>8</v>
      </c>
      <c r="T16" s="328">
        <v>12</v>
      </c>
      <c r="U16" s="328">
        <v>9</v>
      </c>
      <c r="V16" s="328">
        <v>6</v>
      </c>
      <c r="W16" s="328">
        <v>11</v>
      </c>
      <c r="X16" s="328">
        <v>8</v>
      </c>
      <c r="Y16" s="328">
        <v>16</v>
      </c>
      <c r="Z16" s="328">
        <v>40</v>
      </c>
      <c r="AA16" s="328">
        <v>17</v>
      </c>
      <c r="AB16" s="328">
        <v>16</v>
      </c>
      <c r="AC16" s="328">
        <f t="shared" si="3"/>
        <v>157</v>
      </c>
    </row>
    <row r="17" spans="1:31" ht="13.8" hidden="1" thickBot="1">
      <c r="A17" s="331" t="s">
        <v>36</v>
      </c>
      <c r="B17" s="16">
        <v>49</v>
      </c>
      <c r="C17" s="16">
        <v>63</v>
      </c>
      <c r="D17" s="16">
        <v>50</v>
      </c>
      <c r="E17" s="16">
        <v>71</v>
      </c>
      <c r="F17" s="16">
        <v>144</v>
      </c>
      <c r="G17" s="16">
        <v>374</v>
      </c>
      <c r="H17" s="121">
        <v>729</v>
      </c>
      <c r="I17" s="121">
        <v>1097</v>
      </c>
      <c r="J17" s="121">
        <v>650</v>
      </c>
      <c r="K17" s="16">
        <v>397</v>
      </c>
      <c r="L17" s="16">
        <v>192</v>
      </c>
      <c r="M17" s="16">
        <v>217</v>
      </c>
      <c r="N17" s="330">
        <f t="shared" si="2"/>
        <v>4033</v>
      </c>
      <c r="O17" s="10"/>
      <c r="P17" s="19" t="s">
        <v>36</v>
      </c>
      <c r="Q17" s="16">
        <v>10</v>
      </c>
      <c r="R17" s="16">
        <v>6</v>
      </c>
      <c r="S17" s="16">
        <v>14</v>
      </c>
      <c r="T17" s="16">
        <v>10</v>
      </c>
      <c r="U17" s="16">
        <v>10</v>
      </c>
      <c r="V17" s="16">
        <v>19</v>
      </c>
      <c r="W17" s="16">
        <v>11</v>
      </c>
      <c r="X17" s="16">
        <v>20</v>
      </c>
      <c r="Y17" s="16">
        <v>15</v>
      </c>
      <c r="Z17" s="16">
        <v>8</v>
      </c>
      <c r="AA17" s="16">
        <v>11</v>
      </c>
      <c r="AB17" s="16">
        <v>8</v>
      </c>
      <c r="AC17" s="328">
        <f t="shared" si="3"/>
        <v>142</v>
      </c>
    </row>
    <row r="18" spans="1:31" ht="13.8" hidden="1" thickBot="1">
      <c r="A18" s="18" t="s">
        <v>37</v>
      </c>
      <c r="B18" s="16">
        <v>53</v>
      </c>
      <c r="C18" s="16">
        <v>39</v>
      </c>
      <c r="D18" s="16">
        <v>74</v>
      </c>
      <c r="E18" s="16">
        <v>64</v>
      </c>
      <c r="F18" s="16">
        <v>208</v>
      </c>
      <c r="G18" s="16">
        <v>491</v>
      </c>
      <c r="H18" s="16">
        <v>454</v>
      </c>
      <c r="I18" s="121">
        <v>1068</v>
      </c>
      <c r="J18" s="16">
        <v>568</v>
      </c>
      <c r="K18" s="16">
        <v>407</v>
      </c>
      <c r="L18" s="16">
        <v>228</v>
      </c>
      <c r="M18" s="16">
        <v>81</v>
      </c>
      <c r="N18" s="324">
        <f t="shared" si="2"/>
        <v>3735</v>
      </c>
      <c r="O18" s="10"/>
      <c r="P18" s="17" t="s">
        <v>37</v>
      </c>
      <c r="Q18" s="16">
        <v>12</v>
      </c>
      <c r="R18" s="16">
        <v>13</v>
      </c>
      <c r="S18" s="16">
        <v>46</v>
      </c>
      <c r="T18" s="16">
        <v>9</v>
      </c>
      <c r="U18" s="16">
        <v>20</v>
      </c>
      <c r="V18" s="16">
        <v>4</v>
      </c>
      <c r="W18" s="16">
        <v>8</v>
      </c>
      <c r="X18" s="16">
        <v>30</v>
      </c>
      <c r="Y18" s="16">
        <v>22</v>
      </c>
      <c r="Z18" s="16">
        <v>20</v>
      </c>
      <c r="AA18" s="16">
        <v>16</v>
      </c>
      <c r="AB18" s="16">
        <v>12</v>
      </c>
      <c r="AC18" s="332">
        <f t="shared" si="3"/>
        <v>212</v>
      </c>
    </row>
    <row r="19" spans="1:31" ht="13.8" hidden="1" thickBot="1">
      <c r="A19" s="18" t="s">
        <v>23</v>
      </c>
      <c r="B19" s="122">
        <v>67</v>
      </c>
      <c r="C19" s="122">
        <v>62</v>
      </c>
      <c r="D19" s="122">
        <v>57</v>
      </c>
      <c r="E19" s="122">
        <v>77</v>
      </c>
      <c r="F19" s="122">
        <v>473</v>
      </c>
      <c r="G19" s="122">
        <v>468</v>
      </c>
      <c r="H19" s="123">
        <v>659</v>
      </c>
      <c r="I19" s="122">
        <v>851</v>
      </c>
      <c r="J19" s="122">
        <v>542</v>
      </c>
      <c r="K19" s="122">
        <v>270</v>
      </c>
      <c r="L19" s="122">
        <v>208</v>
      </c>
      <c r="M19" s="122">
        <v>174</v>
      </c>
      <c r="N19" s="333">
        <f t="shared" si="2"/>
        <v>3908</v>
      </c>
      <c r="O19" s="10" t="s">
        <v>29</v>
      </c>
      <c r="P19" s="19" t="s">
        <v>23</v>
      </c>
      <c r="Q19" s="16">
        <v>6</v>
      </c>
      <c r="R19" s="16">
        <v>25</v>
      </c>
      <c r="S19" s="16">
        <v>29</v>
      </c>
      <c r="T19" s="16">
        <v>4</v>
      </c>
      <c r="U19" s="16">
        <v>17</v>
      </c>
      <c r="V19" s="16">
        <v>19</v>
      </c>
      <c r="W19" s="16">
        <v>14</v>
      </c>
      <c r="X19" s="16">
        <v>37</v>
      </c>
      <c r="Y19" s="20">
        <v>76</v>
      </c>
      <c r="Z19" s="16">
        <v>34</v>
      </c>
      <c r="AA19" s="16">
        <v>17</v>
      </c>
      <c r="AB19" s="16">
        <v>18</v>
      </c>
      <c r="AC19" s="332">
        <f t="shared" si="3"/>
        <v>296</v>
      </c>
    </row>
    <row r="20" spans="1:31">
      <c r="A20" s="21"/>
      <c r="B20" s="334"/>
      <c r="C20" s="334"/>
      <c r="D20" s="334"/>
      <c r="E20" s="334"/>
      <c r="F20" s="334"/>
      <c r="G20" s="334"/>
      <c r="H20" s="334"/>
      <c r="I20" s="334"/>
      <c r="J20" s="334"/>
      <c r="K20" s="334"/>
      <c r="L20" s="334"/>
      <c r="M20" s="334"/>
      <c r="N20" s="22"/>
      <c r="O20" s="10"/>
      <c r="P20" s="23"/>
      <c r="Q20" s="335"/>
      <c r="R20" s="335"/>
      <c r="S20" s="335"/>
      <c r="T20" s="335"/>
      <c r="U20" s="335"/>
      <c r="V20" s="335"/>
      <c r="W20" s="335"/>
      <c r="X20" s="335"/>
      <c r="Y20" s="335"/>
      <c r="Z20" s="335"/>
      <c r="AA20" s="335"/>
      <c r="AB20" s="335"/>
      <c r="AC20" s="334"/>
    </row>
    <row r="21" spans="1:31" ht="13.5" customHeight="1">
      <c r="A21" s="772" t="s">
        <v>371</v>
      </c>
      <c r="B21" s="773"/>
      <c r="C21" s="773"/>
      <c r="D21" s="773"/>
      <c r="E21" s="773"/>
      <c r="F21" s="773"/>
      <c r="G21" s="773"/>
      <c r="H21" s="773"/>
      <c r="I21" s="773"/>
      <c r="J21" s="773"/>
      <c r="K21" s="773"/>
      <c r="L21" s="773"/>
      <c r="M21" s="773"/>
      <c r="N21" s="774"/>
      <c r="O21" s="10"/>
      <c r="P21" s="772" t="str">
        <f>+A21</f>
        <v>※2023年 第6週（2/6～2/12） 現在</v>
      </c>
      <c r="Q21" s="773"/>
      <c r="R21" s="773"/>
      <c r="S21" s="773"/>
      <c r="T21" s="773"/>
      <c r="U21" s="773"/>
      <c r="V21" s="773"/>
      <c r="W21" s="773"/>
      <c r="X21" s="773"/>
      <c r="Y21" s="773"/>
      <c r="Z21" s="773"/>
      <c r="AA21" s="773"/>
      <c r="AB21" s="773"/>
      <c r="AC21" s="774"/>
    </row>
    <row r="22" spans="1:31" ht="13.8" thickBot="1">
      <c r="A22" s="435" t="s">
        <v>244</v>
      </c>
      <c r="B22" s="10"/>
      <c r="C22" s="10"/>
      <c r="D22" s="10"/>
      <c r="E22" s="10"/>
      <c r="F22" s="10"/>
      <c r="G22" s="10" t="s">
        <v>21</v>
      </c>
      <c r="H22" s="10"/>
      <c r="I22" s="10"/>
      <c r="J22" s="10"/>
      <c r="K22" s="10"/>
      <c r="L22" s="10"/>
      <c r="M22" s="10"/>
      <c r="N22" s="25"/>
      <c r="O22" s="10"/>
      <c r="P22" s="436" t="s">
        <v>243</v>
      </c>
      <c r="Q22" s="10"/>
      <c r="R22" s="10"/>
      <c r="S22" s="10"/>
      <c r="T22" s="10"/>
      <c r="U22" s="10"/>
      <c r="V22" s="10"/>
      <c r="W22" s="10"/>
      <c r="X22" s="10"/>
      <c r="Y22" s="10"/>
      <c r="Z22" s="10"/>
      <c r="AA22" s="10"/>
      <c r="AB22" s="10"/>
      <c r="AC22" s="27"/>
    </row>
    <row r="23" spans="1:31" ht="17.25" customHeight="1" thickBot="1">
      <c r="A23" s="24"/>
      <c r="B23" s="336" t="s">
        <v>222</v>
      </c>
      <c r="C23" s="10"/>
      <c r="D23" s="432" t="s">
        <v>248</v>
      </c>
      <c r="E23" s="28"/>
      <c r="F23" s="10"/>
      <c r="G23" s="10" t="s">
        <v>21</v>
      </c>
      <c r="H23" s="10"/>
      <c r="I23" s="10"/>
      <c r="J23" s="10"/>
      <c r="K23" s="10"/>
      <c r="L23" s="10"/>
      <c r="M23" s="10"/>
      <c r="N23" s="25"/>
      <c r="O23" s="124" t="s">
        <v>21</v>
      </c>
      <c r="P23" s="213"/>
      <c r="Q23" s="337" t="s">
        <v>223</v>
      </c>
      <c r="R23" s="759" t="s">
        <v>233</v>
      </c>
      <c r="S23" s="760"/>
      <c r="T23" s="425" t="s">
        <v>240</v>
      </c>
      <c r="U23" s="425"/>
      <c r="V23" s="10"/>
      <c r="W23" s="10"/>
      <c r="X23" s="10"/>
      <c r="Y23" s="10"/>
      <c r="Z23" s="10"/>
      <c r="AA23" s="10"/>
      <c r="AB23" s="10"/>
      <c r="AC23" s="27"/>
    </row>
    <row r="24" spans="1:31" ht="15" customHeight="1">
      <c r="A24" s="24"/>
      <c r="B24" s="10"/>
      <c r="C24" s="10"/>
      <c r="D24" s="10" t="s">
        <v>29</v>
      </c>
      <c r="E24" s="10"/>
      <c r="F24" s="10"/>
      <c r="G24" s="10"/>
      <c r="H24" s="10"/>
      <c r="I24" s="10"/>
      <c r="J24" s="10"/>
      <c r="K24" s="10"/>
      <c r="L24" s="10"/>
      <c r="M24" s="10"/>
      <c r="N24" s="25"/>
      <c r="O24" s="124" t="s">
        <v>21</v>
      </c>
      <c r="P24" s="21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24" t="s">
        <v>21</v>
      </c>
      <c r="P25" s="26"/>
      <c r="Q25" s="10"/>
      <c r="R25" s="10"/>
      <c r="S25" s="10"/>
      <c r="T25" s="10"/>
      <c r="U25" s="10"/>
      <c r="V25" s="10"/>
      <c r="W25" s="10"/>
      <c r="X25" s="10"/>
      <c r="Y25" s="10"/>
      <c r="Z25" s="10"/>
      <c r="AA25" s="10"/>
      <c r="AB25" s="10"/>
      <c r="AC25" s="27"/>
      <c r="AE25" s="1" t="s">
        <v>212</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250"/>
    </row>
    <row r="29" spans="1:31">
      <c r="A29" s="24"/>
      <c r="B29" s="10"/>
      <c r="C29" s="10"/>
      <c r="D29" s="10"/>
      <c r="E29" s="10"/>
      <c r="F29" s="10"/>
      <c r="G29" s="10"/>
      <c r="H29" s="10"/>
      <c r="I29" s="10"/>
      <c r="J29" s="10"/>
      <c r="K29" s="10"/>
      <c r="L29" s="10"/>
      <c r="M29" s="10"/>
      <c r="N29" s="25"/>
      <c r="O29" s="10"/>
      <c r="P29" s="12"/>
      <c r="AC29" s="29"/>
    </row>
    <row r="30" spans="1:31">
      <c r="A30" s="24"/>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338" t="s">
        <v>29</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58" t="s">
        <v>224</v>
      </c>
      <c r="R38" s="158"/>
      <c r="S38" s="158"/>
      <c r="T38" s="158"/>
      <c r="U38" s="158"/>
      <c r="V38" s="158"/>
      <c r="W38" s="158"/>
      <c r="X38" s="158"/>
    </row>
    <row r="39" spans="1:29">
      <c r="Q39" s="158" t="s">
        <v>225</v>
      </c>
      <c r="R39" s="158"/>
      <c r="S39" s="158"/>
      <c r="T39" s="158"/>
      <c r="U39" s="158"/>
      <c r="V39" s="158"/>
      <c r="W39" s="158"/>
      <c r="X39" s="158"/>
    </row>
  </sheetData>
  <mergeCells count="7">
    <mergeCell ref="R23:S23"/>
    <mergeCell ref="A1:N1"/>
    <mergeCell ref="P1:AC1"/>
    <mergeCell ref="A2:N2"/>
    <mergeCell ref="P2:AC2"/>
    <mergeCell ref="A21:N21"/>
    <mergeCell ref="P21:AC21"/>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tabColor rgb="FFFF0000"/>
  </sheetPr>
  <dimension ref="B1:G29"/>
  <sheetViews>
    <sheetView view="pageBreakPreview" zoomScale="85" zoomScaleNormal="112" zoomScaleSheetLayoutView="85" workbookViewId="0">
      <selection activeCell="F14" sqref="F14"/>
    </sheetView>
  </sheetViews>
  <sheetFormatPr defaultColWidth="9" defaultRowHeight="13.2"/>
  <cols>
    <col min="1" max="1" width="2.109375" style="1" customWidth="1"/>
    <col min="2" max="2" width="25.77734375" style="101" customWidth="1"/>
    <col min="3" max="3" width="67.6640625" style="1" customWidth="1"/>
    <col min="4" max="4" width="96" style="1" customWidth="1"/>
    <col min="5" max="5" width="3.88671875" style="1" customWidth="1"/>
    <col min="6" max="16384" width="9" style="1"/>
  </cols>
  <sheetData>
    <row r="1" spans="2:7" ht="18.75" customHeight="1">
      <c r="B1" s="101" t="s">
        <v>112</v>
      </c>
    </row>
    <row r="2" spans="2:7" ht="17.25" customHeight="1" thickBot="1">
      <c r="B2" t="s">
        <v>372</v>
      </c>
      <c r="D2" s="777"/>
      <c r="E2" s="778"/>
    </row>
    <row r="3" spans="2:7" ht="16.5" customHeight="1" thickBot="1">
      <c r="B3" s="102" t="s">
        <v>113</v>
      </c>
      <c r="C3" s="261" t="s">
        <v>114</v>
      </c>
      <c r="D3" s="192" t="s">
        <v>216</v>
      </c>
    </row>
    <row r="4" spans="2:7" ht="17.25" customHeight="1" thickBot="1">
      <c r="B4" s="103" t="s">
        <v>115</v>
      </c>
      <c r="C4" s="132" t="s">
        <v>373</v>
      </c>
      <c r="D4" s="104"/>
    </row>
    <row r="5" spans="2:7" ht="17.25" customHeight="1">
      <c r="B5" s="779" t="s">
        <v>173</v>
      </c>
      <c r="C5" s="782" t="s">
        <v>213</v>
      </c>
      <c r="D5" s="783"/>
    </row>
    <row r="6" spans="2:7" ht="19.2" customHeight="1">
      <c r="B6" s="780"/>
      <c r="C6" s="784" t="s">
        <v>214</v>
      </c>
      <c r="D6" s="785"/>
      <c r="G6" s="218"/>
    </row>
    <row r="7" spans="2:7" ht="19.95" customHeight="1">
      <c r="B7" s="780"/>
      <c r="C7" s="262" t="s">
        <v>215</v>
      </c>
      <c r="D7" s="263"/>
      <c r="G7" s="218"/>
    </row>
    <row r="8" spans="2:7" ht="19.95" customHeight="1" thickBot="1">
      <c r="B8" s="781"/>
      <c r="C8" s="220" t="s">
        <v>217</v>
      </c>
      <c r="D8" s="219"/>
      <c r="G8" s="218"/>
    </row>
    <row r="9" spans="2:7" ht="34.200000000000003" customHeight="1" thickBot="1">
      <c r="B9" s="105" t="s">
        <v>116</v>
      </c>
      <c r="C9" s="786" t="s">
        <v>272</v>
      </c>
      <c r="D9" s="787"/>
    </row>
    <row r="10" spans="2:7" ht="69" customHeight="1" thickBot="1">
      <c r="B10" s="106" t="s">
        <v>117</v>
      </c>
      <c r="C10" s="788" t="s">
        <v>376</v>
      </c>
      <c r="D10" s="789"/>
    </row>
    <row r="11" spans="2:7" ht="59.4" customHeight="1" thickBot="1">
      <c r="B11" s="107"/>
      <c r="C11" s="108" t="s">
        <v>375</v>
      </c>
      <c r="D11" s="229" t="s">
        <v>377</v>
      </c>
      <c r="F11" s="1" t="s">
        <v>21</v>
      </c>
    </row>
    <row r="12" spans="2:7" ht="42.6" customHeight="1" thickBot="1">
      <c r="B12" s="105" t="s">
        <v>235</v>
      </c>
      <c r="C12" s="110" t="s">
        <v>374</v>
      </c>
      <c r="D12" s="109"/>
    </row>
    <row r="13" spans="2:7" ht="105" customHeight="1" thickBot="1">
      <c r="B13" s="111" t="s">
        <v>118</v>
      </c>
      <c r="C13" s="112" t="s">
        <v>378</v>
      </c>
      <c r="D13" s="189" t="s">
        <v>379</v>
      </c>
      <c r="F13" t="s">
        <v>29</v>
      </c>
    </row>
    <row r="14" spans="2:7" ht="79.2" customHeight="1" thickBot="1">
      <c r="B14" s="113" t="s">
        <v>119</v>
      </c>
      <c r="C14" s="775" t="s">
        <v>380</v>
      </c>
      <c r="D14" s="776"/>
    </row>
    <row r="15" spans="2:7" ht="17.25" customHeight="1"/>
    <row r="16" spans="2:7" ht="17.25" customHeight="1">
      <c r="C16" s="434"/>
      <c r="D16" s="1" t="s">
        <v>212</v>
      </c>
    </row>
    <row r="17" spans="2:5">
      <c r="C17" s="1" t="s">
        <v>29</v>
      </c>
    </row>
    <row r="18" spans="2:5">
      <c r="E18" s="1" t="s">
        <v>21</v>
      </c>
    </row>
    <row r="21" spans="2:5">
      <c r="B21" s="101" t="s">
        <v>21</v>
      </c>
    </row>
    <row r="29" spans="2:5">
      <c r="D29" s="1" t="s">
        <v>236</v>
      </c>
    </row>
  </sheetData>
  <mergeCells count="7">
    <mergeCell ref="C14:D14"/>
    <mergeCell ref="D2:E2"/>
    <mergeCell ref="B5:B8"/>
    <mergeCell ref="C5:D5"/>
    <mergeCell ref="C6:D6"/>
    <mergeCell ref="C9:D9"/>
    <mergeCell ref="C10:D10"/>
  </mergeCells>
  <phoneticPr fontId="106"/>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6　ノロウイルス関連情報 </vt:lpstr>
      <vt:lpstr>6　衛生訓話</vt:lpstr>
      <vt:lpstr>6　新型コロナウイルス情報</vt:lpstr>
      <vt:lpstr>6　食中毒記事等 </vt:lpstr>
      <vt:lpstr>6　海外情報</vt:lpstr>
      <vt:lpstr>6　感染症統計</vt:lpstr>
      <vt:lpstr>5　感染症情報</vt:lpstr>
      <vt:lpstr>6 食品回収</vt:lpstr>
      <vt:lpstr>6　食品表示</vt:lpstr>
      <vt:lpstr>5　 残留農薬　等 </vt:lpstr>
      <vt:lpstr>'5　 残留農薬　等 '!Print_Area</vt:lpstr>
      <vt:lpstr>'5　感染症情報'!Print_Area</vt:lpstr>
      <vt:lpstr>'6　ノロウイルス関連情報 '!Print_Area</vt:lpstr>
      <vt:lpstr>'6　衛生訓話'!Print_Area</vt:lpstr>
      <vt:lpstr>'6　海外情報'!Print_Area</vt:lpstr>
      <vt:lpstr>'6　感染症統計'!Print_Area</vt:lpstr>
      <vt:lpstr>'6　食中毒記事等 '!Print_Area</vt:lpstr>
      <vt:lpstr>'6 食品回収'!Print_Area</vt:lpstr>
      <vt:lpstr>'6　食品表示'!Print_Area</vt:lpstr>
      <vt:lpstr>スポンサー公告!Print_Area</vt:lpstr>
      <vt:lpstr>'5　 残留農薬　等 '!Print_Titles</vt:lpstr>
      <vt:lpstr>'6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2023-02-19T03:05:22Z</dcterms:modified>
</cp:coreProperties>
</file>