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codeName="ThisWorkbook"/>
  <xr:revisionPtr revIDLastSave="0" documentId="13_ncr:1_{82498FB5-5E35-4927-9843-8681F4F1BCDB}"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5　ノロウイルス関連情報 " sheetId="101" r:id="rId3"/>
    <sheet name="5　 衛生訓話" sheetId="134" r:id="rId4"/>
    <sheet name="5　新型コロナウイルス情報" sheetId="82" r:id="rId5"/>
    <sheet name="5　食中毒記事等 " sheetId="29" r:id="rId6"/>
    <sheet name="5　海外情報" sheetId="123" r:id="rId7"/>
    <sheet name="5　感染症統計" sheetId="125" r:id="rId8"/>
    <sheet name="4　感染症情報" sheetId="124" r:id="rId9"/>
    <sheet name="5 食品回収" sheetId="60" r:id="rId10"/>
    <sheet name="5　食品表示" sheetId="34" r:id="rId11"/>
    <sheet name="5　 残留農薬　等 " sheetId="35" r:id="rId12"/>
  </sheets>
  <definedNames>
    <definedName name="_xlnm._FilterDatabase" localSheetId="11" hidden="1">'5　 残留農薬　等 '!$A$1:$C$1</definedName>
    <definedName name="_xlnm._FilterDatabase" localSheetId="2" hidden="1">'5　ノロウイルス関連情報 '!$A$22:$G$75</definedName>
    <definedName name="_xlnm._FilterDatabase" localSheetId="5" hidden="1">'5　食中毒記事等 '!$A$1:$D$1</definedName>
    <definedName name="_xlnm.Print_Area" localSheetId="8">'4　感染症情報'!$A$1:$D$21</definedName>
    <definedName name="_xlnm.Print_Area" localSheetId="3">'5　 衛生訓話'!$A$1:$L$31</definedName>
    <definedName name="_xlnm.Print_Area" localSheetId="11">'5　 残留農薬　等 '!$A$1:$A$16</definedName>
    <definedName name="_xlnm.Print_Area" localSheetId="2">'5　ノロウイルス関連情報 '!$A$1:$N$84</definedName>
    <definedName name="_xlnm.Print_Area" localSheetId="6">'5　海外情報'!$A$1:$C$34</definedName>
    <definedName name="_xlnm.Print_Area" localSheetId="7">'5　感染症統計'!$A$1:$AC$37</definedName>
    <definedName name="_xlnm.Print_Area" localSheetId="5">'5　食中毒記事等 '!$A$1:$D$6</definedName>
    <definedName name="_xlnm.Print_Area" localSheetId="9">'5 食品回収'!$A$1:$E$44</definedName>
    <definedName name="_xlnm.Print_Area" localSheetId="10">'5　食品表示'!$A$1:$N$13</definedName>
    <definedName name="_xlnm.Print_Area" localSheetId="1">スポンサー公告!$A$1:$R$40</definedName>
    <definedName name="_xlnm.Print_Titles" localSheetId="11">'5　 残留農薬　等 '!$1:$1</definedName>
    <definedName name="_xlnm.Print_Titles" localSheetId="5">'5　食中毒記事等 '!$1:$1</definedName>
  </definedNames>
  <calcPr calcId="191029"/>
</workbook>
</file>

<file path=xl/calcChain.xml><?xml version="1.0" encoding="utf-8"?>
<calcChain xmlns="http://schemas.openxmlformats.org/spreadsheetml/2006/main">
  <c r="B24" i="101" l="1"/>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7" i="78"/>
  <c r="G56" i="101"/>
  <c r="B14" i="78"/>
  <c r="B15" i="78"/>
  <c r="B11" i="78"/>
  <c r="R4" i="125"/>
  <c r="S4" i="125"/>
  <c r="T4" i="125"/>
  <c r="U4" i="125"/>
  <c r="V4" i="125"/>
  <c r="W4" i="125"/>
  <c r="X4" i="125"/>
  <c r="Y4" i="125"/>
  <c r="Z4" i="125"/>
  <c r="AA4" i="125"/>
  <c r="AB4" i="125"/>
  <c r="AC4" i="125"/>
  <c r="Q4" i="125"/>
  <c r="N4" i="125"/>
  <c r="C4" i="125"/>
  <c r="D4" i="125"/>
  <c r="E4" i="125"/>
  <c r="F4" i="125"/>
  <c r="G4" i="125"/>
  <c r="H4" i="125"/>
  <c r="I4" i="125"/>
  <c r="J4" i="125"/>
  <c r="K4" i="125"/>
  <c r="L4" i="125"/>
  <c r="M4" i="125"/>
  <c r="B4" i="125"/>
  <c r="B13" i="78"/>
  <c r="I23" i="82" l="1"/>
  <c r="B9" i="78"/>
  <c r="B16" i="78" l="1"/>
  <c r="G70" i="101"/>
  <c r="B70" i="101" s="1"/>
  <c r="G69" i="101"/>
  <c r="G68" i="101"/>
  <c r="G67" i="101"/>
  <c r="G66" i="101"/>
  <c r="G65" i="101"/>
  <c r="G64" i="101"/>
  <c r="G63" i="101"/>
  <c r="G62" i="101"/>
  <c r="G61" i="101"/>
  <c r="G60" i="101"/>
  <c r="G59" i="101"/>
  <c r="G58" i="101"/>
  <c r="G57" i="101"/>
  <c r="G55" i="101"/>
  <c r="G54" i="101"/>
  <c r="G53" i="101"/>
  <c r="G52" i="101"/>
  <c r="G51" i="101"/>
  <c r="G50" i="101"/>
  <c r="G49" i="101"/>
  <c r="G48" i="101"/>
  <c r="G47" i="101"/>
  <c r="G46" i="101"/>
  <c r="G45" i="101"/>
  <c r="G44" i="101"/>
  <c r="G43" i="101"/>
  <c r="G42" i="101"/>
  <c r="G41" i="101"/>
  <c r="G40" i="101"/>
  <c r="G39" i="101"/>
  <c r="G38" i="101"/>
  <c r="G37" i="101"/>
  <c r="G36" i="101"/>
  <c r="G35" i="101"/>
  <c r="G34" i="101"/>
  <c r="G33" i="101"/>
  <c r="G32" i="101"/>
  <c r="G31" i="101"/>
  <c r="G30" i="101"/>
  <c r="G29" i="101"/>
  <c r="G28" i="101"/>
  <c r="G27" i="101"/>
  <c r="G26" i="101"/>
  <c r="G25" i="101"/>
  <c r="G24" i="101"/>
  <c r="G23" i="10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P11" i="82" l="1"/>
  <c r="I14" i="82" l="1"/>
  <c r="I18" i="82"/>
  <c r="I15" i="82"/>
  <c r="I16" i="82"/>
  <c r="I17" i="82"/>
  <c r="I19" i="82"/>
  <c r="I20" i="82"/>
  <c r="I21" i="82"/>
  <c r="I22" i="82"/>
  <c r="M71" i="101" l="1"/>
  <c r="N71" i="101"/>
  <c r="G74" i="101" l="1"/>
  <c r="B23" i="101"/>
  <c r="B12" i="78" l="1"/>
  <c r="L30" i="82" l="1"/>
  <c r="K28" i="82"/>
  <c r="K29" i="82"/>
  <c r="K30" i="82"/>
  <c r="I30" i="82"/>
  <c r="L27" i="82"/>
  <c r="N14" i="82"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<sst xmlns="http://schemas.openxmlformats.org/spreadsheetml/2006/main" count="720" uniqueCount="492">
  <si>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</si>
  <si>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</si>
  <si>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</si>
  <si>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</si>
  <si>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</si>
  <si>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</si>
  <si>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</si>
  <si>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</si>
  <si>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</si>
  <si>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</si>
  <si>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</si>
  <si>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</si>
  <si>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</si>
  <si>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</si>
  <si>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</si>
  <si>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</si>
  <si>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</si>
  <si>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</si>
  <si>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</si>
  <si>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</si>
  <si>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</si>
  <si>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</si>
  <si>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</si>
  <si>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</si>
  <si>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</si>
  <si>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</si>
  <si>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</si>
  <si>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</si>
  <si>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</si>
  <si>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</si>
  <si>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</si>
  <si>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</si>
  <si>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</si>
  <si>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</si>
  <si>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</si>
  <si>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</si>
  <si>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</si>
  <si>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</si>
  <si>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</si>
  <si>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</si>
  <si>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</si>
  <si>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</si>
  <si>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</si>
  <si>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</si>
  <si>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</si>
  <si>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</si>
  <si>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</si>
  <si>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</si>
  <si>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</si>
  <si>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</si>
  <si>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</si>
  <si>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</si>
  <si>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</si>
  <si>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</si>
  <si>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</si>
  <si>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</si>
  <si>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</si>
  <si>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</si>
  <si>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</si>
  <si>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</si>
  <si>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</si>
  <si>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</si>
  <si>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</si>
  <si>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</si>
  <si>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</si>
  <si>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</si>
  <si>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</si>
  <si>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</si>
  <si>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</si>
  <si>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</si>
  <si>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</si>
  <si>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</si>
  <si>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</si>
  <si>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</si>
  <si>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</si>
  <si>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</si>
  <si>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</si>
  <si>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</si>
  <si>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</si>
  <si>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</si>
  <si>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</si>
  <si>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</si>
  <si>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</si>
  <si>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</si>
  <si>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</si>
  <si>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</si>
  <si>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</si>
  <si>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</si>
  <si>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</si>
  <si>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</si>
  <si>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</si>
  <si>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</si>
  <si>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</si>
  <si>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</si>
  <si>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</si>
  <si>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</si>
  <si>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</si>
  <si>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</si>
  <si>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</si>
  <si>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</si>
  <si>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</si>
  <si>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</si>
  <si>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</si>
  <si>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</si>
  <si>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</si>
  <si>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</si>
  <si>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</si>
  <si>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</si>
  <si>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</si>
  <si>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</si>
  <si>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</si>
  <si>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</si>
  <si>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</si>
  <si>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</si>
  <si>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</si>
  <si>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</si>
  <si>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</si>
  <si>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</si>
  <si>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</si>
  <si>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</si>
  <si>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</si>
  <si>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</si>
  <si>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</si>
  <si>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</si>
  <si>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</si>
  <si>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</si>
  <si>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</si>
  <si>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</si>
  <si>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</si>
  <si>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</si>
  <si>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</si>
  <si>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</si>
  <si>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</si>
  <si>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</si>
  <si>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</si>
  <si>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</si>
  <si>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</si>
  <si>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</si>
  <si>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</si>
  <si>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</si>
  <si>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</si>
  <si>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</si>
  <si>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</si>
  <si>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</si>
  <si>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</si>
  <si>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</si>
  <si>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</si>
  <si>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</si>
  <si>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</si>
  <si>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</si>
  <si>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</si>
  <si>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</si>
  <si>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</si>
  <si>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</si>
  <si>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</si>
  <si>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</si>
  <si>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</si>
  <si>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</si>
  <si>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</si>
  <si>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</si>
  <si>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</si>
  <si>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</si>
  <si>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</si>
  <si>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</si>
  <si>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</si>
  <si>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</si>
  <si>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</si>
  <si>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</si>
  <si>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</si>
  <si>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</si>
  <si>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</si>
  <si>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</si>
  <si>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</si>
  <si>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</si>
  <si>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</si>
  <si>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</si>
  <si>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</si>
  <si>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</si>
  <si>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</si>
  <si>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</si>
  <si>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</si>
  <si>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</si>
  <si>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</si>
  <si>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</si>
  <si>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</si>
  <si>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</si>
  <si>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</si>
  <si>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</si>
  <si>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</si>
  <si>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</si>
  <si>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</si>
  <si>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</si>
  <si>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</si>
  <si>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</si>
  <si>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</si>
  <si>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</si>
  <si>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</si>
  <si>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</si>
  <si>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</si>
  <si>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</si>
  <si>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</si>
  <si>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</si>
  <si>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</si>
  <si>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</si>
  <si>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</si>
  <si>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</si>
  <si>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</si>
  <si>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</si>
  <si>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</si>
  <si>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</si>
  <si>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</si>
  <si>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</si>
  <si>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</si>
  <si>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</si>
  <si>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</si>
  <si>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</si>
  <si>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</si>
  <si>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</si>
  <si>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</si>
  <si>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</si>
  <si>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</si>
  <si>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</si>
  <si>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</si>
  <si>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</si>
  <si>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</si>
  <si>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</si>
  <si>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</si>
  <si>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</si>
  <si>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8．衛生訓話</t>
    <rPh sb="2" eb="4">
      <t>エイセイ</t>
    </rPh>
    <rPh sb="4" eb="6">
      <t>クンワ</t>
    </rPh>
    <phoneticPr fontId="5"/>
  </si>
  <si>
    <t>12-21年月平均</t>
  </si>
  <si>
    <t>2022年</t>
    <phoneticPr fontId="5"/>
  </si>
  <si>
    <t>1月</t>
    <phoneticPr fontId="106"/>
  </si>
  <si>
    <t>カナダ</t>
    <phoneticPr fontId="5"/>
  </si>
  <si>
    <t>フランス</t>
    <phoneticPr fontId="106"/>
  </si>
  <si>
    <t>非常に少ない</t>
    <rPh sb="0" eb="2">
      <t>ヒジョウ</t>
    </rPh>
    <rPh sb="3" eb="4">
      <t>スク</t>
    </rPh>
    <phoneticPr fontId="5"/>
  </si>
  <si>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</si>
  <si>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</si>
  <si>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</si>
  <si>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</si>
  <si>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</si>
  <si>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</si>
  <si>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</si>
  <si>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　コロナ渦</t>
    <rPh sb="4" eb="5">
      <t>ウズ</t>
    </rPh>
    <phoneticPr fontId="5"/>
  </si>
  <si>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</si>
  <si>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</si>
  <si>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</si>
  <si>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</si>
  <si>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</si>
  <si>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</si>
  <si>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</si>
  <si>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t>やや少ない</t>
    <rPh sb="2" eb="3">
      <t>スク</t>
    </rPh>
    <phoneticPr fontId="106"/>
  </si>
  <si>
    <r>
      <rPr>
        <sz val="12"/>
        <color theme="0"/>
        <rFont val="ＭＳ Ｐゴシック"/>
        <family val="3"/>
        <charset val="128"/>
      </rPr>
      <t>チリ</t>
    </r>
    <phoneticPr fontId="5"/>
  </si>
  <si>
    <r>
      <rPr>
        <sz val="12"/>
        <color theme="0"/>
        <rFont val="ＭＳ Ｐゴシック"/>
        <family val="3"/>
        <charset val="128"/>
      </rPr>
      <t>南アフリカ</t>
    </r>
    <rPh sb="0" eb="1">
      <t>ミナミ</t>
    </rPh>
    <phoneticPr fontId="5"/>
  </si>
  <si>
    <r>
      <rPr>
        <sz val="12"/>
        <color theme="0"/>
        <rFont val="ＭＳ Ｐゴシック"/>
        <family val="3"/>
        <charset val="128"/>
      </rPr>
      <t>トルコ</t>
    </r>
    <phoneticPr fontId="5"/>
  </si>
  <si>
    <r>
      <rPr>
        <sz val="12"/>
        <color theme="0"/>
        <rFont val="ＭＳ Ｐゴシック"/>
        <family val="3"/>
        <charset val="128"/>
      </rPr>
      <t>イラン</t>
    </r>
    <phoneticPr fontId="5"/>
  </si>
  <si>
    <r>
      <rPr>
        <sz val="12"/>
        <color theme="0"/>
        <rFont val="ＭＳ Ｐゴシック"/>
        <family val="3"/>
        <charset val="128"/>
      </rPr>
      <t>インド</t>
    </r>
    <phoneticPr fontId="5"/>
  </si>
  <si>
    <r>
      <rPr>
        <sz val="12"/>
        <color theme="0"/>
        <rFont val="ＭＳ Ｐゴシック"/>
        <family val="3"/>
        <charset val="128"/>
      </rPr>
      <t>パキスタン</t>
    </r>
    <phoneticPr fontId="5"/>
  </si>
  <si>
    <r>
      <rPr>
        <b/>
        <sz val="12"/>
        <color theme="0"/>
        <rFont val="Inherit"/>
        <family val="2"/>
      </rPr>
      <t>スペイン</t>
    </r>
    <phoneticPr fontId="106"/>
  </si>
  <si>
    <r>
      <rPr>
        <sz val="12"/>
        <color theme="0"/>
        <rFont val="ＭＳ Ｐゴシック"/>
        <family val="3"/>
        <charset val="128"/>
      </rPr>
      <t>米国</t>
    </r>
    <rPh sb="0" eb="2">
      <t>ベイコク</t>
    </rPh>
    <phoneticPr fontId="5"/>
  </si>
  <si>
    <r>
      <rPr>
        <b/>
        <sz val="12"/>
        <color theme="0"/>
        <rFont val="ＭＳ Ｐゴシック"/>
        <family val="3"/>
        <charset val="128"/>
      </rPr>
      <t>ロシア</t>
    </r>
    <phoneticPr fontId="5"/>
  </si>
  <si>
    <r>
      <rPr>
        <b/>
        <sz val="12"/>
        <color theme="0"/>
        <rFont val="ＭＳ Ｐゴシック"/>
        <family val="3"/>
        <charset val="128"/>
      </rPr>
      <t>メキシコ</t>
    </r>
    <phoneticPr fontId="5"/>
  </si>
  <si>
    <t>感染制御地区</t>
    <rPh sb="0" eb="2">
      <t>カンセン</t>
    </rPh>
    <rPh sb="2" eb="4">
      <t>セイギョ</t>
    </rPh>
    <rPh sb="4" eb="6">
      <t>チク</t>
    </rPh>
    <phoneticPr fontId="106"/>
  </si>
  <si>
    <t>感染拡大地区</t>
    <rPh sb="0" eb="2">
      <t>カンセン</t>
    </rPh>
    <rPh sb="2" eb="4">
      <t>カクダイ</t>
    </rPh>
    <rPh sb="4" eb="6">
      <t>チク</t>
    </rPh>
    <phoneticPr fontId="106"/>
  </si>
  <si>
    <t>皆様  週刊情報2022-48を配信いたします</t>
    <phoneticPr fontId="5"/>
  </si>
  <si>
    <r>
      <rPr>
        <b/>
        <sz val="12"/>
        <color theme="0"/>
        <rFont val="ＭＳ Ｐゴシック"/>
        <family val="3"/>
        <charset val="128"/>
      </rPr>
      <t>ブラジル</t>
    </r>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</si>
  <si>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</si>
  <si>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</si>
  <si>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r>
      <rPr>
        <sz val="12.55"/>
        <color theme="0"/>
        <rFont val="ＭＳ Ｐゴシック"/>
        <family val="3"/>
        <charset val="128"/>
      </rPr>
      <t>日本は、世界第一位の増加率1月は増加月</t>
    </r>
    <r>
      <rPr>
        <sz val="12.55"/>
        <color rgb="FFFFFF00"/>
        <rFont val="ＭＳ Ｐゴシック"/>
        <family val="3"/>
        <charset val="128"/>
      </rPr>
      <t xml:space="preserve">
0コロナ政策変更で中国の感染状況が一気に悪化</t>
    </r>
    <rPh sb="0" eb="2">
      <t>ニホン</t>
    </rPh>
    <rPh sb="4" eb="6">
      <t>セカイ</t>
    </rPh>
    <rPh sb="6" eb="8">
      <t>ダイイチ</t>
    </rPh>
    <rPh sb="8" eb="9">
      <t>イ</t>
    </rPh>
    <rPh sb="10" eb="13">
      <t>ゾウカリツ</t>
    </rPh>
    <rPh sb="14" eb="15">
      <t>ガツ</t>
    </rPh>
    <rPh sb="16" eb="19">
      <t>ゾウカヅキ</t>
    </rPh>
    <rPh sb="24" eb="26">
      <t>セイサク</t>
    </rPh>
    <rPh sb="26" eb="28">
      <t>ヘンコウ</t>
    </rPh>
    <rPh sb="29" eb="31">
      <t>チュウゴク</t>
    </rPh>
    <phoneticPr fontId="106"/>
  </si>
  <si>
    <t>毎週　　ひとつ　　覚えていきましょう</t>
    <phoneticPr fontId="5"/>
  </si>
  <si>
    <t>　↓　職場の先輩は以下のことを理解して　わかり易く　指導しましょう　↓</t>
    <phoneticPr fontId="5"/>
  </si>
  <si>
    <t>管理レベル「1」　</t>
  </si>
  <si>
    <t>2023年</t>
    <phoneticPr fontId="5"/>
  </si>
  <si>
    <r>
      <rPr>
        <u/>
        <sz val="12"/>
        <color theme="0"/>
        <rFont val="Inherit"/>
        <family val="2"/>
      </rPr>
      <t>中国</t>
    </r>
    <rPh sb="0" eb="2">
      <t>チュウゴク</t>
    </rPh>
    <phoneticPr fontId="106"/>
  </si>
  <si>
    <t>NHK</t>
    <phoneticPr fontId="106"/>
  </si>
  <si>
    <t>11月ー3月中
施設の所在市町村で流行・   食中毒が複数件報告される 
定点観測値が5.00～10.00</t>
    <phoneticPr fontId="106"/>
  </si>
  <si>
    <t>【情報共有】業界・地域のニュースを掲示して、注意を促す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t>
    <phoneticPr fontId="106"/>
  </si>
  <si>
    <t>茨木新聞</t>
    <rPh sb="0" eb="4">
      <t>イバラキシンブン</t>
    </rPh>
    <phoneticPr fontId="106"/>
  </si>
  <si>
    <t>無し</t>
    <rPh sb="0" eb="1">
      <t>ナ</t>
    </rPh>
    <phoneticPr fontId="106"/>
  </si>
  <si>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</si>
  <si>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</si>
  <si>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腸チフス2例 感染地域：ミャンマー2例</t>
    <phoneticPr fontId="106"/>
  </si>
  <si>
    <t>先月末、福島市の弁当店が販売した弁当を食べた複数の人が、下痢やおう吐などの症状を訴えていることが分かりました。
体調不良を訴えている人はこれまでに７６人に上っていて、福島市は、この店を３日から３日間の営業停止処分にしました。</t>
    <phoneticPr fontId="106"/>
  </si>
  <si>
    <t xml:space="preserve">堺市は3日、障害者支援施設「陵東館長曽根」（北区長曽根町）で1月29日、集団食中毒が発生したと発表した。ノロウイルスが原因とみられ、入所者16人に下痢や嘔吐（おうと）の症状があった。既に全員回復したという。　市保健所によると、16人のうち4人と施設の調理場で給食を調理した1人の便からノロウイルスを…
</t>
    <phoneticPr fontId="106"/>
  </si>
  <si>
    <t>毎日新聞</t>
    <rPh sb="0" eb="4">
      <t>マイニチシンブン</t>
    </rPh>
    <phoneticPr fontId="106"/>
  </si>
  <si>
    <t>水戸市は1日、市南部の市立小学校2校で感染性胃腸炎の集団感染があったと発表した。同市姫子の梅が丘小と同市見川町の緑岡小で、1月31日までに複数の児童と職員が症状を訴えた。市保健所で検体を調べたところ、いずれもノロウイルスを検出した。症状を訴えたのは梅が丘小で児童50人と職員4人、緑岡小で児童64人と職員3人。両校とも重症者はなく、全員快方に向かっている。</t>
    <phoneticPr fontId="106"/>
  </si>
  <si>
    <t>テレビ山梨</t>
    <rPh sb="3" eb="5">
      <t>ヤマナシ</t>
    </rPh>
    <phoneticPr fontId="106"/>
  </si>
  <si>
    <t>甲府市内の認定こども園など2か所で、ノロウイルスの集団感染が発生しました。
甲府市内では今シーズン初めてです。2つの施設では1月に入り、職員と園児合わせて27人が嘔吐や下痢などの症状を訴え、このうち13人からノロウイルスが検出されました。</t>
    <phoneticPr fontId="106"/>
  </si>
  <si>
    <t>今週のニュース（Noroｖｉｒｕｓ） (2/6-2/12)</t>
    <rPh sb="0" eb="2">
      <t>コンシュウ</t>
    </rPh>
    <phoneticPr fontId="5"/>
  </si>
  <si>
    <t>2023/4週</t>
    <phoneticPr fontId="106"/>
  </si>
  <si>
    <t>2023/5週</t>
  </si>
  <si>
    <t>食中毒情報 (2/6-2/12)</t>
    <rPh sb="0" eb="3">
      <t>ショクチュウドク</t>
    </rPh>
    <rPh sb="3" eb="5">
      <t>ジョウホウ</t>
    </rPh>
    <phoneticPr fontId="5"/>
  </si>
  <si>
    <t>海外情報 (2/6-2/12)</t>
    <rPh sb="0" eb="2">
      <t>カイガイ</t>
    </rPh>
    <rPh sb="2" eb="4">
      <t>ジョウホウ</t>
    </rPh>
    <phoneticPr fontId="5"/>
  </si>
  <si>
    <t>食品リコール・回収情報
(2/6-2/12)</t>
    <rPh sb="0" eb="2">
      <t>ショクヒン</t>
    </rPh>
    <rPh sb="7" eb="9">
      <t>カイシュウ</t>
    </rPh>
    <rPh sb="9" eb="11">
      <t>ジョウホウ</t>
    </rPh>
    <phoneticPr fontId="5"/>
  </si>
  <si>
    <t>食品表示 (2/6-2/12)</t>
    <rPh sb="0" eb="2">
      <t>ショクヒン</t>
    </rPh>
    <rPh sb="2" eb="4">
      <t>ヒョウジ</t>
    </rPh>
    <phoneticPr fontId="5"/>
  </si>
  <si>
    <t>残留農薬 (2/6-2/12)</t>
    <phoneticPr fontId="16"/>
  </si>
  <si>
    <t>今週の新型コロナ 新規感染者数　世界で120万人(対前週の増減 : 19万人減少)</t>
    <rPh sb="0" eb="2">
      <t>コンシュウ</t>
    </rPh>
    <rPh sb="9" eb="15">
      <t>シンキカンセンシャスウ</t>
    </rPh>
    <rPh sb="23" eb="24">
      <t>ニン</t>
    </rPh>
    <rPh sb="24" eb="25">
      <t>タイ</t>
    </rPh>
    <rPh sb="25" eb="27">
      <t>ゼンシュウ</t>
    </rPh>
    <rPh sb="29" eb="31">
      <t>ゾウゲン</t>
    </rPh>
    <rPh sb="36" eb="38">
      <t>マンニン</t>
    </rPh>
    <rPh sb="38" eb="40">
      <t>ゲンショウ</t>
    </rPh>
    <phoneticPr fontId="5"/>
  </si>
  <si>
    <t>Reported 2/12　 6:20 (前週より120万人) 　　世界は感染　第五波は終息中、アジアでは一部拡大傾向</t>
    <rPh sb="21" eb="23">
      <t>ゼンシュウ</t>
    </rPh>
    <rPh sb="22" eb="23">
      <t>シュウ</t>
    </rPh>
    <rPh sb="23" eb="24">
      <t>ゼンシュウ</t>
    </rPh>
    <rPh sb="28" eb="30">
      <t>マンニン</t>
    </rPh>
    <rPh sb="34" eb="36">
      <t>セカイ</t>
    </rPh>
    <rPh sb="37" eb="39">
      <t>カンセン</t>
    </rPh>
    <rPh sb="40" eb="42">
      <t>ダイゴ</t>
    </rPh>
    <rPh sb="42" eb="43">
      <t>ナミ</t>
    </rPh>
    <rPh sb="44" eb="46">
      <t>シュウソク</t>
    </rPh>
    <rPh sb="46" eb="47">
      <t>チュウ</t>
    </rPh>
    <rPh sb="53" eb="55">
      <t>イチブ</t>
    </rPh>
    <rPh sb="55" eb="59">
      <t>カクダイケイコウ</t>
    </rPh>
    <phoneticPr fontId="5"/>
  </si>
  <si>
    <t xml:space="preserve">         インド・中東では感染終息</t>
    <rPh sb="13" eb="15">
      <t>チュウトウ</t>
    </rPh>
    <rPh sb="17" eb="21">
      <t>カンセンシュウソク</t>
    </rPh>
    <phoneticPr fontId="106"/>
  </si>
  <si>
    <t>新規感染者数　 146週目</t>
    <rPh sb="0" eb="2">
      <t>シンキ</t>
    </rPh>
    <rPh sb="2" eb="5">
      <t>カンセンシャ</t>
    </rPh>
    <rPh sb="5" eb="6">
      <t>スウ</t>
    </rPh>
    <rPh sb="11" eb="13">
      <t>シュウメ</t>
    </rPh>
    <phoneticPr fontId="5"/>
  </si>
  <si>
    <t xml:space="preserve">
世界の新規感染者数: 120万人で感染持続 　世界的にはコロナ感染は終息に向かい始めたといえる。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7">
      <t>セカイテキ</t>
    </rPh>
    <rPh sb="32" eb="34">
      <t>カンセン</t>
    </rPh>
    <rPh sb="35" eb="37">
      <t>シュウソク</t>
    </rPh>
    <rPh sb="38" eb="39">
      <t>ム</t>
    </rPh>
    <rPh sb="41" eb="42">
      <t>ハジ</t>
    </rPh>
    <rPh sb="50" eb="53">
      <t>キタハンキュウ</t>
    </rPh>
    <rPh sb="54" eb="55">
      <t>フユ</t>
    </rPh>
    <rPh sb="56" eb="57">
      <t>ム</t>
    </rPh>
    <rPh sb="68" eb="70">
      <t>ドウジ</t>
    </rPh>
    <rPh sb="70" eb="72">
      <t>リュウコウ</t>
    </rPh>
    <rPh sb="73" eb="75">
      <t>ケイカイ</t>
    </rPh>
    <phoneticPr fontId="5"/>
  </si>
  <si>
    <t>※2023年 第5週（1/30～2/5） 現在在</t>
    <phoneticPr fontId="5"/>
  </si>
  <si>
    <t>2023年第4週（1月23日〜 1月29日）</t>
    <phoneticPr fontId="106"/>
  </si>
  <si>
    <t>結核例194</t>
    <phoneticPr fontId="5"/>
  </si>
  <si>
    <t xml:space="preserve">血清群・毒素型：‌O157 VT2（7例）、O157 VT1・VT2（4例）、O26 VT1（3例）、O111 VT1（2例）、
O26VT2（2例）、O8 VT2（2例）、O146 VT1・VT2（1例）、O91 VT1（1例）、その他・不明（10例）
累積報告数：77例（有症者42例、うちHUS 1例．死亡なし）
</t>
    <phoneticPr fontId="106"/>
  </si>
  <si>
    <t xml:space="preserve">年齢群：‌1歳（2例）、4歳（1例）、5歳（1例）、8歳（1例）、10代（5例）、
20代（5例）、30代（4例）、40代（4例）、50代（6例）、60代（2例）、70代（1例）
</t>
    <phoneticPr fontId="106"/>
  </si>
  <si>
    <t xml:space="preserve">腸管出血性大腸菌感染症32例（有症者17例、うちHUS なし）
感染地域：国内22例、ベトナム1例、国内・国外不明9例
国内の感染地域：‌大阪府8例、東京都2例、神奈川県2例、北海道1例、宮城県1例、埼玉県1例、千葉県1例、石川県1例、福井県1例、静岡県1例、兵庫県1例、国内（都道府県不明）2例
</t>
    <phoneticPr fontId="106"/>
  </si>
  <si>
    <t>E型肝炎13例 感染地域（感染源）：‌埼玉県2例（レバーの生肉1例、不明1例）、
東京都2例（輸血疑い1例、不明1例）、北海道1例（レバーなどの生肉）、
神奈川県1例（焼肉/焼鳥）、国内（都道府県不明）4例（不明4例）、
国外（国不明）1例（不明）、国内・国外不明2例（不明2例）
A型肝炎2例 感染地域：山形県1例、東京都1例</t>
    <phoneticPr fontId="106"/>
  </si>
  <si>
    <t>レジオネラ症24例（肺炎型21例、無症状病原体保有者3例）
感染地域：‌広島県3例、神奈川県2例、秋田県1例、福島県1例、茨城県1例、栃木県1例、群馬県1例、
東京都1例、新潟県1例、三重県1例、滋賀県1例、京都府1例、兵庫県1例、島根県1例、山口県1例、
福岡県1例、国内（都道府県不明）2例、タイ1例、国内・国外不明2例
年齢群：‌20代（1例）、40代（3例）、60代（6例）、70代（9例）、80代（4例）、90代以上（1例）　累積報告数：113例</t>
    <phoneticPr fontId="106"/>
  </si>
  <si>
    <t>アメーバ赤痢12例（腸管アメーバ症11例、腸管外アメーバ症1例）
感染地域：‌愛知県1例、兵庫県1例、愛媛県1例、福岡県1例、佐賀県1例、国内（都道府県不明）3例、国内・国外不明4例
感染経路：‌性的接触3例（異性間2例、異性間・同性間不明1例）、経口感染2例、その他・不明7例</t>
    <phoneticPr fontId="106"/>
  </si>
  <si>
    <t>回収</t>
  </si>
  <si>
    <t>企業組合氷上つた...</t>
  </si>
  <si>
    <t>回収＆返金</t>
  </si>
  <si>
    <t>末廣</t>
  </si>
  <si>
    <t>イオンリテールス...</t>
  </si>
  <si>
    <t>イーティーズ</t>
  </si>
  <si>
    <t>中日本高速道路</t>
  </si>
  <si>
    <t>紀ノ國屋</t>
  </si>
  <si>
    <t>回収＆返金/交換</t>
  </si>
  <si>
    <t>合同会社テールウ...</t>
  </si>
  <si>
    <t>トップマート</t>
  </si>
  <si>
    <t>のぐふぁーむ</t>
  </si>
  <si>
    <t>マックスバリュ東...</t>
  </si>
  <si>
    <t>徳岡</t>
  </si>
  <si>
    <t>平和堂</t>
  </si>
  <si>
    <t>太田屋製菓</t>
  </si>
  <si>
    <t>ゼリーの家</t>
  </si>
  <si>
    <t>西友</t>
  </si>
  <si>
    <t>回収＆交換</t>
  </si>
  <si>
    <t>えびせんべいの里...</t>
  </si>
  <si>
    <t>阪和興業</t>
  </si>
  <si>
    <t>マミーマート</t>
  </si>
  <si>
    <t>mami+EL プレーンヨーグルト 一部通常より粘度低い</t>
  </si>
  <si>
    <t>カスミ</t>
  </si>
  <si>
    <t>ローストビーフ巻 一部特定原材料表示欠落</t>
  </si>
  <si>
    <t>いなげや</t>
  </si>
  <si>
    <t>３種のミニドッグ 一部ラベル誤貼付で表示欠落</t>
  </si>
  <si>
    <t>おやつカンパニー...</t>
  </si>
  <si>
    <t>ベビースター 贅沢もんじゃ味 一部原料記載産地が異なる</t>
  </si>
  <si>
    <t>武蔵野ホールディ...</t>
  </si>
  <si>
    <t>海の幸恵方巻 一部印字不良でアレルゲン(たまご)表示欠落</t>
  </si>
  <si>
    <t>中村商店</t>
  </si>
  <si>
    <t>しゃぶしゃぶのごまだれ 一部自社基準値超過</t>
  </si>
  <si>
    <t>エーデルワイス</t>
  </si>
  <si>
    <t>バナナブレッド 一部シール誤貼付で表示欠落</t>
  </si>
  <si>
    <t>にぎり寿司(大吉) 一部消費期限誤記載</t>
  </si>
  <si>
    <t>相鉄ローゼン</t>
  </si>
  <si>
    <t>鶏皮から揚げ 一部ラベル誤貼付で(乳成分)表示欠落</t>
  </si>
  <si>
    <t>カネ美食品</t>
  </si>
  <si>
    <t>三元豚の棒ヒレカツ巻他 一部特定原材料(卵)表示欠落</t>
  </si>
  <si>
    <t>島原本舗</t>
  </si>
  <si>
    <t>三津店 蒲鉾 宇和島 赤 一部賞味期限誤印字</t>
  </si>
  <si>
    <t>綿半パートナーズ...</t>
  </si>
  <si>
    <t>米久 もちはだまる 一部アレルゲン表示欠落</t>
  </si>
  <si>
    <t>ツルヤ</t>
  </si>
  <si>
    <t>海鮮恵方巻セット 一部アレルゲン表示欠落</t>
  </si>
  <si>
    <t>阪栄</t>
  </si>
  <si>
    <t>青葱カット 一部消費期限誤表示</t>
  </si>
  <si>
    <t>共栄食糧</t>
  </si>
  <si>
    <t>おいしいぜんざい糖質オフ 一部シール不良</t>
  </si>
  <si>
    <t>横食</t>
  </si>
  <si>
    <t>やわらか甘酢いりこ 一部賞味期限表示欠落</t>
  </si>
  <si>
    <t>久保田麺業</t>
  </si>
  <si>
    <t>箱入のどぐろ塩ラーメン 一部アレルゲン誤表示</t>
  </si>
  <si>
    <t>亜味撰</t>
  </si>
  <si>
    <t>角切昆布わさび風味 アレルギー(豚肉)表示欠落</t>
  </si>
  <si>
    <t>おいしい赤飯の素 一部要冷蔵を常温で流通</t>
  </si>
  <si>
    <t>ティラミス ブッセ他 一部保存方法誤記</t>
  </si>
  <si>
    <t>南越谷店 北越餃子他 一部冷凍販売品を冷蔵販売</t>
  </si>
  <si>
    <t>丸かぶり巻き寿司 一部ラベル誤貼付で表示欠落</t>
  </si>
  <si>
    <t>安濃SA(上り) 伊勢うどん3人前手提げ 一部賞味期限誤表示</t>
  </si>
  <si>
    <t>紀ノ国屋 低糖質チョコレート2商品 賞味期限誤表示</t>
  </si>
  <si>
    <t>トップマート松ヶ丘店 惣菜、弁当16商品 アレルギー表示欠落</t>
  </si>
  <si>
    <t>松ヶ丘店 ブリ、いなだ煮魚 一部特定原材料(小麦)表示欠落</t>
  </si>
  <si>
    <t>のぐッシング 一部アレルギー(小麦)表示欠落</t>
  </si>
  <si>
    <t>有松駅前店 シャウエッセンドック 一部販売温度誤り</t>
  </si>
  <si>
    <t>ヴーヴ アンジュリー ブリュット 一部軟性プラスチック片混入の恐れ</t>
  </si>
  <si>
    <t>かぼちゃチーズの包み揚げ 一部特定原材料(卵)表示欠落</t>
  </si>
  <si>
    <t>おさんぽわたがし 一部金属片混入の恐れ</t>
  </si>
  <si>
    <t>手作りゼリー 食品表示無表示</t>
  </si>
  <si>
    <t>アンガス牛入りコロッケ 一部ラベル誤貼付で表示欠落</t>
  </si>
  <si>
    <t>おいしさいろいろ 一部賞味期限異なる混入</t>
  </si>
  <si>
    <t>尾付きむき伸ばし海老 一部合成抗菌剤微量残留</t>
  </si>
  <si>
    <t>県によりますと、今月３日、この飲食店が調理した恵方巻を食べた西海市内の会社の職員とその家族のうち２５人が、４日から６日にかけて嘔吐や下痢、高熱などを発症。さらに、３日に作られた恵方巻を食べた別のグループの７人も同じ症状が出たということです。有症者からはノロウイルスが検出されました。</t>
    <phoneticPr fontId="106"/>
  </si>
  <si>
    <t>NIB長崎国際テレビ</t>
    <phoneticPr fontId="106"/>
  </si>
  <si>
    <t>函館の保育所でノロウイルス２９人発症 - 函館新聞デジタル 
市立函館保健所は１０日、函館市内の保育所でノロウイルスが原因とみられる集団感染性胃腸炎が発生したと発表した.</t>
    <phoneticPr fontId="106"/>
  </si>
  <si>
    <t xml:space="preserve">函館新聞デジタル </t>
    <rPh sb="0" eb="2">
      <t>ハコダテ</t>
    </rPh>
    <rPh sb="2" eb="4">
      <t>シンブン</t>
    </rPh>
    <phoneticPr fontId="106"/>
  </si>
  <si>
    <t>富山県は９日、南砺市上川崎の飲食店「古瀬商店」が提供した弁当を食べた１０歳未満から７０代までの男女１３人がノロウイルスによる食中毒になったと発表した。８人が同市内の医療機関を受診し、全員が回復に向かっている。県は同店を９日から３日間の営業停止処分とした。県内の食中毒は今年３件目となる。</t>
    <phoneticPr fontId="106"/>
  </si>
  <si>
    <t>富山新聞</t>
    <rPh sb="0" eb="4">
      <t>トヤマシンブン</t>
    </rPh>
    <phoneticPr fontId="106"/>
  </si>
  <si>
    <t>食品衛生法第6条違反
令和5年2月4日（土曜日）に上記営業施設において調理提供された食事を喫食した19名中14名に対して、おう吐、下痢、発熱等を主症状とするノロウイルスによる健康被害を生じさせた。</t>
    <phoneticPr fontId="106"/>
  </si>
  <si>
    <t>埼玉県公表</t>
    <rPh sb="0" eb="5">
      <t>サイタマケンコウヒョウ</t>
    </rPh>
    <phoneticPr fontId="106"/>
  </si>
  <si>
    <t>中国新聞社</t>
    <phoneticPr fontId="106"/>
  </si>
  <si>
    <t>　山口県は9日、岩国市の高齢者施設で感染性胃腸炎の集団発生があったと発表した。今季の発生は2件目。2～9日、入所者20人と職員3人の計23人が下痢や嘔吐（おうと）、発熱の症状を訴えた。うち1人はノロウイルスの陽性が確認された。重症者はいないという。</t>
    <phoneticPr fontId="106"/>
  </si>
  <si>
    <t>盛岡市でインフルエンザの流行が再び注意報のレベルを超え、県全体でも前の週の３倍以上に増えました。
県内では、ノロウイルスなどによる感染性胃腸炎も、去年を上回るペースで相次いでいます。</t>
    <phoneticPr fontId="106"/>
  </si>
  <si>
    <t>岩手newsweb</t>
    <rPh sb="0" eb="2">
      <t>イワテ</t>
    </rPh>
    <phoneticPr fontId="106"/>
  </si>
  <si>
    <t>県のまとめによりますと、県内でノロウイルスが原因と見られる感染性胃腸炎と診断された患者は、先月２９日までの１週間で３９２人にのぼっていて、４週連続で増加しています。
このため県は、先月１９日に「ノロウイルス食中毒特別警戒情報」を出して予防策を徹底するように呼びかけています。</t>
    <phoneticPr fontId="106"/>
  </si>
  <si>
    <t>多摩府中保健所は、本日、以下の理由により、本件を当該飲食店が1月28日（土曜日）及び1月29日（日曜日）に調理、提供した食事を原因とする、ノロウイルスによる食中毒と断定した。患者の共通食は、当該飲食店が調理、提供した食事のほかにはなかった。
複数の患者及び従事者のふん便、拭き取り検体並びに検食からノロウイルスを検出した。</t>
    <phoneticPr fontId="106"/>
  </si>
  <si>
    <t>東京都公表</t>
    <rPh sb="0" eb="5">
      <t>トウキョウトコウヒョウ</t>
    </rPh>
    <phoneticPr fontId="106"/>
  </si>
  <si>
    <t>　本日、飲食店「魚政支店」（若宮町）を食中毒の原因施設と断定し、この施設に対し営業禁止を命じました。　患者は現在、令和5年1月30日（月曜日）から令和5年1月31日（火曜日）の間に当該施設で調理された弁当を摂食した9グループ25人のうち14人で、重症者は確認されておりません。　・　患者の症状はノロウイルス食中毒と一致しました。</t>
    <phoneticPr fontId="106"/>
  </si>
  <si>
    <t>岡崎市公表</t>
    <rPh sb="0" eb="3">
      <t>オカザキシ</t>
    </rPh>
    <rPh sb="3" eb="5">
      <t>コウヒョウ</t>
    </rPh>
    <phoneticPr fontId="106"/>
  </si>
  <si>
    <t>福山市によりますと今月３日、福山市三吉町にある県の福山庁舎総務事務所から「胃腸炎の症状が出ている職員が複数人いる」「庁舎内の食堂を利用している」と保健所に連絡がありました。市などによりますと今月１日、食堂が提供したランチメニューを食べた２０代～６０代の男女２７人が下痢や発熱、嘔吐などの症状を訴え、この内１５人からノロウイルスが検出されたということです。市は７日この施設に対し、営業禁止の処分を行いました。</t>
    <phoneticPr fontId="106"/>
  </si>
  <si>
    <t>テレビ新広島</t>
    <rPh sb="3" eb="4">
      <t>シン</t>
    </rPh>
    <rPh sb="4" eb="6">
      <t>ヒロシマ</t>
    </rPh>
    <phoneticPr fontId="106"/>
  </si>
  <si>
    <t>行政ファイル：有田のグループホームでノロウイルス ／和歌山 - 毎日新聞 
県は6日、有田市の「グループホーム有田ささゆり」で入所者と職員計15人が嘔吐（おうと）や下痢などの症状を訴え、うち10人からノロウイルスが検出されたと ...</t>
    <phoneticPr fontId="106"/>
  </si>
  <si>
    <t xml:space="preserve">毎日新聞 </t>
    <phoneticPr fontId="106"/>
  </si>
  <si>
    <t>上毛新聞社</t>
    <phoneticPr fontId="106"/>
  </si>
  <si>
    <t xml:space="preserve">加熱不十分な給食を提供、小中学校と幼稚園の11施設で 群馬・高崎市吉井地区 
とんかつ店の出前でノロウイルス食中毒 群馬・高崎市 · </t>
    <phoneticPr fontId="106"/>
  </si>
  <si>
    <t xml:space="preserve"> GⅡ　4週　5例</t>
    <rPh sb="5" eb="6">
      <t>シュウ</t>
    </rPh>
    <phoneticPr fontId="5"/>
  </si>
  <si>
    <t xml:space="preserve"> GⅡ　5週　4例</t>
    <rPh sb="8" eb="9">
      <t>レイ</t>
    </rPh>
    <phoneticPr fontId="5"/>
  </si>
  <si>
    <t>“恵方巻き”で食中毒　西海の飲食店調理　２日間営業停止</t>
    <phoneticPr fontId="16"/>
  </si>
  <si>
    <t>長崎新聞</t>
    <rPh sb="0" eb="4">
      <t>ナガサキシンブン</t>
    </rPh>
    <phoneticPr fontId="16"/>
  </si>
  <si>
    <t>長崎県西彼保健所は１０日、西海市大瀬戸町の飲食店「吞み食い処　味楽家（みらい）」が調理した恵方巻きを食べた５〜７３歳の男女計３２人が、ノロウイルス食中毒になったとして、同店を同日から２日間の営業停止処分にしたと発表した。入院した人はおらず、全員が回復に向かっているという。
　県生活衛生課によると、同店が３日に予約制で販売した恵方巻きを食べた同市内の企業の従業員や家族４８人のうち２５人が４〜６日、下痢や嘔吐（おうと）などを訴えた。別の１０グループ２７人中７人も発症。調べた１３人中１１人の便からノロウイルスを検出した。
　同店は７日から営業を自粛。同課は「自分がウイルスを持っているという前提で手洗いを小まめにしてほしい」と呼びかけている。</t>
    <phoneticPr fontId="16"/>
  </si>
  <si>
    <t>https://topics.smt.docomo.ne.jp/article/nagasaki/region/nagasaki-20230211101328?fm=topics&amp;fm_topics_id=8b2424d11c38690b834b10b87c1c5431</t>
    <phoneticPr fontId="16"/>
  </si>
  <si>
    <t>長崎県</t>
    <rPh sb="0" eb="3">
      <t>ナガサキケン</t>
    </rPh>
    <phoneticPr fontId="16"/>
  </si>
  <si>
    <t>玉之浦湾内における貝毒の発生について</t>
    <phoneticPr fontId="16"/>
  </si>
  <si>
    <t xml:space="preserve">長崎県が玉之浦湾内で行った調査において、貝毒に関係するプランクトンの発生が確認されました。玉之浦湾内の二枚貝については、貝毒による食中毒の危険性がありますので、採ったり食べたりするのはお控えください。なお、玉之浦湾内での牡蠣などの二枚貝は出荷されておりません。
状況が変わりましたら、改めてお知らせいたします。
貝毒とは
主に二枚貝が毒素を持ったプランクトンを食べ、人に有害な毒素を蓄積させ、これを食べた人が食中毒症状を起こすと言われています。また、一度毒化した貝でも、有毒プランクトンが無い所にいると、体内から毒が排出され無毒化することが知られています。貝毒には主に手足のしびれや頭痛などの症状を起こす麻痺性貝毒と、嘔吐や下痢の症状を起こす下痢性貝毒が知られています。これらの貝毒は熱に強く、加熱しても毒性は弱くなりません。
毒化した貝は、出荷規制されて市販されないため、貝毒による食中毒事件はほとんど起こっておりません。ただし、潮干狩りや海水浴などで自家用に採った貝などは、出荷規制の対象外なので、注意が必要です。
</t>
    <phoneticPr fontId="16"/>
  </si>
  <si>
    <t>長崎県</t>
    <phoneticPr fontId="16"/>
  </si>
  <si>
    <t>長崎県公表</t>
    <rPh sb="0" eb="3">
      <t>ナガサキケン</t>
    </rPh>
    <rPh sb="3" eb="5">
      <t>コウヒョウ</t>
    </rPh>
    <phoneticPr fontId="16"/>
  </si>
  <si>
    <t>https://www.city.goto.nagasaki.jp/s034/010/010/030/150/20230209133432.html</t>
    <phoneticPr fontId="16"/>
  </si>
  <si>
    <t>「レアステーキ」食中毒で死者出した店、生食肉と加熱肉で包丁使い分けず　容疑で社長と店長書類送検</t>
    <phoneticPr fontId="16"/>
  </si>
  <si>
    <t>京都府宇治市の食品店が販売した生食用牛肉を食べた高齢女性が死亡した集団食中毒で、京都府警生活保安課と宇治署は１０日、食品衛生法違反の疑いで、食品店の運営会社「ジィーシーエム」（同市広野町）と男性社長（５５）＝京都市中京区＝、男性店長（４９）＝宇治市＝を書類送検した。
書類送検容疑は、共謀して昨年８月中旬～９月２日、同社が運営する食品店「ＭＥＡＴ＆ＦＲＥＳＨ　ＴＡＫＡＭＩ」（同市広野町）で、加熱用の肉と同じ調理場や包丁、まな板、手袋を使うなど、同法の基準を満たさずに生食用食肉を加工し、約７４キロを調理した疑い。
　府警によると、同店が「レアステーキ」として売っていた牛肉は加熱が不十分で、実際は生食に該当するユッケやタタキの状態だった。２人は「（商品名を）偽って売った」「収益のためだった」などと話している。同店の「レアステーキ」は、２０年１月までの８年間で約４８００万円の売り上げがあったという。府によると、昨年８～９月、同店の「レアステーキ」などを食べた小学生から９０代の男女４０人が腹痛や下痢などの症状を訴えた。このうち府南部の９０代女性が腸管出血性大腸菌Ｏ１５７と診断され、同９月１５日に死亡した。</t>
    <phoneticPr fontId="16"/>
  </si>
  <si>
    <t>https://www.kyoto-np.co.jp/articles/-/971169</t>
    <phoneticPr fontId="16"/>
  </si>
  <si>
    <t>京都新聞</t>
    <rPh sb="0" eb="4">
      <t>キョウトシンブン</t>
    </rPh>
    <phoneticPr fontId="16"/>
  </si>
  <si>
    <t>京都府</t>
    <rPh sb="0" eb="3">
      <t>キョウトフ</t>
    </rPh>
    <phoneticPr fontId="16"/>
  </si>
  <si>
    <t>福岡市は、博多区の施設で製造された弁当を食べた園児と職員あわせて８７人が食中毒のような症状を訴えていると発表しました。園児からはノロウイルスが検出されています。
今月８日、福岡市南区の幼稚園から「園児や職員が食中毒のような症状を訴えている」と保健所に連絡がありました。</t>
    <phoneticPr fontId="106"/>
  </si>
  <si>
    <t>RKB毎日放送</t>
    <rPh sb="3" eb="5">
      <t>マイニチ</t>
    </rPh>
    <rPh sb="5" eb="7">
      <t>ホウソウ</t>
    </rPh>
    <phoneticPr fontId="106"/>
  </si>
  <si>
    <t>出血性大腸菌注意報 岡山県が解除　食中毒は継続 ノロウイルスに注意</t>
    <phoneticPr fontId="16"/>
  </si>
  <si>
    <t>山陽新聞</t>
    <rPh sb="0" eb="4">
      <t>サンヨウシンブン</t>
    </rPh>
    <phoneticPr fontId="16"/>
  </si>
  <si>
    <t>岡山県は１０日、Ｏ１５７など腸管出血性大腸菌感染症の注意報を解除した。　発令は昨年７月。県健康推進課によると、昨年７～１１月の月間患者数は４～１６人で推移。同１２月は５人、１月は２人と解除基準（２カ月連続で５人以下）を満たした。２月は９日までに報告はない。
　一方、ノロウイルスによる食中毒が多発する恐れがあるとして、昨年１２月に発令した食中毒注意報は継続している。同課は「十分な加熱調理や食事前の手洗いなど、対策を徹底してほしい」としている。</t>
    <phoneticPr fontId="16"/>
  </si>
  <si>
    <t>https://www.sanyonews.jp/article/1361818</t>
    <phoneticPr fontId="16"/>
  </si>
  <si>
    <t>岡山県</t>
    <rPh sb="0" eb="3">
      <t>オカヤマケン</t>
    </rPh>
    <phoneticPr fontId="16"/>
  </si>
  <si>
    <t>食中毒の発生について(ノロウイルス)</t>
    <phoneticPr fontId="16"/>
  </si>
  <si>
    <t>https://www.city.hiroshima.lg.jp/houdou/houdou/318760.html</t>
    <phoneticPr fontId="16"/>
  </si>
  <si>
    <t>広島市公表</t>
    <rPh sb="0" eb="3">
      <t>ヒロシマシ</t>
    </rPh>
    <rPh sb="3" eb="5">
      <t>コウヒョウ</t>
    </rPh>
    <phoneticPr fontId="16"/>
  </si>
  <si>
    <t>広島市</t>
    <rPh sb="0" eb="3">
      <t>ヒロシマシ</t>
    </rPh>
    <phoneticPr fontId="16"/>
  </si>
  <si>
    <t>令和5年2月5日(日曜日)9時30分頃、市民から「2月2日(木曜日)に折詰弁当を食べた者のうち、複数名の者が体調不良を呈している。」との情報があり、調査を開始した。　調査の結果、2月2日(木曜日)に「イベントスコミュニケーションズ　セントラルキッチン」が製造した折詰弁当を喫食した46名のうち14名が、2月3日(金曜日)7時から2月4日(土曜日)13時にかけて、下痢、嘔吐、発熱等を発症していた。
　患者の共通食は、当該施設が製造した弁当のみであること、患者便及び従事者便からノロウイルスが検出されたこと及び医療機関から食中毒患者の届出があったことから、広島市保健所は、この施設が製造した弁当を原因とする集団食中毒と判断し、2月6日(月曜日)、当該施設の営業者に対して、営業の禁止を命令した。
原因食　　令和5年2月2日（木曜日）に製造された弁当
　自家製和牛ごちそうコロッケ、ソーセージ、生ハムとピクルス、出汁巻き玉子、スモークサーモンの香味野菜添え、ポテトサラダ、赤キャベツと人参のラペ、ラタトゥイユ、パウンドケーキ、海鮮巻き寿司、太巻き寿司、白身魚のフリットタルタルソース、豚肉の小松菜ロール、キッシュ</t>
    <phoneticPr fontId="16"/>
  </si>
  <si>
    <t>オンライン特価のユッケを食べた数十人、食中毒の症状を訴える＝韓国</t>
    <phoneticPr fontId="16"/>
  </si>
  <si>
    <t>韓国のオンラインショップでセール販売していたユッケを食べた数十人が食中毒症状を訴え、メーカーが調査に乗り出した。5日、オンラインコミュニティFMKorea（エフエムコリア）などに最近、オンラインショップで注文したユッケを食べた後、下痢や嘔吐（おうと）、腹痛などに苦しんだという投稿とコメントが次々と掲載された。彼らはすべて「ユッケを食べた翌日から家族全員が3日間下痢に苦しんだ」、「宅配受領後すぐに食べたが、翌日夕方から悪寒、下痢、嘔吐をしている」などの被害を訴えた。該当製品はFMKoreaなどで特価商品を紹介する「hotdeal（ホットディール）」掲示板に、先月6日に紹介され、複数のオンラインショップを通じて販売された。ソースと肉200グラムで構成され、通常価格1万1500ウォン（約1208円）、割引1万810ウォン（約1135円）で売られていた。EコマースメーカーA社のプラットフォームだけでも2550件が販売され、これまで75人が食中毒被害を報告した。
　A社は通報が相次ぎ、この日午前1時販売を中断した。ユッケを製造したB社は6日、製品の成分検査を依頼する予定だと明らかにした。メーカー関係者は「購入者に発送したすべての製品は、屠畜して3日間以内の肉で作られた」とし、「販売者が顧客被害補償に積極的に乗り出している。われわれも販売者と消費者間の円滑なコミュニケーションが可能になるよう、最大限支援している」と明らかにした。</t>
    <phoneticPr fontId="16"/>
  </si>
  <si>
    <t>https://www.wowkorea.jp/news/Korea/2023/0205/10382116.html</t>
    <phoneticPr fontId="16"/>
  </si>
  <si>
    <t>韓国</t>
    <rPh sb="0" eb="2">
      <t>カンコク</t>
    </rPh>
    <phoneticPr fontId="16"/>
  </si>
  <si>
    <t>ワウコリア</t>
    <phoneticPr fontId="16"/>
  </si>
  <si>
    <t>刺し身食べたら8時間半後に痛み…胃からアニサキス　福井県内の量販店で購入の女性</t>
    <phoneticPr fontId="16"/>
  </si>
  <si>
    <t>福井新聞</t>
    <rPh sb="0" eb="4">
      <t>フクイシンブン</t>
    </rPh>
    <phoneticPr fontId="16"/>
  </si>
  <si>
    <t>福井県</t>
    <rPh sb="0" eb="3">
      <t>フクイケン</t>
    </rPh>
    <phoneticPr fontId="16"/>
  </si>
  <si>
    <t>福井県の福井市保健所は2月4日、同市の量販店で購入した刺し身などを食べた、市内の40代女性が胃痛の症状を訴え、食中毒と断定したと発表した。胃から魚介類に寄生するアニサキスが見つかった。女性は入院しておらず、症状は回復に向かっているという。
⇒飲食店でしめ鯖食べた20代女性が食中毒
　市によると、女性は1月31日午後3時ごろにブリの刺し身、ヤリイカとヒラメの柵を購入。同6時半ごろに自宅で食べ、約8時間半後に症状が出た。同店は3日午後8時ごろから、冷凍処理していない刺し身などの販売を自粛した。市は食品衛生法に基づき、同店の魚介類販売業の一部を4日の1日間営業停止処分とした。</t>
    <phoneticPr fontId="16"/>
  </si>
  <si>
    <t>https://www.fukuishimbun.co.jp/articles/-/1720201</t>
    <phoneticPr fontId="16"/>
  </si>
  <si>
    <t>食品添加物に関する「食品表示」と、年度末における「人材獲得」について紹介する無料webセミナー
 「食品業界向け最新事情 食品表示と人材獲得」 2/24 開催</t>
    <phoneticPr fontId="16"/>
  </si>
  <si>
    <t>株式会社丸信は、2月24日（金）に、食品添加物に関する「食品表示」と、人材流動が激しい年度末における「人材獲得」について紹介する無料Webセミナー「食品業界向け最新事情 食品表示と人材獲得」を開催いたします。《セミナー概要》
〇日時：2023年2月24日（金） 9時～10時50分
〇対象：[食品表示セミナー]　商品開発・商品企画担当者など食品表示に携わっている方
　　　　[人材確保セミナー]　人事・採用担当者、経営者等
　　　　※同業者のご参加はお断りさせていただいております。
〇費用：無料
〇会場：Zoomによるオンラインです。
〇定員：先着100名　※先着順。定員となりましたら締め切らせていただきます。
《セミナー内容》
▼セミナー（1）：「消費者に誤解を与えない正しい「無添加」表示とは」
講師：株式会社丸信　食品表示プロジェクト　山本 陣（福岡営業所）
主な内容：食品添加物表示の義務化の流れ／「無添加」表示の現状について／「無添加」「不使用」の正しい表示方法　など
▼セミナー（2）：「indeedで効果を出すために、押さえておきたいポイント」
講師：株式会社丸信ホールディングス　採用担当　津田将太郎
主な内容：indeedの仕組みと特徴／求人には２種類の掲載方法がある!?／応募率を上げるために押さえるポイントや見せ方 など
【お問い合わせ】　株式会社 丸信　広報担当　TEL：0942-43-6621</t>
    <phoneticPr fontId="16"/>
  </si>
  <si>
    <t>たんぱく質の分析方法について</t>
    <phoneticPr fontId="16"/>
  </si>
  <si>
    <t>一般栄養分析におけるたんぱく質の分析方法について解説します。食品中のたんぱく質の定量では、全窒素を定量し、それに一定の係数（表1）を乗じて得た数値をたんぱく質量とします。たんぱく質量（g/100g）=　試料中の窒素含有量（g/100g）　×　窒素・たんぱく質換算係数
窒素の定量方法として、以前はケルダール法のみが採用されていました。しかし、食品表示基準においては、ケルダール法に加えて燃焼法も採用されており、ビューローベリタスでは両方の測定方法で分析を行っています。
●ケルダール法
ケルダール法では試料に硫酸を加えて加熱し、試料中の窒素を硫酸アンモニウムに変換します。その後、水酸化ナトリウムを加えアルカリ性にし、遊離したアンモニアを水蒸気蒸留して、4％（w/v）ホウ酸溶液などに捕集します。得られたアンモニア捕集液を硫酸標準溶液で滴定して窒素量を求めます。ケルダール法の長所として、試料採取量を多くすることができるため、不均一な試料でもばらつきの少ない分析値を得られることが挙げられます。また短所としては、分解・測定に時間がかかること、危険な試薬（硫酸や水酸化ナトリウム）を使用しなければならないこと、廃液処理が必要なことが挙げられます。
●燃焼法
燃焼法は試料を燃焼させて得られた窒素ガスをガスクロマトグラフィーにより定量する方法です。試料を高温で完全燃焼させ、燃焼によって生成した窒素酸化物、水分、二酸化炭素は水分除去装置、CO2吸着菅、燃焼菅、還元菅を通り、窒素に還元されます。生成ガスはさらにガスクロマトグラフィーにより精製され、窒素はキャリアガス（ヘリウム）により熱伝導度検出器に送り込まれます。あらかじめ標準物質を用いて作成した検量線を使用し、試料中の窒素の定量を行います。燃焼法は危険な試薬を使用せず、試料を分解する作業も必要ないため、ケルダール法と比べて安全かつ短時間で分析することが可能です。しかし、採取可能な試料量が少なく、試料の均一性が分析結果に大きく影響するので、試料の解体・はかり取りに注意を払わなければなりません。　ビューローベリタスエフイーエーシーでは、試料の特性に合わせてケルダール法または燃焼法を選択し、分析を行なっております。ご希望の方法での分析も可能です。ぜひお気軽にご相談ください。
参考文献
1)食品表示基準について（平成27年3月30日付け 消食表第139号）
2)栄養表示基準における栄養成分等の分析方法等について（平成11年4月26日付け 衛新第13号）</t>
    <phoneticPr fontId="16"/>
  </si>
  <si>
    <t>焼肉ヌルボン、外国産の馬刺しを「熊本産」と誤表示…担当者が法令理解せず</t>
    <phoneticPr fontId="16"/>
  </si>
  <si>
    <t xml:space="preserve">「焼肉ヌルボン」の運営会社「ヌルボン」（福岡市）は９日、福岡、佐賀、熊本各県の１２店で提供した外国産の馬刺しなどを２００９年以降、「熊本産」などと誤ってメニュー表示していたと発表した。　同社によると、「鮮馬刺しにぎり」と「鮮馬刺」には、カナダやフランスで肥育後に熊本で半年ほど肥育した馬を使用。外国での肥育期間の方が長いため、「外国産」などとメニュー表示すべきだったが、「熊本産鮮馬刺」などと表示していた。担当者が食品表示に関する法令を理解していなかったという。　誤表示の期間は０９年７月から続き、２１年１０月以降では約２万食を提供した。１２店のうち福岡市の１店は今年１月に閉店している。　今月８日、社員からの指摘で発覚し、同日中に「熊本産」などの表示を削除した。同社は「関連法規に関する社内講習会など再発防止に取り組む」としている。　同社はＪＲ九州の１００％出資会社で、２１年１０月に当時の運営会社から事業を譲り受けた。
</t>
    <phoneticPr fontId="16"/>
  </si>
  <si>
    <t>米粉商品開発に最大3億円：農水省</t>
    <phoneticPr fontId="16"/>
  </si>
  <si>
    <t>農林水産省は「米粉商品開発等支援対策事業」の公募を始めた。ウクライナ情勢や円安、異常気象により、輸入穀物価格が高騰している中で、食料を安定的に供給していくため、国内で唯一自給可能な穀物であるコメを原料とした米粉の利用拡大に向けた新たな商品の開発・製造を支援する。補助率は2分の1、補助上限額は2億円（下限は100万円）。応募期間は3月6日まで。
補助対象者は食品加工・製造事業者、飲食店、食品流通事業者など。補助対象経費は商品等開発費、商品開発に伴う機器導入費・製造ラインの変更増設費、食品表示変更に伴う包装資材の更新費用、商品等PR費、商品等の市販段階における原材料費。商品の市販段階における原材料費については、上限額2億円とは別に同1億円（下限100万円）を補助し、合計で補助上限額は3億円（下限200万円）となる。
詳しくは事業委託先のぐるなび特設サイトへ。　米粉商品開発等支援対策事業</t>
    <phoneticPr fontId="16"/>
  </si>
  <si>
    <t>“アサリ産地偽装”主犯格送検　知人２人も書類送検</t>
    <phoneticPr fontId="16"/>
  </si>
  <si>
    <t>韓国産のアサリを熊本県産と偽って販売したとして逮捕された会社代表の男が、７日送検されました。共犯とされる男２人も書類送検されています。「植野容疑者が警察署から出てきました」食品表示法違反の疑いで送検された、水産会社「熊水」代表の植野樹容疑者（５６）は、２０２０年５月からおととし１１月にかけて、水産会社社長を務める男２人と共謀し、韓国産アサリ約１００トンの納品書に「熊本産活アサリ」と記載して、山口県内の水産会社に販売した疑いがもたれています。
植野容疑者の依頼を受けた男２人がペーパーカンパニーを立ち上げ、韓国産アサリを「熊水」に卸す際、熊本産活アサリと書き換える形で偽装が行われたとみられています。
植野容疑者と男２人も容疑を認めていて、警察は約束したマージンを価格に上乗せする形で報酬を得ていたとされる男２人についても７日、食品表示法違反の疑いで書類送検しました。</t>
    <phoneticPr fontId="16"/>
  </si>
  <si>
    <r>
      <t>食品添加物行政の課題検証　消費者団体が院内集会で問題点提示</t>
    </r>
    <r>
      <rPr>
        <b/>
        <sz val="20"/>
        <color rgb="FF333333"/>
        <rFont val="Segoe UI Symbol"/>
        <family val="3"/>
      </rPr>
      <t>🔒</t>
    </r>
    <phoneticPr fontId="16"/>
  </si>
  <si>
    <t>◎表示制度・安全性試験の実態を報告
NPO法人食品安全グローバルネットワークは1月25日、参議院議員会館で「食品添加物の制度と実態」をテーマに院内学習会を開いた。市民団体「食の安全・監視市民委員会」顧問の神山美智子弁護士が招かれ、食品添加物行政の問題点などを説明。同ネットワークの中村幹雄理事は既存添加物の安全性試験の状況と、日本から米国への食品輸出に必要な添加物の安全性研究が「収束」状態に置かれていることなどを紹介、添加物をめぐる課題や問題点が説明された。
当日の学習会には各政党の国会議員らも参加。それぞれ添加物、残留農薬問題などへの取組を推進していくことを表明した。
「食品添加物の規制と実態」を説明した神山美智子さんは、安全対策や表示実態が原則に沿っていないことを説明。安全性問題では既存添加物などを例に、食品衛生法改正時の国会附帯決議が反故にされている……（以下続く）</t>
    <phoneticPr fontId="16"/>
  </si>
  <si>
    <t>https://www.jc-press.com/?p=9244</t>
    <phoneticPr fontId="16"/>
  </si>
  <si>
    <t xml:space="preserve">日本、イチゴ農薬2種の使用許可申請へ 基準値超え検出相次ぎ／台湾 - Yahoo!ニュース </t>
    <phoneticPr fontId="16"/>
  </si>
  <si>
    <t>（台北中央社）日本から輸入されたイチゴから基準値を超える残留農薬が相次いで検出されているのを巡り、衛生福利部（保健省）食品薬物管理署は4日夜、日本から文書での説明が送られてきたと明らかにした。日本は台湾での使用が認められていない2種類の農薬について、残留基準の設定の申請を求める方針だという。
台湾は昨年11月から日本産イチゴに対し全ロット検査を実施。同12月下旬には、日本側に不合格の原因や改善、防止の措置について説明を求める通告を出しており、期限は今年2月5日までとしていた。同署食品組の鄭維智・副組長が中央社の取材に応じ、今月1日に日本からの返事を受け取ったと説明。台湾の規定に合った対応を業者に求めるとともに、農薬の使用許可に関する手続きも進める方針が示されていたという。農薬のクロルフェナピルとフロニカミドは、台湾ではイチゴへの使用が認められていない。鄭氏は、日本では気候や環境などの関係で使用の必要があるとし、残留基準が設定されてからは基準を満たしていれば輸入における問題はなくなると話した。鄭氏によれば、昨年12月下旬以降、日本産イチゴの不合格率は17％から3.96％にまで改善された。全ロット検査は当面続ける方針で、状況に応じて今後の対応を決めるという。</t>
    <phoneticPr fontId="16"/>
  </si>
  <si>
    <t>https://news.yahoo.co.jp/articles/f3fdc544b4d6626621cd76346dbd7eaee1f273c4</t>
    <phoneticPr fontId="16"/>
  </si>
  <si>
    <t>10億元産業を動かす「小さなイチゴ」―江蘇省塩城市</t>
    <phoneticPr fontId="16"/>
  </si>
  <si>
    <t xml:space="preserve">江蘇省塩城市塩都区のイチゴ栽培は、1990年代末頃にスタートしてからすでに20年以上の歴史があり、現在は栽培面積が90平方キロメートルに迫る。
15年前に企業の会計担当の職を辞してイチゴ栽培の世界に飛び込んだ村民の李万選さん（60）は、「自分はラッキーだった」と繰り返した。「当時は何の技術もなく、販売についても何も知らなかった。まさか小さなイチゴが一大産業に育つなんて夢にも思わなかった。今、うちでは0．67ヘクタールの土地でイチゴを育てている。自分から市場に売りに行かなくても、観光客がイチゴ摘みをしに来てくれる。ピーク時には1日の売り上げが2万元（約38万円）になる」と李さん。
キャリアのある李さんと比べると、「90後（1990年代生まれ）」の劉程媛さんはイチゴ栽培の新人だ。南京芸術学院でアナウンス・司会を専攻した劉さんは、2019年に家族の反対を押し切って教員の仕事を辞め、故郷に戻ってイチゴ栽培を始めた。今ではイチゴ栽培の年収は40万元（約760万円）に達するという。頭が柔軟な劉さんはフレッシュフルーツのイチゴの販売だけに満足せず、イチゴ酒、イチゴのシロップ漬け、ドライイチゴなど、一連の画期的な関連製品も開発した。
塩都区はさらに複数の科学研究機関とのマッチングを主体的に行い、20種類を超えるイチゴの新品種を相次いで導入し、イチゴの品種構造の最適化を最大限に進めている。スマート温室の1つ1つに、農業用モノのインターネット（IoT）や水肥料一体化などの先端技術が応用され、イチゴのスマート栽培・管理が実現した。従来の一般的な栽培方法に比べ、現在のスマート化した栽培方法は収穫量を40％増やし、収入を50％増やし、経済効果を60％以上高めたと同時に、40％の節水、50％の肥料カット、80％以上の人件費カットも実現した上、汚染排出量も大幅に削減した。
このほか塩都区の村民が誇りにしているのが、4年に1回開催される世界イチゴ会議が25年3月に塩都で行われることだ。会期中には中国内外のイチゴ栽培テクノロジー、関連の製品や設備が全方位的に展示され、塩都におけるイチゴの新品種、新技術、新設備の開発・応用が推進され、塩都のイチゴ産業の質とレベルがさらに向上するものと期待される。（提供/人民網日本語版・編集/KS）
</t>
    <phoneticPr fontId="16"/>
  </si>
  <si>
    <t>https://www.recordchina.co.jp/b908576-s6-c20-d0189.html</t>
    <phoneticPr fontId="16"/>
  </si>
  <si>
    <t xml:space="preserve">ダノン、食品会社初となるメタン排出量の削減目標を策定。リジェネラティブな酪農など推進 ｜ ESG投資の比較・ランキングならHEDGE GUIDE </t>
  </si>
  <si>
    <t xml:space="preserve">「日本食普及の親善大使」に韓国人２人任命 日本酒普及に尽力 - wowKorea </t>
  </si>
  <si>
    <t xml:space="preserve">回転寿司店で不衛生な悪ふざけ動画、日本で大勢が激怒 - BBCニュース </t>
  </si>
  <si>
    <t xml:space="preserve">オンライン特価のユッケを食べた数十人、食中毒の症状を訴える＝韓国 - WoW!Korea </t>
  </si>
  <si>
    <t>トルコ南東部地震 隣国シリアと合わせた死者1000人超 ｜ NHK</t>
  </si>
  <si>
    <t>米税関、マレーシア企業のパーム油の輸入許可、強制労働への対処確認(マレーシア、米国) ｜―ジェトロ</t>
  </si>
  <si>
    <t>米マクドナルド、ストロー不要のふたを試験的に導入 ： カラパイア</t>
  </si>
  <si>
    <t>https://hedge.guide/news/danone-reduce-methane-emissions-stock-information-202302.html</t>
    <phoneticPr fontId="106"/>
  </si>
  <si>
    <t>https://www.wowkorea.jp/news/korea/2023/0207/10382363.html</t>
    <phoneticPr fontId="106"/>
  </si>
  <si>
    <t>https://www.bbc.com/japanese/64507431</t>
    <phoneticPr fontId="106"/>
  </si>
  <si>
    <t>https://www.wowkorea.jp/news/Korea/2023/0205/10382116.html</t>
    <phoneticPr fontId="106"/>
  </si>
  <si>
    <t>https://www3.nhk.or.jp/news/html/20230206/k10013972721000.html</t>
    <phoneticPr fontId="106"/>
  </si>
  <si>
    <t>トルコの政府系通信社によりますと、エルドアン大統領は6日、今回の南東部の地震によってこれまでに912人が死亡したと発表しました。隣国のシリアでの被害もあわせた地震の死者は1000人を超えました。</t>
    <phoneticPr fontId="106"/>
  </si>
  <si>
    <t>https://www.jetro.go.jp/biznews/2023/02/e2af89ac60207e21.html</t>
    <phoneticPr fontId="106"/>
  </si>
  <si>
    <t>https://karapaia.com/archives/52319829.html</t>
    <phoneticPr fontId="106"/>
  </si>
  <si>
    <t>韓国のオンラインショップでセール販売していたユッケを食べた数十人が食中毒症状を訴え、メーカーが調査に乗り出した。
5日、オンラインコミュニティFMKorea（エフエムコリア）などに最近、オンラインショップで注文したユッケを食べた後、下痢や嘔吐（おうと）、腹痛などに苦しんだという投稿とコメントが次々と掲載された。彼らはすべて「ユッケを食べた翌日から家族全員が3日間下痢に苦しんだ」、「宅配受領後すぐに食べたが、翌日夕方から悪寒、下痢、嘔吐をしている」などの被害を訴えた。該当製品はFMKoreaなどで特価商品を紹介する「hotdeal（ホットディール）」掲示板に、先月6日に紹介され、複数のオンラインショップを通じて販売された。ソースと肉200グラムで構成され、通常価格1万1500ウォン（約1208円）、割引1万810ウォン（約1135円）で売られていた。EコマースメーカーA社のプラットフォームだけでも2550件が販売され、これまで75人が食中毒被害を報告した。
A社は通報が相次ぎ、この日午前1時販売を中断した。ユッケを製造したB社は6日、製品の成分検査を依頼する予定だと明らかにした。メーカー関係者は「購入者に発送したすべての製品は、屠畜して3日間以内の肉で作られた」とし、「販売者が顧客被害補償に積極的に乗り出している。われわれも販売者と消費者間の円滑なコミュニケーションが可能になるよう、最大限支援している」と明らかにした。</t>
    <phoneticPr fontId="106"/>
  </si>
  <si>
    <t>米国税関・国境警備局（CBP）は2月3日、マレーシアのサイム・ダービー・プランテーション（Sime Darby Plantation）とその子会社・合弁会社が製造したパーム油などを、強制労働を理由に輸入禁止していた措置を解除すると発表外部サイトへ、新しいウィンドウで開きますし、同日付の官報でも公示外部サイトへ、新しいウィンドウで開きますした。これにより、同社のパーム油などは同日以降、米国への輸出が再び認められるようになった。
CBPは2020年12月、強制労働の疑いにより、サイム・ダービー・プランテーションが製造したパーム油とそれを含む製品の輸入を差し止める違反商品保留命令（WRO）を発表した（注）。その後2022年1月には、同社が強制労働によってパーム油などを製造していると正式に認定した。これにより、米国に輸入された同社のパーム油などはCBPによる差し押さえ対象となっていた（2022年3月10日記事参照）。CBPは輸入を再び許可した理由について、サイム・ダービー・プランテーションがパーム油などの製造で強制労働を使用していないとの十分な証拠を得たためと説明している。CBPのトロイ・ミラー局長代行はニュースリリースで、CBPによる強制労働是正の取り組みは「米国のビジネスを不公正な経済貿易慣行から守る一方で、米国に向けられた物品が倫理的に調達されたものであることを確実にする」と強調した。マレーシア産パーム油を巡っては、2020年9月に発令したFGVホールディングスに対するWROは今も有効となっている。CBPはパーム油以外にも、同国産の使い捨て用手袋に対するWROを2021年以降で4件発表している（2022年2月4日記事参照）。一方で、2021年9月には、同国の使い捨て用手袋メーカーのトップ、グローブに対するWROについて、労働環境の改善を理由に解除している（2021年9月17日記事参照）。今回の件も含めて、WROが1度発動されても、適正な対処をすれば解除が可能なことが示されている。
（注）CBPは、強制労働を使用して生産された製品の輸入を禁じる1930年関税法307条に基づき、WROを発令する権限を持つ。米国の人権関連法・規制や、サプライチェーンに関わる規制の運用、実務上の対応などについては、2021年6月25日付地域・分析レポート、調査レポート「グローバル・バリューチェーン上の人権侵害に関連する米国規制と人権デューディリジェンスによる実務的対応」を参照。</t>
    <phoneticPr fontId="106"/>
  </si>
  <si>
    <t>仏食品大手ダノン（ティッカーシンボル：BN）は1月17日、2030年までに生乳のサプライチェーン上で排出されるメタンの絶対排出量を30％削減することを目指すグローバル・アクションプランを発表した（*1）。30年までに二酸化炭素（CO2）換算で120万トンのメタン排出を削減する。ダノンは18年から20年までにメタンの排出を約14％削減しており、野心的な目標を通じて取り組みを推進する。財務情報の開示と共にメタン排出量も報告する。今回の目標は、米欧の共同イニシアチブ「グローバル・メタン・プレッジ」の、30年までにメタンの排出を20年比で最低30％以上削減する目標に沿うものだ。気候変動に関する政府間パネル（IPCC）は、メタンの排出量削減は、CO2の排出削減だけでは不十分な1.5℃の気候目標達成に向けて即座に効果をもたらすと指摘する（*1）。牛乳・乳製品は人為的なメタン排出量の8％を占めると推計され、農業・酪農は世界全体のメタン排出量の約40％を占める一大排出源になっている。ダノンは目標達成に向け、酪農家と協働してリジェネラティブな酪農や革新的なソリューションの開発を試みる。また、競合他社や環境保護基金（EDF）などと連携し、イノベーション、レポーティング、先進的なファイナンスモデルの拡大を促す。政府と協働し、メタン政策、データ、レポーティング手法の改善を図るほか、研究のための資金拠出、リジェネラティブな酪農への移行を図る農家の支援も進める。メタンの温室効果は同じ量のCO2の25倍になるため、世界各国がメタン排出削減に向けた取り組みを強化している。仏エネルギー大手のトタルエナジーズ（TTEF）は2022年5月、ドローンを活用したメタン排出検知・定量化する取り組みを開始した（*3）。ニュージーランド政府は2022年10月、牛や羊などの家畜のゲップから排出されるメタンの削減に向けて農家に課税する計画を発表している（*4）。世界初の取り組みとして25年までに導入する意向でだ。</t>
    <phoneticPr fontId="106"/>
  </si>
  <si>
    <t>日本政府が日本食・食文化の普及などに取り組む日本料理関係者らを任命する「日本食普及の親善大使」の任命式が７日、ソウルの日本大使館公報文化院で開かれ、全日本酒類の徐正勳（ソ・ジョンフン）代表理事（７５）、日本酒コリアの楊秉錫（ヤン・ビョンソク）代表理事（５４）の２人に任命状が手渡された。
　日本の農林水産省は２０１５年から同大使を任命している。韓国では２０２１年に２人が初任命され、今回が２回目の任命となる。
　韓国では２０１０年代から日本風の居酒屋が急増し、若者や会社員らを中心に日本酒の人気も高まっている。韓国関税庁の輸出入貿易統計によると、昨年の日本からの「清酒」の輸入額は１８９９万ドル（約２５億円）となり、日本製品の不買運動に新型コロナウイルス禍が重なった２０２０年の１０２７万ドルに比べ約８５%増加した。徐さんは１９９４年、韓国で初めて日本酒の輸入免許を取得。韓国の日本酒市場を開拓したパイオニア的な存在だ。当時、日本酒は韓国のお酒との価格の差が大きく、厳しい環境が続いていたが、今や韓国人の所得上昇などにより日本酒への認識も変わっているという。徐さんは任命式で、「光栄だ。韓日の親善のためもっと頑張ろうという使命感を感じる」と感想を話した。
　楊さんは２００５年に日本酒コリアを設立した。久保田や獺祭（だっさい）をはじめ、日本各地の多様な地酒を積極的に紹介している。２００９年には日本酒造青年協議会認定の「酒サムライ」の称号を受けた。「日本酒も日本料理と共に世界に自慢できる日本食文化の一部だと思う」と語る。
　公報文化院の中條一夫院長はあいさつで、「今年度、世界中で１６人の親善大使が任命される。うち２人が韓国で選出され、韓国が日本にとって重要な国であることを実感する」と語った。新たに任命された２人については、「日本酒の輸入と流通を通じ、韓国にさまざまな日本酒を紹介するだけでなく、日本料理と日本酒を一緒に楽しむ日本の食文化の普及に貢献した」と評価した。</t>
    <phoneticPr fontId="106"/>
  </si>
  <si>
    <t>日本の回転寿司店を訪れた客による不衛生な悪ふざけの動画が拡散され、物議を醸している。飲食チェーンが新たな食事ルールを導入し、迷惑行為の加害者に対する法的措置を検討する事態となっている。日本のソーシャルメディアでは今週、10代の少年が醤油さしをこっそりなめて戻す様子を捉えた動画が広まり、「寿司テロ」という言葉が登場した。この動画は岐阜市内のスシローの店舗で撮影されたもの。その後、これをまねした様子の模倣犯による動画も浮上した。こうした動画はインターネット上で厳しく批判されている。日本の回転寿司店を訪れた客による不衛生な悪ふざけの動画が拡散され、物議を醸している。飲食チェーンが新たな食事ルールを導入し、迷惑行為の加害者に対する法的措置を検討する事態となっている。日本のソーシャルメディアでは今週、10代の少年が醤油さしをこっそりなめて戻す様子を捉えた動画が広まり、「寿司テロ」という言葉が登場した。この動画は岐阜市内のスシローの店舗で撮影されたもの。その後、これをまねした様子の模倣犯による動画も浮上した。こうした動画はインターネット上で厳しく批判されている。</t>
    <phoneticPr fontId="106"/>
  </si>
  <si>
    <t>ここ数年、ファストフード業界では、プラスチック製のストローから、より環境に優しい紙製のストローへの移行が見られた。だが、使ったことがある人ならわかると思うが、紙製のストローは最初はいいが徐々に飲みづらくなってしまうのが難点だ。アメリカのマクドナルドは、一部の都市の店舗で、冷たい飲み物にストローを使わない新しいふたを試験導入中だ。これは、より環境的に持続可能なものになるための、同社の取り組みの一環だという。
ストロー不要の新しいふたを一部の都市で試験導入
　現在、紙ストローを導入しているアメリカのマクドナルドは、ストローの必要性を完全に失くす新しいふたの導入が、一部の都市で試験的に行われている。
ストロー不要のふたは、より環境に優しくなるという会社の取り組みの一部だ。マクドナルドは、新しいふたが展開されている都市のリストを公開していないが、ミネソタ州ミネアポリス地域は、ふたがテストされている市場の 1 つだそうだ。スターバックスで、3年前から導入されている「シッピーカップ」に似ているデザインで、ふたには飲み物がこぼれるのを防ぐために引き上げ用のつまみが付いている。そのつまみを引くと、飲み物を簡単に飲むための半月形の開口部が現れ、移動時には上部を閉じたままにできる。</t>
    <phoneticPr fontId="106"/>
  </si>
  <si>
    <t>韓国</t>
    <rPh sb="0" eb="2">
      <t>カンコク</t>
    </rPh>
    <phoneticPr fontId="106"/>
  </si>
  <si>
    <t>トルコ</t>
    <phoneticPr fontId="106"/>
  </si>
  <si>
    <t>米国</t>
    <rPh sb="0" eb="2">
      <t>ベイコク</t>
    </rPh>
    <phoneticPr fontId="106"/>
  </si>
  <si>
    <t>　今週のお題 (ノロウイルスの排菌期間は意外と長い！)</t>
    <rPh sb="1" eb="3">
      <t>コンシュウ</t>
    </rPh>
    <rPh sb="5" eb="6">
      <t>ダイ</t>
    </rPh>
    <rPh sb="15" eb="17">
      <t>ハイキン</t>
    </rPh>
    <rPh sb="17" eb="19">
      <t>キカン</t>
    </rPh>
    <rPh sb="20" eb="22">
      <t>イガイ</t>
    </rPh>
    <rPh sb="23" eb="24">
      <t>ナガ</t>
    </rPh>
    <phoneticPr fontId="5"/>
  </si>
  <si>
    <t>何故　ノロウイルスの検査が必要なのか　(陰性になっても安全ではない)</t>
    <rPh sb="10" eb="12">
      <t>ケンサ</t>
    </rPh>
    <rPh sb="13" eb="15">
      <t>ヒツヨウ</t>
    </rPh>
    <rPh sb="20" eb="22">
      <t>インセイ</t>
    </rPh>
    <rPh sb="27" eb="29">
      <t>アンゼン</t>
    </rPh>
    <phoneticPr fontId="5"/>
  </si>
  <si>
    <r>
      <t xml:space="preserve">
</t>
    </r>
    <r>
      <rPr>
        <b/>
        <sz val="12"/>
        <color indexed="13"/>
        <rFont val="ＭＳ Ｐゴシック"/>
        <family val="3"/>
        <charset val="128"/>
      </rPr>
      <t>最初に陽性を確認した検査日から、陰性になった日までを、
ここでは排菌期間と定義しました。</t>
    </r>
    <r>
      <rPr>
        <b/>
        <sz val="12"/>
        <color indexed="9"/>
        <rFont val="ＭＳ Ｐゴシック"/>
        <family val="3"/>
        <charset val="128"/>
      </rPr>
      <t xml:space="preserve">
</t>
    </r>
    <r>
      <rPr>
        <b/>
        <u/>
        <sz val="12"/>
        <color indexed="9"/>
        <rFont val="ＭＳ Ｐゴシック"/>
        <family val="3"/>
        <charset val="128"/>
      </rPr>
      <t>★排菌期間は、最長で74日、平均で22.2日</t>
    </r>
    <r>
      <rPr>
        <b/>
        <sz val="12"/>
        <color indexed="9"/>
        <rFont val="ＭＳ Ｐゴシック"/>
        <family val="3"/>
        <charset val="128"/>
      </rPr>
      <t xml:space="preserve">
</t>
    </r>
    <r>
      <rPr>
        <b/>
        <u/>
        <sz val="12"/>
        <color indexed="9"/>
        <rFont val="ＭＳ Ｐゴシック"/>
        <family val="3"/>
        <charset val="128"/>
      </rPr>
      <t>ノロウイルスが排菌され、検査で陽性と確認されました。</t>
    </r>
    <r>
      <rPr>
        <b/>
        <sz val="12"/>
        <color indexed="9"/>
        <rFont val="ＭＳ Ｐゴシック"/>
        <family val="3"/>
        <charset val="128"/>
      </rPr>
      <t xml:space="preserve">
このことからノロウイルス感染後１ヶ月は、感染源になる可能性があるので注意が必要です。
</t>
    </r>
    <r>
      <rPr>
        <b/>
        <sz val="12"/>
        <color indexed="13"/>
        <rFont val="ＭＳ Ｐゴシック"/>
        <family val="3"/>
        <charset val="128"/>
      </rPr>
      <t>★検査で陰性になっても、しばらくは陽性に転換する場合があり注意が必要です。</t>
    </r>
    <r>
      <rPr>
        <b/>
        <sz val="12"/>
        <color indexed="9"/>
        <rFont val="ＭＳ Ｐゴシック"/>
        <family val="3"/>
        <charset val="128"/>
      </rPr>
      <t xml:space="preserve">
 ・丁寧な手洗いをする
 ・用便後のトイレを確認し、汚れがあれば塩素系消毒をする
 ・ドアノブ、手すりなど人が触れるものすべてに注意を払う
 ・調理する際は、食材や調理器具を素手で触れることを避ける
 ・生食するものを調理・提供作業をしない
 ・入浴は最後にする
 ・下着は塩素系漂白剤で消毒してから洗濯する
　</t>
    </r>
    <r>
      <rPr>
        <b/>
        <sz val="12"/>
        <color indexed="13"/>
        <rFont val="ＭＳ Ｐゴシック"/>
        <family val="3"/>
        <charset val="128"/>
      </rPr>
      <t>ウイルスは細菌よりはるかに小さい、少しくらいの手洗いでは
　落ちないと思ってください。</t>
    </r>
    <rPh sb="1" eb="3">
      <t>サイショ</t>
    </rPh>
    <rPh sb="11" eb="14">
      <t>ケンサビ</t>
    </rPh>
    <rPh sb="17" eb="19">
      <t>インセイ</t>
    </rPh>
    <rPh sb="38" eb="40">
      <t>テイギ</t>
    </rPh>
    <rPh sb="156" eb="158">
      <t>ヨウセイ</t>
    </rPh>
    <rPh sb="159" eb="161">
      <t>テンカン</t>
    </rPh>
    <rPh sb="163" eb="165">
      <t>バアイ</t>
    </rPh>
    <rPh sb="171" eb="173">
      <t>ヒツヨウ</t>
    </rPh>
    <rPh sb="338" eb="340">
      <t>サイキン</t>
    </rPh>
    <rPh sb="346" eb="347">
      <t>チイ</t>
    </rPh>
    <rPh sb="350" eb="351">
      <t>スコ</t>
    </rPh>
    <rPh sb="356" eb="358">
      <t>テアラ</t>
    </rPh>
    <rPh sb="363" eb="364">
      <t>オ</t>
    </rPh>
    <rPh sb="368" eb="369">
      <t>オモ</t>
    </rPh>
    <phoneticPr fontId="5"/>
  </si>
  <si>
    <r>
      <t xml:space="preserve">解　説
</t>
    </r>
    <r>
      <rPr>
        <b/>
        <sz val="12"/>
        <color indexed="13"/>
        <rFont val="ＭＳ Ｐゴシック"/>
        <family val="3"/>
        <charset val="128"/>
      </rPr>
      <t xml:space="preserve">
●</t>
    </r>
    <r>
      <rPr>
        <b/>
        <u/>
        <sz val="12"/>
        <color indexed="13"/>
        <rFont val="ＭＳ Ｐゴシック"/>
        <family val="3"/>
        <charset val="128"/>
      </rPr>
      <t>遺伝子検査で陰性になっても、体内からノロウイルスがいなくなったということではありません。</t>
    </r>
    <r>
      <rPr>
        <b/>
        <sz val="12"/>
        <color indexed="43"/>
        <rFont val="ＭＳ Ｐゴシック"/>
        <family val="3"/>
        <charset val="128"/>
      </rPr>
      <t>　検査は一定量のノロウイルスがないと陽性には なりません。体内の糞便は固形物で、ノロウイルスは均等に混じっていません。患部に直接触れる部分には多く、それ以外の部分には少ないのです。腸の動きは食後は活発で、睡眠時は不活発になります。検査用の便が、体内の状況をいつも正しく反映していないことも理解しておきましょう。
陽性者は自らが感染源になる危険があることを十分に意識しましょう。また調理責任者は、陰性となった者でも、しばらくは感染源になり得ると考えて、できれば直接的な調理に携わらないように監督してください。</t>
    </r>
    <r>
      <rPr>
        <b/>
        <u/>
        <sz val="12"/>
        <color rgb="FFFFFF00"/>
        <rFont val="ＭＳ Ｐゴシック"/>
        <family val="3"/>
        <charset val="128"/>
      </rPr>
      <t>食品衛生法が改正され、基本的には従業員の専用トイレ設置義務が削除されました。これは大変危険なことです。</t>
    </r>
    <r>
      <rPr>
        <b/>
        <u/>
        <sz val="14"/>
        <color rgb="FFFFFF00"/>
        <rFont val="ＭＳ Ｐゴシック"/>
        <family val="3"/>
        <charset val="128"/>
      </rPr>
      <t>従事者は出来る限り客用トイレを使用してはいけません。</t>
    </r>
    <rPh sb="6" eb="9">
      <t>イデンシ</t>
    </rPh>
    <rPh sb="9" eb="11">
      <t>ケンサ</t>
    </rPh>
    <rPh sb="12" eb="14">
      <t>インセイ</t>
    </rPh>
    <rPh sb="20" eb="22">
      <t>タイナイ</t>
    </rPh>
    <rPh sb="51" eb="53">
      <t>ケンサ</t>
    </rPh>
    <rPh sb="54" eb="56">
      <t>イッテイ</t>
    </rPh>
    <rPh sb="56" eb="57">
      <t>リョウ</t>
    </rPh>
    <rPh sb="68" eb="70">
      <t>ヨウセイ</t>
    </rPh>
    <rPh sb="79" eb="81">
      <t>タイナイ</t>
    </rPh>
    <rPh sb="82" eb="84">
      <t>フンベン</t>
    </rPh>
    <rPh sb="85" eb="88">
      <t>コケイブツ</t>
    </rPh>
    <rPh sb="97" eb="99">
      <t>キントウ</t>
    </rPh>
    <rPh sb="100" eb="101">
      <t>マ</t>
    </rPh>
    <rPh sb="109" eb="111">
      <t>カンブ</t>
    </rPh>
    <rPh sb="112" eb="114">
      <t>チョクセツ</t>
    </rPh>
    <rPh sb="114" eb="115">
      <t>フ</t>
    </rPh>
    <rPh sb="117" eb="119">
      <t>ブブン</t>
    </rPh>
    <rPh sb="121" eb="122">
      <t>オオ</t>
    </rPh>
    <rPh sb="126" eb="128">
      <t>イガイ</t>
    </rPh>
    <rPh sb="129" eb="131">
      <t>ブブン</t>
    </rPh>
    <rPh sb="133" eb="134">
      <t>スク</t>
    </rPh>
    <rPh sb="140" eb="141">
      <t>チョウ</t>
    </rPh>
    <rPh sb="142" eb="143">
      <t>ウゴ</t>
    </rPh>
    <rPh sb="145" eb="147">
      <t>ショクゴ</t>
    </rPh>
    <rPh sb="148" eb="150">
      <t>カッパツ</t>
    </rPh>
    <rPh sb="152" eb="154">
      <t>スイミン</t>
    </rPh>
    <rPh sb="154" eb="155">
      <t>ジ</t>
    </rPh>
    <rPh sb="156" eb="159">
      <t>フカッパツ</t>
    </rPh>
    <rPh sb="165" eb="168">
      <t>ケンサヨウ</t>
    </rPh>
    <rPh sb="169" eb="170">
      <t>ベン</t>
    </rPh>
    <rPh sb="172" eb="174">
      <t>タイナイ</t>
    </rPh>
    <rPh sb="175" eb="177">
      <t>ジョウキョウ</t>
    </rPh>
    <rPh sb="181" eb="182">
      <t>タダ</t>
    </rPh>
    <rPh sb="184" eb="186">
      <t>ハンエイ</t>
    </rPh>
    <rPh sb="194" eb="196">
      <t>リカイ</t>
    </rPh>
    <rPh sb="206" eb="208">
      <t>ヨウセイ</t>
    </rPh>
    <rPh sb="208" eb="209">
      <t>シャ</t>
    </rPh>
    <rPh sb="210" eb="211">
      <t>ミズカ</t>
    </rPh>
    <rPh sb="219" eb="221">
      <t>キケン</t>
    </rPh>
    <rPh sb="227" eb="229">
      <t>ジュウブン</t>
    </rPh>
    <rPh sb="230" eb="232">
      <t>イシキ</t>
    </rPh>
    <rPh sb="240" eb="242">
      <t>チョウリ</t>
    </rPh>
    <rPh sb="242" eb="245">
      <t>セキニンシャ</t>
    </rPh>
    <rPh sb="247" eb="249">
      <t>インセイ</t>
    </rPh>
    <rPh sb="253" eb="254">
      <t>モノ</t>
    </rPh>
    <rPh sb="262" eb="265">
      <t>カンセンゲン</t>
    </rPh>
    <rPh sb="268" eb="269">
      <t>エ</t>
    </rPh>
    <rPh sb="271" eb="272">
      <t>カンガ</t>
    </rPh>
    <rPh sb="279" eb="281">
      <t>チョクセツ</t>
    </rPh>
    <rPh sb="281" eb="282">
      <t>テキ</t>
    </rPh>
    <rPh sb="283" eb="285">
      <t>チョウリ</t>
    </rPh>
    <rPh sb="286" eb="287">
      <t>タズサ</t>
    </rPh>
    <rPh sb="294" eb="296">
      <t>カントク</t>
    </rPh>
    <rPh sb="303" eb="308">
      <t>ショクヒンエイセイホウ</t>
    </rPh>
    <rPh sb="309" eb="311">
      <t>カイセイ</t>
    </rPh>
    <rPh sb="314" eb="317">
      <t>キホンテキ</t>
    </rPh>
    <rPh sb="319" eb="322">
      <t>ジュウギョウイン</t>
    </rPh>
    <rPh sb="323" eb="325">
      <t>センヨウ</t>
    </rPh>
    <rPh sb="328" eb="332">
      <t>セッチギム</t>
    </rPh>
    <rPh sb="333" eb="335">
      <t>サクジョ</t>
    </rPh>
    <rPh sb="344" eb="348">
      <t>タイヘンキケン</t>
    </rPh>
    <rPh sb="354" eb="357">
      <t>ジュウジシャ</t>
    </rPh>
    <rPh sb="358" eb="360">
      <t>デキ</t>
    </rPh>
    <rPh sb="361" eb="362">
      <t>カギ</t>
    </rPh>
    <rPh sb="363" eb="365">
      <t>キャクヨウ</t>
    </rPh>
    <rPh sb="369" eb="371">
      <t>シヨウ</t>
    </rPh>
    <phoneticPr fontId="5"/>
  </si>
  <si>
    <t>JFS-B規格のe-ラーニング  モニタｰ若干名募集中</t>
    <rPh sb="5" eb="7">
      <t>キカク</t>
    </rPh>
    <rPh sb="21" eb="24">
      <t>ジャッカンメイ</t>
    </rPh>
    <rPh sb="23" eb="24">
      <t>メイ</t>
    </rPh>
    <rPh sb="24" eb="26">
      <t>ボシュウ</t>
    </rPh>
    <rPh sb="26" eb="27">
      <t>チュウ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</si>
</sst>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4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ＭＳ Ｐゴシック"/>
      <family val="3"/>
      <charset val="128"/>
      <scheme val="minor"/>
    </font>
    <font>
      <b/>
      <sz val="16"/>
      <color rgb="FF333333"/>
      <name val="メイリオ"/>
      <family val="3"/>
      <charset val="128"/>
    </font>
    <font>
      <b/>
      <sz val="16"/>
      <name val="メイリオ"/>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6"/>
      <color rgb="FF000033"/>
      <name val="游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sz val="13"/>
      <color theme="0"/>
      <name val="9,776"/>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sz val="12"/>
      <color theme="0"/>
      <name val="ＭＳ Ｐゴシック"/>
      <family val="3"/>
      <charset val="128"/>
    </font>
    <font>
      <sz val="12"/>
      <color theme="0"/>
      <name val="Inherit"/>
      <family val="2"/>
    </font>
    <font>
      <b/>
      <sz val="12"/>
      <color theme="0"/>
      <name val="Inherit"/>
      <family val="2"/>
    </font>
    <font>
      <b/>
      <sz val="12"/>
      <color theme="0"/>
      <name val="Inherit"/>
    </font>
    <font>
      <b/>
      <u/>
      <sz val="13"/>
      <color theme="0"/>
      <name val="Arial"/>
      <family val="2"/>
    </font>
    <font>
      <b/>
      <u/>
      <sz val="13"/>
      <color theme="0"/>
      <name val="Inherit"/>
      <family val="2"/>
    </font>
    <font>
      <b/>
      <u/>
      <sz val="13"/>
      <color theme="0"/>
      <name val="9,776"/>
    </font>
    <font>
      <u/>
      <sz val="13"/>
      <color theme="0"/>
      <name val="Inherit"/>
    </font>
    <font>
      <b/>
      <sz val="14"/>
      <color theme="9" tint="-0.249977111117893"/>
      <name val="ＭＳ Ｐゴシック"/>
      <family val="3"/>
      <charset val="128"/>
    </font>
    <font>
      <u/>
      <sz val="13"/>
      <color rgb="FFFFFF00"/>
      <name val="Inherit"/>
    </font>
    <font>
      <b/>
      <sz val="18"/>
      <color theme="1"/>
      <name val="ＭＳ Ｐゴシック"/>
      <family val="3"/>
      <charset val="128"/>
      <scheme val="minor"/>
    </font>
    <font>
      <b/>
      <u/>
      <sz val="12"/>
      <color rgb="FFFFFF00"/>
      <name val="ＭＳ Ｐゴシック"/>
      <family val="3"/>
      <charset val="128"/>
      <scheme val="minor"/>
    </font>
    <font>
      <b/>
      <sz val="12"/>
      <color theme="0"/>
      <name val="ＭＳ ゴシック"/>
      <family val="3"/>
      <charset val="128"/>
    </font>
    <font>
      <b/>
      <sz val="12"/>
      <color theme="0"/>
      <name val="ＭＳ Ｐゴシック"/>
      <family val="3"/>
      <charset val="128"/>
      <scheme val="minor"/>
    </font>
    <font>
      <sz val="10"/>
      <color rgb="FF6EF729"/>
      <name val="ＭＳ Ｐゴシック"/>
      <family val="3"/>
      <charset val="128"/>
    </font>
    <font>
      <sz val="20"/>
      <color indexed="9"/>
      <name val="ＭＳ Ｐゴシック"/>
      <family val="3"/>
      <charset val="128"/>
    </font>
    <font>
      <sz val="10"/>
      <name val="Arial"/>
      <family val="2"/>
    </font>
    <font>
      <b/>
      <sz val="14"/>
      <color indexed="53"/>
      <name val="ＭＳ Ｐゴシック"/>
      <family val="3"/>
      <charset val="128"/>
    </font>
    <font>
      <b/>
      <sz val="14"/>
      <color indexed="12"/>
      <name val="ＭＳ Ｐゴシック"/>
      <family val="3"/>
      <charset val="128"/>
    </font>
    <font>
      <b/>
      <sz val="24"/>
      <color theme="1"/>
      <name val="ＭＳ Ｐゴシック"/>
      <family val="3"/>
      <charset val="128"/>
      <scheme val="minor"/>
    </font>
    <font>
      <b/>
      <sz val="15"/>
      <name val="游ゴシック"/>
      <family val="3"/>
      <charset val="128"/>
    </font>
    <font>
      <sz val="9"/>
      <name val="Meiryo UI"/>
      <family val="3"/>
      <charset val="128"/>
    </font>
    <font>
      <sz val="9"/>
      <color theme="1"/>
      <name val="Meiryo"/>
      <family val="3"/>
      <charset val="128"/>
    </font>
    <font>
      <u/>
      <sz val="13"/>
      <color theme="0"/>
      <name val="Inherit"/>
      <family val="2"/>
    </font>
    <font>
      <u/>
      <sz val="12"/>
      <color theme="0"/>
      <name val="Inherit"/>
    </font>
    <font>
      <u/>
      <sz val="12"/>
      <color theme="0"/>
      <name val="Inherit"/>
      <family val="2"/>
    </font>
    <font>
      <b/>
      <sz val="20"/>
      <color rgb="FF000000"/>
      <name val="ＭＳ Ｐゴシック"/>
      <family val="2"/>
      <charset val="128"/>
    </font>
    <font>
      <b/>
      <sz val="10"/>
      <color indexed="62"/>
      <name val="ＭＳ Ｐゴシック"/>
      <family val="3"/>
      <charset val="128"/>
    </font>
    <font>
      <sz val="10"/>
      <color indexed="62"/>
      <name val="ＭＳ Ｐゴシック"/>
      <family val="3"/>
      <charset val="128"/>
    </font>
    <font>
      <b/>
      <sz val="8"/>
      <color indexed="10"/>
      <name val="ＭＳ Ｐゴシック"/>
      <family val="3"/>
      <charset val="128"/>
    </font>
    <font>
      <b/>
      <sz val="15"/>
      <color theme="1"/>
      <name val="Microsoft YaHei"/>
      <family val="3"/>
      <charset val="134"/>
    </font>
    <font>
      <sz val="14"/>
      <color indexed="63"/>
      <name val="Arial"/>
      <family val="2"/>
    </font>
    <font>
      <sz val="14"/>
      <color indexed="63"/>
      <name val="ＭＳ Ｐゴシック"/>
      <family val="3"/>
      <charset val="128"/>
    </font>
    <font>
      <b/>
      <sz val="12"/>
      <color indexed="13"/>
      <name val="ＭＳ Ｐゴシック"/>
      <family val="3"/>
      <charset val="128"/>
    </font>
    <font>
      <b/>
      <sz val="12"/>
      <color indexed="43"/>
      <name val="ＭＳ Ｐゴシック"/>
      <family val="3"/>
      <charset val="128"/>
    </font>
    <font>
      <b/>
      <sz val="16"/>
      <color theme="1"/>
      <name val="メイリオ"/>
      <family val="3"/>
      <charset val="128"/>
    </font>
    <font>
      <b/>
      <sz val="20"/>
      <color rgb="FF333333"/>
      <name val="Segoe UI Symbol"/>
      <family val="3"/>
    </font>
    <font>
      <sz val="18"/>
      <color theme="1"/>
      <name val="ＭＳ Ｐゴシック"/>
      <family val="3"/>
      <charset val="128"/>
      <scheme val="minor"/>
    </font>
    <font>
      <b/>
      <sz val="12"/>
      <color indexed="12"/>
      <name val="ＭＳ Ｐゴシック"/>
      <family val="3"/>
      <charset val="128"/>
    </font>
    <font>
      <sz val="12"/>
      <color indexed="12"/>
      <name val="ＭＳ Ｐゴシック"/>
      <family val="3"/>
      <charset val="128"/>
    </font>
    <font>
      <b/>
      <u/>
      <sz val="12"/>
      <color indexed="9"/>
      <name val="ＭＳ Ｐゴシック"/>
      <family val="3"/>
      <charset val="128"/>
    </font>
    <font>
      <sz val="11"/>
      <color indexed="63"/>
      <name val="ＭＳ ゴシック"/>
      <family val="3"/>
      <charset val="128"/>
    </font>
    <font>
      <b/>
      <sz val="10"/>
      <color indexed="9"/>
      <name val="ＭＳ Ｐゴシック"/>
      <family val="3"/>
      <charset val="128"/>
    </font>
    <font>
      <b/>
      <u/>
      <sz val="12"/>
      <color indexed="13"/>
      <name val="ＭＳ Ｐゴシック"/>
      <family val="3"/>
      <charset val="128"/>
    </font>
    <font>
      <b/>
      <u/>
      <sz val="12"/>
      <color rgb="FFFFFF00"/>
      <name val="ＭＳ Ｐゴシック"/>
      <family val="3"/>
      <charset val="128"/>
    </font>
    <font>
      <b/>
      <u/>
      <sz val="14"/>
      <color rgb="FFFFFF00"/>
      <name val="ＭＳ Ｐゴシック"/>
      <family val="3"/>
      <charset val="128"/>
    </font>
  </fonts>
  <fills count="52">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4" tint="-0.249977111117893"/>
        <bgColor indexed="64"/>
      </patternFill>
    </fill>
    <fill>
      <patternFill patternType="solid">
        <fgColor indexed="12"/>
        <bgColor indexed="64"/>
      </patternFill>
    </fill>
    <fill>
      <patternFill patternType="solid">
        <fgColor rgb="FFFF9900"/>
        <bgColor indexed="64"/>
      </patternFill>
    </fill>
    <fill>
      <patternFill patternType="solid">
        <fgColor rgb="FF0070C0"/>
        <bgColor indexed="64"/>
      </patternFill>
    </fill>
    <fill>
      <patternFill patternType="solid">
        <fgColor rgb="FF92D050"/>
        <bgColor indexed="64"/>
      </patternFill>
    </fill>
    <fill>
      <patternFill patternType="solid">
        <fgColor rgb="FF6DDDF7"/>
        <bgColor indexed="64"/>
      </patternFill>
    </fill>
    <fill>
      <patternFill patternType="solid">
        <fgColor theme="5" tint="0.59999389629810485"/>
        <bgColor indexed="64"/>
      </patternFill>
    </fill>
    <fill>
      <patternFill patternType="solid">
        <fgColor indexed="48"/>
        <bgColor indexed="64"/>
      </patternFill>
    </fill>
    <fill>
      <patternFill patternType="solid">
        <fgColor rgb="FF002060"/>
        <bgColor indexed="64"/>
      </patternFill>
    </fill>
  </fills>
  <borders count="239">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1" fillId="0" borderId="0"/>
    <xf numFmtId="0" fontId="162" fillId="0" borderId="0" applyNumberFormat="0" applyFill="0" applyBorder="0" applyAlignment="0" applyProtection="0"/>
    <xf numFmtId="0" fontId="161" fillId="0" borderId="0"/>
  </cellStyleXfs>
  <cellXfs count="84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42" fillId="0" borderId="0" xfId="2" applyFont="1">
      <alignment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1" borderId="0" xfId="0" applyFill="1" applyAlignment="1">
      <alignment vertical="center" wrapText="1"/>
    </xf>
    <xf numFmtId="0" fontId="1" fillId="11" borderId="0" xfId="17" applyFill="1">
      <alignment vertical="center"/>
    </xf>
    <xf numFmtId="0" fontId="50" fillId="12"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3" borderId="58" xfId="17" applyNumberFormat="1" applyFont="1" applyFill="1" applyBorder="1" applyAlignment="1">
      <alignment horizontal="center" vertical="center" wrapText="1"/>
    </xf>
    <xf numFmtId="0" fontId="60" fillId="13" borderId="58" xfId="17" applyFont="1" applyFill="1" applyBorder="1" applyAlignment="1">
      <alignment horizontal="left" vertical="center" wrapText="1"/>
    </xf>
    <xf numFmtId="0" fontId="64" fillId="14" borderId="59" xfId="17" applyFont="1" applyFill="1" applyBorder="1" applyAlignment="1">
      <alignment horizontal="center" vertical="center" wrapText="1"/>
    </xf>
    <xf numFmtId="176" fontId="62" fillId="14"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4" borderId="60" xfId="17" applyFont="1" applyFill="1" applyBorder="1" applyAlignment="1">
      <alignment horizontal="center" vertical="center" wrapText="1"/>
    </xf>
    <xf numFmtId="182" fontId="66" fillId="14"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5"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6"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20" borderId="8" xfId="2" applyNumberFormat="1" applyFont="1" applyFill="1" applyBorder="1" applyAlignment="1">
      <alignment horizontal="center" vertical="center" shrinkToFit="1"/>
    </xf>
    <xf numFmtId="0" fontId="6" fillId="20" borderId="0" xfId="2" applyFill="1">
      <alignment vertical="center"/>
    </xf>
    <xf numFmtId="0" fontId="0" fillId="20" borderId="0" xfId="0" applyFill="1">
      <alignment vertical="center"/>
    </xf>
    <xf numFmtId="0" fontId="6" fillId="6" borderId="8" xfId="2" applyFill="1" applyBorder="1" applyAlignment="1">
      <alignment horizontal="center" vertical="center" wrapText="1"/>
    </xf>
    <xf numFmtId="0" fontId="6" fillId="0" borderId="104" xfId="2" applyBorder="1" applyAlignment="1">
      <alignment horizontal="center" vertical="center" wrapText="1"/>
    </xf>
    <xf numFmtId="0" fontId="6" fillId="6" borderId="104" xfId="2" applyFill="1" applyBorder="1" applyAlignment="1">
      <alignment horizontal="center" vertical="center" wrapText="1"/>
    </xf>
    <xf numFmtId="0" fontId="1" fillId="5" borderId="0" xfId="2" applyFont="1" applyFill="1">
      <alignment vertical="center"/>
    </xf>
    <xf numFmtId="0" fontId="8" fillId="20" borderId="0" xfId="1" applyFill="1" applyAlignment="1" applyProtection="1">
      <alignment vertical="center"/>
    </xf>
    <xf numFmtId="3" fontId="0" fillId="26" borderId="0" xfId="0" applyNumberFormat="1" applyFill="1">
      <alignment vertical="center"/>
    </xf>
    <xf numFmtId="0" fontId="0" fillId="24" borderId="0" xfId="0" applyFill="1">
      <alignment vertical="center"/>
    </xf>
    <xf numFmtId="0" fontId="0" fillId="0" borderId="68" xfId="0" applyBorder="1" applyAlignment="1">
      <alignment vertical="top"/>
    </xf>
    <xf numFmtId="0" fontId="0" fillId="0" borderId="0" xfId="0" applyAlignment="1">
      <alignment vertical="top"/>
    </xf>
    <xf numFmtId="0" fontId="76" fillId="20" borderId="0" xfId="0" applyFont="1" applyFill="1">
      <alignment vertical="center"/>
    </xf>
    <xf numFmtId="0" fontId="75" fillId="20" borderId="0" xfId="0" applyFont="1" applyFill="1">
      <alignment vertical="center"/>
    </xf>
    <xf numFmtId="0" fontId="1" fillId="15" borderId="65" xfId="2" applyFont="1" applyFill="1" applyBorder="1" applyAlignment="1">
      <alignment vertical="top" wrapText="1"/>
    </xf>
    <xf numFmtId="0" fontId="79" fillId="0" borderId="0" xfId="0" applyFont="1" applyAlignment="1">
      <alignment horizontal="justify" vertical="center"/>
    </xf>
    <xf numFmtId="0" fontId="82" fillId="0" borderId="57" xfId="0" applyFont="1" applyBorder="1" applyAlignment="1">
      <alignment horizontal="justify" vertical="center" wrapText="1"/>
    </xf>
    <xf numFmtId="0" fontId="82" fillId="0" borderId="37" xfId="0" applyFont="1" applyBorder="1" applyAlignment="1">
      <alignment horizontal="justify" vertical="center" wrapText="1"/>
    </xf>
    <xf numFmtId="0" fontId="79" fillId="0" borderId="107" xfId="0" applyFont="1" applyBorder="1" applyAlignment="1">
      <alignment horizontal="center" vertical="center" wrapText="1"/>
    </xf>
    <xf numFmtId="0" fontId="79" fillId="0" borderId="37" xfId="0" applyFont="1" applyBorder="1" applyAlignment="1">
      <alignment horizontal="center" vertical="center" wrapText="1"/>
    </xf>
    <xf numFmtId="0" fontId="79" fillId="28" borderId="37" xfId="0" applyFont="1" applyFill="1" applyBorder="1" applyAlignment="1">
      <alignment horizontal="justify" vertical="center" wrapText="1"/>
    </xf>
    <xf numFmtId="0" fontId="79" fillId="0" borderId="37" xfId="0" applyFont="1" applyBorder="1" applyAlignment="1">
      <alignment horizontal="justify" vertical="center" wrapText="1"/>
    </xf>
    <xf numFmtId="0" fontId="7" fillId="29" borderId="56"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4" borderId="107" xfId="0" applyFont="1" applyFill="1" applyBorder="1" applyAlignment="1">
      <alignment horizontal="center" vertical="center" wrapText="1"/>
    </xf>
    <xf numFmtId="0" fontId="79" fillId="24" borderId="37" xfId="0" applyFont="1" applyFill="1" applyBorder="1" applyAlignment="1">
      <alignment horizontal="center" vertical="center" wrapText="1"/>
    </xf>
    <xf numFmtId="0" fontId="79" fillId="24" borderId="37" xfId="0" applyFont="1" applyFill="1" applyBorder="1" applyAlignment="1">
      <alignment horizontal="justify" vertical="center" wrapText="1"/>
    </xf>
    <xf numFmtId="0" fontId="74" fillId="20" borderId="0" xfId="0" applyFont="1" applyFill="1" applyAlignment="1">
      <alignment horizontal="center" vertical="center"/>
    </xf>
    <xf numFmtId="0" fontId="79" fillId="20" borderId="107" xfId="0" applyFont="1" applyFill="1" applyBorder="1" applyAlignment="1">
      <alignment horizontal="center" vertical="center" wrapText="1"/>
    </xf>
    <xf numFmtId="0" fontId="79" fillId="20" borderId="37" xfId="0" applyFont="1" applyFill="1" applyBorder="1" applyAlignment="1">
      <alignment horizontal="center" vertical="center" wrapText="1"/>
    </xf>
    <xf numFmtId="0" fontId="79" fillId="20" borderId="37" xfId="0" applyFont="1" applyFill="1" applyBorder="1" applyAlignment="1">
      <alignment horizontal="justify" vertical="center" wrapText="1"/>
    </xf>
    <xf numFmtId="0" fontId="71" fillId="24" borderId="0" xfId="0" applyFont="1" applyFill="1" applyAlignment="1">
      <alignment vertical="top" wrapText="1"/>
    </xf>
    <xf numFmtId="0" fontId="8" fillId="0" borderId="130" xfId="1" applyFill="1" applyBorder="1" applyAlignment="1" applyProtection="1">
      <alignment vertical="center" wrapText="1"/>
    </xf>
    <xf numFmtId="0" fontId="97" fillId="0" borderId="57" xfId="0" applyFont="1" applyBorder="1" applyAlignment="1">
      <alignment horizontal="justify" vertical="center" wrapText="1"/>
    </xf>
    <xf numFmtId="0" fontId="97" fillId="0" borderId="37" xfId="0" applyFont="1" applyBorder="1" applyAlignment="1">
      <alignment horizontal="justify" vertical="center" wrapText="1"/>
    </xf>
    <xf numFmtId="0" fontId="97" fillId="28" borderId="37"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1" borderId="131" xfId="0" applyFont="1" applyFill="1" applyBorder="1" applyAlignment="1">
      <alignment horizontal="center" vertical="center" wrapText="1"/>
    </xf>
    <xf numFmtId="0" fontId="0" fillId="25" borderId="0" xfId="0" applyFill="1">
      <alignment vertical="center"/>
    </xf>
    <xf numFmtId="0" fontId="79" fillId="20" borderId="0" xfId="0" applyFont="1" applyFill="1" applyAlignment="1">
      <alignment horizontal="justify" vertical="center"/>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4" borderId="0" xfId="0" applyFont="1" applyFill="1" applyAlignment="1">
      <alignment vertical="top" wrapText="1"/>
    </xf>
    <xf numFmtId="0" fontId="72" fillId="25" borderId="0" xfId="0" applyFont="1" applyFill="1" applyAlignment="1">
      <alignment vertical="top" wrapText="1"/>
    </xf>
    <xf numFmtId="0" fontId="95" fillId="25" borderId="0" xfId="0" applyFont="1" applyFill="1" applyAlignment="1">
      <alignment vertical="top" wrapText="1"/>
    </xf>
    <xf numFmtId="0" fontId="73" fillId="25" borderId="0" xfId="0" applyFont="1" applyFill="1" applyAlignment="1">
      <alignment vertical="top" wrapText="1"/>
    </xf>
    <xf numFmtId="0" fontId="96" fillId="25" borderId="0" xfId="0" applyFont="1" applyFill="1" applyAlignment="1">
      <alignment horizontal="center" vertical="center" wrapText="1"/>
    </xf>
    <xf numFmtId="0" fontId="96" fillId="25" borderId="0" xfId="0" applyFont="1" applyFill="1" applyAlignment="1">
      <alignment horizontal="center" vertical="top" wrapText="1"/>
    </xf>
    <xf numFmtId="0" fontId="98" fillId="25" borderId="0" xfId="0" applyFont="1" applyFill="1" applyAlignment="1">
      <alignment horizontal="center" vertical="top" wrapText="1"/>
    </xf>
    <xf numFmtId="0" fontId="96" fillId="25" borderId="0" xfId="0" applyFont="1" applyFill="1" applyAlignment="1">
      <alignment vertical="top" wrapText="1"/>
    </xf>
    <xf numFmtId="0" fontId="28" fillId="26" borderId="0" xfId="0" applyFont="1" applyFill="1">
      <alignment vertical="center"/>
    </xf>
    <xf numFmtId="0" fontId="110" fillId="22" borderId="31" xfId="2" applyFont="1" applyFill="1" applyBorder="1" applyAlignment="1">
      <alignment horizontal="center" vertical="center" wrapText="1"/>
    </xf>
    <xf numFmtId="0" fontId="112" fillId="3" borderId="41" xfId="2" applyFont="1" applyFill="1" applyBorder="1" applyAlignment="1">
      <alignment horizontal="center" vertical="center"/>
    </xf>
    <xf numFmtId="14" fontId="112" fillId="3" borderId="40"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39"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2" fillId="20" borderId="0" xfId="2" applyFont="1" applyFill="1" applyAlignment="1">
      <alignment horizontal="center" vertical="center"/>
    </xf>
    <xf numFmtId="14" fontId="112" fillId="20" borderId="0" xfId="2" applyNumberFormat="1" applyFont="1" applyFill="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4" borderId="110" xfId="0" applyFont="1" applyFill="1" applyBorder="1" applyAlignment="1">
      <alignment horizontal="left" vertical="center"/>
    </xf>
    <xf numFmtId="0" fontId="107" fillId="24" borderId="111" xfId="0" applyFont="1" applyFill="1" applyBorder="1" applyAlignment="1">
      <alignment horizontal="left" vertical="center"/>
    </xf>
    <xf numFmtId="0" fontId="117" fillId="24" borderId="109" xfId="0" applyFont="1" applyFill="1" applyBorder="1" applyAlignment="1">
      <alignment horizontal="left" vertical="center"/>
    </xf>
    <xf numFmtId="0" fontId="0" fillId="0" borderId="13" xfId="0" applyBorder="1" applyAlignment="1">
      <alignment vertical="top" wrapText="1"/>
    </xf>
    <xf numFmtId="0" fontId="23" fillId="22" borderId="3" xfId="2" applyFont="1" applyFill="1" applyBorder="1" applyAlignment="1">
      <alignment horizontal="center" vertical="center" wrapText="1"/>
    </xf>
    <xf numFmtId="0" fontId="24" fillId="20" borderId="8" xfId="2" applyFont="1" applyFill="1" applyBorder="1" applyAlignment="1">
      <alignment horizontal="center" vertical="center" wrapText="1"/>
    </xf>
    <xf numFmtId="0" fontId="8" fillId="0" borderId="0" xfId="1" applyAlignment="1" applyProtection="1">
      <alignment vertical="center" wrapText="1"/>
    </xf>
    <xf numFmtId="0" fontId="0" fillId="35" borderId="0" xfId="0" applyFill="1">
      <alignment vertical="center"/>
    </xf>
    <xf numFmtId="0" fontId="126" fillId="35" borderId="0" xfId="0" applyFont="1" applyFill="1">
      <alignment vertical="center"/>
    </xf>
    <xf numFmtId="0" fontId="127" fillId="35" borderId="0" xfId="0" applyFont="1" applyFill="1">
      <alignment vertical="center"/>
    </xf>
    <xf numFmtId="0" fontId="128" fillId="35" borderId="0" xfId="0" applyFont="1" applyFill="1">
      <alignment vertical="center"/>
    </xf>
    <xf numFmtId="0" fontId="129" fillId="35" borderId="0" xfId="0" applyFont="1" applyFill="1">
      <alignment vertical="center"/>
    </xf>
    <xf numFmtId="0" fontId="77" fillId="35" borderId="0" xfId="0" applyFont="1" applyFill="1">
      <alignment vertical="center"/>
    </xf>
    <xf numFmtId="0" fontId="23" fillId="33" borderId="3" xfId="2" applyFont="1" applyFill="1" applyBorder="1" applyAlignment="1">
      <alignment horizontal="center" vertical="center" wrapText="1"/>
    </xf>
    <xf numFmtId="184" fontId="132" fillId="25" borderId="0" xfId="0" applyNumberFormat="1" applyFont="1" applyFill="1" applyAlignment="1">
      <alignment vertical="center" wrapText="1"/>
    </xf>
    <xf numFmtId="0" fontId="122" fillId="24" borderId="0" xfId="0" applyFont="1" applyFill="1">
      <alignment vertical="center"/>
    </xf>
    <xf numFmtId="177" fontId="132" fillId="25" borderId="0" xfId="0" applyNumberFormat="1" applyFont="1" applyFill="1" applyAlignment="1">
      <alignment horizontal="right" vertical="center" wrapText="1"/>
    </xf>
    <xf numFmtId="0" fontId="133" fillId="25" borderId="0" xfId="0" applyFont="1" applyFill="1" applyAlignment="1">
      <alignment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111" fillId="0" borderId="68" xfId="0" applyFont="1" applyBorder="1">
      <alignment vertical="center"/>
    </xf>
    <xf numFmtId="0" fontId="111" fillId="0" borderId="0" xfId="0" applyFont="1">
      <alignment vertical="center"/>
    </xf>
    <xf numFmtId="0" fontId="111" fillId="5" borderId="68" xfId="0" applyFont="1" applyFill="1" applyBorder="1">
      <alignment vertical="center"/>
    </xf>
    <xf numFmtId="0" fontId="111" fillId="5" borderId="0" xfId="0" applyFont="1" applyFill="1">
      <alignment vertical="center"/>
    </xf>
    <xf numFmtId="0" fontId="6" fillId="5" borderId="149" xfId="2" applyFill="1" applyBorder="1">
      <alignment vertical="center"/>
    </xf>
    <xf numFmtId="0" fontId="6" fillId="0" borderId="149" xfId="2" applyBorder="1">
      <alignment vertical="center"/>
    </xf>
    <xf numFmtId="3" fontId="138" fillId="20" borderId="0" xfId="0" applyNumberFormat="1" applyFont="1" applyFill="1" applyAlignment="1">
      <alignment vertical="center" wrapText="1"/>
    </xf>
    <xf numFmtId="0" fontId="114" fillId="20" borderId="147" xfId="17" applyFont="1" applyFill="1" applyBorder="1" applyAlignment="1">
      <alignment horizontal="center" vertical="center" wrapText="1"/>
    </xf>
    <xf numFmtId="14" fontId="114" fillId="20" borderId="148" xfId="17" applyNumberFormat="1" applyFont="1" applyFill="1" applyBorder="1" applyAlignment="1">
      <alignment horizontal="center" vertical="center"/>
    </xf>
    <xf numFmtId="185" fontId="138" fillId="20" borderId="0" xfId="0" applyNumberFormat="1" applyFont="1" applyFill="1" applyAlignment="1">
      <alignment horizontal="right" vertical="center" wrapText="1"/>
    </xf>
    <xf numFmtId="0" fontId="6" fillId="0" borderId="0" xfId="2" applyAlignment="1">
      <alignment horizontal="left" vertical="top"/>
    </xf>
    <xf numFmtId="0" fontId="6" fillId="36" borderId="160" xfId="2" applyFill="1" applyBorder="1" applyAlignment="1">
      <alignment horizontal="left" vertical="top"/>
    </xf>
    <xf numFmtId="0" fontId="8" fillId="36" borderId="159" xfId="1" applyFill="1" applyBorder="1" applyAlignment="1" applyProtection="1">
      <alignment horizontal="left" vertical="top"/>
    </xf>
    <xf numFmtId="14" fontId="19" fillId="3" borderId="102" xfId="2" applyNumberFormat="1" applyFont="1" applyFill="1" applyBorder="1" applyAlignment="1">
      <alignment horizontal="center" vertical="center" shrinkToFit="1"/>
    </xf>
    <xf numFmtId="14" fontId="27" fillId="3" borderId="102" xfId="1" applyNumberFormat="1" applyFont="1" applyFill="1" applyBorder="1" applyAlignment="1" applyProtection="1">
      <alignment horizontal="center" vertical="center" wrapText="1" shrinkToFit="1"/>
    </xf>
    <xf numFmtId="0" fontId="8" fillId="0" borderId="107" xfId="1" applyFill="1" applyBorder="1" applyAlignment="1" applyProtection="1">
      <alignment vertical="center" wrapText="1"/>
    </xf>
    <xf numFmtId="0" fontId="102" fillId="0" borderId="0" xfId="17" applyFont="1" applyAlignment="1">
      <alignment horizontal="left" vertical="center"/>
    </xf>
    <xf numFmtId="0" fontId="71" fillId="25" borderId="0" xfId="0" applyFont="1" applyFill="1" applyAlignment="1">
      <alignment vertical="top" wrapText="1"/>
    </xf>
    <xf numFmtId="185" fontId="140" fillId="20" borderId="0" xfId="0" applyNumberFormat="1" applyFont="1" applyFill="1" applyAlignment="1">
      <alignment horizontal="right" vertical="center"/>
    </xf>
    <xf numFmtId="185" fontId="140" fillId="0" borderId="0" xfId="0" applyNumberFormat="1" applyFont="1" applyAlignment="1">
      <alignment horizontal="right" vertical="center"/>
    </xf>
    <xf numFmtId="184" fontId="133" fillId="25" borderId="0" xfId="0" applyNumberFormat="1" applyFont="1" applyFill="1" applyAlignment="1">
      <alignment horizontal="center" vertical="center" wrapText="1"/>
    </xf>
    <xf numFmtId="0" fontId="144" fillId="2" borderId="63" xfId="2" applyFont="1" applyFill="1" applyBorder="1" applyAlignment="1">
      <alignment vertical="top" wrapText="1"/>
    </xf>
    <xf numFmtId="0" fontId="112" fillId="22" borderId="41" xfId="2" applyFont="1" applyFill="1" applyBorder="1" applyAlignment="1">
      <alignment horizontal="center" vertical="center"/>
    </xf>
    <xf numFmtId="0" fontId="112" fillId="22" borderId="9" xfId="2" applyFont="1" applyFill="1" applyBorder="1" applyAlignment="1">
      <alignment horizontal="center" vertical="center" wrapText="1"/>
    </xf>
    <xf numFmtId="0" fontId="112" fillId="22" borderId="39" xfId="2" applyFont="1" applyFill="1" applyBorder="1" applyAlignment="1">
      <alignment horizontal="center" vertical="center"/>
    </xf>
    <xf numFmtId="0" fontId="8" fillId="0" borderId="0" xfId="1" applyFill="1" applyBorder="1" applyAlignment="1" applyProtection="1">
      <alignment vertical="center" wrapText="1"/>
    </xf>
    <xf numFmtId="0" fontId="18" fillId="22" borderId="169" xfId="2" applyFont="1" applyFill="1" applyBorder="1" applyAlignment="1">
      <alignment horizontal="center" vertical="center" wrapText="1"/>
    </xf>
    <xf numFmtId="0" fontId="8" fillId="0" borderId="172" xfId="1" applyFill="1" applyBorder="1" applyAlignment="1" applyProtection="1">
      <alignment vertical="center" wrapText="1"/>
    </xf>
    <xf numFmtId="0" fontId="18" fillId="22" borderId="173" xfId="1" applyFont="1" applyFill="1" applyBorder="1" applyAlignment="1" applyProtection="1">
      <alignment horizontal="center" vertical="center" wrapText="1"/>
    </xf>
    <xf numFmtId="0" fontId="141" fillId="20" borderId="0" xfId="0" applyFont="1" applyFill="1" applyAlignment="1">
      <alignment vertical="center" wrapText="1"/>
    </xf>
    <xf numFmtId="0" fontId="138" fillId="20" borderId="0" xfId="0" applyFont="1" applyFill="1" applyAlignment="1">
      <alignment vertical="center" wrapText="1"/>
    </xf>
    <xf numFmtId="0" fontId="109" fillId="0" borderId="28" xfId="2" applyFont="1" applyBorder="1" applyAlignment="1">
      <alignment vertical="center" shrinkToFit="1"/>
    </xf>
    <xf numFmtId="0" fontId="147" fillId="0" borderId="0" xfId="0" applyFont="1" applyAlignment="1">
      <alignment vertical="center" wrapText="1"/>
    </xf>
    <xf numFmtId="0" fontId="148" fillId="0" borderId="0" xfId="0" applyFont="1" applyAlignment="1">
      <alignment vertical="center" wrapText="1"/>
    </xf>
    <xf numFmtId="3" fontId="136" fillId="25" borderId="0" xfId="0" applyNumberFormat="1" applyFont="1" applyFill="1">
      <alignment vertical="center"/>
    </xf>
    <xf numFmtId="3" fontId="132" fillId="25" borderId="0" xfId="0" applyNumberFormat="1" applyFont="1" applyFill="1" applyAlignment="1">
      <alignment horizontal="right" vertical="center" wrapText="1"/>
    </xf>
    <xf numFmtId="0" fontId="27" fillId="0" borderId="96" xfId="2" applyFont="1" applyBorder="1" applyAlignment="1">
      <alignment vertical="top" wrapText="1"/>
    </xf>
    <xf numFmtId="0" fontId="18" fillId="24" borderId="165" xfId="2" applyFont="1" applyFill="1" applyBorder="1" applyAlignment="1">
      <alignment horizontal="center" vertical="center" wrapText="1"/>
    </xf>
    <xf numFmtId="0" fontId="108" fillId="24" borderId="166" xfId="2" applyFont="1" applyFill="1" applyBorder="1" applyAlignment="1">
      <alignment horizontal="center" vertical="center"/>
    </xf>
    <xf numFmtId="0" fontId="108" fillId="24" borderId="167" xfId="2" applyFont="1" applyFill="1" applyBorder="1" applyAlignment="1">
      <alignment horizontal="center" vertical="center"/>
    </xf>
    <xf numFmtId="0" fontId="150" fillId="20" borderId="8" xfId="0" applyFont="1" applyFill="1" applyBorder="1" applyAlignment="1">
      <alignment horizontal="center" vertical="center" wrapText="1"/>
    </xf>
    <xf numFmtId="177" fontId="151" fillId="20" borderId="8" xfId="2" applyNumberFormat="1" applyFont="1" applyFill="1" applyBorder="1" applyAlignment="1">
      <alignment horizontal="center" vertical="center" shrinkToFit="1"/>
    </xf>
    <xf numFmtId="0" fontId="6" fillId="0" borderId="0" xfId="2" applyAlignment="1">
      <alignment horizontal="left" vertical="center"/>
    </xf>
    <xf numFmtId="0" fontId="154" fillId="5" borderId="68" xfId="0" applyFont="1" applyFill="1" applyBorder="1">
      <alignment vertical="center"/>
    </xf>
    <xf numFmtId="0" fontId="154" fillId="5" borderId="0" xfId="0" applyFont="1" applyFill="1" applyAlignment="1">
      <alignment horizontal="left" vertical="center"/>
    </xf>
    <xf numFmtId="0" fontId="154" fillId="5" borderId="0" xfId="0" applyFont="1" applyFill="1">
      <alignment vertical="center"/>
    </xf>
    <xf numFmtId="176" fontId="154" fillId="5" borderId="0" xfId="0" applyNumberFormat="1" applyFont="1" applyFill="1" applyAlignment="1">
      <alignment horizontal="left" vertical="center"/>
    </xf>
    <xf numFmtId="183" fontId="154" fillId="5" borderId="0" xfId="0" applyNumberFormat="1" applyFont="1" applyFill="1" applyAlignment="1">
      <alignment horizontal="center" vertical="center"/>
    </xf>
    <xf numFmtId="0" fontId="154" fillId="5" borderId="68" xfId="0" applyFont="1" applyFill="1" applyBorder="1" applyAlignment="1">
      <alignment vertical="top"/>
    </xf>
    <xf numFmtId="0" fontId="154" fillId="5" borderId="0" xfId="0" applyFont="1" applyFill="1" applyAlignment="1">
      <alignment vertical="top"/>
    </xf>
    <xf numFmtId="14" fontId="154" fillId="5" borderId="0" xfId="0" applyNumberFormat="1" applyFont="1" applyFill="1" applyAlignment="1">
      <alignment horizontal="left" vertical="center"/>
    </xf>
    <xf numFmtId="14" fontId="154" fillId="0" borderId="0" xfId="0" applyNumberFormat="1" applyFont="1">
      <alignment vertical="center"/>
    </xf>
    <xf numFmtId="0" fontId="155" fillId="0" borderId="0" xfId="0" applyFont="1">
      <alignment vertical="center"/>
    </xf>
    <xf numFmtId="0" fontId="6" fillId="0" borderId="62" xfId="2" applyBorder="1" applyAlignment="1">
      <alignment vertical="top" wrapText="1"/>
    </xf>
    <xf numFmtId="0" fontId="8" fillId="36" borderId="135" xfId="1" applyFill="1" applyBorder="1" applyAlignment="1" applyProtection="1">
      <alignment horizontal="left" vertical="top"/>
    </xf>
    <xf numFmtId="0" fontId="6" fillId="36" borderId="158"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9"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43" fillId="0" borderId="0" xfId="17" applyFont="1" applyAlignment="1">
      <alignment vertical="top" wrapText="1"/>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83"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4"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 fillId="0" borderId="139" xfId="17" applyBorder="1" applyAlignment="1">
      <alignment horizontal="center" vertical="center" wrapText="1"/>
    </xf>
    <xf numFmtId="0" fontId="1" fillId="0" borderId="140" xfId="17" applyBorder="1" applyAlignment="1">
      <alignment horizontal="center" vertical="center"/>
    </xf>
    <xf numFmtId="0" fontId="13" fillId="0" borderId="142" xfId="2" applyFont="1" applyBorder="1" applyAlignment="1">
      <alignment horizontal="center" vertical="center" wrapText="1"/>
    </xf>
    <xf numFmtId="0" fontId="13" fillId="0" borderId="143" xfId="2" applyFont="1" applyBorder="1" applyAlignment="1">
      <alignment horizontal="center" vertical="center" wrapText="1"/>
    </xf>
    <xf numFmtId="0" fontId="13" fillId="0" borderId="17" xfId="2" applyFont="1" applyBorder="1" applyAlignment="1">
      <alignment horizontal="center" vertical="center" wrapText="1"/>
    </xf>
    <xf numFmtId="0" fontId="1" fillId="20" borderId="146"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20" borderId="8" xfId="2" applyNumberFormat="1" applyFill="1" applyBorder="1" applyAlignment="1">
      <alignment horizontal="center" vertical="center" shrinkToFit="1"/>
    </xf>
    <xf numFmtId="177" fontId="1" fillId="20"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3"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3"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3"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5"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91" fillId="5" borderId="0" xfId="2" applyFont="1" applyFill="1" applyAlignment="1">
      <alignment horizontal="center" vertical="center"/>
    </xf>
    <xf numFmtId="0" fontId="78" fillId="5" borderId="0" xfId="2" applyFont="1" applyFill="1" applyAlignment="1">
      <alignment horizontal="left" vertical="center"/>
    </xf>
    <xf numFmtId="0" fontId="1" fillId="0" borderId="0" xfId="2" applyFont="1">
      <alignment vertical="center"/>
    </xf>
    <xf numFmtId="0" fontId="50" fillId="20" borderId="184" xfId="16" applyFont="1" applyFill="1" applyBorder="1">
      <alignment vertical="center"/>
    </xf>
    <xf numFmtId="0" fontId="50" fillId="20" borderId="185" xfId="16" applyFont="1" applyFill="1" applyBorder="1">
      <alignment vertical="center"/>
    </xf>
    <xf numFmtId="0" fontId="10" fillId="20" borderId="185" xfId="16" applyFont="1" applyFill="1" applyBorder="1">
      <alignment vertical="center"/>
    </xf>
    <xf numFmtId="0" fontId="37" fillId="0" borderId="0" xfId="17" applyFont="1" applyAlignment="1">
      <alignment horizontal="left" vertical="center" indent="2"/>
    </xf>
    <xf numFmtId="0" fontId="137" fillId="26" borderId="0" xfId="0" applyFont="1" applyFill="1">
      <alignment vertical="center"/>
    </xf>
    <xf numFmtId="0" fontId="156" fillId="0" borderId="0" xfId="17" applyFont="1">
      <alignment vertical="center"/>
    </xf>
    <xf numFmtId="10" fontId="133" fillId="25" borderId="0" xfId="0" applyNumberFormat="1" applyFont="1" applyFill="1" applyAlignment="1">
      <alignment horizontal="center" vertical="center" wrapText="1"/>
    </xf>
    <xf numFmtId="3" fontId="132" fillId="25" borderId="0" xfId="0" applyNumberFormat="1" applyFont="1" applyFill="1" applyAlignment="1">
      <alignment vertical="center" wrapText="1"/>
    </xf>
    <xf numFmtId="0" fontId="1" fillId="20" borderId="0" xfId="2" applyFont="1" applyFill="1">
      <alignment vertical="center"/>
    </xf>
    <xf numFmtId="0" fontId="24" fillId="20" borderId="38" xfId="2" applyFont="1" applyFill="1" applyBorder="1" applyAlignment="1">
      <alignment horizontal="center" vertical="top" wrapText="1"/>
    </xf>
    <xf numFmtId="0" fontId="23" fillId="20" borderId="186" xfId="2" applyFont="1" applyFill="1" applyBorder="1" applyAlignment="1">
      <alignment horizontal="left" vertical="center"/>
    </xf>
    <xf numFmtId="0" fontId="23" fillId="20"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8" borderId="103" xfId="2" applyNumberFormat="1" applyFont="1" applyFill="1" applyBorder="1" applyAlignment="1">
      <alignment horizontal="center" vertical="center" wrapText="1"/>
    </xf>
    <xf numFmtId="177" fontId="13" fillId="38" borderId="8" xfId="2" applyNumberFormat="1" applyFont="1" applyFill="1" applyBorder="1" applyAlignment="1">
      <alignment horizontal="center" vertical="center" shrinkToFit="1"/>
    </xf>
    <xf numFmtId="14" fontId="26" fillId="20" borderId="0" xfId="2" applyNumberFormat="1" applyFont="1" applyFill="1" applyAlignment="1">
      <alignment horizontal="left" vertical="center"/>
    </xf>
    <xf numFmtId="0" fontId="26" fillId="20" borderId="0" xfId="19" applyFont="1" applyFill="1">
      <alignment vertical="center"/>
    </xf>
    <xf numFmtId="0" fontId="26" fillId="20" borderId="0" xfId="2" applyFont="1" applyFill="1" applyAlignment="1">
      <alignment horizontal="left" vertical="center"/>
    </xf>
    <xf numFmtId="0" fontId="41" fillId="20"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20" borderId="8" xfId="2" applyNumberFormat="1" applyFont="1" applyFill="1" applyBorder="1" applyAlignment="1">
      <alignment horizontal="center" vertical="center" shrinkToFit="1"/>
    </xf>
    <xf numFmtId="177" fontId="13" fillId="20" borderId="102" xfId="2" applyNumberFormat="1" applyFont="1" applyFill="1" applyBorder="1" applyAlignment="1">
      <alignment horizontal="center" vertical="center" wrapText="1"/>
    </xf>
    <xf numFmtId="0" fontId="13" fillId="0" borderId="187" xfId="2" applyFont="1" applyBorder="1" applyAlignment="1">
      <alignment horizontal="center" vertical="center" wrapText="1"/>
    </xf>
    <xf numFmtId="0" fontId="13" fillId="0" borderId="188" xfId="2" applyFont="1" applyBorder="1" applyAlignment="1">
      <alignment horizontal="center" vertical="center" wrapText="1"/>
    </xf>
    <xf numFmtId="0" fontId="13" fillId="0" borderId="189" xfId="2" applyFont="1" applyBorder="1" applyAlignment="1">
      <alignment horizontal="center" vertical="center" wrapText="1"/>
    </xf>
    <xf numFmtId="0" fontId="13" fillId="0" borderId="187" xfId="2" applyFont="1" applyBorder="1" applyAlignment="1">
      <alignment horizontal="center" vertical="center"/>
    </xf>
    <xf numFmtId="0" fontId="13" fillId="5" borderId="187" xfId="2" applyFont="1" applyFill="1" applyBorder="1" applyAlignment="1">
      <alignment horizontal="center" vertical="center" wrapText="1"/>
    </xf>
    <xf numFmtId="0" fontId="150" fillId="20" borderId="150" xfId="0" applyFont="1" applyFill="1" applyBorder="1" applyAlignment="1">
      <alignment horizontal="center" vertical="center" wrapText="1"/>
    </xf>
    <xf numFmtId="0" fontId="150" fillId="20" borderId="178" xfId="0" applyFont="1" applyFill="1" applyBorder="1" applyAlignment="1">
      <alignment horizontal="center" vertical="center" wrapText="1"/>
    </xf>
    <xf numFmtId="0" fontId="123" fillId="32" borderId="190" xfId="2" applyFont="1" applyFill="1" applyBorder="1" applyAlignment="1">
      <alignment horizontal="center" vertical="center" wrapText="1"/>
    </xf>
    <xf numFmtId="0" fontId="124" fillId="32" borderId="191" xfId="2" applyFont="1" applyFill="1" applyBorder="1" applyAlignment="1">
      <alignment horizontal="center" vertical="center" wrapText="1"/>
    </xf>
    <xf numFmtId="0" fontId="158" fillId="32" borderId="191" xfId="2" applyFont="1" applyFill="1" applyBorder="1" applyAlignment="1">
      <alignment horizontal="left" vertical="center"/>
    </xf>
    <xf numFmtId="0" fontId="121" fillId="32" borderId="191" xfId="2" applyFont="1" applyFill="1" applyBorder="1" applyAlignment="1">
      <alignment horizontal="center" vertical="center"/>
    </xf>
    <xf numFmtId="0" fontId="121" fillId="32" borderId="192" xfId="2" applyFont="1" applyFill="1" applyBorder="1" applyAlignment="1">
      <alignment horizontal="center" vertical="center"/>
    </xf>
    <xf numFmtId="0" fontId="103" fillId="0" borderId="131" xfId="0" applyFont="1" applyBorder="1" applyAlignment="1">
      <alignment horizontal="center" vertical="center" wrapText="1"/>
    </xf>
    <xf numFmtId="0" fontId="145" fillId="39" borderId="106" xfId="0" applyFont="1" applyFill="1" applyBorder="1" applyAlignment="1">
      <alignment horizontal="center" vertical="center" wrapText="1"/>
    </xf>
    <xf numFmtId="0" fontId="112" fillId="22" borderId="26" xfId="2" applyFont="1" applyFill="1" applyBorder="1" applyAlignment="1">
      <alignment horizontal="center" vertical="center"/>
    </xf>
    <xf numFmtId="14" fontId="112" fillId="22" borderId="27" xfId="2" applyNumberFormat="1" applyFont="1" applyFill="1" applyBorder="1" applyAlignment="1">
      <alignment horizontal="center" vertical="center"/>
    </xf>
    <xf numFmtId="0" fontId="6" fillId="20" borderId="0" xfId="2" applyFill="1" applyAlignment="1">
      <alignment vertical="center" wrapText="1"/>
    </xf>
    <xf numFmtId="0" fontId="0" fillId="25" borderId="0" xfId="0" applyFill="1" applyAlignment="1">
      <alignment horizontal="left" vertical="top"/>
    </xf>
    <xf numFmtId="3" fontId="13" fillId="20" borderId="0" xfId="0" applyNumberFormat="1" applyFont="1" applyFill="1" applyAlignment="1">
      <alignment horizontal="center" vertical="center"/>
    </xf>
    <xf numFmtId="14" fontId="108" fillId="24" borderId="168"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0" fontId="157" fillId="0" borderId="0" xfId="0" applyFont="1">
      <alignment vertical="center"/>
    </xf>
    <xf numFmtId="0" fontId="165" fillId="0" borderId="0" xfId="0" applyFont="1" applyAlignment="1">
      <alignment vertical="center" wrapText="1"/>
    </xf>
    <xf numFmtId="0" fontId="41" fillId="0" borderId="0" xfId="17" applyFont="1" applyAlignment="1">
      <alignment horizontal="center" vertical="center"/>
    </xf>
    <xf numFmtId="0" fontId="154" fillId="5" borderId="0" xfId="0" applyFont="1" applyFill="1" applyAlignment="1">
      <alignment horizontal="left" vertical="top"/>
    </xf>
    <xf numFmtId="0" fontId="167" fillId="22" borderId="175" xfId="1" applyFont="1" applyFill="1" applyBorder="1" applyAlignment="1" applyProtection="1">
      <alignment horizontal="center" vertical="center" wrapText="1"/>
    </xf>
    <xf numFmtId="0" fontId="166" fillId="20" borderId="0" xfId="17" applyFont="1" applyFill="1" applyAlignment="1">
      <alignment horizontal="left" vertical="center"/>
    </xf>
    <xf numFmtId="3" fontId="147" fillId="0" borderId="0" xfId="0" applyNumberFormat="1" applyFont="1" applyAlignment="1">
      <alignment vertical="center" wrapText="1"/>
    </xf>
    <xf numFmtId="0" fontId="111" fillId="20" borderId="0" xfId="0" applyFont="1" applyFill="1">
      <alignment vertical="center"/>
    </xf>
    <xf numFmtId="3" fontId="169" fillId="25" borderId="0" xfId="0" applyNumberFormat="1" applyFont="1" applyFill="1" applyAlignment="1">
      <alignment vertical="top" wrapText="1"/>
    </xf>
    <xf numFmtId="0" fontId="168" fillId="25" borderId="0" xfId="0" applyFont="1" applyFill="1" applyAlignment="1">
      <alignment vertical="top" wrapText="1"/>
    </xf>
    <xf numFmtId="0" fontId="170" fillId="20" borderId="0" xfId="0" applyFont="1" applyFill="1" applyAlignment="1">
      <alignment vertical="top" wrapText="1"/>
    </xf>
    <xf numFmtId="3" fontId="0" fillId="0" borderId="0" xfId="0" applyNumberFormat="1">
      <alignment vertical="center"/>
    </xf>
    <xf numFmtId="0" fontId="108" fillId="0" borderId="0" xfId="2" applyFont="1" applyAlignment="1">
      <alignment vertical="top" wrapText="1"/>
    </xf>
    <xf numFmtId="3" fontId="72" fillId="25" borderId="0" xfId="0" applyNumberFormat="1" applyFont="1" applyFill="1" applyAlignment="1">
      <alignment vertical="top" wrapText="1"/>
    </xf>
    <xf numFmtId="0" fontId="8" fillId="0" borderId="203" xfId="1" applyBorder="1" applyAlignment="1" applyProtection="1">
      <alignment vertical="center" wrapText="1"/>
    </xf>
    <xf numFmtId="0" fontId="8" fillId="0" borderId="195" xfId="1" applyFill="1" applyBorder="1" applyAlignment="1" applyProtection="1">
      <alignment vertical="center" wrapText="1"/>
    </xf>
    <xf numFmtId="180" fontId="50" fillId="12" borderId="204" xfId="17" applyNumberFormat="1" applyFont="1" applyFill="1" applyBorder="1" applyAlignment="1">
      <alignment horizontal="center" vertical="center"/>
    </xf>
    <xf numFmtId="0" fontId="108" fillId="22" borderId="9" xfId="1" applyFont="1" applyFill="1" applyBorder="1" applyAlignment="1" applyProtection="1">
      <alignment horizontal="center" vertical="center" wrapText="1"/>
    </xf>
    <xf numFmtId="0" fontId="8" fillId="0" borderId="182" xfId="1" applyBorder="1" applyAlignment="1" applyProtection="1">
      <alignment vertical="center" wrapText="1"/>
    </xf>
    <xf numFmtId="0" fontId="174" fillId="3" borderId="9" xfId="2" applyFont="1" applyFill="1" applyBorder="1" applyAlignment="1">
      <alignment horizontal="center" vertical="center"/>
    </xf>
    <xf numFmtId="0" fontId="108" fillId="0" borderId="30" xfId="1" applyFont="1" applyBorder="1" applyAlignment="1" applyProtection="1">
      <alignment horizontal="left" vertical="top" wrapText="1"/>
    </xf>
    <xf numFmtId="0" fontId="146" fillId="40" borderId="98" xfId="2" applyFont="1" applyFill="1" applyBorder="1" applyAlignment="1">
      <alignment horizontal="center" vertical="center" wrapText="1" shrinkToFit="1"/>
    </xf>
    <xf numFmtId="0" fontId="21" fillId="0" borderId="95" xfId="1" applyFont="1" applyBorder="1" applyAlignment="1" applyProtection="1">
      <alignment vertical="top" wrapText="1"/>
    </xf>
    <xf numFmtId="3" fontId="175" fillId="25" borderId="0" xfId="0" applyNumberFormat="1" applyFont="1" applyFill="1" applyAlignment="1">
      <alignment vertical="center" wrapText="1"/>
    </xf>
    <xf numFmtId="0" fontId="8" fillId="0" borderId="0" xfId="1" applyFill="1" applyAlignment="1" applyProtection="1">
      <alignment vertical="center"/>
    </xf>
    <xf numFmtId="0" fontId="21" fillId="0" borderId="130" xfId="1" applyFont="1" applyFill="1" applyBorder="1" applyAlignment="1" applyProtection="1">
      <alignment horizontal="left" vertical="top" wrapText="1"/>
    </xf>
    <xf numFmtId="0" fontId="132" fillId="25" borderId="0" xfId="0" applyFont="1" applyFill="1" applyAlignment="1">
      <alignment vertical="top" wrapText="1"/>
    </xf>
    <xf numFmtId="3" fontId="176" fillId="25" borderId="0" xfId="0" applyNumberFormat="1" applyFont="1" applyFill="1">
      <alignment vertical="center"/>
    </xf>
    <xf numFmtId="185" fontId="177" fillId="0" borderId="0" xfId="0" applyNumberFormat="1" applyFont="1" applyAlignment="1">
      <alignment horizontal="left" vertical="center"/>
    </xf>
    <xf numFmtId="0" fontId="8" fillId="20" borderId="0" xfId="1" applyFill="1" applyBorder="1" applyAlignment="1" applyProtection="1">
      <alignment vertical="center" wrapText="1"/>
    </xf>
    <xf numFmtId="14" fontId="112" fillId="22" borderId="151" xfId="2" applyNumberFormat="1" applyFont="1" applyFill="1" applyBorder="1" applyAlignment="1">
      <alignment vertical="center" shrinkToFit="1"/>
    </xf>
    <xf numFmtId="0" fontId="173" fillId="20" borderId="164" xfId="1" applyFont="1" applyFill="1" applyBorder="1" applyAlignment="1" applyProtection="1">
      <alignment horizontal="left" vertical="top" wrapText="1"/>
    </xf>
    <xf numFmtId="0" fontId="28" fillId="22" borderId="205" xfId="0" applyFont="1" applyFill="1" applyBorder="1" applyAlignment="1">
      <alignment horizontal="center" vertical="center" wrapText="1"/>
    </xf>
    <xf numFmtId="14" fontId="29" fillId="22" borderId="206" xfId="2" applyNumberFormat="1" applyFont="1" applyFill="1" applyBorder="1" applyAlignment="1">
      <alignment horizontal="center" vertical="center" shrinkToFit="1"/>
    </xf>
    <xf numFmtId="0" fontId="108" fillId="22" borderId="207" xfId="2" applyFont="1" applyFill="1" applyBorder="1">
      <alignment vertical="center"/>
    </xf>
    <xf numFmtId="0" fontId="178" fillId="0" borderId="152" xfId="0" applyFont="1" applyBorder="1" applyAlignment="1">
      <alignment horizontal="left" vertical="top" wrapText="1"/>
    </xf>
    <xf numFmtId="14" fontId="108" fillId="22" borderId="208" xfId="1" applyNumberFormat="1" applyFont="1" applyFill="1" applyBorder="1" applyAlignment="1" applyProtection="1">
      <alignment vertical="center" wrapText="1"/>
    </xf>
    <xf numFmtId="14" fontId="108" fillId="22" borderId="210" xfId="1" applyNumberFormat="1" applyFont="1" applyFill="1" applyBorder="1" applyAlignment="1" applyProtection="1">
      <alignment vertical="center" wrapText="1"/>
    </xf>
    <xf numFmtId="0" fontId="172" fillId="25" borderId="0" xfId="0" applyFont="1" applyFill="1" applyAlignment="1">
      <alignment vertical="top" wrapText="1"/>
    </xf>
    <xf numFmtId="0" fontId="179" fillId="0" borderId="171" xfId="1" applyFont="1" applyFill="1" applyBorder="1" applyAlignment="1" applyProtection="1">
      <alignment vertical="top" wrapText="1"/>
    </xf>
    <xf numFmtId="0" fontId="91" fillId="24" borderId="0" xfId="2" applyFont="1" applyFill="1">
      <alignment vertical="center"/>
    </xf>
    <xf numFmtId="56" fontId="108" fillId="22" borderId="207" xfId="2" applyNumberFormat="1" applyFont="1" applyFill="1" applyBorder="1">
      <alignment vertical="center"/>
    </xf>
    <xf numFmtId="0" fontId="0" fillId="41" borderId="0" xfId="0" applyFill="1">
      <alignment vertical="center"/>
    </xf>
    <xf numFmtId="0" fontId="8" fillId="0" borderId="0" xfId="1" applyAlignment="1" applyProtection="1">
      <alignment vertical="center"/>
    </xf>
    <xf numFmtId="14" fontId="112" fillId="22" borderId="1" xfId="2" applyNumberFormat="1" applyFont="1" applyFill="1" applyBorder="1" applyAlignment="1">
      <alignment vertical="center" wrapText="1" shrinkToFit="1"/>
    </xf>
    <xf numFmtId="0" fontId="183" fillId="0" borderId="0" xfId="0" applyFont="1" applyAlignment="1">
      <alignment horizontal="left" vertical="top" wrapText="1"/>
    </xf>
    <xf numFmtId="0" fontId="8" fillId="0" borderId="213" xfId="1" applyBorder="1" applyAlignment="1" applyProtection="1">
      <alignment vertical="center"/>
    </xf>
    <xf numFmtId="0" fontId="173" fillId="0" borderId="0" xfId="0" applyFont="1" applyAlignment="1">
      <alignment horizontal="left" vertical="top" wrapText="1"/>
    </xf>
    <xf numFmtId="0" fontId="18" fillId="22" borderId="214" xfId="2" applyFont="1" applyFill="1" applyBorder="1" applyAlignment="1">
      <alignment horizontal="center" vertical="center" wrapText="1"/>
    </xf>
    <xf numFmtId="0" fontId="184" fillId="5" borderId="17" xfId="2" applyFont="1" applyFill="1" applyBorder="1">
      <alignment vertical="center"/>
    </xf>
    <xf numFmtId="0" fontId="173" fillId="0" borderId="164" xfId="0" applyFont="1" applyBorder="1" applyAlignment="1">
      <alignment horizontal="left" vertical="top" wrapText="1"/>
    </xf>
    <xf numFmtId="0" fontId="76" fillId="0" borderId="0" xfId="0" applyFont="1">
      <alignment vertical="center"/>
    </xf>
    <xf numFmtId="0" fontId="187" fillId="5" borderId="14" xfId="2" applyFont="1" applyFill="1" applyBorder="1">
      <alignment vertical="center"/>
    </xf>
    <xf numFmtId="0" fontId="186" fillId="0" borderId="149" xfId="0" applyFont="1" applyBorder="1">
      <alignment vertical="center"/>
    </xf>
    <xf numFmtId="0" fontId="103" fillId="42" borderId="131" xfId="0" applyFont="1" applyFill="1" applyBorder="1" applyAlignment="1">
      <alignment horizontal="center" vertical="center" wrapText="1"/>
    </xf>
    <xf numFmtId="0" fontId="185" fillId="40" borderId="0" xfId="0" applyFont="1" applyFill="1" applyAlignment="1">
      <alignment horizontal="center" vertical="center" wrapText="1"/>
    </xf>
    <xf numFmtId="0" fontId="173" fillId="0" borderId="215" xfId="1" applyFont="1" applyFill="1" applyBorder="1" applyAlignment="1" applyProtection="1">
      <alignment vertical="top" wrapText="1"/>
    </xf>
    <xf numFmtId="3" fontId="132" fillId="25" borderId="217" xfId="0" applyNumberFormat="1" applyFont="1" applyFill="1" applyBorder="1" applyAlignment="1">
      <alignment horizontal="right" vertical="center" wrapText="1"/>
    </xf>
    <xf numFmtId="184" fontId="132" fillId="25" borderId="217" xfId="0" applyNumberFormat="1" applyFont="1" applyFill="1" applyBorder="1" applyAlignment="1">
      <alignment vertical="center" wrapText="1"/>
    </xf>
    <xf numFmtId="184" fontId="133" fillId="25" borderId="217" xfId="0" applyNumberFormat="1" applyFont="1" applyFill="1" applyBorder="1" applyAlignment="1">
      <alignment horizontal="center" vertical="center" wrapText="1"/>
    </xf>
    <xf numFmtId="3" fontId="152" fillId="25" borderId="0" xfId="0" applyNumberFormat="1" applyFont="1" applyFill="1" applyAlignment="1">
      <alignment vertical="center" wrapText="1"/>
    </xf>
    <xf numFmtId="177" fontId="133" fillId="25" borderId="0" xfId="0" applyNumberFormat="1" applyFont="1" applyFill="1" applyAlignment="1">
      <alignment horizontal="right" vertical="center" wrapText="1"/>
    </xf>
    <xf numFmtId="184" fontId="132" fillId="25" borderId="222" xfId="0" applyNumberFormat="1" applyFont="1" applyFill="1" applyBorder="1" applyAlignment="1">
      <alignment vertical="center" wrapText="1"/>
    </xf>
    <xf numFmtId="0" fontId="103" fillId="0" borderId="150" xfId="0" applyFont="1" applyBorder="1" applyAlignment="1">
      <alignment horizontal="center" vertical="center" wrapText="1"/>
    </xf>
    <xf numFmtId="14" fontId="13" fillId="22" borderId="1" xfId="1" applyNumberFormat="1" applyFont="1" applyFill="1" applyBorder="1" applyAlignment="1" applyProtection="1">
      <alignment horizontal="center" vertical="center" shrinkToFit="1"/>
    </xf>
    <xf numFmtId="177" fontId="13" fillId="20" borderId="224" xfId="2" applyNumberFormat="1" applyFont="1" applyFill="1" applyBorder="1" applyAlignment="1">
      <alignment horizontal="center" vertical="center" wrapText="1"/>
    </xf>
    <xf numFmtId="0" fontId="9" fillId="20" borderId="0" xfId="2" applyFont="1" applyFill="1" applyAlignment="1">
      <alignment horizontal="center" vertical="center" wrapText="1"/>
    </xf>
    <xf numFmtId="14" fontId="9" fillId="20" borderId="0" xfId="2" applyNumberFormat="1" applyFont="1" applyFill="1" applyAlignment="1">
      <alignment horizontal="center" vertical="center"/>
    </xf>
    <xf numFmtId="14" fontId="26" fillId="20" borderId="0" xfId="2" applyNumberFormat="1" applyFont="1" applyFill="1" applyAlignment="1">
      <alignment horizontal="center" vertical="center"/>
    </xf>
    <xf numFmtId="0" fontId="26" fillId="20" borderId="0" xfId="19" applyFont="1" applyFill="1" applyAlignment="1">
      <alignment horizontal="center" vertical="center"/>
    </xf>
    <xf numFmtId="0" fontId="26" fillId="20" borderId="0" xfId="19" applyFont="1" applyFill="1" applyAlignment="1">
      <alignment horizontal="center" vertical="center" wrapText="1"/>
    </xf>
    <xf numFmtId="3" fontId="132" fillId="25" borderId="217" xfId="0" applyNumberFormat="1" applyFont="1" applyFill="1" applyBorder="1">
      <alignment vertical="center"/>
    </xf>
    <xf numFmtId="3" fontId="136" fillId="25" borderId="222" xfId="0" applyNumberFormat="1" applyFont="1" applyFill="1" applyBorder="1">
      <alignment vertical="center"/>
    </xf>
    <xf numFmtId="3" fontId="136" fillId="25" borderId="0" xfId="0" applyNumberFormat="1" applyFont="1" applyFill="1" applyAlignment="1">
      <alignment horizontal="right" vertical="center"/>
    </xf>
    <xf numFmtId="3" fontId="133" fillId="25" borderId="0" xfId="0" applyNumberFormat="1" applyFont="1" applyFill="1">
      <alignment vertical="center"/>
    </xf>
    <xf numFmtId="3" fontId="136" fillId="25" borderId="0" xfId="0" applyNumberFormat="1" applyFont="1" applyFill="1" applyAlignment="1">
      <alignment vertical="center" wrapText="1"/>
    </xf>
    <xf numFmtId="184" fontId="133" fillId="25" borderId="222" xfId="0" applyNumberFormat="1" applyFont="1" applyFill="1" applyBorder="1" applyAlignment="1">
      <alignment horizontal="center" vertical="center" wrapText="1"/>
    </xf>
    <xf numFmtId="0" fontId="199" fillId="25" borderId="219" xfId="0" applyFont="1" applyFill="1" applyBorder="1" applyAlignment="1">
      <alignment horizontal="left" vertical="center" wrapText="1"/>
    </xf>
    <xf numFmtId="0" fontId="199" fillId="25" borderId="219" xfId="0" applyFont="1" applyFill="1" applyBorder="1" applyAlignment="1">
      <alignment horizontal="left" vertical="center"/>
    </xf>
    <xf numFmtId="0" fontId="199" fillId="25" borderId="219" xfId="0" applyFont="1" applyFill="1" applyBorder="1" applyAlignment="1">
      <alignment horizontal="left" vertical="center" shrinkToFit="1"/>
    </xf>
    <xf numFmtId="0" fontId="200" fillId="25" borderId="219" xfId="0" applyFont="1" applyFill="1" applyBorder="1" applyAlignment="1">
      <alignment horizontal="left" vertical="center" shrinkToFit="1"/>
    </xf>
    <xf numFmtId="0" fontId="199" fillId="25" borderId="216" xfId="0" applyFont="1" applyFill="1" applyBorder="1" applyAlignment="1">
      <alignment horizontal="left" vertical="center" wrapText="1"/>
    </xf>
    <xf numFmtId="0" fontId="198" fillId="25" borderId="219" xfId="0" applyFont="1" applyFill="1" applyBorder="1" applyAlignment="1">
      <alignment horizontal="left" vertical="center" wrapText="1"/>
    </xf>
    <xf numFmtId="184" fontId="153" fillId="43" borderId="0" xfId="0" applyNumberFormat="1" applyFont="1" applyFill="1" applyAlignment="1">
      <alignment horizontal="center" vertical="center" wrapText="1"/>
    </xf>
    <xf numFmtId="0" fontId="149" fillId="25" borderId="0" xfId="0" applyFont="1" applyFill="1" applyAlignment="1">
      <alignment vertical="top" wrapText="1"/>
    </xf>
    <xf numFmtId="0" fontId="171" fillId="20" borderId="211" xfId="0" applyFont="1" applyFill="1" applyBorder="1" applyAlignment="1">
      <alignment horizontal="left" vertical="center"/>
    </xf>
    <xf numFmtId="0" fontId="76" fillId="20" borderId="193" xfId="0" applyFont="1" applyFill="1" applyBorder="1" applyAlignment="1">
      <alignment horizontal="left" vertical="center"/>
    </xf>
    <xf numFmtId="14" fontId="76" fillId="20" borderId="193" xfId="0" applyNumberFormat="1" applyFont="1" applyFill="1" applyBorder="1" applyAlignment="1">
      <alignment horizontal="left" vertical="center"/>
    </xf>
    <xf numFmtId="14" fontId="76" fillId="20" borderId="212" xfId="0" applyNumberFormat="1" applyFont="1" applyFill="1" applyBorder="1" applyAlignment="1">
      <alignment horizontal="left" vertical="center"/>
    </xf>
    <xf numFmtId="184" fontId="207" fillId="43" borderId="0" xfId="0" applyNumberFormat="1" applyFont="1" applyFill="1" applyAlignment="1">
      <alignment horizontal="center" vertical="center" wrapText="1"/>
    </xf>
    <xf numFmtId="0" fontId="140" fillId="20" borderId="0" xfId="0" applyFont="1" applyFill="1" applyAlignment="1">
      <alignment horizontal="center" vertical="center" wrapText="1"/>
    </xf>
    <xf numFmtId="14" fontId="37" fillId="20" borderId="148" xfId="17" applyNumberFormat="1" applyFont="1" applyFill="1" applyBorder="1" applyAlignment="1">
      <alignment horizontal="center" vertical="center" wrapText="1"/>
    </xf>
    <xf numFmtId="0" fontId="37" fillId="20" borderId="147" xfId="17" applyFont="1" applyFill="1" applyBorder="1" applyAlignment="1">
      <alignment horizontal="center" vertical="center" wrapText="1"/>
    </xf>
    <xf numFmtId="14" fontId="37" fillId="20" borderId="148" xfId="17" applyNumberFormat="1" applyFont="1" applyFill="1" applyBorder="1" applyAlignment="1">
      <alignment horizontal="center" vertical="center"/>
    </xf>
    <xf numFmtId="0" fontId="1" fillId="20" borderId="147" xfId="17" applyFill="1" applyBorder="1" applyAlignment="1">
      <alignment horizontal="center" vertical="center" wrapText="1"/>
    </xf>
    <xf numFmtId="14" fontId="1" fillId="20" borderId="148" xfId="17" applyNumberFormat="1" applyFill="1" applyBorder="1" applyAlignment="1">
      <alignment horizontal="center" vertical="center"/>
    </xf>
    <xf numFmtId="0" fontId="155" fillId="5" borderId="0" xfId="0" applyFont="1" applyFill="1">
      <alignment vertical="center"/>
    </xf>
    <xf numFmtId="185" fontId="140" fillId="0" borderId="0" xfId="0" applyNumberFormat="1" applyFont="1" applyAlignment="1">
      <alignment horizontal="left" vertical="center"/>
    </xf>
    <xf numFmtId="184" fontId="125" fillId="43" borderId="0" xfId="0" applyNumberFormat="1" applyFont="1" applyFill="1" applyAlignment="1">
      <alignment horizontal="center" vertical="center" wrapText="1"/>
    </xf>
    <xf numFmtId="177" fontId="136" fillId="25" borderId="0" xfId="0" applyNumberFormat="1" applyFont="1" applyFill="1" applyAlignment="1">
      <alignment horizontal="right" vertical="center" wrapText="1"/>
    </xf>
    <xf numFmtId="184" fontId="133" fillId="25" borderId="220" xfId="0" applyNumberFormat="1" applyFont="1" applyFill="1" applyBorder="1" applyAlignment="1">
      <alignment vertical="center" wrapText="1"/>
    </xf>
    <xf numFmtId="0" fontId="209" fillId="30" borderId="225" xfId="0" applyFont="1" applyFill="1" applyBorder="1" applyAlignment="1">
      <alignment horizontal="left" vertical="center"/>
    </xf>
    <xf numFmtId="3" fontId="202" fillId="30" borderId="0" xfId="0" applyNumberFormat="1" applyFont="1" applyFill="1" applyAlignment="1">
      <alignment vertical="center" wrapText="1"/>
    </xf>
    <xf numFmtId="184" fontId="203" fillId="30" borderId="0" xfId="0" applyNumberFormat="1" applyFont="1" applyFill="1" applyAlignment="1">
      <alignment vertical="center" wrapText="1"/>
    </xf>
    <xf numFmtId="177" fontId="204" fillId="30" borderId="0" xfId="0" applyNumberFormat="1" applyFont="1" applyFill="1">
      <alignment vertical="center"/>
    </xf>
    <xf numFmtId="184" fontId="205" fillId="30" borderId="0" xfId="0" applyNumberFormat="1" applyFont="1" applyFill="1" applyAlignment="1">
      <alignment horizontal="center" vertical="center" wrapText="1"/>
    </xf>
    <xf numFmtId="184" fontId="125" fillId="30" borderId="226" xfId="0" applyNumberFormat="1" applyFont="1" applyFill="1" applyBorder="1" applyAlignment="1">
      <alignment vertical="center" wrapText="1"/>
    </xf>
    <xf numFmtId="0" fontId="201" fillId="25" borderId="219" xfId="0" applyFont="1" applyFill="1" applyBorder="1" applyAlignment="1">
      <alignment horizontal="left" vertical="center" shrinkToFit="1"/>
    </xf>
    <xf numFmtId="177" fontId="190" fillId="25" borderId="222" xfId="0" applyNumberFormat="1" applyFont="1" applyFill="1" applyBorder="1">
      <alignment vertical="center"/>
    </xf>
    <xf numFmtId="184" fontId="133" fillId="25" borderId="223" xfId="0" applyNumberFormat="1" applyFont="1" applyFill="1" applyBorder="1" applyAlignment="1">
      <alignment vertical="center" wrapText="1"/>
    </xf>
    <xf numFmtId="184" fontId="133" fillId="25" borderId="218" xfId="0" applyNumberFormat="1" applyFont="1" applyFill="1" applyBorder="1" applyAlignment="1">
      <alignment vertical="center" wrapText="1"/>
    </xf>
    <xf numFmtId="0" fontId="200" fillId="25" borderId="219" xfId="0" applyFont="1" applyFill="1" applyBorder="1" applyAlignment="1">
      <alignment horizontal="left" vertical="center" wrapText="1"/>
    </xf>
    <xf numFmtId="0" fontId="210" fillId="25" borderId="219" xfId="0" applyFont="1" applyFill="1" applyBorder="1" applyAlignment="1">
      <alignment horizontal="left" vertical="center" shrinkToFit="1"/>
    </xf>
    <xf numFmtId="0" fontId="211" fillId="25" borderId="221" xfId="0" applyFont="1" applyFill="1" applyBorder="1" applyAlignment="1">
      <alignment horizontal="left" vertical="center"/>
    </xf>
    <xf numFmtId="0" fontId="156" fillId="0" borderId="0" xfId="17" applyFont="1" applyAlignment="1">
      <alignment horizontal="left" vertical="center"/>
    </xf>
    <xf numFmtId="0" fontId="0" fillId="39" borderId="0" xfId="0" applyFill="1">
      <alignment vertical="center"/>
    </xf>
    <xf numFmtId="0" fontId="188" fillId="39" borderId="0" xfId="0" applyFont="1" applyFill="1">
      <alignment vertical="center"/>
    </xf>
    <xf numFmtId="0" fontId="189" fillId="39" borderId="0" xfId="0" applyFont="1" applyFill="1">
      <alignment vertical="center"/>
    </xf>
    <xf numFmtId="0" fontId="181" fillId="39" borderId="0" xfId="0" applyFont="1" applyFill="1">
      <alignment vertical="center"/>
    </xf>
    <xf numFmtId="0" fontId="182" fillId="39" borderId="0" xfId="1" applyFont="1" applyFill="1" applyAlignment="1" applyProtection="1">
      <alignment vertical="center"/>
    </xf>
    <xf numFmtId="0" fontId="171" fillId="20" borderId="230" xfId="0" applyFont="1" applyFill="1" applyBorder="1" applyAlignment="1">
      <alignment horizontal="left" vertical="center"/>
    </xf>
    <xf numFmtId="14" fontId="76" fillId="20" borderId="231" xfId="0" applyNumberFormat="1" applyFont="1" applyFill="1" applyBorder="1" applyAlignment="1">
      <alignment horizontal="left" vertical="center"/>
    </xf>
    <xf numFmtId="0" fontId="6" fillId="0" borderId="0" xfId="4"/>
    <xf numFmtId="0" fontId="218" fillId="0" borderId="215" xfId="1" applyFont="1" applyFill="1" applyBorder="1" applyAlignment="1" applyProtection="1">
      <alignment vertical="top" wrapText="1"/>
    </xf>
    <xf numFmtId="177" fontId="1" fillId="20" borderId="232" xfId="2" applyNumberFormat="1" applyFont="1" applyFill="1" applyBorder="1" applyAlignment="1">
      <alignment horizontal="center" vertical="center" wrapText="1"/>
    </xf>
    <xf numFmtId="0" fontId="23" fillId="20" borderId="233" xfId="2" applyFont="1" applyFill="1" applyBorder="1" applyAlignment="1">
      <alignment horizontal="left" vertical="center"/>
    </xf>
    <xf numFmtId="0" fontId="23" fillId="20" borderId="8" xfId="2" applyFont="1" applyFill="1" applyBorder="1" applyAlignment="1">
      <alignment horizontal="left" vertical="center"/>
    </xf>
    <xf numFmtId="177" fontId="163" fillId="20" borderId="8" xfId="2" applyNumberFormat="1" applyFont="1" applyFill="1" applyBorder="1" applyAlignment="1">
      <alignment horizontal="center" vertical="center" shrinkToFit="1"/>
    </xf>
    <xf numFmtId="177" fontId="164" fillId="20"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20" borderId="17" xfId="2" applyFont="1" applyFill="1" applyBorder="1" applyAlignment="1">
      <alignment horizontal="left" vertical="center"/>
    </xf>
    <xf numFmtId="177" fontId="12" fillId="20" borderId="53" xfId="2" applyNumberFormat="1" applyFont="1" applyFill="1" applyBorder="1" applyAlignment="1">
      <alignment horizontal="center" vertical="center" shrinkToFit="1"/>
    </xf>
    <xf numFmtId="177" fontId="23" fillId="22" borderId="53" xfId="2" applyNumberFormat="1" applyFont="1" applyFill="1" applyBorder="1" applyAlignment="1">
      <alignment horizontal="center" vertical="center" shrinkToFit="1"/>
    </xf>
    <xf numFmtId="0" fontId="219" fillId="20" borderId="235" xfId="2" applyFont="1" applyFill="1" applyBorder="1" applyAlignment="1">
      <alignment horizontal="center" vertical="center"/>
    </xf>
    <xf numFmtId="177" fontId="219" fillId="20" borderId="235" xfId="2" applyNumberFormat="1" applyFont="1" applyFill="1" applyBorder="1" applyAlignment="1">
      <alignment horizontal="center" vertical="center" shrinkToFit="1"/>
    </xf>
    <xf numFmtId="0" fontId="220" fillId="0" borderId="235" xfId="0" applyFont="1" applyBorder="1" applyAlignment="1">
      <alignment horizontal="center" vertical="center" wrapText="1"/>
    </xf>
    <xf numFmtId="177" fontId="13" fillId="20" borderId="235" xfId="2" applyNumberFormat="1" applyFont="1" applyFill="1" applyBorder="1" applyAlignment="1">
      <alignment horizontal="center" vertical="center" wrapText="1"/>
    </xf>
    <xf numFmtId="0" fontId="219" fillId="20" borderId="10" xfId="2" applyFont="1" applyFill="1" applyBorder="1" applyAlignment="1">
      <alignment horizontal="center" vertical="center"/>
    </xf>
    <xf numFmtId="177" fontId="219" fillId="20" borderId="10" xfId="2" applyNumberFormat="1" applyFont="1" applyFill="1" applyBorder="1" applyAlignment="1">
      <alignment horizontal="center" vertical="center" shrinkToFit="1"/>
    </xf>
    <xf numFmtId="177" fontId="10" fillId="20" borderId="10" xfId="2" applyNumberFormat="1" applyFont="1" applyFill="1" applyBorder="1" applyAlignment="1">
      <alignment horizontal="center" vertical="center" wrapText="1"/>
    </xf>
    <xf numFmtId="177" fontId="23" fillId="20" borderId="234" xfId="2" applyNumberFormat="1" applyFont="1" applyFill="1" applyBorder="1" applyAlignment="1">
      <alignment horizontal="center" vertical="center" shrinkToFit="1"/>
    </xf>
    <xf numFmtId="177" fontId="1" fillId="20" borderId="234" xfId="2" applyNumberFormat="1" applyFont="1" applyFill="1" applyBorder="1" applyAlignment="1">
      <alignment horizontal="center" vertical="center" wrapText="1"/>
    </xf>
    <xf numFmtId="0" fontId="23" fillId="20" borderId="234" xfId="2" applyFont="1" applyFill="1" applyBorder="1" applyAlignment="1">
      <alignment horizontal="center" vertical="center" wrapText="1"/>
    </xf>
    <xf numFmtId="0" fontId="6" fillId="0" borderId="234" xfId="2" applyBorder="1">
      <alignment vertical="center"/>
    </xf>
    <xf numFmtId="0" fontId="6" fillId="0" borderId="234" xfId="2" applyBorder="1" applyAlignment="1">
      <alignment horizontal="center" vertical="center"/>
    </xf>
    <xf numFmtId="0" fontId="24" fillId="24" borderId="7" xfId="2" applyFont="1" applyFill="1" applyBorder="1" applyAlignment="1">
      <alignment horizontal="center" vertical="top" wrapText="1"/>
    </xf>
    <xf numFmtId="177" fontId="1" fillId="24" borderId="38" xfId="2" applyNumberFormat="1" applyFont="1" applyFill="1" applyBorder="1" applyAlignment="1">
      <alignment horizontal="center" vertical="center" wrapText="1"/>
    </xf>
    <xf numFmtId="0" fontId="24" fillId="24" borderId="7" xfId="2" applyFont="1" applyFill="1" applyBorder="1" applyAlignment="1">
      <alignment horizontal="center" vertical="center" wrapText="1"/>
    </xf>
    <xf numFmtId="0" fontId="8" fillId="0" borderId="27" xfId="1" applyBorder="1" applyAlignment="1" applyProtection="1">
      <alignment vertical="center"/>
    </xf>
    <xf numFmtId="0" fontId="108" fillId="0" borderId="202" xfId="2" applyFont="1" applyBorder="1" applyAlignment="1">
      <alignment horizontal="left" vertical="top" wrapText="1"/>
    </xf>
    <xf numFmtId="14" fontId="191" fillId="20" borderId="148" xfId="0" applyNumberFormat="1" applyFont="1" applyFill="1" applyBorder="1" applyAlignment="1">
      <alignment horizontal="center" vertical="center"/>
    </xf>
    <xf numFmtId="0" fontId="76" fillId="20" borderId="0" xfId="0" applyFont="1" applyFill="1" applyAlignment="1">
      <alignment horizontal="center" vertical="center"/>
    </xf>
    <xf numFmtId="0" fontId="119" fillId="20" borderId="0" xfId="0" applyFont="1" applyFill="1" applyAlignment="1">
      <alignment vertical="center" wrapText="1"/>
    </xf>
    <xf numFmtId="185" fontId="140" fillId="0" borderId="0" xfId="0" applyNumberFormat="1" applyFont="1">
      <alignment vertical="center"/>
    </xf>
    <xf numFmtId="0" fontId="222" fillId="25" borderId="227" xfId="0" applyFont="1" applyFill="1" applyBorder="1" applyAlignment="1">
      <alignment vertical="center" wrapText="1"/>
    </xf>
    <xf numFmtId="177" fontId="221" fillId="25" borderId="228" xfId="0" applyNumberFormat="1" applyFont="1" applyFill="1" applyBorder="1" applyAlignment="1">
      <alignment vertical="center" wrapText="1"/>
    </xf>
    <xf numFmtId="184" fontId="221" fillId="25" borderId="228" xfId="0" applyNumberFormat="1" applyFont="1" applyFill="1" applyBorder="1" applyAlignment="1">
      <alignment vertical="center" wrapText="1"/>
    </xf>
    <xf numFmtId="3" fontId="221" fillId="25" borderId="228" xfId="0" applyNumberFormat="1" applyFont="1" applyFill="1" applyBorder="1" applyAlignment="1">
      <alignment vertical="center" wrapText="1"/>
    </xf>
    <xf numFmtId="184" fontId="221" fillId="25" borderId="229" xfId="0" applyNumberFormat="1" applyFont="1" applyFill="1" applyBorder="1" applyAlignment="1">
      <alignment vertical="center" wrapText="1"/>
    </xf>
    <xf numFmtId="0" fontId="8" fillId="0" borderId="194" xfId="1" applyBorder="1" applyAlignment="1" applyProtection="1">
      <alignment vertical="center"/>
    </xf>
    <xf numFmtId="0" fontId="224" fillId="22" borderId="0" xfId="0" applyFont="1" applyFill="1" applyAlignment="1">
      <alignment horizontal="center" vertical="center" wrapText="1"/>
    </xf>
    <xf numFmtId="0" fontId="228" fillId="0" borderId="0" xfId="0" applyFont="1" applyAlignment="1">
      <alignment vertical="top" wrapText="1"/>
    </xf>
    <xf numFmtId="0" fontId="118" fillId="20" borderId="0" xfId="0" applyFont="1" applyFill="1" applyAlignment="1">
      <alignment horizontal="center" vertical="center"/>
    </xf>
    <xf numFmtId="0" fontId="103" fillId="45" borderId="131" xfId="0" applyFont="1" applyFill="1" applyBorder="1" applyAlignment="1">
      <alignment horizontal="center" vertical="center" wrapText="1"/>
    </xf>
    <xf numFmtId="184" fontId="125" fillId="46" borderId="228" xfId="0" applyNumberFormat="1" applyFont="1" applyFill="1" applyBorder="1" applyAlignment="1">
      <alignment horizontal="center" vertical="center" wrapText="1"/>
    </xf>
    <xf numFmtId="0" fontId="6" fillId="0" borderId="0" xfId="4" applyAlignment="1">
      <alignment vertical="center"/>
    </xf>
    <xf numFmtId="0" fontId="17" fillId="5" borderId="0" xfId="4" applyFont="1" applyFill="1"/>
    <xf numFmtId="185" fontId="181" fillId="0" borderId="0" xfId="0" applyNumberFormat="1" applyFont="1">
      <alignment vertical="center"/>
    </xf>
    <xf numFmtId="0" fontId="8" fillId="0" borderId="238" xfId="1" applyBorder="1" applyAlignment="1" applyProtection="1">
      <alignment horizontal="left" vertical="center"/>
    </xf>
    <xf numFmtId="0" fontId="233" fillId="0" borderId="209" xfId="1" applyFont="1" applyFill="1" applyBorder="1" applyAlignment="1" applyProtection="1">
      <alignment vertical="top" wrapText="1"/>
    </xf>
    <xf numFmtId="0" fontId="174" fillId="3" borderId="9" xfId="2" applyFont="1" applyFill="1" applyBorder="1" applyAlignment="1">
      <alignment horizontal="center" vertical="center" wrapText="1"/>
    </xf>
    <xf numFmtId="0" fontId="167" fillId="34" borderId="237" xfId="1" applyFont="1" applyFill="1" applyBorder="1" applyAlignment="1" applyProtection="1">
      <alignment horizontal="center" vertical="center" wrapText="1"/>
    </xf>
    <xf numFmtId="0" fontId="142" fillId="20" borderId="0" xfId="1" applyFont="1" applyFill="1" applyAlignment="1" applyProtection="1">
      <alignment horizontal="center" vertical="center" wrapText="1"/>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54" fillId="5" borderId="0" xfId="0" applyFont="1" applyFill="1" applyAlignment="1">
      <alignment horizontal="left" vertical="center" wrapText="1"/>
    </xf>
    <xf numFmtId="0" fontId="154" fillId="5" borderId="70" xfId="0" applyFont="1" applyFill="1" applyBorder="1" applyAlignment="1">
      <alignment horizontal="left" vertical="center" wrapText="1"/>
    </xf>
    <xf numFmtId="0" fontId="154" fillId="5" borderId="0" xfId="0" applyFont="1" applyFill="1" applyAlignment="1">
      <alignment horizontal="left" vertical="center"/>
    </xf>
    <xf numFmtId="0" fontId="154" fillId="5" borderId="0" xfId="0" applyFont="1" applyFill="1" applyAlignment="1">
      <alignment horizontal="left" vertical="top" wrapText="1"/>
    </xf>
    <xf numFmtId="0" fontId="8" fillId="0" borderId="0" xfId="1" applyAlignment="1" applyProtection="1">
      <alignment horizontal="center" vertical="center" wrapText="1"/>
    </xf>
    <xf numFmtId="0" fontId="157" fillId="39" borderId="0" xfId="0" applyFont="1" applyFill="1" applyAlignment="1">
      <alignment horizontal="left" vertical="top" wrapText="1"/>
    </xf>
    <xf numFmtId="0" fontId="208" fillId="39" borderId="0" xfId="0" applyFont="1" applyFill="1" applyAlignment="1">
      <alignment horizontal="center" vertical="center" wrapText="1"/>
    </xf>
    <xf numFmtId="0" fontId="217" fillId="39" borderId="0" xfId="0" applyFont="1" applyFill="1" applyAlignment="1">
      <alignment horizontal="center" vertical="center" wrapText="1"/>
    </xf>
    <xf numFmtId="0" fontId="0" fillId="39" borderId="0" xfId="0" applyFill="1" applyAlignment="1">
      <alignment horizontal="center" vertical="center"/>
    </xf>
    <xf numFmtId="0" fontId="10" fillId="6" borderId="144" xfId="17" applyFont="1" applyFill="1" applyBorder="1" applyAlignment="1">
      <alignment horizontal="left" vertical="center" wrapText="1"/>
    </xf>
    <xf numFmtId="0" fontId="10" fillId="6" borderId="141" xfId="17" applyFont="1" applyFill="1" applyBorder="1" applyAlignment="1">
      <alignment horizontal="left" vertical="center" wrapText="1"/>
    </xf>
    <xf numFmtId="0" fontId="10" fillId="6" borderId="145" xfId="17" applyFont="1" applyFill="1" applyBorder="1" applyAlignment="1">
      <alignment horizontal="left" vertical="center" wrapText="1"/>
    </xf>
    <xf numFmtId="0" fontId="37" fillId="20" borderId="179" xfId="17" applyFont="1" applyFill="1" applyBorder="1" applyAlignment="1">
      <alignment horizontal="left" vertical="top" wrapText="1"/>
    </xf>
    <xf numFmtId="0" fontId="37" fillId="20" borderId="180" xfId="17" applyFont="1" applyFill="1" applyBorder="1" applyAlignment="1">
      <alignment horizontal="left" vertical="top" wrapText="1"/>
    </xf>
    <xf numFmtId="0" fontId="37" fillId="20" borderId="181"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1" fillId="0" borderId="78" xfId="17" applyBorder="1" applyAlignment="1">
      <alignment horizontal="center" vertical="center"/>
    </xf>
    <xf numFmtId="0" fontId="38" fillId="0" borderId="79" xfId="17" applyFont="1" applyBorder="1" applyAlignment="1">
      <alignment horizontal="center" vertical="center" wrapText="1"/>
    </xf>
    <xf numFmtId="0" fontId="38" fillId="0" borderId="44" xfId="17" applyFont="1" applyBorder="1" applyAlignment="1">
      <alignment horizontal="center" vertical="center" wrapText="1"/>
    </xf>
    <xf numFmtId="0" fontId="34" fillId="18" borderId="0" xfId="17" applyFont="1" applyFill="1" applyAlignment="1">
      <alignment horizontal="center" vertical="center"/>
    </xf>
    <xf numFmtId="179" fontId="11" fillId="0" borderId="80" xfId="17" applyNumberFormat="1" applyFont="1" applyBorder="1" applyAlignment="1">
      <alignment horizontal="center" vertical="center" shrinkToFit="1"/>
    </xf>
    <xf numFmtId="179" fontId="11" fillId="0" borderId="81" xfId="17" applyNumberFormat="1" applyFont="1" applyBorder="1" applyAlignment="1">
      <alignment horizontal="center" vertical="center" shrinkToFit="1"/>
    </xf>
    <xf numFmtId="0" fontId="48" fillId="0" borderId="82" xfId="17" applyFont="1" applyBorder="1" applyAlignment="1">
      <alignment horizontal="center" vertical="center"/>
    </xf>
    <xf numFmtId="0" fontId="48" fillId="0" borderId="83" xfId="17" applyFont="1" applyBorder="1" applyAlignment="1">
      <alignment horizontal="center" vertical="center"/>
    </xf>
    <xf numFmtId="0" fontId="37" fillId="11" borderId="84" xfId="18" applyFont="1" applyFill="1" applyBorder="1" applyAlignment="1">
      <alignment horizontal="center" vertical="center"/>
    </xf>
    <xf numFmtId="0" fontId="37" fillId="11" borderId="85" xfId="18" applyFont="1" applyFill="1" applyBorder="1" applyAlignment="1">
      <alignment horizontal="center" vertical="center"/>
    </xf>
    <xf numFmtId="0" fontId="12" fillId="0" borderId="132" xfId="17" applyFont="1" applyBorder="1" applyAlignment="1">
      <alignment horizontal="center" vertical="center" wrapText="1"/>
    </xf>
    <xf numFmtId="0" fontId="12" fillId="0" borderId="133" xfId="17" applyFont="1" applyBorder="1" applyAlignment="1">
      <alignment horizontal="center" vertical="center" wrapText="1"/>
    </xf>
    <xf numFmtId="0" fontId="12" fillId="0" borderId="134" xfId="17" applyFont="1" applyBorder="1" applyAlignment="1">
      <alignment horizontal="center" vertical="center" wrapText="1"/>
    </xf>
    <xf numFmtId="0" fontId="55" fillId="0" borderId="136" xfId="17" applyFont="1" applyBorder="1" applyAlignment="1">
      <alignment horizontal="center" vertical="center"/>
    </xf>
    <xf numFmtId="0" fontId="55" fillId="0" borderId="137" xfId="17" applyFont="1" applyBorder="1" applyAlignment="1">
      <alignment horizontal="center" vertical="center"/>
    </xf>
    <xf numFmtId="0" fontId="55" fillId="0" borderId="138" xfId="17" applyFont="1" applyBorder="1" applyAlignment="1">
      <alignment horizontal="center" vertical="center"/>
    </xf>
    <xf numFmtId="0" fontId="160" fillId="20" borderId="179" xfId="17" applyFont="1" applyFill="1" applyBorder="1" applyAlignment="1">
      <alignment horizontal="left" vertical="top" wrapText="1"/>
    </xf>
    <xf numFmtId="0" fontId="160" fillId="20" borderId="180" xfId="17" applyFont="1" applyFill="1" applyBorder="1" applyAlignment="1">
      <alignment horizontal="left" vertical="top" wrapText="1"/>
    </xf>
    <xf numFmtId="0" fontId="160" fillId="20" borderId="181" xfId="17" applyFont="1" applyFill="1" applyBorder="1" applyAlignment="1">
      <alignment horizontal="left" vertical="top" wrapText="1"/>
    </xf>
    <xf numFmtId="0" fontId="37" fillId="20" borderId="236" xfId="17" applyFont="1" applyFill="1" applyBorder="1" applyAlignment="1">
      <alignment horizontal="left" vertical="top" wrapText="1"/>
    </xf>
    <xf numFmtId="0" fontId="37" fillId="20" borderId="147" xfId="17" applyFont="1" applyFill="1" applyBorder="1" applyAlignment="1">
      <alignment horizontal="left" vertical="top" wrapText="1"/>
    </xf>
    <xf numFmtId="0" fontId="13" fillId="20" borderId="179" xfId="2" applyFont="1" applyFill="1" applyBorder="1" applyAlignment="1">
      <alignment horizontal="left" vertical="top" wrapText="1"/>
    </xf>
    <xf numFmtId="0" fontId="13" fillId="20" borderId="180" xfId="2" applyFont="1" applyFill="1" applyBorder="1" applyAlignment="1">
      <alignment horizontal="left" vertical="top" wrapText="1"/>
    </xf>
    <xf numFmtId="0" fontId="13" fillId="20" borderId="181" xfId="2" applyFont="1" applyFill="1" applyBorder="1" applyAlignment="1">
      <alignment horizontal="left" vertical="top" wrapText="1"/>
    </xf>
    <xf numFmtId="0" fontId="60" fillId="13" borderId="58" xfId="17" applyFont="1" applyFill="1" applyBorder="1" applyAlignment="1">
      <alignment horizontal="right" vertical="center" wrapText="1"/>
    </xf>
    <xf numFmtId="0" fontId="61" fillId="13" borderId="58" xfId="0" applyFont="1" applyFill="1" applyBorder="1" applyAlignment="1">
      <alignment horizontal="right" vertical="center"/>
    </xf>
    <xf numFmtId="0" fontId="0" fillId="13" borderId="58" xfId="0" applyFill="1" applyBorder="1" applyAlignment="1">
      <alignment horizontal="right" vertical="center"/>
    </xf>
    <xf numFmtId="180" fontId="60" fillId="13" borderId="58" xfId="17" applyNumberFormat="1" applyFont="1" applyFill="1" applyBorder="1" applyAlignment="1">
      <alignment horizontal="center" vertical="center" wrapText="1"/>
    </xf>
    <xf numFmtId="180" fontId="0" fillId="13" borderId="58" xfId="0" applyNumberFormat="1" applyFill="1" applyBorder="1" applyAlignment="1">
      <alignment horizontal="center" vertical="center" wrapText="1"/>
    </xf>
    <xf numFmtId="0" fontId="62" fillId="14" borderId="59" xfId="17" applyFont="1" applyFill="1" applyBorder="1" applyAlignment="1">
      <alignment horizontal="center" vertical="center" wrapText="1"/>
    </xf>
    <xf numFmtId="0" fontId="63" fillId="14"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9" borderId="118" xfId="16" applyFont="1" applyFill="1" applyBorder="1" applyAlignment="1">
      <alignment horizontal="center" vertical="center"/>
    </xf>
    <xf numFmtId="0" fontId="67" fillId="19" borderId="123" xfId="16" applyFont="1" applyFill="1" applyBorder="1" applyAlignment="1">
      <alignment horizontal="center" vertical="center"/>
    </xf>
    <xf numFmtId="0" fontId="67" fillId="19" borderId="125" xfId="16" applyFont="1" applyFill="1" applyBorder="1" applyAlignment="1">
      <alignment horizontal="center" vertical="center"/>
    </xf>
    <xf numFmtId="0" fontId="68" fillId="2" borderId="119" xfId="16" applyFont="1" applyFill="1" applyBorder="1" applyAlignment="1">
      <alignment vertical="center" wrapText="1"/>
    </xf>
    <xf numFmtId="0" fontId="68" fillId="2" borderId="120" xfId="16" applyFont="1" applyFill="1" applyBorder="1" applyAlignment="1">
      <alignment vertical="center" wrapText="1"/>
    </xf>
    <xf numFmtId="0" fontId="68" fillId="2" borderId="121" xfId="16" applyFont="1" applyFill="1" applyBorder="1" applyAlignment="1">
      <alignment vertical="center" wrapText="1"/>
    </xf>
    <xf numFmtId="0" fontId="68" fillId="2" borderId="100" xfId="16" applyFont="1" applyFill="1" applyBorder="1" applyAlignment="1">
      <alignment vertical="center" wrapText="1"/>
    </xf>
    <xf numFmtId="0" fontId="68" fillId="2" borderId="0" xfId="16" applyFont="1" applyFill="1" applyAlignment="1">
      <alignment vertical="center" wrapText="1"/>
    </xf>
    <xf numFmtId="0" fontId="68" fillId="2" borderId="101"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19"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68" fillId="2" borderId="122" xfId="16" applyFont="1" applyFill="1" applyBorder="1" applyAlignment="1">
      <alignment horizontal="left" vertical="center" wrapText="1"/>
    </xf>
    <xf numFmtId="0" fontId="68" fillId="2" borderId="100"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4"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9" borderId="72" xfId="17" applyFont="1" applyFill="1" applyBorder="1" applyAlignment="1">
      <alignment horizontal="center" vertical="center" wrapText="1"/>
    </xf>
    <xf numFmtId="0" fontId="58" fillId="17" borderId="72" xfId="17" applyFont="1" applyFill="1" applyBorder="1" applyAlignment="1">
      <alignment horizontal="center" vertical="center" wrapText="1"/>
    </xf>
    <xf numFmtId="0" fontId="0" fillId="17" borderId="72" xfId="0"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68" fillId="3" borderId="75" xfId="17" applyFont="1"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5" xfId="17" applyNumberFormat="1" applyFont="1" applyFill="1" applyBorder="1" applyAlignment="1">
      <alignment horizontal="center" vertical="center" wrapText="1"/>
    </xf>
    <xf numFmtId="0" fontId="104" fillId="20" borderId="0" xfId="0" applyFont="1" applyFill="1" applyAlignment="1">
      <alignment horizontal="left" vertical="center"/>
    </xf>
    <xf numFmtId="0" fontId="79" fillId="0" borderId="108" xfId="0" applyFont="1" applyBorder="1" applyAlignment="1">
      <alignment horizontal="left" vertical="center"/>
    </xf>
    <xf numFmtId="0" fontId="79" fillId="20" borderId="108" xfId="0" applyFont="1" applyFill="1" applyBorder="1" applyAlignment="1">
      <alignment horizontal="left" vertical="center"/>
    </xf>
    <xf numFmtId="0" fontId="143" fillId="20" borderId="0" xfId="0" applyFont="1" applyFill="1" applyAlignment="1">
      <alignment horizontal="left" vertical="top" wrapText="1"/>
    </xf>
    <xf numFmtId="0" fontId="105" fillId="31" borderId="0" xfId="0" applyFont="1" applyFill="1" applyAlignment="1">
      <alignment horizontal="left" vertical="center" wrapText="1"/>
    </xf>
    <xf numFmtId="0" fontId="79" fillId="23" borderId="109" xfId="0" applyFont="1" applyFill="1" applyBorder="1" applyAlignment="1">
      <alignment horizontal="left" vertical="center"/>
    </xf>
    <xf numFmtId="0" fontId="79" fillId="23" borderId="110" xfId="0" applyFont="1" applyFill="1" applyBorder="1" applyAlignment="1">
      <alignment horizontal="left" vertical="center"/>
    </xf>
    <xf numFmtId="0" fontId="79" fillId="23" borderId="111" xfId="0" applyFont="1" applyFill="1" applyBorder="1" applyAlignment="1">
      <alignment horizontal="left" vertical="center"/>
    </xf>
    <xf numFmtId="0" fontId="107" fillId="24" borderId="109" xfId="0" applyFont="1" applyFill="1" applyBorder="1" applyAlignment="1">
      <alignment horizontal="left" vertical="center"/>
    </xf>
    <xf numFmtId="0" fontId="107" fillId="24" borderId="110" xfId="0" applyFont="1" applyFill="1" applyBorder="1" applyAlignment="1">
      <alignment horizontal="left" vertical="center"/>
    </xf>
    <xf numFmtId="0" fontId="107" fillId="24" borderId="111" xfId="0" applyFont="1" applyFill="1" applyBorder="1" applyAlignment="1">
      <alignment horizontal="left" vertical="center"/>
    </xf>
    <xf numFmtId="0" fontId="79" fillId="23" borderId="112" xfId="0" applyFont="1" applyFill="1" applyBorder="1" applyAlignment="1">
      <alignment horizontal="left" vertical="center"/>
    </xf>
    <xf numFmtId="0" fontId="79" fillId="23" borderId="113" xfId="0" applyFont="1" applyFill="1" applyBorder="1" applyAlignment="1">
      <alignment horizontal="left" vertical="center"/>
    </xf>
    <xf numFmtId="0" fontId="79" fillId="23" borderId="114" xfId="0" applyFont="1" applyFill="1" applyBorder="1" applyAlignment="1">
      <alignment horizontal="left" vertical="center"/>
    </xf>
    <xf numFmtId="0" fontId="79" fillId="23" borderId="117" xfId="0" applyFont="1" applyFill="1" applyBorder="1" applyAlignment="1">
      <alignment horizontal="left" vertical="center"/>
    </xf>
    <xf numFmtId="0" fontId="79" fillId="23" borderId="115" xfId="0" applyFont="1" applyFill="1" applyBorder="1" applyAlignment="1">
      <alignment horizontal="left" vertical="center"/>
    </xf>
    <xf numFmtId="0" fontId="79" fillId="23" borderId="116" xfId="0" applyFont="1" applyFill="1" applyBorder="1" applyAlignment="1">
      <alignment horizontal="left" vertical="center"/>
    </xf>
    <xf numFmtId="0" fontId="81" fillId="0" borderId="106" xfId="0" applyFont="1" applyBorder="1" applyAlignment="1">
      <alignment horizontal="justify" vertical="center" wrapText="1"/>
    </xf>
    <xf numFmtId="0" fontId="81" fillId="0" borderId="107" xfId="0" applyFont="1" applyBorder="1" applyAlignment="1">
      <alignment horizontal="justify" vertical="center" wrapText="1"/>
    </xf>
    <xf numFmtId="0" fontId="79" fillId="0" borderId="106" xfId="0" applyFont="1" applyBorder="1" applyAlignment="1">
      <alignment horizontal="justify" vertical="center" wrapText="1"/>
    </xf>
    <xf numFmtId="0" fontId="79" fillId="0" borderId="107" xfId="0" applyFont="1" applyBorder="1" applyAlignment="1">
      <alignment horizontal="justify" vertical="center" wrapText="1"/>
    </xf>
    <xf numFmtId="0" fontId="137" fillId="26" borderId="0" xfId="0" applyFont="1" applyFill="1" applyAlignment="1">
      <alignment horizontal="left" vertical="center" wrapText="1"/>
    </xf>
    <xf numFmtId="0" fontId="134" fillId="24" borderId="0" xfId="0" applyFont="1" applyFill="1" applyAlignment="1">
      <alignment horizontal="left" vertical="center"/>
    </xf>
    <xf numFmtId="0" fontId="135" fillId="24" borderId="0" xfId="1" applyFont="1" applyFill="1" applyBorder="1" applyAlignment="1" applyProtection="1">
      <alignment horizontal="left" vertical="top" wrapText="1"/>
    </xf>
    <xf numFmtId="0" fontId="168" fillId="25" borderId="0" xfId="0" applyFont="1" applyFill="1" applyAlignment="1">
      <alignment horizontal="right" vertical="top" wrapText="1"/>
    </xf>
    <xf numFmtId="0" fontId="115" fillId="30" borderId="0" xfId="0" applyFont="1" applyFill="1" applyAlignment="1">
      <alignment horizontal="center" vertical="top" wrapText="1"/>
    </xf>
    <xf numFmtId="0" fontId="105" fillId="30" borderId="0" xfId="0" applyFont="1" applyFill="1" applyAlignment="1">
      <alignment horizontal="center" vertical="top" wrapText="1"/>
    </xf>
    <xf numFmtId="0" fontId="131" fillId="34" borderId="0" xfId="0" applyFont="1" applyFill="1" applyAlignment="1">
      <alignment horizontal="left" vertical="top" wrapText="1"/>
    </xf>
    <xf numFmtId="0" fontId="130" fillId="34" borderId="0" xfId="0" applyFont="1" applyFill="1" applyAlignment="1">
      <alignment horizontal="left" vertical="top" wrapText="1"/>
    </xf>
    <xf numFmtId="0" fontId="18" fillId="34" borderId="0" xfId="0" applyFont="1" applyFill="1" applyAlignment="1">
      <alignment horizontal="center" vertical="center"/>
    </xf>
    <xf numFmtId="0" fontId="115" fillId="34" borderId="0" xfId="0" applyFont="1" applyFill="1" applyAlignment="1">
      <alignment horizontal="center" vertical="center"/>
    </xf>
    <xf numFmtId="0" fontId="172" fillId="25" borderId="0" xfId="0" applyFont="1" applyFill="1" applyAlignment="1">
      <alignment horizontal="left" vertical="top" wrapText="1"/>
    </xf>
    <xf numFmtId="0" fontId="172" fillId="25" borderId="0" xfId="0" applyFont="1" applyFill="1" applyAlignment="1">
      <alignment horizontal="center" vertical="top"/>
    </xf>
    <xf numFmtId="0" fontId="206" fillId="25" borderId="0" xfId="0" applyFont="1" applyFill="1" applyAlignment="1">
      <alignment horizontal="center" vertical="center" wrapText="1"/>
    </xf>
    <xf numFmtId="0" fontId="73" fillId="25" borderId="220" xfId="0" applyFont="1" applyFill="1" applyBorder="1" applyAlignment="1">
      <alignment horizontal="center" vertical="center" wrapText="1"/>
    </xf>
    <xf numFmtId="0" fontId="168" fillId="25" borderId="0" xfId="0" applyFont="1" applyFill="1" applyAlignment="1">
      <alignment horizontal="left" vertical="top" wrapText="1"/>
    </xf>
    <xf numFmtId="14" fontId="108" fillId="22" borderId="170" xfId="1" applyNumberFormat="1" applyFont="1" applyFill="1" applyBorder="1" applyAlignment="1" applyProtection="1">
      <alignment horizontal="center" vertical="center" wrapText="1"/>
    </xf>
    <xf numFmtId="0" fontId="108" fillId="22" borderId="170" xfId="2" applyFont="1" applyFill="1" applyBorder="1" applyAlignment="1">
      <alignment horizontal="center" vertical="center"/>
    </xf>
    <xf numFmtId="0" fontId="108" fillId="22" borderId="174" xfId="2" applyFont="1" applyFill="1" applyBorder="1" applyAlignment="1">
      <alignment horizontal="center" vertical="center"/>
    </xf>
    <xf numFmtId="56" fontId="108" fillId="22" borderId="40" xfId="2" applyNumberFormat="1" applyFont="1" applyFill="1" applyBorder="1" applyAlignment="1">
      <alignment horizontal="center" vertical="center" wrapText="1"/>
    </xf>
    <xf numFmtId="56" fontId="108" fillId="22" borderId="1" xfId="2" applyNumberFormat="1" applyFont="1" applyFill="1" applyBorder="1" applyAlignment="1">
      <alignment horizontal="center" vertical="center" wrapText="1"/>
    </xf>
    <xf numFmtId="56" fontId="108" fillId="22" borderId="151" xfId="2" applyNumberFormat="1" applyFont="1" applyFill="1" applyBorder="1" applyAlignment="1">
      <alignment horizontal="center" vertical="center" wrapText="1"/>
    </xf>
    <xf numFmtId="14" fontId="108" fillId="22" borderId="196" xfId="2" applyNumberFormat="1" applyFont="1" applyFill="1" applyBorder="1" applyAlignment="1">
      <alignment horizontal="center" vertical="center"/>
    </xf>
    <xf numFmtId="14" fontId="108" fillId="22" borderId="197" xfId="2" applyNumberFormat="1" applyFont="1" applyFill="1" applyBorder="1" applyAlignment="1">
      <alignment horizontal="center" vertical="center"/>
    </xf>
    <xf numFmtId="14" fontId="108" fillId="22" borderId="198" xfId="2" applyNumberFormat="1" applyFont="1" applyFill="1" applyBorder="1" applyAlignment="1">
      <alignment horizontal="center" vertical="center"/>
    </xf>
    <xf numFmtId="0" fontId="112" fillId="22" borderId="40" xfId="2" applyFont="1" applyFill="1" applyBorder="1" applyAlignment="1">
      <alignment horizontal="center" vertical="center" wrapText="1"/>
    </xf>
    <xf numFmtId="0" fontId="112" fillId="22" borderId="1" xfId="2" applyFont="1" applyFill="1" applyBorder="1" applyAlignment="1">
      <alignment horizontal="center" vertical="center" wrapText="1"/>
    </xf>
    <xf numFmtId="0" fontId="112" fillId="22" borderId="2" xfId="2" applyFont="1" applyFill="1" applyBorder="1" applyAlignment="1">
      <alignment horizontal="center" vertical="center" wrapText="1"/>
    </xf>
    <xf numFmtId="56" fontId="108" fillId="22" borderId="40" xfId="1" applyNumberFormat="1" applyFont="1" applyFill="1" applyBorder="1" applyAlignment="1" applyProtection="1">
      <alignment horizontal="center" vertical="center" wrapText="1"/>
    </xf>
    <xf numFmtId="56" fontId="108" fillId="22" borderId="1" xfId="1" applyNumberFormat="1" applyFont="1" applyFill="1" applyBorder="1" applyAlignment="1" applyProtection="1">
      <alignment horizontal="center" vertical="center" wrapText="1"/>
    </xf>
    <xf numFmtId="56" fontId="108" fillId="22" borderId="2" xfId="1" applyNumberFormat="1" applyFont="1" applyFill="1" applyBorder="1" applyAlignment="1" applyProtection="1">
      <alignment horizontal="center" vertical="center" wrapText="1"/>
    </xf>
    <xf numFmtId="14" fontId="108" fillId="22" borderId="154" xfId="2" applyNumberFormat="1" applyFont="1" applyFill="1" applyBorder="1" applyAlignment="1">
      <alignment horizontal="center" vertical="center" wrapText="1" shrinkToFit="1"/>
    </xf>
    <xf numFmtId="14" fontId="108" fillId="22" borderId="152" xfId="2" applyNumberFormat="1" applyFont="1" applyFill="1" applyBorder="1" applyAlignment="1">
      <alignment horizontal="center" vertical="center" wrapText="1" shrinkToFit="1"/>
    </xf>
    <xf numFmtId="14" fontId="108" fillId="22" borderId="153" xfId="2" applyNumberFormat="1" applyFont="1" applyFill="1" applyBorder="1" applyAlignment="1">
      <alignment horizontal="center" vertical="center" wrapText="1" shrinkToFit="1"/>
    </xf>
    <xf numFmtId="14" fontId="108" fillId="22" borderId="206" xfId="2" applyNumberFormat="1" applyFont="1" applyFill="1" applyBorder="1" applyAlignment="1">
      <alignment horizontal="center" vertical="center" shrinkToFit="1"/>
    </xf>
    <xf numFmtId="14" fontId="108" fillId="22" borderId="1" xfId="2" applyNumberFormat="1" applyFont="1" applyFill="1" applyBorder="1" applyAlignment="1">
      <alignment horizontal="center" vertical="center" shrinkToFit="1"/>
    </xf>
    <xf numFmtId="14" fontId="108" fillId="22" borderId="151" xfId="2" applyNumberFormat="1" applyFont="1" applyFill="1" applyBorder="1" applyAlignment="1">
      <alignment horizontal="center" vertical="center" shrinkToFit="1"/>
    </xf>
    <xf numFmtId="14" fontId="108" fillId="22" borderId="155" xfId="1" applyNumberFormat="1" applyFont="1" applyFill="1" applyBorder="1" applyAlignment="1" applyProtection="1">
      <alignment horizontal="center" vertical="center" wrapText="1" shrinkToFit="1"/>
    </xf>
    <xf numFmtId="14" fontId="108" fillId="22" borderId="157" xfId="1" applyNumberFormat="1" applyFont="1" applyFill="1" applyBorder="1" applyAlignment="1" applyProtection="1">
      <alignment horizontal="center" vertical="center" wrapText="1" shrinkToFit="1"/>
    </xf>
    <xf numFmtId="14" fontId="108" fillId="22" borderId="156" xfId="1" applyNumberFormat="1" applyFont="1" applyFill="1" applyBorder="1" applyAlignment="1" applyProtection="1">
      <alignment horizontal="center" vertical="center" wrapText="1" shrinkToFit="1"/>
    </xf>
    <xf numFmtId="14" fontId="108" fillId="22" borderId="199" xfId="1" applyNumberFormat="1" applyFont="1" applyFill="1" applyBorder="1" applyAlignment="1" applyProtection="1">
      <alignment horizontal="center" vertical="center" wrapText="1"/>
    </xf>
    <xf numFmtId="14" fontId="108" fillId="22" borderId="200" xfId="1" applyNumberFormat="1" applyFont="1" applyFill="1" applyBorder="1" applyAlignment="1" applyProtection="1">
      <alignment horizontal="center" vertical="center" wrapText="1"/>
    </xf>
    <xf numFmtId="14" fontId="108" fillId="22" borderId="201" xfId="1" applyNumberFormat="1" applyFont="1" applyFill="1" applyBorder="1" applyAlignment="1" applyProtection="1">
      <alignment horizontal="center" vertical="center" wrapText="1"/>
    </xf>
    <xf numFmtId="56" fontId="112" fillId="22" borderId="40" xfId="2" applyNumberFormat="1" applyFont="1" applyFill="1" applyBorder="1" applyAlignment="1">
      <alignment horizontal="center" vertical="center" wrapText="1"/>
    </xf>
    <xf numFmtId="0" fontId="10" fillId="0" borderId="167" xfId="2" applyFont="1" applyBorder="1">
      <alignment vertical="center"/>
    </xf>
    <xf numFmtId="0" fontId="10" fillId="0" borderId="0" xfId="2" applyFont="1" applyAlignment="1">
      <alignment vertical="center" wrapText="1"/>
    </xf>
    <xf numFmtId="0" fontId="14" fillId="5" borderId="17" xfId="2" applyFont="1" applyFill="1" applyBorder="1" applyAlignment="1">
      <alignment horizontal="left" vertical="center"/>
    </xf>
    <xf numFmtId="0" fontId="14" fillId="5" borderId="4" xfId="2" applyFont="1" applyFill="1" applyBorder="1" applyAlignment="1">
      <alignment horizontal="left" vertical="center"/>
    </xf>
    <xf numFmtId="0" fontId="6" fillId="5" borderId="86" xfId="2" applyFill="1" applyBorder="1">
      <alignment vertical="center"/>
    </xf>
    <xf numFmtId="0" fontId="6" fillId="5" borderId="24"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6" fillId="5" borderId="90" xfId="2" applyFill="1" applyBorder="1">
      <alignment vertical="center"/>
    </xf>
    <xf numFmtId="0" fontId="22" fillId="5" borderId="91" xfId="2" applyFont="1" applyFill="1" applyBorder="1" applyAlignment="1">
      <alignment horizontal="center" vertical="top" wrapText="1"/>
    </xf>
    <xf numFmtId="0" fontId="22" fillId="5" borderId="83"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22" fillId="5" borderId="94"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6"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7" borderId="54" xfId="2" applyFill="1" applyBorder="1" applyAlignment="1">
      <alignment horizontal="left" vertical="top" wrapText="1"/>
    </xf>
    <xf numFmtId="0" fontId="6" fillId="27" borderId="135" xfId="2" applyFill="1" applyBorder="1" applyAlignment="1">
      <alignment horizontal="left" vertical="top" wrapText="1"/>
    </xf>
    <xf numFmtId="0" fontId="6" fillId="27" borderId="159" xfId="2" applyFill="1" applyBorder="1" applyAlignment="1">
      <alignment horizontal="left" vertical="top" wrapText="1"/>
    </xf>
    <xf numFmtId="0" fontId="1" fillId="36" borderId="54" xfId="2" applyFont="1" applyFill="1" applyBorder="1" applyAlignment="1">
      <alignment horizontal="left" vertical="top" wrapText="1"/>
    </xf>
    <xf numFmtId="0" fontId="1" fillId="36" borderId="65" xfId="2" applyFont="1" applyFill="1" applyBorder="1" applyAlignment="1">
      <alignment horizontal="left" vertical="top" wrapText="1"/>
    </xf>
    <xf numFmtId="0" fontId="8" fillId="36" borderId="135" xfId="1" applyFill="1" applyBorder="1" applyAlignment="1" applyProtection="1">
      <alignment horizontal="left" vertical="top"/>
    </xf>
    <xf numFmtId="0" fontId="6" fillId="36" borderId="158"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20" borderId="0" xfId="19" applyFont="1" applyFill="1" applyAlignment="1">
      <alignment vertical="center" wrapText="1"/>
    </xf>
    <xf numFmtId="0" fontId="28" fillId="22" borderId="98" xfId="2" applyFont="1" applyFill="1" applyBorder="1" applyAlignment="1">
      <alignment horizontal="center" vertical="center" shrinkToFit="1"/>
    </xf>
    <xf numFmtId="0" fontId="18" fillId="22" borderId="28" xfId="2" applyFont="1" applyFill="1" applyBorder="1" applyAlignment="1">
      <alignment horizontal="center" vertical="center" shrinkToFit="1"/>
    </xf>
    <xf numFmtId="0" fontId="18" fillId="22" borderId="99" xfId="2" applyFont="1" applyFill="1" applyBorder="1" applyAlignment="1">
      <alignment horizontal="center" vertical="center" shrinkToFit="1"/>
    </xf>
    <xf numFmtId="0" fontId="180" fillId="20" borderId="98" xfId="2" applyFont="1" applyFill="1" applyBorder="1" applyAlignment="1">
      <alignment horizontal="center" vertical="center" wrapText="1" shrinkToFit="1"/>
    </xf>
    <xf numFmtId="0" fontId="32" fillId="20" borderId="28" xfId="2" applyFont="1" applyFill="1" applyBorder="1" applyAlignment="1">
      <alignment horizontal="center" vertical="center" shrinkToFit="1"/>
    </xf>
    <xf numFmtId="0" fontId="32" fillId="20" borderId="99" xfId="2" applyFont="1" applyFill="1" applyBorder="1" applyAlignment="1">
      <alignment horizontal="center" vertical="center" shrinkToFit="1"/>
    </xf>
    <xf numFmtId="0" fontId="21" fillId="20" borderId="95" xfId="1" applyFont="1" applyFill="1" applyBorder="1" applyAlignment="1" applyProtection="1">
      <alignment vertical="top" wrapText="1"/>
    </xf>
    <xf numFmtId="0" fontId="21" fillId="20" borderId="96" xfId="2" applyFont="1" applyFill="1" applyBorder="1" applyAlignment="1">
      <alignment vertical="top" wrapText="1"/>
    </xf>
    <xf numFmtId="0" fontId="21" fillId="20" borderId="97" xfId="2" applyFont="1" applyFill="1" applyBorder="1" applyAlignment="1">
      <alignment vertical="top" wrapText="1"/>
    </xf>
    <xf numFmtId="0" fontId="21" fillId="37" borderId="95" xfId="1" applyFont="1" applyFill="1" applyBorder="1" applyAlignment="1" applyProtection="1">
      <alignment vertical="top" wrapText="1"/>
    </xf>
    <xf numFmtId="0" fontId="21" fillId="37" borderId="96" xfId="2" applyFont="1" applyFill="1" applyBorder="1" applyAlignment="1">
      <alignment vertical="top" wrapText="1"/>
    </xf>
    <xf numFmtId="0" fontId="21" fillId="37" borderId="97" xfId="2" applyFont="1" applyFill="1" applyBorder="1" applyAlignment="1">
      <alignment vertical="top" wrapText="1"/>
    </xf>
    <xf numFmtId="0" fontId="139" fillId="37" borderId="98" xfId="2" applyFont="1" applyFill="1" applyBorder="1" applyAlignment="1">
      <alignment horizontal="center" vertical="center" wrapText="1" shrinkToFit="1"/>
    </xf>
    <xf numFmtId="0" fontId="32" fillId="37" borderId="28" xfId="2" applyFont="1" applyFill="1" applyBorder="1" applyAlignment="1">
      <alignment horizontal="center" vertical="center" shrinkToFit="1"/>
    </xf>
    <xf numFmtId="0" fontId="32" fillId="37" borderId="99" xfId="2" applyFont="1" applyFill="1" applyBorder="1" applyAlignment="1">
      <alignment horizontal="center" vertical="center" shrinkToFit="1"/>
    </xf>
    <xf numFmtId="0" fontId="109" fillId="20" borderId="161" xfId="1" applyFont="1" applyFill="1" applyBorder="1" applyAlignment="1" applyProtection="1">
      <alignment horizontal="center" vertical="center" wrapText="1" shrinkToFit="1"/>
    </xf>
    <xf numFmtId="0" fontId="28" fillId="20" borderId="162" xfId="2" applyFont="1" applyFill="1" applyBorder="1" applyAlignment="1">
      <alignment horizontal="center" vertical="center" wrapText="1" shrinkToFit="1"/>
    </xf>
    <xf numFmtId="0" fontId="28" fillId="20" borderId="163" xfId="2" applyFont="1" applyFill="1" applyBorder="1" applyAlignment="1">
      <alignment horizontal="center" vertical="center" wrapText="1" shrinkToFit="1"/>
    </xf>
    <xf numFmtId="0" fontId="20" fillId="20" borderId="55" xfId="2" applyFont="1" applyFill="1" applyBorder="1" applyAlignment="1">
      <alignment horizontal="left" vertical="top" wrapText="1" shrinkToFit="1"/>
    </xf>
    <xf numFmtId="0" fontId="20" fillId="20" borderId="56" xfId="2" applyFont="1" applyFill="1" applyBorder="1" applyAlignment="1">
      <alignment horizontal="left" vertical="top" wrapText="1" shrinkToFit="1"/>
    </xf>
    <xf numFmtId="0" fontId="20" fillId="20"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7" borderId="161" xfId="2" applyFont="1" applyFill="1" applyBorder="1" applyAlignment="1">
      <alignment horizontal="center" vertical="center" wrapText="1" shrinkToFit="1"/>
    </xf>
    <xf numFmtId="0" fontId="28" fillId="37" borderId="162" xfId="2" applyFont="1" applyFill="1" applyBorder="1" applyAlignment="1">
      <alignment horizontal="center" vertical="center" wrapText="1" shrinkToFit="1"/>
    </xf>
    <xf numFmtId="0" fontId="28" fillId="37" borderId="163" xfId="2" applyFont="1" applyFill="1" applyBorder="1" applyAlignment="1">
      <alignment horizontal="center" vertical="center" wrapText="1" shrinkToFit="1"/>
    </xf>
    <xf numFmtId="0" fontId="20" fillId="37" borderId="55" xfId="2" applyFont="1" applyFill="1" applyBorder="1" applyAlignment="1">
      <alignment horizontal="left" vertical="top" wrapText="1" shrinkToFit="1"/>
    </xf>
    <xf numFmtId="0" fontId="20" fillId="37" borderId="56" xfId="2" applyFont="1" applyFill="1" applyBorder="1" applyAlignment="1">
      <alignment horizontal="left" vertical="top" wrapText="1" shrinkToFit="1"/>
    </xf>
    <xf numFmtId="0" fontId="20" fillId="37" borderId="57" xfId="2" applyFont="1" applyFill="1" applyBorder="1" applyAlignment="1">
      <alignment horizontal="left" vertical="top" wrapText="1" shrinkToFit="1"/>
    </xf>
    <xf numFmtId="0" fontId="109" fillId="20" borderId="98" xfId="1" applyFont="1" applyFill="1" applyBorder="1" applyAlignment="1" applyProtection="1">
      <alignment horizontal="center" vertical="center" wrapText="1"/>
    </xf>
    <xf numFmtId="0" fontId="109" fillId="20" borderId="28" xfId="1" applyFont="1" applyFill="1" applyBorder="1" applyAlignment="1" applyProtection="1">
      <alignment horizontal="center" vertical="center" wrapText="1"/>
    </xf>
    <xf numFmtId="0" fontId="109" fillId="20" borderId="99" xfId="1" applyFont="1" applyFill="1" applyBorder="1" applyAlignment="1" applyProtection="1">
      <alignment horizontal="center" vertical="center" wrapText="1"/>
    </xf>
    <xf numFmtId="0" fontId="21" fillId="20" borderId="95" xfId="1" applyFont="1" applyFill="1" applyBorder="1" applyAlignment="1" applyProtection="1">
      <alignment horizontal="left" vertical="top" wrapText="1"/>
    </xf>
    <xf numFmtId="0" fontId="21" fillId="20" borderId="176" xfId="1" applyFont="1" applyFill="1" applyBorder="1" applyAlignment="1" applyProtection="1">
      <alignment horizontal="left" vertical="top" wrapText="1"/>
    </xf>
    <xf numFmtId="0" fontId="21" fillId="20" borderId="177"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185" fontId="181" fillId="0" borderId="0" xfId="0" applyNumberFormat="1" applyFont="1" applyAlignment="1">
      <alignment horizontal="left" vertical="center"/>
    </xf>
    <xf numFmtId="0" fontId="172" fillId="25" borderId="219" xfId="0" applyFont="1" applyFill="1" applyBorder="1" applyAlignment="1">
      <alignment horizontal="left" vertical="top" wrapText="1"/>
    </xf>
    <xf numFmtId="0" fontId="76" fillId="47" borderId="193" xfId="0" applyFont="1" applyFill="1" applyBorder="1" applyAlignment="1">
      <alignment horizontal="left" vertical="center"/>
    </xf>
    <xf numFmtId="0" fontId="76" fillId="22" borderId="193" xfId="0" applyFont="1" applyFill="1" applyBorder="1" applyAlignment="1">
      <alignment horizontal="left" vertical="center"/>
    </xf>
    <xf numFmtId="0" fontId="76" fillId="36" borderId="193" xfId="0" applyFont="1" applyFill="1" applyBorder="1" applyAlignment="1">
      <alignment horizontal="left" vertical="center"/>
    </xf>
    <xf numFmtId="0" fontId="76" fillId="48" borderId="193" xfId="0" applyFont="1" applyFill="1" applyBorder="1" applyAlignment="1">
      <alignment horizontal="left" vertical="center"/>
    </xf>
    <xf numFmtId="0" fontId="76" fillId="49" borderId="193" xfId="0" applyFont="1" applyFill="1" applyBorder="1" applyAlignment="1">
      <alignment horizontal="left" vertical="center"/>
    </xf>
    <xf numFmtId="0" fontId="120" fillId="22" borderId="179" xfId="2" applyFont="1" applyFill="1" applyBorder="1" applyAlignment="1">
      <alignment horizontal="left" vertical="top" wrapText="1"/>
    </xf>
    <xf numFmtId="0" fontId="120" fillId="22" borderId="180" xfId="2" applyFont="1" applyFill="1" applyBorder="1" applyAlignment="1">
      <alignment horizontal="left" vertical="top" wrapText="1"/>
    </xf>
    <xf numFmtId="0" fontId="120" fillId="22" borderId="181" xfId="2" applyFont="1" applyFill="1" applyBorder="1" applyAlignment="1">
      <alignment horizontal="left" vertical="top" wrapText="1"/>
    </xf>
    <xf numFmtId="0" fontId="114" fillId="22" borderId="147" xfId="17" applyFont="1" applyFill="1" applyBorder="1" applyAlignment="1">
      <alignment horizontal="center" vertical="center" wrapText="1"/>
    </xf>
    <xf numFmtId="14" fontId="114" fillId="22" borderId="148" xfId="17" applyNumberFormat="1" applyFont="1" applyFill="1" applyBorder="1" applyAlignment="1">
      <alignment horizontal="center" vertical="center"/>
    </xf>
    <xf numFmtId="0" fontId="37" fillId="22" borderId="180" xfId="17" applyFont="1" applyFill="1" applyBorder="1" applyAlignment="1">
      <alignment horizontal="left" vertical="top" wrapText="1"/>
    </xf>
    <xf numFmtId="0" fontId="37" fillId="22" borderId="181" xfId="17" applyFont="1" applyFill="1" applyBorder="1" applyAlignment="1">
      <alignment horizontal="left" vertical="top" wrapText="1"/>
    </xf>
    <xf numFmtId="0" fontId="142" fillId="22" borderId="147" xfId="17" applyFont="1" applyFill="1" applyBorder="1" applyAlignment="1">
      <alignment horizontal="center" vertical="center" wrapText="1"/>
    </xf>
    <xf numFmtId="14" fontId="142" fillId="22" borderId="148" xfId="17" applyNumberFormat="1" applyFont="1" applyFill="1" applyBorder="1" applyAlignment="1">
      <alignment horizontal="center" vertical="center" wrapText="1"/>
    </xf>
    <xf numFmtId="0" fontId="37" fillId="22" borderId="179" xfId="17" applyFont="1" applyFill="1" applyBorder="1" applyAlignment="1">
      <alignment horizontal="left" vertical="top" wrapText="1"/>
    </xf>
    <xf numFmtId="0" fontId="13" fillId="22" borderId="179" xfId="2" applyFont="1" applyFill="1" applyBorder="1" applyAlignment="1">
      <alignment horizontal="left" vertical="top" wrapText="1"/>
    </xf>
    <xf numFmtId="0" fontId="13" fillId="22" borderId="180" xfId="2" applyFont="1" applyFill="1" applyBorder="1" applyAlignment="1">
      <alignment horizontal="left" vertical="top" wrapText="1"/>
    </xf>
    <xf numFmtId="0" fontId="13" fillId="22" borderId="181" xfId="2" applyFont="1" applyFill="1" applyBorder="1" applyAlignment="1">
      <alignment horizontal="left" vertical="top" wrapText="1"/>
    </xf>
    <xf numFmtId="0" fontId="13" fillId="22" borderId="179" xfId="17" applyFont="1" applyFill="1" applyBorder="1" applyAlignment="1">
      <alignment horizontal="left" vertical="top" wrapText="1"/>
    </xf>
    <xf numFmtId="0" fontId="13" fillId="22" borderId="180" xfId="17" applyFont="1" applyFill="1" applyBorder="1" applyAlignment="1">
      <alignment horizontal="left" vertical="top" wrapText="1"/>
    </xf>
    <xf numFmtId="0" fontId="13" fillId="22" borderId="181" xfId="17" applyFont="1" applyFill="1" applyBorder="1" applyAlignment="1">
      <alignment horizontal="left" vertical="top" wrapText="1"/>
    </xf>
    <xf numFmtId="0" fontId="13" fillId="22" borderId="147" xfId="17" applyFont="1" applyFill="1" applyBorder="1" applyAlignment="1">
      <alignment horizontal="center" vertical="center" wrapText="1"/>
    </xf>
    <xf numFmtId="14" fontId="13" fillId="22" borderId="148" xfId="17" applyNumberFormat="1" applyFont="1" applyFill="1" applyBorder="1" applyAlignment="1">
      <alignment horizontal="center" vertical="center"/>
    </xf>
    <xf numFmtId="14" fontId="114" fillId="22" borderId="148" xfId="17" applyNumberFormat="1" applyFont="1" applyFill="1" applyBorder="1" applyAlignment="1">
      <alignment horizontal="center" vertical="center" wrapText="1"/>
    </xf>
    <xf numFmtId="56" fontId="114" fillId="22" borderId="147" xfId="17" applyNumberFormat="1" applyFont="1" applyFill="1" applyBorder="1" applyAlignment="1">
      <alignment horizontal="center" vertical="center" wrapText="1"/>
    </xf>
    <xf numFmtId="0" fontId="235" fillId="0" borderId="215" xfId="1" applyFont="1" applyFill="1" applyBorder="1" applyAlignment="1" applyProtection="1">
      <alignment vertical="top" wrapText="1"/>
    </xf>
    <xf numFmtId="0" fontId="213" fillId="44" borderId="0" xfId="2" applyFont="1" applyFill="1" applyAlignment="1">
      <alignment horizontal="center" vertical="center"/>
    </xf>
    <xf numFmtId="0" fontId="229" fillId="0" borderId="0" xfId="2" applyFont="1">
      <alignment vertical="center"/>
    </xf>
    <xf numFmtId="0" fontId="109" fillId="20" borderId="0" xfId="2" applyFont="1" applyFill="1" applyAlignment="1">
      <alignment horizontal="center" vertical="center"/>
    </xf>
    <xf numFmtId="0" fontId="6" fillId="20" borderId="0" xfId="2" applyFill="1" applyAlignment="1">
      <alignment horizontal="center" vertical="center"/>
    </xf>
    <xf numFmtId="0" fontId="215" fillId="20" borderId="0" xfId="2" applyFont="1" applyFill="1" applyAlignment="1">
      <alignment horizontal="center" vertical="center"/>
    </xf>
    <xf numFmtId="0" fontId="34" fillId="11" borderId="0" xfId="2" applyFont="1" applyFill="1" applyAlignment="1">
      <alignment horizontal="center" vertical="center"/>
    </xf>
    <xf numFmtId="0" fontId="6" fillId="0" borderId="0" xfId="2" applyAlignment="1">
      <alignment horizontal="center" vertical="center"/>
    </xf>
    <xf numFmtId="0" fontId="7" fillId="5" borderId="0" xfId="4" applyFont="1" applyFill="1" applyAlignment="1">
      <alignment vertical="top"/>
    </xf>
    <xf numFmtId="0" fontId="197" fillId="5" borderId="0" xfId="2" applyFont="1" applyFill="1" applyAlignment="1">
      <alignment vertical="top"/>
    </xf>
    <xf numFmtId="0" fontId="7" fillId="5" borderId="0" xfId="2" applyFont="1" applyFill="1" applyAlignment="1">
      <alignment vertical="top"/>
    </xf>
    <xf numFmtId="0" fontId="214" fillId="0" borderId="0" xfId="2" applyFont="1">
      <alignment vertical="center"/>
    </xf>
    <xf numFmtId="0" fontId="225" fillId="5" borderId="0" xfId="2" applyFont="1" applyFill="1" applyAlignment="1">
      <alignment vertical="top" wrapText="1"/>
    </xf>
    <xf numFmtId="0" fontId="226" fillId="5" borderId="0" xfId="2" applyFont="1" applyFill="1" applyAlignment="1">
      <alignment vertical="top" wrapText="1"/>
    </xf>
    <xf numFmtId="0" fontId="236" fillId="5" borderId="0" xfId="2" applyFont="1" applyFill="1" applyAlignment="1">
      <alignment vertical="top" wrapText="1"/>
    </xf>
    <xf numFmtId="0" fontId="237" fillId="5" borderId="0" xfId="2" applyFont="1" applyFill="1" applyAlignment="1">
      <alignment vertical="top" wrapText="1"/>
    </xf>
    <xf numFmtId="0" fontId="51" fillId="50" borderId="0" xfId="2" applyFont="1" applyFill="1" applyAlignment="1">
      <alignment horizontal="left" vertical="top" wrapText="1" indent="1"/>
    </xf>
    <xf numFmtId="0" fontId="230" fillId="0" borderId="0" xfId="2" applyFont="1">
      <alignment vertical="center"/>
    </xf>
    <xf numFmtId="0" fontId="0" fillId="0" borderId="0" xfId="0" applyAlignment="1">
      <alignment horizontal="left" vertical="center" wrapText="1" indent="1"/>
    </xf>
    <xf numFmtId="0" fontId="216" fillId="5" borderId="0" xfId="2" applyFont="1" applyFill="1" applyAlignment="1">
      <alignment vertical="top"/>
    </xf>
    <xf numFmtId="0" fontId="34" fillId="5" borderId="0" xfId="2" applyFont="1" applyFill="1" applyAlignment="1">
      <alignment vertical="top"/>
    </xf>
    <xf numFmtId="0" fontId="239" fillId="0" borderId="0" xfId="0" applyFont="1">
      <alignment vertical="center"/>
    </xf>
    <xf numFmtId="0" fontId="227" fillId="5" borderId="0" xfId="2" applyFont="1" applyFill="1" applyAlignment="1">
      <alignment vertical="top"/>
    </xf>
    <xf numFmtId="0" fontId="34" fillId="5" borderId="0" xfId="4" applyFont="1" applyFill="1"/>
    <xf numFmtId="0" fontId="240" fillId="5" borderId="0" xfId="4" applyFont="1" applyFill="1"/>
    <xf numFmtId="0" fontId="6" fillId="5" borderId="0" xfId="4" applyFill="1"/>
    <xf numFmtId="0" fontId="17" fillId="51" borderId="0" xfId="4" applyFont="1" applyFill="1"/>
    <xf numFmtId="0" fontId="232" fillId="51" borderId="0" xfId="4" applyFont="1" applyFill="1" applyAlignment="1">
      <alignment horizontal="left" vertical="top"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99FF"/>
      <color rgb="FFFF0066"/>
      <color rgb="FF3399FF"/>
      <color rgb="FFFFCC00"/>
      <color rgb="FF7BB2F5"/>
      <color rgb="FF00CC00"/>
      <color rgb="FF0033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'5　感染症統計'!$A$7</c:f>
              <c:strCache>
                <c:ptCount val="1"/>
                <c:pt idx="0">
                  <c:v>2023年</c:v>
                </c:pt>
              </c:strCache>
            </c:strRef>
          </c:tx>
          <c:spPr>
            <a:ln w="63500" cap="rnd">
              <a:solidFill>
                <a:srgbClr val="FF0000"/>
              </a:solidFill>
              <a:round/>
            </a:ln>
            <a:effectLst/>
          </c:spPr>
          <c:marker>
            <c:symbol val="none"/>
          </c:marker>
          <c:val>
            <c:numRef>
              <c:f>'5　感染症統計'!$B$7:$M$7</c:f>
              <c:numCache>
                <c:formatCode>#,##0_ </c:formatCode>
                <c:ptCount val="12"/>
                <c:pt idx="0" formatCode="General">
                  <c:v>81</c:v>
                </c:pt>
                <c:pt idx="1">
                  <c:v>13</c:v>
                </c:pt>
              </c:numCache>
            </c:numRef>
          </c:val>
          <c:smooth val="0"/>
          <c:extLst>
            <c:ext xmlns:c16="http://schemas.microsoft.com/office/drawing/2014/chart" uri="{C3380CC4-5D6E-409C-BE32-E72D297353CC}">
              <c16:uniqueId val="{00000000-EF25-4824-8530-875CCEE0B185}"/>
            </c:ext>
          </c:extLst>
        </c:ser>
        <c:ser>
          <c:idx val="7"/>
          <c:order val="1"/>
          <c:tx>
            <c:strRef>
              <c:f>'5　感染症統計'!$A$8</c:f>
              <c:strCache>
                <c:ptCount val="1"/>
                <c:pt idx="0">
                  <c:v>2022年</c:v>
                </c:pt>
              </c:strCache>
            </c:strRef>
          </c:tx>
          <c:spPr>
            <a:ln w="25400" cap="rnd">
              <a:solidFill>
                <a:schemeClr val="accent6">
                  <a:lumMod val="75000"/>
                </a:schemeClr>
              </a:solidFill>
              <a:round/>
            </a:ln>
            <a:effectLst/>
          </c:spPr>
          <c:marker>
            <c:symbol val="none"/>
          </c:marker>
          <c:val>
            <c:numRef>
              <c:f>'5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'5　感染症統計'!$A$9</c:f>
              <c:strCache>
                <c:ptCount val="1"/>
                <c:pt idx="0">
                  <c:v>2021年</c:v>
                </c:pt>
              </c:strCache>
            </c:strRef>
          </c:tx>
          <c:spPr>
            <a:ln w="28575" cap="rnd">
              <a:solidFill>
                <a:schemeClr val="accent6"/>
              </a:solidFill>
              <a:round/>
            </a:ln>
            <a:effectLst/>
          </c:spPr>
          <c:marker>
            <c:symbol val="none"/>
          </c:marker>
          <c:val>
            <c:numRef>
              <c:f>'5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'5　感染症統計'!$A$10</c:f>
              <c:strCache>
                <c:ptCount val="1"/>
                <c:pt idx="0">
                  <c:v>2020年</c:v>
                </c:pt>
              </c:strCache>
            </c:strRef>
          </c:tx>
          <c:spPr>
            <a:ln w="12700" cap="rnd">
              <a:solidFill>
                <a:srgbClr val="FF0066"/>
              </a:solidFill>
              <a:round/>
            </a:ln>
            <a:effectLst/>
          </c:spPr>
          <c:marker>
            <c:symbol val="none"/>
          </c:marker>
          <c:val>
            <c:numRef>
              <c:f>'5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'5　感染症統計'!$A$11</c:f>
              <c:strCache>
                <c:ptCount val="1"/>
                <c:pt idx="0">
                  <c:v>2019年</c:v>
                </c:pt>
              </c:strCache>
            </c:strRef>
          </c:tx>
          <c:spPr>
            <a:ln w="19050" cap="rnd">
              <a:solidFill>
                <a:srgbClr val="0070C0"/>
              </a:solidFill>
              <a:round/>
            </a:ln>
            <a:effectLst/>
          </c:spPr>
          <c:marker>
            <c:symbol val="none"/>
          </c:marker>
          <c:val>
            <c:numRef>
              <c:f>'5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'5　感染症統計'!$A$12</c:f>
              <c:strCache>
                <c:ptCount val="1"/>
                <c:pt idx="0">
                  <c:v>2018年</c:v>
                </c:pt>
              </c:strCache>
            </c:strRef>
          </c:tx>
          <c:spPr>
            <a:ln w="12700" cap="rnd">
              <a:solidFill>
                <a:schemeClr val="accent4"/>
              </a:solidFill>
              <a:round/>
            </a:ln>
            <a:effectLst/>
          </c:spPr>
          <c:marker>
            <c:symbol val="none"/>
          </c:marker>
          <c:val>
            <c:numRef>
              <c:f>'5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'5　感染症統計'!$A$13</c:f>
              <c:strCache>
                <c:ptCount val="1"/>
                <c:pt idx="0">
                  <c:v>2017年</c:v>
                </c:pt>
              </c:strCache>
            </c:strRef>
          </c:tx>
          <c:spPr>
            <a:ln w="12700" cap="rnd">
              <a:solidFill>
                <a:schemeClr val="accent5"/>
              </a:solidFill>
              <a:round/>
            </a:ln>
            <a:effectLst/>
          </c:spPr>
          <c:marker>
            <c:symbol val="none"/>
          </c:marker>
          <c:val>
            <c:numRef>
              <c:f>'5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'5　感染症統計'!$A$14</c:f>
              <c:strCache>
                <c:ptCount val="1"/>
                <c:pt idx="0">
                  <c:v>2016年</c:v>
                </c:pt>
              </c:strCache>
            </c:strRef>
          </c:tx>
          <c:spPr>
            <a:ln w="12700" cap="rnd">
              <a:solidFill>
                <a:schemeClr val="tx2"/>
              </a:solidFill>
              <a:round/>
            </a:ln>
            <a:effectLst/>
          </c:spPr>
          <c:marker>
            <c:symbol val="none"/>
          </c:marker>
          <c:val>
            <c:numRef>
              <c:f>'5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'5　感染症統計'!$A$15</c:f>
              <c:strCache>
                <c:ptCount val="1"/>
                <c:pt idx="0">
                  <c:v>2015年</c:v>
                </c:pt>
              </c:strCache>
            </c:strRef>
          </c:tx>
          <c:spPr>
            <a:ln w="28575" cap="rnd">
              <a:solidFill>
                <a:schemeClr val="accent3">
                  <a:lumMod val="60000"/>
                </a:schemeClr>
              </a:solidFill>
              <a:round/>
            </a:ln>
            <a:effectLst/>
          </c:spPr>
          <c:marker>
            <c:symbol val="none"/>
          </c:marker>
          <c:val>
            <c:numRef>
              <c:f>'5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'5　感染症統計'!$P$7</c:f>
              <c:strCache>
                <c:ptCount val="1"/>
                <c:pt idx="0">
                  <c:v>2023年</c:v>
                </c:pt>
              </c:strCache>
            </c:strRef>
          </c:tx>
          <c:spPr>
            <a:ln w="63500" cap="rnd">
              <a:solidFill>
                <a:srgbClr val="FF0000"/>
              </a:solidFill>
              <a:round/>
            </a:ln>
            <a:effectLst/>
          </c:spPr>
          <c:marker>
            <c:symbol val="none"/>
          </c:marker>
          <c:val>
            <c:numRef>
              <c:f>'5　感染症統計'!$Q$7:$AB$7</c:f>
              <c:numCache>
                <c:formatCode>#,##0_ </c:formatCode>
                <c:ptCount val="12"/>
                <c:pt idx="0" formatCode="General">
                  <c:v>1</c:v>
                </c:pt>
              </c:numCache>
            </c:numRef>
          </c:val>
          <c:smooth val="0"/>
          <c:extLst>
            <c:ext xmlns:c16="http://schemas.microsoft.com/office/drawing/2014/chart" uri="{C3380CC4-5D6E-409C-BE32-E72D297353CC}">
              <c16:uniqueId val="{00000000-691A-4A61-BF12-3A5977548A2F}"/>
            </c:ext>
          </c:extLst>
        </c:ser>
        <c:ser>
          <c:idx val="7"/>
          <c:order val="1"/>
          <c:tx>
            <c:strRef>
              <c:f>'5　感染症統計'!$P$8</c:f>
              <c:strCache>
                <c:ptCount val="1"/>
                <c:pt idx="0">
                  <c:v>2022年</c:v>
                </c:pt>
              </c:strCache>
            </c:strRef>
          </c:tx>
          <c:spPr>
            <a:ln w="25400" cap="rnd">
              <a:solidFill>
                <a:schemeClr val="accent6">
                  <a:lumMod val="75000"/>
                </a:schemeClr>
              </a:solidFill>
              <a:round/>
            </a:ln>
            <a:effectLst/>
          </c:spPr>
          <c:marker>
            <c:symbol val="none"/>
          </c:marker>
          <c:val>
            <c:numRef>
              <c:f>'5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'5　感染症統計'!$P$9</c:f>
              <c:strCache>
                <c:ptCount val="1"/>
                <c:pt idx="0">
                  <c:v>2021年</c:v>
                </c:pt>
              </c:strCache>
            </c:strRef>
          </c:tx>
          <c:spPr>
            <a:ln w="28575" cap="rnd">
              <a:solidFill>
                <a:srgbClr val="FF0066"/>
              </a:solidFill>
              <a:round/>
            </a:ln>
            <a:effectLst/>
          </c:spPr>
          <c:marker>
            <c:symbol val="none"/>
          </c:marker>
          <c:val>
            <c:numRef>
              <c:f>'5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'5　感染症統計'!$P$10</c:f>
              <c:strCache>
                <c:ptCount val="1"/>
                <c:pt idx="0">
                  <c:v>2020年</c:v>
                </c:pt>
              </c:strCache>
            </c:strRef>
          </c:tx>
          <c:spPr>
            <a:ln w="28575" cap="rnd">
              <a:solidFill>
                <a:schemeClr val="accent2"/>
              </a:solidFill>
              <a:round/>
            </a:ln>
            <a:effectLst/>
          </c:spPr>
          <c:marker>
            <c:symbol val="none"/>
          </c:marker>
          <c:val>
            <c:numRef>
              <c:f>'5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'5　感染症統計'!$P$11</c:f>
              <c:strCache>
                <c:ptCount val="1"/>
                <c:pt idx="0">
                  <c:v>2019年</c:v>
                </c:pt>
              </c:strCache>
            </c:strRef>
          </c:tx>
          <c:spPr>
            <a:ln w="28575" cap="rnd">
              <a:solidFill>
                <a:schemeClr val="accent3">
                  <a:lumMod val="50000"/>
                </a:schemeClr>
              </a:solidFill>
              <a:round/>
            </a:ln>
            <a:effectLst/>
          </c:spPr>
          <c:marker>
            <c:symbol val="none"/>
          </c:marker>
          <c:val>
            <c:numRef>
              <c:f>'5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'5　感染症統計'!$P$12</c:f>
              <c:strCache>
                <c:ptCount val="1"/>
                <c:pt idx="0">
                  <c:v>2018年</c:v>
                </c:pt>
              </c:strCache>
            </c:strRef>
          </c:tx>
          <c:spPr>
            <a:ln w="28575" cap="rnd">
              <a:solidFill>
                <a:schemeClr val="accent4">
                  <a:lumMod val="75000"/>
                </a:schemeClr>
              </a:solidFill>
              <a:round/>
            </a:ln>
            <a:effectLst/>
          </c:spPr>
          <c:marker>
            <c:symbol val="none"/>
          </c:marker>
          <c:val>
            <c:numRef>
              <c:f>'5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'5　感染症統計'!$P$13</c:f>
              <c:strCache>
                <c:ptCount val="1"/>
                <c:pt idx="0">
                  <c:v>2017年</c:v>
                </c:pt>
              </c:strCache>
            </c:strRef>
          </c:tx>
          <c:spPr>
            <a:ln w="28575" cap="rnd">
              <a:solidFill>
                <a:schemeClr val="accent5"/>
              </a:solidFill>
              <a:round/>
            </a:ln>
            <a:effectLst/>
          </c:spPr>
          <c:marker>
            <c:symbol val="none"/>
          </c:marker>
          <c:val>
            <c:numRef>
              <c:f>'5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'5　感染症統計'!$P$14</c:f>
              <c:strCache>
                <c:ptCount val="1"/>
                <c:pt idx="0">
                  <c:v>2016年</c:v>
                </c:pt>
              </c:strCache>
            </c:strRef>
          </c:tx>
          <c:spPr>
            <a:ln w="28575" cap="rnd">
              <a:solidFill>
                <a:srgbClr val="3399FF"/>
              </a:solidFill>
              <a:round/>
            </a:ln>
            <a:effectLst/>
          </c:spPr>
          <c:marker>
            <c:symbol val="none"/>
          </c:marker>
          <c:val>
            <c:numRef>
              <c:f>'5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http://www.google.co.jp/imgres?imgurl=http://www.health.ne.jp/images/LVL3/5000498/nail.gif&amp;imgrefurl=http://www.health.ne.jp/library/5000/w5000498.html&amp;h=168&amp;w=250&amp;tbnid=hJAO584Z2_GenM:&amp;zoom=1&amp;docid=59VqJ7hMyZ79IM&amp;ei=N56zVL6CEZTU8gX9kYGACA&amp;tbm=isch&amp;ved=0CCEQMygEMAQ&amp;iact=rc&amp;uact=3&amp;dur=647&amp;page=1&amp;start=0&amp;ndsp=12"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1.svg"/><Relationship Id="rId7" Type="http://schemas.openxmlformats.org/officeDocument/2006/relationships/image" Target="../media/image15.gif"/><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sv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_rels/drawing7.xml.rels><?xml version="1.0" encoding="UTF-8" standalone="yes"?>
<Relationships xmlns="http://schemas.openxmlformats.org/package/2006/relationships"><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312420</xdr:colOff>
      <xdr:row>32</xdr:row>
      <xdr:rowOff>83820</xdr:rowOff>
    </xdr:from>
    <xdr:to>
      <xdr:col>16</xdr:col>
      <xdr:colOff>106680</xdr:colOff>
      <xdr:row>43</xdr:row>
      <xdr:rowOff>15240</xdr:rowOff>
    </xdr:to>
    <xdr:sp macro="" textlink="">
      <xdr:nvSpPr>
        <xdr:cNvPr id="10" name="正方形/長方形 9">
          <a:extLst>
            <a:ext uri="{FF2B5EF4-FFF2-40B4-BE49-F238E27FC236}">
              <a16:creationId xmlns:a16="http://schemas.microsoft.com/office/drawing/2014/main" id="{5EBE187A-C6B0-9920-8828-9017261DA5CD}"/>
            </a:ext>
          </a:extLst>
        </xdr:cNvPr>
        <xdr:cNvSpPr/>
      </xdr:nvSpPr>
      <xdr:spPr>
        <a:xfrm>
          <a:off x="4579620" y="5730240"/>
          <a:ext cx="4114800" cy="1775460"/>
        </a:xfrm>
        <a:prstGeom prst="rect">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281940</xdr:colOff>
      <xdr:row>0</xdr:row>
      <xdr:rowOff>106680</xdr:rowOff>
    </xdr:from>
    <xdr:to>
      <xdr:col>25</xdr:col>
      <xdr:colOff>0</xdr:colOff>
      <xdr:row>29</xdr:row>
      <xdr:rowOff>15240</xdr:rowOff>
    </xdr:to>
    <xdr:sp macro="" textlink="">
      <xdr:nvSpPr>
        <xdr:cNvPr id="11" name="正方形/長方形 10">
          <a:extLst>
            <a:ext uri="{FF2B5EF4-FFF2-40B4-BE49-F238E27FC236}">
              <a16:creationId xmlns:a16="http://schemas.microsoft.com/office/drawing/2014/main" id="{8E4F2D03-AAF9-62C9-C274-8D69B9E6258A}"/>
            </a:ext>
          </a:extLst>
        </xdr:cNvPr>
        <xdr:cNvSpPr/>
      </xdr:nvSpPr>
      <xdr:spPr>
        <a:xfrm>
          <a:off x="8869680" y="106680"/>
          <a:ext cx="5204460" cy="5052060"/>
        </a:xfrm>
        <a:prstGeom prst="rect">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304800</xdr:colOff>
      <xdr:row>31</xdr:row>
      <xdr:rowOff>0</xdr:rowOff>
    </xdr:from>
    <xdr:to>
      <xdr:col>25</xdr:col>
      <xdr:colOff>76200</xdr:colOff>
      <xdr:row>58</xdr:row>
      <xdr:rowOff>7620</xdr:rowOff>
    </xdr:to>
    <xdr:sp macro="" textlink="">
      <xdr:nvSpPr>
        <xdr:cNvPr id="12" name="正方形/長方形 11">
          <a:extLst>
            <a:ext uri="{FF2B5EF4-FFF2-40B4-BE49-F238E27FC236}">
              <a16:creationId xmlns:a16="http://schemas.microsoft.com/office/drawing/2014/main" id="{89313E35-04B0-1159-8C75-5B4524674423}"/>
            </a:ext>
          </a:extLst>
        </xdr:cNvPr>
        <xdr:cNvSpPr/>
      </xdr:nvSpPr>
      <xdr:spPr>
        <a:xfrm>
          <a:off x="8892540" y="5478780"/>
          <a:ext cx="5257800" cy="4533900"/>
        </a:xfrm>
        <a:prstGeom prst="rect">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10</xdr:row>
      <xdr:rowOff>228600</xdr:rowOff>
    </xdr:from>
    <xdr:to>
      <xdr:col>7</xdr:col>
      <xdr:colOff>190500</xdr:colOff>
      <xdr:row>16</xdr:row>
      <xdr:rowOff>38100</xdr:rowOff>
    </xdr:to>
    <xdr:sp macro="" textlink="">
      <xdr:nvSpPr>
        <xdr:cNvPr id="13" name="四角形: 角を丸くする 12">
          <a:extLst>
            <a:ext uri="{FF2B5EF4-FFF2-40B4-BE49-F238E27FC236}">
              <a16:creationId xmlns:a16="http://schemas.microsoft.com/office/drawing/2014/main" id="{9652AA44-3E6C-D864-0CFF-3091818B54DD}"/>
            </a:ext>
          </a:extLst>
        </xdr:cNvPr>
        <xdr:cNvSpPr/>
      </xdr:nvSpPr>
      <xdr:spPr>
        <a:xfrm>
          <a:off x="1981200" y="2049780"/>
          <a:ext cx="2476500" cy="914400"/>
        </a:xfrm>
        <a:prstGeom prst="roundRect">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25</xdr:col>
      <xdr:colOff>113182</xdr:colOff>
      <xdr:row>58</xdr:row>
      <xdr:rowOff>152400</xdr:rowOff>
    </xdr:to>
    <xdr:grpSp>
      <xdr:nvGrpSpPr>
        <xdr:cNvPr id="18" name="グループ化 17">
          <a:extLst>
            <a:ext uri="{FF2B5EF4-FFF2-40B4-BE49-F238E27FC236}">
              <a16:creationId xmlns:a16="http://schemas.microsoft.com/office/drawing/2014/main" id="{507CB848-CB5C-0BBC-BE76-C288708A1B3B}"/>
            </a:ext>
          </a:extLst>
        </xdr:cNvPr>
        <xdr:cNvGrpSpPr/>
      </xdr:nvGrpSpPr>
      <xdr:grpSpPr>
        <a:xfrm>
          <a:off x="0" y="0"/>
          <a:ext cx="14187322" cy="10157460"/>
          <a:chOff x="0" y="22860"/>
          <a:chExt cx="14187322" cy="10157460"/>
        </a:xfrm>
        <a:solidFill>
          <a:srgbClr val="FFFF00"/>
        </a:solidFill>
      </xdr:grpSpPr>
      <xdr:pic>
        <xdr:nvPicPr>
          <xdr:cNvPr id="9" name="図 8">
            <a:extLst>
              <a:ext uri="{FF2B5EF4-FFF2-40B4-BE49-F238E27FC236}">
                <a16:creationId xmlns:a16="http://schemas.microsoft.com/office/drawing/2014/main" id="{5B72D0A4-B712-4B7E-EBAF-B20F65571E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860"/>
            <a:ext cx="14187322" cy="10157460"/>
          </a:xfrm>
          <a:prstGeom prst="rect">
            <a:avLst/>
          </a:prstGeom>
          <a:grpFill/>
        </xdr:spPr>
      </xdr:pic>
      <xdr:cxnSp macro="">
        <xdr:nvCxnSpPr>
          <xdr:cNvPr id="15" name="直線コネクタ 14">
            <a:extLst>
              <a:ext uri="{FF2B5EF4-FFF2-40B4-BE49-F238E27FC236}">
                <a16:creationId xmlns:a16="http://schemas.microsoft.com/office/drawing/2014/main" id="{32F8BAE1-7E3D-7271-CD68-0B5DD8F537D7}"/>
              </a:ext>
            </a:extLst>
          </xdr:cNvPr>
          <xdr:cNvCxnSpPr/>
        </xdr:nvCxnSpPr>
        <xdr:spPr>
          <a:xfrm flipV="1">
            <a:off x="2499360" y="2872740"/>
            <a:ext cx="1531620" cy="7620"/>
          </a:xfrm>
          <a:prstGeom prst="line">
            <a:avLst/>
          </a:prstGeom>
          <a:grpFill/>
        </xdr:spPr>
        <xdr:style>
          <a:lnRef idx="2">
            <a:schemeClr val="accent2"/>
          </a:lnRef>
          <a:fillRef idx="0">
            <a:schemeClr val="accent2"/>
          </a:fillRef>
          <a:effectRef idx="1">
            <a:schemeClr val="accent2"/>
          </a:effectRef>
          <a:fontRef idx="minor">
            <a:schemeClr val="tx1"/>
          </a:fontRef>
        </xdr:style>
      </xdr:cxnSp>
      <xdr:pic>
        <xdr:nvPicPr>
          <xdr:cNvPr id="16" name="図 15">
            <a:extLst>
              <a:ext uri="{FF2B5EF4-FFF2-40B4-BE49-F238E27FC236}">
                <a16:creationId xmlns:a16="http://schemas.microsoft.com/office/drawing/2014/main" id="{67634BE6-8991-7CE1-BC2A-1A11B5819CD5}"/>
              </a:ext>
            </a:extLst>
          </xdr:cNvPr>
          <xdr:cNvPicPr>
            <a:picLocks noChangeAspect="1"/>
          </xdr:cNvPicPr>
        </xdr:nvPicPr>
        <xdr:blipFill>
          <a:blip xmlns:r="http://schemas.openxmlformats.org/officeDocument/2006/relationships" r:embed="rId2"/>
          <a:stretch>
            <a:fillRect/>
          </a:stretch>
        </xdr:blipFill>
        <xdr:spPr>
          <a:xfrm>
            <a:off x="2438401" y="2620818"/>
            <a:ext cx="1501140" cy="229061"/>
          </a:xfrm>
          <a:prstGeom prst="rect">
            <a:avLst/>
          </a:prstGeom>
          <a:grpFill/>
        </xdr:spPr>
      </xdr:pic>
    </xdr:grpSp>
    <xdr:clientData/>
  </xdr:twoCellAnchor>
  <xdr:twoCellAnchor>
    <xdr:from>
      <xdr:col>17</xdr:col>
      <xdr:colOff>99060</xdr:colOff>
      <xdr:row>24</xdr:row>
      <xdr:rowOff>15240</xdr:rowOff>
    </xdr:from>
    <xdr:to>
      <xdr:col>24</xdr:col>
      <xdr:colOff>327660</xdr:colOff>
      <xdr:row>32</xdr:row>
      <xdr:rowOff>152400</xdr:rowOff>
    </xdr:to>
    <xdr:sp macro="" textlink="">
      <xdr:nvSpPr>
        <xdr:cNvPr id="2" name="思考の吹き出し: 雲形 1">
          <a:extLst>
            <a:ext uri="{FF2B5EF4-FFF2-40B4-BE49-F238E27FC236}">
              <a16:creationId xmlns:a16="http://schemas.microsoft.com/office/drawing/2014/main" id="{508F81BC-ABA3-513A-74C8-592BF1ABBBAD}"/>
            </a:ext>
          </a:extLst>
        </xdr:cNvPr>
        <xdr:cNvSpPr/>
      </xdr:nvSpPr>
      <xdr:spPr>
        <a:xfrm>
          <a:off x="9296400" y="4282440"/>
          <a:ext cx="4495800" cy="1516380"/>
        </a:xfrm>
        <a:prstGeom prst="cloudCallout">
          <a:avLst>
            <a:gd name="adj1" fmla="val -64731"/>
            <a:gd name="adj2" fmla="val -24937"/>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rgbClr val="FF0000"/>
              </a:solidFill>
            </a:rPr>
            <a:t>モニターを募集します。</a:t>
          </a:r>
        </a:p>
        <a:p>
          <a:pPr algn="l"/>
          <a:r>
            <a:rPr kumimoji="1" lang="ja-JP" altLang="en-US" sz="1800" b="1">
              <a:solidFill>
                <a:srgbClr val="FF0000"/>
              </a:solidFill>
            </a:rPr>
            <a:t>興味ある方は　このチャンスに応募してください。</a:t>
          </a:r>
        </a:p>
      </xdr:txBody>
    </xdr:sp>
    <xdr:clientData/>
  </xdr:twoCellAnchor>
  <xdr:twoCellAnchor>
    <xdr:from>
      <xdr:col>6</xdr:col>
      <xdr:colOff>58239</xdr:colOff>
      <xdr:row>18</xdr:row>
      <xdr:rowOff>17048</xdr:rowOff>
    </xdr:from>
    <xdr:to>
      <xdr:col>18</xdr:col>
      <xdr:colOff>282900</xdr:colOff>
      <xdr:row>21</xdr:row>
      <xdr:rowOff>161828</xdr:rowOff>
    </xdr:to>
    <xdr:sp macro="" textlink="">
      <xdr:nvSpPr>
        <xdr:cNvPr id="3" name="矢印: 左 2">
          <a:extLst>
            <a:ext uri="{FF2B5EF4-FFF2-40B4-BE49-F238E27FC236}">
              <a16:creationId xmlns:a16="http://schemas.microsoft.com/office/drawing/2014/main" id="{85DD6FAF-12B5-47A2-77B8-FFFD10E3806C}"/>
            </a:ext>
          </a:extLst>
        </xdr:cNvPr>
        <xdr:cNvSpPr/>
      </xdr:nvSpPr>
      <xdr:spPr>
        <a:xfrm rot="1009104">
          <a:off x="3715839" y="3278408"/>
          <a:ext cx="6374001" cy="647700"/>
        </a:xfrm>
        <a:prstGeom prst="leftArrow">
          <a:avLst/>
        </a:prstGeom>
        <a:solidFill>
          <a:srgbClr val="FFFF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350520</xdr:colOff>
      <xdr:row>24</xdr:row>
      <xdr:rowOff>15240</xdr:rowOff>
    </xdr:from>
    <xdr:to>
      <xdr:col>21</xdr:col>
      <xdr:colOff>160020</xdr:colOff>
      <xdr:row>26</xdr:row>
      <xdr:rowOff>45720</xdr:rowOff>
    </xdr:to>
    <xdr:sp macro="" textlink="">
      <xdr:nvSpPr>
        <xdr:cNvPr id="4" name="テキスト ボックス 3">
          <a:extLst>
            <a:ext uri="{FF2B5EF4-FFF2-40B4-BE49-F238E27FC236}">
              <a16:creationId xmlns:a16="http://schemas.microsoft.com/office/drawing/2014/main" id="{AB90917E-6830-0529-A1F7-4629E6F5C18E}"/>
            </a:ext>
          </a:extLst>
        </xdr:cNvPr>
        <xdr:cNvSpPr txBox="1"/>
      </xdr:nvSpPr>
      <xdr:spPr>
        <a:xfrm>
          <a:off x="7719060" y="4282440"/>
          <a:ext cx="407670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hy_food-safety@kxf.biglobe.ne.jp</a:t>
          </a:r>
          <a:endParaRPr kumimoji="1" lang="ja-JP" altLang="en-US" sz="1800" b="1"/>
        </a:p>
      </xdr:txBody>
    </xdr:sp>
    <xdr:clientData/>
  </xdr:twoCellAnchor>
  <xdr:twoCellAnchor>
    <xdr:from>
      <xdr:col>1</xdr:col>
      <xdr:colOff>396240</xdr:colOff>
      <xdr:row>5</xdr:row>
      <xdr:rowOff>0</xdr:rowOff>
    </xdr:from>
    <xdr:to>
      <xdr:col>8</xdr:col>
      <xdr:colOff>205740</xdr:colOff>
      <xdr:row>7</xdr:row>
      <xdr:rowOff>30480</xdr:rowOff>
    </xdr:to>
    <xdr:sp macro="" textlink="">
      <xdr:nvSpPr>
        <xdr:cNvPr id="5" name="テキスト ボックス 4">
          <a:extLst>
            <a:ext uri="{FF2B5EF4-FFF2-40B4-BE49-F238E27FC236}">
              <a16:creationId xmlns:a16="http://schemas.microsoft.com/office/drawing/2014/main" id="{34581634-7543-40B6-9798-DE0F2AA8F247}"/>
            </a:ext>
          </a:extLst>
        </xdr:cNvPr>
        <xdr:cNvSpPr txBox="1"/>
      </xdr:nvSpPr>
      <xdr:spPr>
        <a:xfrm>
          <a:off x="1005840" y="982980"/>
          <a:ext cx="407670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hy_food-safety@kxf.biglobe.ne.jp</a:t>
          </a:r>
          <a:endParaRPr kumimoji="1" lang="ja-JP" altLang="en-US" sz="1800" b="1"/>
        </a:p>
      </xdr:txBody>
    </xdr:sp>
    <xdr:clientData/>
  </xdr:twoCellAnchor>
  <xdr:twoCellAnchor>
    <xdr:from>
      <xdr:col>18</xdr:col>
      <xdr:colOff>449580</xdr:colOff>
      <xdr:row>30</xdr:row>
      <xdr:rowOff>53340</xdr:rowOff>
    </xdr:from>
    <xdr:to>
      <xdr:col>25</xdr:col>
      <xdr:colOff>259080</xdr:colOff>
      <xdr:row>32</xdr:row>
      <xdr:rowOff>83820</xdr:rowOff>
    </xdr:to>
    <xdr:sp macro="" textlink="">
      <xdr:nvSpPr>
        <xdr:cNvPr id="6" name="テキスト ボックス 5">
          <a:extLst>
            <a:ext uri="{FF2B5EF4-FFF2-40B4-BE49-F238E27FC236}">
              <a16:creationId xmlns:a16="http://schemas.microsoft.com/office/drawing/2014/main" id="{840C1AA8-3A2E-460D-AFA6-EDFE12011EF2}"/>
            </a:ext>
          </a:extLst>
        </xdr:cNvPr>
        <xdr:cNvSpPr txBox="1"/>
      </xdr:nvSpPr>
      <xdr:spPr>
        <a:xfrm>
          <a:off x="10256520" y="5364480"/>
          <a:ext cx="407670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hy_food-safety@kxf.biglobe.ne.jp</a:t>
          </a:r>
          <a:endParaRPr kumimoji="1" lang="ja-JP" altLang="en-US" sz="18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114300</xdr:colOff>
      <xdr:row>18</xdr:row>
      <xdr:rowOff>0</xdr:rowOff>
    </xdr:to>
    <xdr:pic>
      <xdr:nvPicPr>
        <xdr:cNvPr id="30" name="図 29" descr="感染性胃腸炎患者報告数　直近5シーズン">
          <a:extLst>
            <a:ext uri="{FF2B5EF4-FFF2-40B4-BE49-F238E27FC236}">
              <a16:creationId xmlns:a16="http://schemas.microsoft.com/office/drawing/2014/main" id="{8F304F24-F477-7AEA-F9EE-7EBA45580A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17042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693438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7.89</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277548"/>
            <a:gd name="adj6" fmla="val -49783"/>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435064</xdr:colOff>
      <xdr:row>12</xdr:row>
      <xdr:rowOff>145907</xdr:rowOff>
    </xdr:from>
    <xdr:to>
      <xdr:col>9</xdr:col>
      <xdr:colOff>757882</xdr:colOff>
      <xdr:row>14</xdr:row>
      <xdr:rowOff>110026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7689304" y="253096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191089</xdr:colOff>
      <xdr:row>15</xdr:row>
      <xdr:rowOff>160020</xdr:rowOff>
    </xdr:to>
    <xdr:pic>
      <xdr:nvPicPr>
        <xdr:cNvPr id="31" name="図 30">
          <a:extLst>
            <a:ext uri="{FF2B5EF4-FFF2-40B4-BE49-F238E27FC236}">
              <a16:creationId xmlns:a16="http://schemas.microsoft.com/office/drawing/2014/main" id="{00B4E2C4-DA89-EF41-ACA6-D1E8242FFE50}"/>
            </a:ext>
          </a:extLst>
        </xdr:cNvPr>
        <xdr:cNvPicPr>
          <a:picLocks noChangeAspect="1"/>
        </xdr:cNvPicPr>
      </xdr:nvPicPr>
      <xdr:blipFill>
        <a:blip xmlns:r="http://schemas.openxmlformats.org/officeDocument/2006/relationships" r:embed="rId3"/>
        <a:stretch>
          <a:fillRect/>
        </a:stretch>
      </xdr:blipFill>
      <xdr:spPr>
        <a:xfrm>
          <a:off x="0" y="548640"/>
          <a:ext cx="1676989" cy="2499360"/>
        </a:xfrm>
        <a:prstGeom prst="rect">
          <a:avLst/>
        </a:prstGeom>
      </xdr:spPr>
    </xdr:pic>
    <xdr:clientData/>
  </xdr:twoCellAnchor>
  <xdr:twoCellAnchor editAs="oneCell">
    <xdr:from>
      <xdr:col>5</xdr:col>
      <xdr:colOff>38328</xdr:colOff>
      <xdr:row>2</xdr:row>
      <xdr:rowOff>15240</xdr:rowOff>
    </xdr:from>
    <xdr:to>
      <xdr:col>6</xdr:col>
      <xdr:colOff>754508</xdr:colOff>
      <xdr:row>16</xdr:row>
      <xdr:rowOff>22860</xdr:rowOff>
    </xdr:to>
    <xdr:pic>
      <xdr:nvPicPr>
        <xdr:cNvPr id="33" name="図 32">
          <a:extLst>
            <a:ext uri="{FF2B5EF4-FFF2-40B4-BE49-F238E27FC236}">
              <a16:creationId xmlns:a16="http://schemas.microsoft.com/office/drawing/2014/main" id="{0BD07D25-CC81-F070-A422-000C9BEE1129}"/>
            </a:ext>
          </a:extLst>
        </xdr:cNvPr>
        <xdr:cNvPicPr>
          <a:picLocks noChangeAspect="1"/>
        </xdr:cNvPicPr>
      </xdr:nvPicPr>
      <xdr:blipFill>
        <a:blip xmlns:r="http://schemas.openxmlformats.org/officeDocument/2006/relationships" r:embed="rId4"/>
        <a:stretch>
          <a:fillRect/>
        </a:stretch>
      </xdr:blipFill>
      <xdr:spPr>
        <a:xfrm>
          <a:off x="2895828" y="563880"/>
          <a:ext cx="1615340"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5</xdr:row>
      <xdr:rowOff>28575</xdr:rowOff>
    </xdr:from>
    <xdr:to>
      <xdr:col>4</xdr:col>
      <xdr:colOff>657225</xdr:colOff>
      <xdr:row>14</xdr:row>
      <xdr:rowOff>38100</xdr:rowOff>
    </xdr:to>
    <xdr:sp macro="" textlink="">
      <xdr:nvSpPr>
        <xdr:cNvPr id="2" name="正方形/長方形 2">
          <a:extLst>
            <a:ext uri="{FF2B5EF4-FFF2-40B4-BE49-F238E27FC236}">
              <a16:creationId xmlns:a16="http://schemas.microsoft.com/office/drawing/2014/main" id="{17DD8C6A-BDCD-4809-B5D6-F37BE856950D}"/>
            </a:ext>
          </a:extLst>
        </xdr:cNvPr>
        <xdr:cNvSpPr>
          <a:spLocks noChangeArrowheads="1"/>
        </xdr:cNvSpPr>
      </xdr:nvSpPr>
      <xdr:spPr bwMode="auto">
        <a:xfrm>
          <a:off x="344805" y="1529715"/>
          <a:ext cx="2461260" cy="2478405"/>
        </a:xfrm>
        <a:prstGeom prst="rect">
          <a:avLst/>
        </a:prstGeom>
        <a:noFill/>
        <a:ln w="63500" algn="ctr">
          <a:solidFill>
            <a:srgbClr val="FFFFFF"/>
          </a:solidFill>
          <a:round/>
          <a:headEnd/>
          <a:tailEnd/>
        </a:ln>
      </xdr:spPr>
    </xdr:sp>
    <xdr:clientData/>
  </xdr:twoCellAnchor>
  <xdr:twoCellAnchor editAs="oneCell">
    <xdr:from>
      <xdr:col>13</xdr:col>
      <xdr:colOff>0</xdr:colOff>
      <xdr:row>4</xdr:row>
      <xdr:rowOff>0</xdr:rowOff>
    </xdr:from>
    <xdr:to>
      <xdr:col>13</xdr:col>
      <xdr:colOff>304800</xdr:colOff>
      <xdr:row>5</xdr:row>
      <xdr:rowOff>76200</xdr:rowOff>
    </xdr:to>
    <xdr:sp macro="" textlink="">
      <xdr:nvSpPr>
        <xdr:cNvPr id="3" name="AutoShape 1025" descr="data:image/jpeg;base64,/9j/4AAQSkZJRgABAQAAAQABAAD/2wCEAAkGBxQSEhUUExMVEhIWGBUXGBcXFhMYFBcYFxYcGhcXGBwYHCggHRolHBkVIjEhJSksLi4uGB8/ODMsOCgvLi0BCgoKDg0OGxAQGywkICQsLC8tMCwsNyw0LCw0LC8sLiwsLCwsLCwsNCwsLCwsLy0sLCwsLSwsLCwsLCwsLCwsLP/AABEIAIYAyAMBEQACEQEDEQH/xAAbAAACAgMBAAAAAAAAAAAAAAAABAMFAQIGB//EAEkQAAIBAgMCBg0LAwMDBQAAAAECAwARBBIhBTEGE0FRYXEHFyI1UlORoaKywdHSFBUWMjNCcnOBkrEjYpM0Y7MkQ/CDwsPT4//EABoBAAIDAQEAAAAAAAAAAAAAAAADAQIEBQb/xAA6EQACAQICBQkHBAICAwAAAAAAAQIDEQQxEhMhUpEFFDJBUXFysdEVYYGSocHSIjOy8ELhBvEjQ6L/2gAMAwEAAhEDEQA/AOW7H3AcOFxOKVXjZbxxHUMDpne3JzDy2trxeUuUnRerp59b7DpYLBKotOeR6Eux8OAB8nhsAAP6ce4Cw5K89LE1pO7m+J11QppWUVwD5ow/iIf8UfuqOcVd58WTqae6uAfNGH8RD/ij91HOKu8+LDU091cA+aMP4iH/ABR+6jnFXefFhqae6uBvDsSBmCjDw3JAH9OPef0q0KtaclGMnd7M2RKnSinJxWz3FrHwHjO+PCrrb6iHXm0XfXTjgMU3+qrbq6Te3sMLxVBZQv8AARbg1CZTHHBDIQbXESDdv3jS1Y3Gu6zpU5uT9zfr1GlOkqesnFIbk4EqBcYfDsbXsEjJ/TTWtMsDjVG6lf3KQiOJwzdtG3wFcJwbwzrcphU1tZo0B6/q1noKdWOk62j3tjquhB2VO/ckMYvghBHfMuFuBfLxa3PV3NPrYarRT0qyva9rsVTrU6lrU9nbZCp4OQ8UJeIgylstuKS/XurM9eqCrabs3a12PWq1ur0Ve18hcbHgOnyeH/HH7qzqvWezSfFjXSpr/FcCXE8HoY3KNh4cwtujj5d3JTazxFKpq5Sd+9i6aozhppK3cSx8GYuNETYeFWJA+yjNr8u6mRhideqEpNN+9+pRyo6p1IxTXcNQ8DoTmzRwR5cxs0Kg5QbZvq7q0wwteSblV0bXzvkuvuFSr0la0L37LZ9hoOCMPH8TxUF7XzcUlrWvzVTm+I5xqNY72ve7y4k62jqdbofCwvguDkEgciGEZFLfZJrbk3UjD66upNVGtFXze36ja2rpuKcFtdiTCcEklUMmHgIP9kV9Oi1MoUMZWjpwk7eIpVq4enLRkvoMYngTGpOWDDso1vkiF9Oan1cFi4N6M7pdelb6XF08Th5JXjZ93+ip+aMP4iH/ABR+6uZzirvPizbqae6uAfNGH8RD/ij91HOKu8+LDU091cA+aMP4iH/FH7qOcVd58WGpp7q4GJNi4dgVOHhIOh/pp7BerQxVeLupviRLD0pKzijzLsh8C/k+bEwACAkZ0vbiixsMt96EndydVel5N5Q5xeM+kvqcXGYTU/qjl5HqGx3Jw8BOp4qLzRqK8ziZOVabfaztUElTil2DdIGhQAUAFAD2xYi08YHIwJ6hrWzAU3PEwS7b8DPi5qNGTfYWy4oBBJ935UTfoN9fJXTVeKpqr1a1v4bdvAwuk3Nw69WZiwhEmKjUhZGsVvp3LElreWrQw8lVxFOGyUrW7m23YiVVOFKctsVn3rI2ijLYhCmkMC5S/wB02Hdf+dFWhBzxUXT6FNWv1ZbSJSUaElLpTd7eQnhcLxiYlxGSG1j0/uP1endWShQdaFeoo3T6Oz3vI0VKurlSi5ZZ8FmM8IYnYkCC4yqeMsbiw1FaOVIVJNqNK+xfq6xOBlBJNz63sFVhZ8GoQFiJSSBqRofeKyqlOpyfFU1d6bvb4/6HOcYYtubt+kWx2CEKR5ieOJzFdLBRu/Xd56RicNHDU4OXTe1rsX9+46jWdacrdHK/vHuEeB1aYuLMVCjlbTU1s5VwqvKu5bHay7TPgK+xUksr39xtHtEGTDuHAYqUk6ALWuTz61aOMjKtQmpbWrS/2Vlh2qdWNtl7xJ58M4WZs5mLrkUDW2ZiSotzACnVKFRRqz0nPSVlbbm3sXcLhVg5QjbRs7vhmQYrFrFjCzXyhcptv1Wk1sRChyg5SytZ8BlOlKrhFGOd7/U2ViBPMV4tGTi41IsSDoNKtGTjGriJR0YuOjFZXIaTdOkndp3YnsBMmecjuUUgX3Mx5KycmR1WniJLZFP4vsH416ejRWbfBG8yq2HdzAsRBQKQCCb8uvJV6kYTwk6kqSi7q2z1Kxco14wU3LO5S1yDoBQAUAFAFNwzcjAYm2l4mH6G1buTpNYmFu0zYxJ0ZXOg4KbEeXBwOGUAxRixvfRBzCtUeTJ4hyqRkl+qXmzO8dCilBp5LyLb6MSeGnpe6rexKu+vqV9qU91h9GJPDT0vdR7Eq76+oe1Ke6w+jEnhp6Xuo9iVd9fUPalPdYfRiTw09L3UexKu+vqHtSnus3i4OyrqsqqSCNM247xuq8OR68HeNRLiVlylRlslFvgY+jkuXLxi5b3t3Vr8+6o9jV9HQ01bs2k+0qWlpaLv8DMvB2VtWlViBbXNuHJuqZ8j15u85p8SI8pUY9GLXABwemy5eNXLvtdreS1HsevoaGsVuzbYPaNHS0tF3+BtHsGdRZZso5g0gHmq0eSsTFWjVsvc2iJcoUJO7hf4IydiYg757j8UlS+TMW9jrfVkLHYdf+v6IxBsGZPqTBb77Fx7KinyTiafQqJd1yZ8oUJ9KDfAjfg3KTcyKSeU5if4pb5FrSd3NN/EsuU6SVlF/QG4Nym15FNt18+nVpUvkWs85rZ3guU6Syi/oY+jEnhp6XuqvsSrvr6k+1Ke6yaPYc6gATABb2sW0vv5KdHkvFRSUatrZZi3j6Ertwz7iKTg3KxJMikneTmufNS5cjVptuU02+8vHlOlFWUX9CSfYUz2zyq1tBfNp5qvU5KxNW2nUTtlmVhyhQhfRg1c1PB+YqFMq5Qbgd1a/kqr5IxDgoOorLq2krlGipaWg7/A3m2HO4CtMGUbgc1h5qvPkvFVIqM6qaWWZWOPoRblGDTfcQ/RiTw09L3Un2JV319RntSnusPoxJ4ael7qPYlXfX1D2pT3WH0Yk8NPS91HsSrvr6h7Up7rD6MSeGnpe6j2JV319Q9qU91nMdknZDQ7OxDMykFCNL9fL1VanyfPDV6cpSTvK2zuZE8ZGvTnFJrYdd2Pu9+H/LX1RXWwH7T8Uv5M52L6a7o+R0VbTMFAHE8LuEMxmGDwl+NOjsN4v90c2mpNdzk/BUlT5ziOj1L7+iOTjMVUdTUUc+sUTsblxmlxJMh39xm162a5pz5dUXaFPZ32+wpckOW2c9vd/sXjxuK2VKqTMZsM243JFhvK31DDwaY6WH5RpuVNaM1/dvqUVStgpqM3eL/v9R6PG4YAg3BAII3EHca80007M7qaaujaoJCgAoAKAEts7QGHheYqzhATlUXJ9w6eSqTloxbNGEw7xFaNJNK7zYvwc29FjYhJEddA6H6yNzH2HlqKdRVFdDcfgKuDq6up8H1NCG3+GEWFnigytLI5AYJqyA7jbezE/dHJf9aVK8YSUczVguR6uJoyrXUYpbL9b+y950lPOQFABQAUAFAEOMxAjRnIZgqlrKLsbDcAN5qG7K4ylTdSagmld227F8So4K8J4sdGWTuJF+vGTdl5j0qeelUq0aiujdylyZVwM9Ge1PJ9voyLhVwtiwORWUyyuRZFOoW+rH2DlPlqKteNPvL8m8k1cbpST0Yrrfb2evYdBG9wDYi4BsRYi/IRyGnnLkrNo2oIOI7MfeubqP8ABrDjOnS8a8masN0anh+6LXsfd78P+WvqipwH7T8Uv5MjF9Nd0fI6KtpmCgDz/gYAdpYwt9cGXLffbjbafpavQ8pXWBpJZbPI4uBtzupfPb5noFeeO0ct2SFU4Js1rh0y8978n6Xrq8jOXOlbsdzncqJc3d+1FlwRJ+RYe+/ix7bVm5Qtzqdu00YP9iHcW9YzSFABQAUAYNAHkvC62zcYHwMmWSRW4yIC6rzacx1NuS1c2t/4p3pv4HuuS78pYTQxkbpNWl2/3K/WXvYw2dCyNijJx+KYnOT9aK/Jrrc+Fy8lOwsItad7vyOZ/wAixNaM1hlHRprK3+X/AF2cTvq2HmAoAKACgAoAKAPLuH8CYLExYnCycXiXPdRKLhh4RA5DuIO/k3Vz8QlTmpQe3sPZ8iVJ43DSw+JjpU1lJ9Xu+Hb1dYx2NcJFiZJMXNJx2LDfVb/tjkex39FtBVsLFTbnJ3Yv/kFWrhqccLSjo07Zrr93r2npNbjyAUAcR2Y+9c3Uf4NYcZ06XjXkzVhujU8P3Ra9j7vfh/y19UVOA/afil/JkYvpruj5HRVtMwUAcJws2NNBiPluEBJ3uoBJBtYmw3qRvrv4DFUq1Hmtf4P+9fYcfGYepTq6+j8TaDskxZf6kMivyhSpW/QSQaifINS/6ZK3vJjyvTt+qLuVkhxG2JVGUw4VDv1sL7zc6M9vJfy6lqOTKb26U3/fgvMzvW4+a2Wgv78WekQxBFCqLKoAA5gNBXmJScm5PNnejFRVkSVBIUAFABQAltnjuJk+T5eOynJm3X9/NVJ6Wi9HM0YTU66Ovvo322Of4GcEvk955zxuLk1YnXJfeBzk8ppNChofqlmdXlblbnFqNH9NOOXv/vUhLG8E5sPi0xGzyqK5tLG32YB3m3KvQNQd1VlQlGelT+JopcrUcRhXQxqbaX6Ws/8Avz6zuq1nmgoAKACgAoAhxefI3F5eMscua+XNyXtyVDvbYXpaGmtZfRvttnb3HI8EOCbrIcXjTxmKY3ANiI+nTTN1aCs1Gg09OeZ3uVOVoSgsLhNlNfX/AF5kfCTglKs64vZ5Ec1+7TQI1zq3NbnHLya1FWg1LTp5l8BytSlQeFxqvC2x9a93o/sdtHewzWzWF7XtfltfkvWs85K13bI2oIOI7MfeubqP8GsOM6dLxryZqw3RqeH7otex93vw/wCWvqipwH7T8Uv5MjF9Nd0fI6KtpmFcbiimUKuZ2vYE5VAUXJJ5Bu8tBKVyvfatjriMKv8AaoeVvRdf4oL6PuZG2JiOpMTHn+RzHz3piqzSspPiyjoxf+PkbDagGgxOGUDcrxyR+dpPZVHt6y6hbqHcNjyWVWCENcK8b51JAvY6Ag2uRv3VBVxH6CoUAFAGksgUFmIVRvJIAHWTQAmNolvs4nceEe4U9WexI6QKq5pF9DtDj5/FxDrkf2R1XWE6CD5TMN8SEf2ya+koo1iI0UbJtJLhXDRMdwcWBPMrfVJ6L3q6kmQ4sdqSoUAFAGKAK+Xa6WJQGRVvdxYRC2/u2IU/oTVXJIsoMXw2055LkQrGn3TI7Zj05AtwOsipL6tdpridqzRm7Qo0fK6SN3PSVKXA6bm1D2Bq12ja7WUAGRWjU6hzZorc+dSQB0m1QpJldB9Q+rAi4NweUbqsUOJ7MfeubqP8GsOM6dLxryZqw3RqeH7otex93vw/5a+qKnAftPxS/kyMX013R8i/kkCgsxsoBJPMALk1tMxzkmEEksEkq3dxKxVtQoyqVS27QHXpqkXdmiOy6RboLCw0HMNB5qYBm9AATQBWY3Z0TSwkoty7A2GW/wDTY8nKCNDvFLnsRN9ha7MkJVlY5mRilzvI3qT05SKmLuhEltHKsVCgChxsha8mhtIsUQYEopzhWkK6Xa97fhG65pbd3YdFE+WfkmQ/ih+FxU6tFrIxfEeMh/xSf/ZUatBZB/1HjIR1Qv7ZKNWgsiLFtKq3Z0kW6hkMQCsrMAfvHXWhwSQWQ7gO4keK5ygK6XN7Akqyi/ICB+8VMHdCpLrLCrlAoArcUvGymM6xoAWHI7t9VT/aALkcuZealzlbYMirK4sf6z3/AOzGbKOR3Xex/tU6Ac9zyCiEesYlYcpoGaAEkPydtNIHNiOSJydCOZGOhHIbHlNKnHrQNXGI0EUqhe5jkzKV+6HAzKVHJcBwbb9KiD6hctqOb7MfeubqP8Gs2M6dLxryY7DdGp4fui17H3e/D/lr6oqcB+0/FL+TIxfTXdHyLTbQvCy+GVT9HYKfMTWx5CIZi+P+3h6p/wCEpdPMbHJk9OJCgAoAXxH2kP42/wCJ6XUyDqZPhDaeUcjJE/63dG8ypUU8hU8iwphQ1kcKCTuAJPUNaAKIoRhoAd+bDk9bOrN5yaRHpD1mWFaCQoAKAFNq/ZN1p661WWRKGsRpPE3PxqfuAYedKVTzFPIsKcLCgCnDf08Q40JMxB5e4XKPVpE8xq6iTBqBGgAsAiAAbh3Ip5dktSAUAazRhlZWF1IIIO4gjUVACoc/JoXJuRxDEnfvUEn9CaRHpFXm0UfZj72TdR/g0jGdOl415MZhujU8P3Ra9j7vfh/y19UVOA/afil/JkYvpruj5FrtMXCD/dj8xv7K1yyERzFcb9tB1TfwlUpjY9Y+mGJ36U6xVzRucJ01NiNYaPhiOmosSpoQxI/qQ/jb/iel1Mi/UTbsQnTFKP2vGR/JqtMXLIsaaLEttNbDzH/ak9Q0Fo5oX2stkUc0kI8kgpEOkNiORwE9ArRYhySJPknTU2K6w1bCnk1qLE6aK3a62ia/OnrrVZZF07jOPHdRHmlXzhh7aTDMp1FhTxQCgCliP/SuedZz5S5rPLMd18BvAxFkS3gr6orSTKSQ18k6amxTWGDhDz0WJ0yCRCN4qCyaZXP/AKC/Nhw37UB9lZlmH+RTdmTvZN1H+DSsZ06XjXky+G6NTw/dFr2Pu9+H/LX1RRgP2n4pfyZGL6a7o+Rb4/7n5i+2tc8hEcxfFqwkikClwmcFRbNZwNRci9rbuml05JPaM6rE42wn3o5k64ZSPKoIp2nEpoMBtzD+NA6GDKfIwBqdJEaEuwx89RH6olf8MMx8+W1GnHtJ0GQSSGaSMiN0VCzFnAUm6lQoF78t7nmpVSaa2FoqyN5P9RD+Gf8A+P3VFMiWRY00WIbe/wBNN+Bv4qHkWh0kY2pEWXuRmZXRwL2zZHBtc8ptSIuzGI3G1wPrRTr/AOk7epetGsiU0GZG3IOWTL+NXT1wKnSXaRoSD57hP1S7/gjlbzqpFGnHtDQYtjsQZ1CLFIt2W7OuQKAwJOpud261UlONi0VY32kdEP8Aux+vSoZkllTxQCgCo2fHmwyruzIwvzZri/nrO8x3WS4XaRRFV4ZQVAByoXW4Frgpe4/SnqpEq43ZN89w8rMn445U9ZRVtOPaV0GHz3ByOX/Akj+opo0l2hoSI5tqZgQsMzHkuhQX63taodSJKi08xfEw5MI6E3KwMpPISIyKzdYy+0oOzJ3sm6j/AAaXjOnS8a8mXw3RqeH7otex93vw/wCWvqijAftPxS/kyMX013R8i22ibCP8xPPpWueQiOZJWcYZoAMxoIAmgDFBIs/+oi6EnPnjHtptMrLIsaaLEdui+Gm/Lc+RSfZUMtHpInJrMXMUEmc1BAE0AYoJFseL8WOeWPzG/sq8MyOosaeKAUAVmyRaFRzZl/a5HsrPLMcN1UDN6CAzUAYoJFNrm2Hm/Kk9Q1KBZnN9mTvZN1H+DS8Z06XjXkxmG6NTw/dFr2Pu9+H/AC19UUYD9p+KX8mRi+mu6PkWm2Ps7+C8beSRb+atkshEcyc1mLmKCQoAKACgBePXE/hh/wCST/8AOm0yssiwposjxEWdWU7mUr5RagEJ7NkzQxMd5jQnrKi9ZmOeYxUAFABQAUALYsXeEf7l/wBsbH3UynmQ8mWNOFBQBW7OFg45pJPO2b20ieY0aqhIUAFABQAptYXhceFZf3MF9tWjmCOb7MneybqP8Gk4zp0vGvJjMN0anh+6LXsfd78P+WvqipwH7T8Uv5MjF9Nd0fItdsx5sPKBv4t7dYUkecCtoiOaJFcMAw3EAjqIvWUuZoJCgAoAKAIMGLzTHmESeQM3/vp1PIpPJD9MKAKAKzZQtEF8Euv7XIHmtWeWY4bqoBQAUAFAC0ms8I5lmb1FHrGm0yssixposKAK7DC0kw/vVv3IPappNTMaskM0skKACgAoAV2gLhBzyR+Zs3sq8MyDmuzH3rm6j/BpGM6dLxryY3DdGp4fui17H3e/D/lr6oqcB+0/FL+TIxfTXdHyOgZhuJH6kVsujNYVwkHFRIrMO4RVLbh3IAvrSnDruM0rvYifi+mp1ZGkGTpFRq/eGkaK6nc6k9Yo0F2k3fYbPYWuwFzYX0ueYdNDhbNgpXNMPDkLksO7bNzWGUKB5qYlZWKt3GAasVM0AK4fC5c2uhdmHRm1t5b0uULsvpG0zKguzKo5yQB56o4JZslNvJGkOIjc2SRGI1NmBsOfSoioyyaJd1mjfOtwudcx3C4ubdFToK9rkXediTi6tqyNIiXDHjc99MmQDra5PmXyVaMbEOV0M1cqFACkcIMjuGBBVFIGtmQte/6MPJVJLSyZe9lZkl11OZbA2Oo0PMemqaHvJv7gQqdzKT0EGjQv1hf3GVAO5geoijV+8NIjedBvkQakasBqN4848tVaS60TtfUaywhjGcwsrZ/xAKRp+4GmRjbbcq2cn2YWB2XMRqLH+DWXF9Oj415Mfh8qnh+6LDsdYpHwMARswEcZB1FwVFzrrowYfpU4T9Ep0nmm38HtvxugxH6lGosmrfFG3CfCHEMY48PnlC245xZEU3ICnlYm/VVcVT1r0Yxu+15InDz1a0pS2diMY9g+GhUpMkd8jwhGaVymgTNyC4N25eSpqNSpRVnbJq21+64Q2VG7q/b1d5Ns/AcThWWWOR+Ma5iRmcoDuUHNewAFyDVqVPQpNTTd+pbbe4rOenUvFrZ19otwWwoTMr4eZXcyAs4YpxZa6qbsRusN1UwsNG6cXd3z7C+IlfapK2ziabH2HFNM04i4uFGHErkEdyALudA1r7garRw8Kk3UtZLLZb49pNWtOMNC9317b/AV2jg5HxMWYTRo0pspdmJtfM4K6IBcADfrS6lOcqsb3Sv2/X3F4TjGm7Wbt/V7y227hE7lRh3xExXKhJbKAvK7Xtpe/TWmvCOxKOk7bP8AbEUZPa9Ky/uRabHwPEQpHfMVGp5zvP6Xp9Gnq4KPYKqz05uQ7TRYUAUfCvWNVyu5YsAFUMN28gqei3XWXFbYpWbuaMP0rnN7KgdY8QTAyO0bxoFDEE5gtgR021J131hpRkoTvGzaaX9/vaaqkk5R/VdXuWezcBxOIDCPQTPGSF5Hhjyt+HMra/3U+lS1dW9uu3/yvuhU56cLX6r/AFZ1tdExBQAUAU+Jw7zYgqc6QxxstwSM7ycosfugeU1mlGU6lnsSXFv0HxkoQus2/L1EYocSMNlUrCycbxjZe7cr9V05O65zrSlGsqVlsavf3+9d4xunrLvblb3d/cM4DDwpgk42PMmRXdSpcsx1JI3k3plOMI0FpLZm+spOUnWei9vULcGtjLCpxLoRKQSEVQMi6nKFW12tbfrS8Nh1Ba2S2+SL16zm9BPZ5iuz8JxeIjnGFMMJvGoX7QFrWkkUch1HRS6dPRqqooWWXv73/dhectKDhpXef+kKY7BskkiPHIwztNnbu1yWYAAC+pbKP0HNS5wak00873z2f9l4TTimmuyw/iInhTDOULWw7RZQrM+d1BAAA03WJPNTpKUFCVv8bfFik1JyV+u/wKLsmMsOxzDIwVlhAO892bKq6c5J8lV0LzpUuuP6n7tllxu+BZStGpU3ti8zxngBw5l2dJqWeA3ugIureEl9NeUbj1gVsr4ZVGpJ2ksmvL3oz0q2gnFq6fUevxdmCLKpMMhJVTuQbwD4fTWaVXE0/wBLUX8Wvsxyp0Jq6clwfobduGHxEno/FVec4jcj8z/EnUUd58F6h24YfESeh8VHOcRuR+Z/iGoo7z4L1Dtww+Ik9D4qOc4jcj8z/ENRR3nwXqHbhh8RJ6PxUc5xG5H5n+IaijvPgvUO3DD4iT0fio5ziNyPzP8AENRR3nwXqHbhh8RJ6PxUc5xG5H5n+IaijvPgvUO3DD4iT0Pio5ziNyPzP8Q1FHefBeoduGHxEnofFRznEbkfmf4hqKO8+C9Q7cMPiJPQ+KjnOI3I/M/xDUUd58F6h24YfESej8VHOcRuR+Z/iGoo7z4L1Dtww+Ik9H4qOc4jcj8z/ENRR3nwXqHbhh8RJ6PxUc5xG5H5n+IaijvPgvUO3DD4iT0Pio5ziNyPzP8AENRR3nwXqHbhh8RJ6HxUc5xG5H5n+IaijvPgvUO3DD4iT0Pio5ziNyPzP8Q1FHefBeoduGHxEnofFRznEbkfmf4hqKO8+C9Q7cMPiJPQ+KjnOI3I/M/xDUUd58F6h24YfESej8VHOcRuR+Z/iGoo7z4L1Dtww+Ik9H4qOc4jcj8z/ENRR3nwXqHbhh8RJ6PxUc5xG5H5n+IaijvPgvUO3DD4iT0fio5ziNyPzP8AENRR3nwXqRYvsxRCNmWGQFRfchv6enkNWjUxNTYtGPF/ZFXChDa7v6HjHDfhdLtCYsxZYQTkQm9v7mtoXPm3CtdDDxpJ7bt5t5sTVquo+xLJdh//2Q==">
          <a:hlinkClick xmlns:r="http://schemas.openxmlformats.org/officeDocument/2006/relationships" r:id="rId1"/>
          <a:extLst>
            <a:ext uri="{FF2B5EF4-FFF2-40B4-BE49-F238E27FC236}">
              <a16:creationId xmlns:a16="http://schemas.microsoft.com/office/drawing/2014/main" id="{D9057344-CF2A-4D32-8EA8-4D5ADF85B281}"/>
            </a:ext>
          </a:extLst>
        </xdr:cNvPr>
        <xdr:cNvSpPr>
          <a:spLocks noChangeAspect="1" noChangeArrowheads="1"/>
        </xdr:cNvSpPr>
      </xdr:nvSpPr>
      <xdr:spPr bwMode="auto">
        <a:xfrm>
          <a:off x="10462260" y="1280160"/>
          <a:ext cx="304800" cy="297180"/>
        </a:xfrm>
        <a:prstGeom prst="rect">
          <a:avLst/>
        </a:prstGeom>
        <a:noFill/>
        <a:ln w="9525">
          <a:noFill/>
          <a:miter lim="800000"/>
          <a:headEnd/>
          <a:tailEnd/>
        </a:ln>
      </xdr:spPr>
    </xdr:sp>
    <xdr:clientData/>
  </xdr:twoCellAnchor>
  <xdr:twoCellAnchor editAs="oneCell">
    <xdr:from>
      <xdr:col>0</xdr:col>
      <xdr:colOff>51435</xdr:colOff>
      <xdr:row>4</xdr:row>
      <xdr:rowOff>45720</xdr:rowOff>
    </xdr:from>
    <xdr:to>
      <xdr:col>9</xdr:col>
      <xdr:colOff>461010</xdr:colOff>
      <xdr:row>24</xdr:row>
      <xdr:rowOff>22860</xdr:rowOff>
    </xdr:to>
    <xdr:pic>
      <xdr:nvPicPr>
        <xdr:cNvPr id="4" name="Picture 21">
          <a:extLst>
            <a:ext uri="{FF2B5EF4-FFF2-40B4-BE49-F238E27FC236}">
              <a16:creationId xmlns:a16="http://schemas.microsoft.com/office/drawing/2014/main" id="{4BD68C54-9BAE-41D6-B3FA-6C31AB9B5D9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435" y="1325880"/>
          <a:ext cx="5476875" cy="4206240"/>
        </a:xfrm>
        <a:prstGeom prst="rect">
          <a:avLst/>
        </a:prstGeom>
        <a:noFill/>
        <a:ln w="9525">
          <a:noFill/>
          <a:miter lim="800000"/>
          <a:headEnd/>
          <a:tailEnd/>
        </a:ln>
      </xdr:spPr>
    </xdr:pic>
    <xdr:clientData/>
  </xdr:twoCellAnchor>
  <xdr:twoCellAnchor>
    <xdr:from>
      <xdr:col>8</xdr:col>
      <xdr:colOff>312420</xdr:colOff>
      <xdr:row>11</xdr:row>
      <xdr:rowOff>160020</xdr:rowOff>
    </xdr:from>
    <xdr:to>
      <xdr:col>10</xdr:col>
      <xdr:colOff>83820</xdr:colOff>
      <xdr:row>14</xdr:row>
      <xdr:rowOff>234315</xdr:rowOff>
    </xdr:to>
    <xdr:sp macro="" textlink="">
      <xdr:nvSpPr>
        <xdr:cNvPr id="5" name="右矢印 1">
          <a:extLst>
            <a:ext uri="{FF2B5EF4-FFF2-40B4-BE49-F238E27FC236}">
              <a16:creationId xmlns:a16="http://schemas.microsoft.com/office/drawing/2014/main" id="{1A23EAC7-358F-4CBD-83DC-198B8FA932A2}"/>
            </a:ext>
          </a:extLst>
        </xdr:cNvPr>
        <xdr:cNvSpPr>
          <a:spLocks noChangeArrowheads="1"/>
        </xdr:cNvSpPr>
      </xdr:nvSpPr>
      <xdr:spPr bwMode="auto">
        <a:xfrm>
          <a:off x="4968240" y="3307080"/>
          <a:ext cx="800100" cy="897255"/>
        </a:xfrm>
        <a:prstGeom prst="rightArrow">
          <a:avLst>
            <a:gd name="adj1" fmla="val 50000"/>
            <a:gd name="adj2" fmla="val 50002"/>
          </a:avLst>
        </a:prstGeom>
        <a:solidFill>
          <a:srgbClr val="C0C0C0"/>
        </a:solidFill>
        <a:ln w="9525">
          <a:miter lim="800000"/>
          <a:headEnd/>
          <a:tailEnd/>
        </a:ln>
        <a:scene3d>
          <a:camera prst="legacyObliqueTopLeft"/>
          <a:lightRig rig="legacyFlat3" dir="t"/>
        </a:scene3d>
        <a:sp3d extrusionH="430200" prstMaterial="legacyMatte">
          <a:bevelT w="13500" h="13500" prst="angle"/>
          <a:bevelB w="13500" h="13500" prst="angle"/>
          <a:extrusionClr>
            <a:srgbClr val="C0C0C0"/>
          </a:extrusionClr>
        </a:sp3d>
      </xdr:spPr>
    </xdr:sp>
    <xdr:clientData/>
  </xdr:twoCellAnchor>
  <xdr:twoCellAnchor>
    <xdr:from>
      <xdr:col>2</xdr:col>
      <xdr:colOff>342900</xdr:colOff>
      <xdr:row>18</xdr:row>
      <xdr:rowOff>647700</xdr:rowOff>
    </xdr:from>
    <xdr:to>
      <xdr:col>6</xdr:col>
      <xdr:colOff>590550</xdr:colOff>
      <xdr:row>23</xdr:row>
      <xdr:rowOff>152400</xdr:rowOff>
    </xdr:to>
    <xdr:sp macro="" textlink="">
      <xdr:nvSpPr>
        <xdr:cNvPr id="6" name="Text Box 23">
          <a:extLst>
            <a:ext uri="{FF2B5EF4-FFF2-40B4-BE49-F238E27FC236}">
              <a16:creationId xmlns:a16="http://schemas.microsoft.com/office/drawing/2014/main" id="{E33F4B85-3112-4B87-BDB3-1D4F0D7BB709}"/>
            </a:ext>
          </a:extLst>
        </xdr:cNvPr>
        <xdr:cNvSpPr txBox="1">
          <a:spLocks noChangeArrowheads="1"/>
        </xdr:cNvSpPr>
      </xdr:nvSpPr>
      <xdr:spPr bwMode="auto">
        <a:xfrm>
          <a:off x="1295400" y="5341620"/>
          <a:ext cx="2716530"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12/1</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12/30</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1/30</a:t>
          </a:r>
        </a:p>
      </xdr:txBody>
    </xdr:sp>
    <xdr:clientData/>
  </xdr:twoCellAnchor>
  <xdr:twoCellAnchor>
    <xdr:from>
      <xdr:col>5</xdr:col>
      <xdr:colOff>43814</xdr:colOff>
      <xdr:row>8</xdr:row>
      <xdr:rowOff>3810</xdr:rowOff>
    </xdr:from>
    <xdr:to>
      <xdr:col>5</xdr:col>
      <xdr:colOff>377189</xdr:colOff>
      <xdr:row>9</xdr:row>
      <xdr:rowOff>51435</xdr:rowOff>
    </xdr:to>
    <xdr:sp macro="" textlink="">
      <xdr:nvSpPr>
        <xdr:cNvPr id="7" name="テキスト ボックス 6">
          <a:extLst>
            <a:ext uri="{FF2B5EF4-FFF2-40B4-BE49-F238E27FC236}">
              <a16:creationId xmlns:a16="http://schemas.microsoft.com/office/drawing/2014/main" id="{D6153F35-3DCA-4843-BF5A-BF1E09910C9B}"/>
            </a:ext>
          </a:extLst>
        </xdr:cNvPr>
        <xdr:cNvSpPr txBox="1"/>
      </xdr:nvSpPr>
      <xdr:spPr>
        <a:xfrm>
          <a:off x="2847974" y="2327910"/>
          <a:ext cx="333375" cy="321945"/>
        </a:xfrm>
        <a:prstGeom prst="rect">
          <a:avLst/>
        </a:prstGeom>
        <a:solidFill>
          <a:srgbClr val="FFCCCC">
            <a:alpha val="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日</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325120</xdr:colOff>
      <xdr:row>33</xdr:row>
      <xdr:rowOff>203200</xdr:rowOff>
    </xdr:from>
    <xdr:to>
      <xdr:col>10</xdr:col>
      <xdr:colOff>731520</xdr:colOff>
      <xdr:row>41</xdr:row>
      <xdr:rowOff>179004</xdr:rowOff>
    </xdr:to>
    <xdr:pic>
      <xdr:nvPicPr>
        <xdr:cNvPr id="9" name="図 8">
          <a:extLst>
            <a:ext uri="{FF2B5EF4-FFF2-40B4-BE49-F238E27FC236}">
              <a16:creationId xmlns:a16="http://schemas.microsoft.com/office/drawing/2014/main" id="{C6FC0021-F486-E35A-0ED4-CAA9A940D6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98880" y="15179040"/>
          <a:ext cx="11155680" cy="2170364"/>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1.02% :</a:t>
          </a:r>
          <a:r>
            <a:rPr kumimoji="1" lang="ja-JP" altLang="en-US" sz="1400" b="1">
              <a:solidFill>
                <a:srgbClr val="FFFF00"/>
              </a:solidFill>
            </a:rPr>
            <a:t>　増減なし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0">
              <a:solidFill>
                <a:srgbClr val="FFFF00"/>
              </a:solidFill>
            </a:rPr>
            <a:t>BBX</a:t>
          </a:r>
          <a:r>
            <a:rPr kumimoji="1" lang="en-US" altLang="ja-JP" sz="1400" b="1">
              <a:solidFill>
                <a:srgbClr val="FFFF00"/>
              </a:solidFill>
            </a:rPr>
            <a:t>1</a:t>
          </a:r>
          <a:r>
            <a:rPr kumimoji="1" lang="ja-JP" altLang="en-US" sz="1400" b="1">
              <a:solidFill>
                <a:srgbClr val="FFFF00"/>
              </a:solidFill>
            </a:rPr>
            <a:t>・</a:t>
          </a:r>
          <a:r>
            <a:rPr kumimoji="1" lang="en-US" altLang="ja-JP" sz="1400" b="1">
              <a:solidFill>
                <a:srgbClr val="FFFF00"/>
              </a:solidFill>
            </a:rPr>
            <a:t>5</a:t>
          </a:r>
        </a:p>
        <a:p>
          <a:pPr algn="l"/>
          <a:endParaRPr kumimoji="1" lang="en-US" altLang="ja-JP" sz="1400" b="1">
            <a:solidFill>
              <a:srgbClr val="FFFF00"/>
            </a:solidFill>
          </a:endParaRP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波リバウンドもピークインしている　今週は毎日</a:t>
          </a:r>
          <a:r>
            <a:rPr kumimoji="1" lang="en-US" altLang="ja-JP" sz="2000" b="1">
              <a:solidFill>
                <a:srgbClr val="FFFF00"/>
              </a:solidFill>
            </a:rPr>
            <a:t>17</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3312160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3068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地域人口当たりの感染率</a:t>
          </a:r>
        </a:p>
        <a:p>
          <a:r>
            <a:rPr lang="ja-JP" altLang="en-US" sz="2000" b="0" i="0">
              <a:solidFill>
                <a:schemeClr val="dk1"/>
              </a:solidFill>
              <a:effectLst/>
              <a:latin typeface="+mn-lt"/>
              <a:ea typeface="+mn-ea"/>
              <a:cs typeface="+mn-cs"/>
            </a:rPr>
            <a:t>　　　・　ヨーロッパ　</a:t>
          </a:r>
          <a:r>
            <a:rPr lang="en-US" altLang="ja-JP" sz="2000" b="0" i="0">
              <a:solidFill>
                <a:schemeClr val="dk1"/>
              </a:solidFill>
              <a:effectLst/>
              <a:latin typeface="+mn-lt"/>
              <a:ea typeface="+mn-ea"/>
              <a:cs typeface="+mn-cs"/>
            </a:rPr>
            <a:t>2.5/7</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=36%</a:t>
          </a:r>
        </a:p>
        <a:p>
          <a:r>
            <a:rPr lang="en-US" altLang="ja-JP" sz="2000" b="0" i="0" baseline="0">
              <a:solidFill>
                <a:schemeClr val="dk1"/>
              </a:solidFill>
              <a:effectLst/>
              <a:latin typeface="+mn-lt"/>
              <a:ea typeface="+mn-ea"/>
              <a:cs typeface="+mn-cs"/>
            </a:rPr>
            <a:t>        </a:t>
          </a:r>
          <a:r>
            <a:rPr lang="ja-JP" altLang="en-US" sz="2000" b="0" i="0" baseline="0">
              <a:solidFill>
                <a:schemeClr val="dk1"/>
              </a:solidFill>
              <a:effectLst/>
              <a:latin typeface="+mn-lt"/>
              <a:ea typeface="+mn-ea"/>
              <a:cs typeface="+mn-cs"/>
            </a:rPr>
            <a:t> ・　北米　　　　 </a:t>
          </a:r>
          <a:r>
            <a:rPr lang="en-US" altLang="ja-JP" sz="2000" b="0" i="0" baseline="0">
              <a:solidFill>
                <a:schemeClr val="dk1"/>
              </a:solidFill>
              <a:effectLst/>
              <a:latin typeface="+mn-lt"/>
              <a:ea typeface="+mn-ea"/>
              <a:cs typeface="+mn-cs"/>
            </a:rPr>
            <a:t>1.0/6</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=17%</a:t>
          </a:r>
          <a:r>
            <a:rPr lang="ja-JP" altLang="en-US" sz="2000" b="0" i="0" baseline="0">
              <a:solidFill>
                <a:schemeClr val="dk1"/>
              </a:solidFill>
              <a:effectLst/>
              <a:latin typeface="+mn-lt"/>
              <a:ea typeface="+mn-ea"/>
              <a:cs typeface="+mn-cs"/>
            </a:rPr>
            <a:t>　</a:t>
          </a:r>
        </a:p>
        <a:p>
          <a:r>
            <a:rPr lang="ja-JP" altLang="en-US" sz="2000" b="0" i="0" baseline="0">
              <a:solidFill>
                <a:schemeClr val="dk1"/>
              </a:solidFill>
              <a:effectLst/>
              <a:latin typeface="+mn-lt"/>
              <a:ea typeface="+mn-ea"/>
              <a:cs typeface="+mn-cs"/>
            </a:rPr>
            <a:t>　　　・　アジア　　　 </a:t>
          </a:r>
          <a:r>
            <a:rPr lang="en-US" altLang="ja-JP" sz="2000" b="0" i="0" baseline="0">
              <a:solidFill>
                <a:schemeClr val="dk1"/>
              </a:solidFill>
              <a:effectLst/>
              <a:latin typeface="+mn-lt"/>
              <a:ea typeface="+mn-ea"/>
              <a:cs typeface="+mn-cs"/>
            </a:rPr>
            <a:t>1.6/45</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 4%</a:t>
          </a:r>
          <a:endParaRPr lang="ja-JP" altLang="en-US" sz="2000" b="0" i="0" baseline="0">
            <a:solidFill>
              <a:schemeClr val="dk1"/>
            </a:solidFill>
            <a:effectLst/>
            <a:latin typeface="+mn-lt"/>
            <a:ea typeface="+mn-ea"/>
            <a:cs typeface="+mn-cs"/>
          </a:endParaRPr>
        </a:p>
        <a:p>
          <a:r>
            <a:rPr lang="ja-JP" altLang="en-US" sz="2000" b="0" i="0" baseline="0">
              <a:solidFill>
                <a:schemeClr val="dk1"/>
              </a:solidFill>
              <a:effectLst/>
              <a:latin typeface="+mn-lt"/>
              <a:ea typeface="+mn-ea"/>
              <a:cs typeface="+mn-cs"/>
            </a:rPr>
            <a:t>　　　・　中南米</a:t>
          </a:r>
          <a:r>
            <a:rPr lang="ja-JP" altLang="en-US" sz="2000" b="0" i="0">
              <a:solidFill>
                <a:schemeClr val="dk1"/>
              </a:solidFill>
              <a:effectLst/>
              <a:latin typeface="+mn-lt"/>
              <a:ea typeface="+mn-ea"/>
              <a:cs typeface="+mn-cs"/>
            </a:rPr>
            <a:t>　　　</a:t>
          </a:r>
          <a:r>
            <a:rPr lang="en-US" altLang="ja-JP" sz="2000" b="0" i="0">
              <a:solidFill>
                <a:schemeClr val="dk1"/>
              </a:solidFill>
              <a:effectLst/>
              <a:latin typeface="+mn-lt"/>
              <a:ea typeface="+mn-ea"/>
              <a:cs typeface="+mn-cs"/>
            </a:rPr>
            <a:t>0.8/4</a:t>
          </a:r>
          <a:r>
            <a:rPr lang="ja-JP" altLang="en-US" sz="2000" b="0" i="0">
              <a:solidFill>
                <a:schemeClr val="dk1"/>
              </a:solidFill>
              <a:effectLst/>
              <a:latin typeface="+mn-lt"/>
              <a:ea typeface="+mn-ea"/>
              <a:cs typeface="+mn-cs"/>
            </a:rPr>
            <a:t>億人</a:t>
          </a:r>
          <a:r>
            <a:rPr lang="en-US" altLang="ja-JP" sz="2000" b="0" i="0" baseline="0">
              <a:solidFill>
                <a:schemeClr val="dk1"/>
              </a:solidFill>
              <a:effectLst/>
              <a:latin typeface="+mn-lt"/>
              <a:ea typeface="+mn-ea"/>
              <a:cs typeface="+mn-cs"/>
            </a:rPr>
            <a:t>   =20%</a:t>
          </a:r>
          <a:endParaRPr lang="ja-JP" altLang="en-US"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　アフリカ他　</a:t>
          </a:r>
          <a:r>
            <a:rPr lang="en-US" altLang="ja-JP" sz="2000" b="0" i="0">
              <a:solidFill>
                <a:schemeClr val="dk1"/>
              </a:solidFill>
              <a:effectLst/>
              <a:latin typeface="+mn-lt"/>
              <a:ea typeface="+mn-ea"/>
              <a:cs typeface="+mn-cs"/>
            </a:rPr>
            <a:t>0.7/16</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 5%</a:t>
          </a:r>
          <a:r>
            <a:rPr lang="ja-JP" altLang="en-US" sz="2000" b="0" i="0">
              <a:solidFill>
                <a:schemeClr val="dk1"/>
              </a:solidFill>
              <a:effectLst/>
              <a:latin typeface="+mn-lt"/>
              <a:ea typeface="+mn-ea"/>
              <a:cs typeface="+mn-cs"/>
            </a:rPr>
            <a:t>　　</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一連の新型コロナウイルスの感染状況から　感染源はアジア・アフリカに風土的に存在したウイルスで、歴史的に抗原接触が希薄であったヨーロッパ・南北アメリカ大陸で急速に感染拡大したと推察された。</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　　　　　　</a:t>
          </a:r>
          <a:endParaRPr lang="en-US" altLang="ja-JP" sz="2000" b="1" i="0">
            <a:solidFill>
              <a:schemeClr val="dk1"/>
            </a:solidFill>
            <a:effectLst/>
            <a:latin typeface="+mn-lt"/>
            <a:ea typeface="+mn-ea"/>
            <a:cs typeface="+mn-cs"/>
          </a:endParaRPr>
        </a:p>
      </xdr:txBody>
    </xdr:sp>
    <xdr:clientData/>
  </xdr:twoCellAnchor>
  <xdr:twoCellAnchor>
    <xdr:from>
      <xdr:col>3</xdr:col>
      <xdr:colOff>621844</xdr:colOff>
      <xdr:row>38</xdr:row>
      <xdr:rowOff>20319</xdr:rowOff>
    </xdr:from>
    <xdr:to>
      <xdr:col>4</xdr:col>
      <xdr:colOff>660403</xdr:colOff>
      <xdr:row>39</xdr:row>
      <xdr:rowOff>40639</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501924" y="15535679"/>
          <a:ext cx="29464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579120</xdr:colOff>
      <xdr:row>38</xdr:row>
      <xdr:rowOff>71120</xdr:rowOff>
    </xdr:from>
    <xdr:to>
      <xdr:col>6</xdr:col>
      <xdr:colOff>833120</xdr:colOff>
      <xdr:row>39</xdr:row>
      <xdr:rowOff>40640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132320" y="15819120"/>
          <a:ext cx="24384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701048</xdr:colOff>
      <xdr:row>38</xdr:row>
      <xdr:rowOff>10160</xdr:rowOff>
    </xdr:from>
    <xdr:to>
      <xdr:col>5</xdr:col>
      <xdr:colOff>558804</xdr:colOff>
      <xdr:row>39</xdr:row>
      <xdr:rowOff>71120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5923286" y="15758162"/>
          <a:ext cx="335280" cy="1188716"/>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599440</xdr:colOff>
      <xdr:row>39</xdr:row>
      <xdr:rowOff>6716</xdr:rowOff>
    </xdr:from>
    <xdr:to>
      <xdr:col>10</xdr:col>
      <xdr:colOff>10160</xdr:colOff>
      <xdr:row>41</xdr:row>
      <xdr:rowOff>10140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3820160" y="1645575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345440</xdr:colOff>
      <xdr:row>34</xdr:row>
      <xdr:rowOff>213360</xdr:rowOff>
    </xdr:from>
    <xdr:to>
      <xdr:col>8</xdr:col>
      <xdr:colOff>508000</xdr:colOff>
      <xdr:row>39</xdr:row>
      <xdr:rowOff>71120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514080" y="15107920"/>
          <a:ext cx="1229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723120" y="14538960"/>
          <a:ext cx="255016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BBX1-5</a:t>
          </a:r>
          <a:endParaRPr kumimoji="1" lang="ja-JP" altLang="en-US" sz="1800">
            <a:solidFill>
              <a:srgbClr val="FFFF00"/>
            </a:solidFill>
          </a:endParaRPr>
        </a:p>
      </xdr:txBody>
    </xdr:sp>
    <xdr:clientData/>
  </xdr:twoCellAnchor>
  <xdr:twoCellAnchor>
    <xdr:from>
      <xdr:col>8</xdr:col>
      <xdr:colOff>589280</xdr:colOff>
      <xdr:row>37</xdr:row>
      <xdr:rowOff>243840</xdr:rowOff>
    </xdr:from>
    <xdr:to>
      <xdr:col>9</xdr:col>
      <xdr:colOff>477520</xdr:colOff>
      <xdr:row>39</xdr:row>
      <xdr:rowOff>111760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393680" y="15930880"/>
          <a:ext cx="416560" cy="11887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0</xdr:colOff>
      <xdr:row>38</xdr:row>
      <xdr:rowOff>71120</xdr:rowOff>
    </xdr:from>
    <xdr:to>
      <xdr:col>10</xdr:col>
      <xdr:colOff>528320</xdr:colOff>
      <xdr:row>38</xdr:row>
      <xdr:rowOff>152400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623040" y="16245840"/>
          <a:ext cx="528320" cy="8128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1371601</xdr:colOff>
      <xdr:row>0</xdr:row>
      <xdr:rowOff>345441</xdr:rowOff>
    </xdr:from>
    <xdr:to>
      <xdr:col>5</xdr:col>
      <xdr:colOff>487681</xdr:colOff>
      <xdr:row>2</xdr:row>
      <xdr:rowOff>3697309</xdr:rowOff>
    </xdr:to>
    <xdr:pic>
      <xdr:nvPicPr>
        <xdr:cNvPr id="13" name="図 12">
          <a:extLst>
            <a:ext uri="{FF2B5EF4-FFF2-40B4-BE49-F238E27FC236}">
              <a16:creationId xmlns:a16="http://schemas.microsoft.com/office/drawing/2014/main" id="{6AC0351E-CDE4-1E65-6665-7DDB7722FCB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45361" y="345441"/>
          <a:ext cx="4368800" cy="4144348"/>
        </a:xfrm>
        <a:prstGeom prst="rect">
          <a:avLst/>
        </a:prstGeom>
      </xdr:spPr>
    </xdr:pic>
    <xdr:clientData/>
  </xdr:twoCellAnchor>
  <xdr:twoCellAnchor>
    <xdr:from>
      <xdr:col>12</xdr:col>
      <xdr:colOff>142240</xdr:colOff>
      <xdr:row>19</xdr:row>
      <xdr:rowOff>20320</xdr:rowOff>
    </xdr:from>
    <xdr:to>
      <xdr:col>12</xdr:col>
      <xdr:colOff>426720</xdr:colOff>
      <xdr:row>24</xdr:row>
      <xdr:rowOff>0</xdr:rowOff>
    </xdr:to>
    <xdr:sp macro="" textlink="">
      <xdr:nvSpPr>
        <xdr:cNvPr id="4" name="右中かっこ 3">
          <a:extLst>
            <a:ext uri="{FF2B5EF4-FFF2-40B4-BE49-F238E27FC236}">
              <a16:creationId xmlns:a16="http://schemas.microsoft.com/office/drawing/2014/main" id="{054FB224-B5BB-D6CC-744A-DEAFBE34BEFD}"/>
            </a:ext>
          </a:extLst>
        </xdr:cNvPr>
        <xdr:cNvSpPr/>
      </xdr:nvSpPr>
      <xdr:spPr>
        <a:xfrm>
          <a:off x="13411200" y="11633200"/>
          <a:ext cx="284480" cy="1046480"/>
        </a:xfrm>
        <a:prstGeom prst="rightBrace">
          <a:avLst/>
        </a:prstGeom>
        <a:ln w="28575">
          <a:solidFill>
            <a:srgbClr val="FFFF00"/>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90815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16</xdr:col>
      <xdr:colOff>434340</xdr:colOff>
      <xdr:row>23</xdr:row>
      <xdr:rowOff>24319</xdr:rowOff>
    </xdr:from>
    <xdr:to>
      <xdr:col>18</xdr:col>
      <xdr:colOff>18887</xdr:colOff>
      <xdr:row>46</xdr:row>
      <xdr:rowOff>15240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7940040" y="3925759"/>
          <a:ext cx="514187" cy="382378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205740</xdr:colOff>
      <xdr:row>23</xdr:row>
      <xdr:rowOff>20267</xdr:rowOff>
    </xdr:from>
    <xdr:to>
      <xdr:col>4</xdr:col>
      <xdr:colOff>6079</xdr:colOff>
      <xdr:row>46</xdr:row>
      <xdr:rowOff>76200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1173480" y="3921707"/>
          <a:ext cx="729979" cy="388879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recordchina.co.jp/b908576-s6-c20-d0189.html" TargetMode="External"/><Relationship Id="rId2" Type="http://schemas.openxmlformats.org/officeDocument/2006/relationships/hyperlink" Target="https://news.yahoo.co.jp/articles/f3fdc544b4d6626621cd76346dbd7eaee1f273c4" TargetMode="External"/><Relationship Id="rId1" Type="http://schemas.openxmlformats.org/officeDocument/2006/relationships/hyperlink" Target="https://www.jc-press.com/?p=9244"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kyoto-np.co.jp/articles/-/971169" TargetMode="External"/><Relationship Id="rId7" Type="http://schemas.openxmlformats.org/officeDocument/2006/relationships/hyperlink" Target="https://www.fukuishimbun.co.jp/articles/-/1720201" TargetMode="External"/><Relationship Id="rId2" Type="http://schemas.openxmlformats.org/officeDocument/2006/relationships/hyperlink" Target="https://www.city.goto.nagasaki.jp/s034/010/010/030/150/20230209133432.html" TargetMode="External"/><Relationship Id="rId1" Type="http://schemas.openxmlformats.org/officeDocument/2006/relationships/hyperlink" Target="https://topics.smt.docomo.ne.jp/article/nagasaki/region/nagasaki-20230211101328?fm=topics&amp;fm_topics_id=8b2424d11c38690b834b10b87c1c5431" TargetMode="External"/><Relationship Id="rId6" Type="http://schemas.openxmlformats.org/officeDocument/2006/relationships/hyperlink" Target="https://www.wowkorea.jp/news/Korea/2023/0205/10382116.html" TargetMode="External"/><Relationship Id="rId5" Type="http://schemas.openxmlformats.org/officeDocument/2006/relationships/hyperlink" Target="https://www.city.hiroshima.lg.jp/houdou/houdou/318760.html" TargetMode="External"/><Relationship Id="rId4" Type="http://schemas.openxmlformats.org/officeDocument/2006/relationships/hyperlink" Target="https://www.sanyonews.jp/article/1361818"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karapaia.com/archives/52319829.html" TargetMode="External"/><Relationship Id="rId3" Type="http://schemas.openxmlformats.org/officeDocument/2006/relationships/hyperlink" Target="https://www.bbc.com/japanese/64507431" TargetMode="External"/><Relationship Id="rId7" Type="http://schemas.openxmlformats.org/officeDocument/2006/relationships/hyperlink" Target="https://www.jetro.go.jp/biznews/2023/02/e2af89ac60207e21.html" TargetMode="External"/><Relationship Id="rId2" Type="http://schemas.openxmlformats.org/officeDocument/2006/relationships/hyperlink" Target="https://www.wowkorea.jp/news/korea/2023/0207/10382363.html" TargetMode="External"/><Relationship Id="rId1" Type="http://schemas.openxmlformats.org/officeDocument/2006/relationships/hyperlink" Target="https://hedge.guide/news/danone-reduce-methane-emissions-stock-information-202302.html" TargetMode="External"/><Relationship Id="rId6" Type="http://schemas.openxmlformats.org/officeDocument/2006/relationships/hyperlink" Target="https://www3.nhk.or.jp/news/html/20230206/k10013972721000.html" TargetMode="External"/><Relationship Id="rId5" Type="http://schemas.openxmlformats.org/officeDocument/2006/relationships/hyperlink" Target="https://www3.nhk.or.jp/news/html/20230206/k10013972721000.html" TargetMode="External"/><Relationship Id="rId4" Type="http://schemas.openxmlformats.org/officeDocument/2006/relationships/hyperlink" Target="https://www.wowkorea.jp/news/Korea/2023/0205/10382116.html"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Normal="100" workbookViewId="0">
      <selection activeCell="B9" sqref="B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04" t="s">
        <v>263</v>
      </c>
      <c r="B1" s="205"/>
      <c r="C1" s="205" t="s">
        <v>239</v>
      </c>
      <c r="D1" s="205"/>
      <c r="E1" s="205"/>
      <c r="F1" s="205"/>
      <c r="G1" s="205"/>
      <c r="H1" s="205"/>
      <c r="I1" s="114"/>
    </row>
    <row r="2" spans="1:10">
      <c r="A2" s="206" t="s">
        <v>121</v>
      </c>
      <c r="B2" s="207"/>
      <c r="C2" s="207"/>
      <c r="D2" s="207"/>
      <c r="E2" s="207"/>
      <c r="F2" s="207"/>
      <c r="G2" s="207"/>
      <c r="H2" s="207"/>
      <c r="I2" s="114"/>
    </row>
    <row r="3" spans="1:10" ht="15.75" customHeight="1">
      <c r="A3" s="567" t="s">
        <v>29</v>
      </c>
      <c r="B3" s="568"/>
      <c r="C3" s="568"/>
      <c r="D3" s="568"/>
      <c r="E3" s="568"/>
      <c r="F3" s="568"/>
      <c r="G3" s="568"/>
      <c r="H3" s="569"/>
      <c r="I3" s="114"/>
    </row>
    <row r="4" spans="1:10">
      <c r="A4" s="206" t="s">
        <v>192</v>
      </c>
      <c r="B4" s="207"/>
      <c r="C4" s="207"/>
      <c r="D4" s="207"/>
      <c r="E4" s="207"/>
      <c r="F4" s="207"/>
      <c r="G4" s="207"/>
      <c r="H4" s="207"/>
      <c r="I4" s="114"/>
    </row>
    <row r="5" spans="1:10">
      <c r="A5" s="206" t="s">
        <v>122</v>
      </c>
      <c r="B5" s="207"/>
      <c r="C5" s="207"/>
      <c r="D5" s="207"/>
      <c r="E5" s="207"/>
      <c r="F5" s="207"/>
      <c r="G5" s="207"/>
      <c r="H5" s="207"/>
      <c r="I5" s="114"/>
    </row>
    <row r="6" spans="1:10">
      <c r="A6" s="208" t="s">
        <v>121</v>
      </c>
      <c r="B6" s="209"/>
      <c r="C6" s="209"/>
      <c r="D6" s="209"/>
      <c r="E6" s="209"/>
      <c r="F6" s="209"/>
      <c r="G6" s="209"/>
      <c r="H6" s="209"/>
      <c r="I6" s="114"/>
    </row>
    <row r="7" spans="1:10">
      <c r="A7" s="208" t="s">
        <v>123</v>
      </c>
      <c r="B7" s="209"/>
      <c r="C7" s="209"/>
      <c r="D7" s="209"/>
      <c r="E7" s="209"/>
      <c r="F7" s="209"/>
      <c r="G7" s="209"/>
      <c r="H7" s="209"/>
      <c r="I7" s="114"/>
    </row>
    <row r="8" spans="1:10">
      <c r="A8" s="210" t="s">
        <v>124</v>
      </c>
      <c r="B8" s="211"/>
      <c r="C8" s="211"/>
      <c r="D8" s="211"/>
      <c r="E8" s="211"/>
      <c r="F8" s="211"/>
      <c r="G8" s="211"/>
      <c r="H8" s="211"/>
      <c r="I8" s="114"/>
    </row>
    <row r="9" spans="1:10" ht="15" customHeight="1">
      <c r="A9" s="251" t="s">
        <v>125</v>
      </c>
      <c r="B9" s="252" t="str">
        <f>+'5　食中毒記事等 '!A2</f>
        <v>“恵方巻き”で食中毒　西海の飲食店調理　２日間営業停止</v>
      </c>
      <c r="C9" s="253"/>
      <c r="D9" s="253"/>
      <c r="E9" s="253"/>
      <c r="F9" s="253"/>
      <c r="G9" s="253"/>
      <c r="H9" s="253"/>
      <c r="I9" s="114"/>
    </row>
    <row r="10" spans="1:10" ht="15" customHeight="1">
      <c r="A10" s="251" t="s">
        <v>126</v>
      </c>
      <c r="B10" s="252" t="s">
        <v>270</v>
      </c>
      <c r="C10" s="252" t="s">
        <v>248</v>
      </c>
      <c r="D10" s="254">
        <f>+'5　ノロウイルス関連情報 '!G73</f>
        <v>7.89</v>
      </c>
      <c r="E10" s="252" t="s">
        <v>249</v>
      </c>
      <c r="F10" s="255">
        <f>+'5　ノロウイルス関連情報 '!I73</f>
        <v>0.5</v>
      </c>
      <c r="G10" s="253" t="s">
        <v>29</v>
      </c>
      <c r="H10" s="253"/>
      <c r="I10" s="114"/>
    </row>
    <row r="11" spans="1:10" s="129" customFormat="1" ht="15" customHeight="1">
      <c r="A11" s="256" t="s">
        <v>127</v>
      </c>
      <c r="B11" s="573" t="str">
        <f>+'5　 残留農薬　等 '!A2</f>
        <v>食品添加物行政の課題検証　消費者団体が院内集会で問題点提示🔒</v>
      </c>
      <c r="C11" s="573"/>
      <c r="D11" s="573"/>
      <c r="E11" s="573"/>
      <c r="F11" s="573"/>
      <c r="G11" s="573"/>
      <c r="H11" s="257"/>
      <c r="I11" s="128"/>
      <c r="J11" s="129" t="s">
        <v>128</v>
      </c>
    </row>
    <row r="12" spans="1:10" ht="15" customHeight="1">
      <c r="A12" s="251" t="s">
        <v>129</v>
      </c>
      <c r="B12" s="252" t="str">
        <f>+'5　食品表示'!A2</f>
        <v>食品添加物に関する「食品表示」と、年度末における「人材獲得」について紹介する無料webセミナー
 「食品業界向け最新事情 食品表示と人材獲得」 2/24 開催</v>
      </c>
      <c r="C12" s="253"/>
      <c r="D12" s="253"/>
      <c r="E12" s="253"/>
      <c r="F12" s="253"/>
      <c r="G12" s="253"/>
      <c r="H12" s="253"/>
      <c r="I12" s="114"/>
    </row>
    <row r="13" spans="1:10" ht="15" customHeight="1">
      <c r="A13" s="251" t="s">
        <v>130</v>
      </c>
      <c r="B13" s="258" t="str">
        <f>+'5　海外情報'!A2</f>
        <v xml:space="preserve">ダノン、食品会社初となるメタン排出量の削減目標を策定。リジェネラティブな酪農など推進 ｜ ESG投資の比較・ランキングならHEDGE GUIDE </v>
      </c>
      <c r="C13" s="253"/>
      <c r="D13" s="253"/>
      <c r="E13" s="253"/>
      <c r="F13" s="253"/>
      <c r="G13" s="253"/>
      <c r="H13" s="253"/>
      <c r="I13" s="114"/>
    </row>
    <row r="14" spans="1:10" ht="15" customHeight="1">
      <c r="A14" s="258" t="s">
        <v>131</v>
      </c>
      <c r="B14" s="259" t="str">
        <f>+'5　海外情報'!A17</f>
        <v>米税関、マレーシア企業のパーム油の輸入許可、強制労働への対処確認(マレーシア、米国) ｜―ジェトロ</v>
      </c>
      <c r="C14" s="570"/>
      <c r="D14" s="570"/>
      <c r="E14" s="570"/>
      <c r="F14" s="570"/>
      <c r="G14" s="570"/>
      <c r="H14" s="571"/>
      <c r="I14" s="114"/>
    </row>
    <row r="15" spans="1:10" ht="15" customHeight="1">
      <c r="A15" s="251" t="s">
        <v>132</v>
      </c>
      <c r="B15" s="252" t="str">
        <f>+'5　感染症統計'!A21</f>
        <v>※2023年 第5週（1/30～2/5） 現在在</v>
      </c>
      <c r="C15" s="253"/>
      <c r="D15" s="252" t="s">
        <v>21</v>
      </c>
      <c r="E15" s="253"/>
      <c r="F15" s="253"/>
      <c r="G15" s="253"/>
      <c r="H15" s="253"/>
      <c r="I15" s="114"/>
    </row>
    <row r="16" spans="1:10" ht="15" customHeight="1">
      <c r="A16" s="251" t="s">
        <v>133</v>
      </c>
      <c r="B16" s="572" t="str">
        <f>+'4　感染症情報'!B2</f>
        <v>2023年第4週（1月23日〜 1月29日）</v>
      </c>
      <c r="C16" s="572"/>
      <c r="D16" s="572"/>
      <c r="E16" s="572"/>
      <c r="F16" s="572"/>
      <c r="G16" s="572"/>
      <c r="H16" s="253"/>
      <c r="I16" s="114"/>
    </row>
    <row r="17" spans="1:9" ht="15" customHeight="1">
      <c r="A17" s="251" t="s">
        <v>228</v>
      </c>
      <c r="B17" s="390" t="e">
        <f>+#REF!</f>
        <v>#REF!</v>
      </c>
      <c r="C17" s="253"/>
      <c r="D17" s="253"/>
      <c r="E17" s="253"/>
      <c r="F17" s="260"/>
      <c r="G17" s="253"/>
      <c r="H17" s="253"/>
      <c r="I17" s="114"/>
    </row>
    <row r="18" spans="1:9" ht="15" customHeight="1">
      <c r="A18" s="251" t="s">
        <v>137</v>
      </c>
      <c r="B18" s="253" t="str">
        <f>+'5　新型コロナウイルス情報'!C4</f>
        <v>今週の新型コロナ 新規感染者数　世界で120万人(対前週の増減 : 19万人減少)</v>
      </c>
      <c r="C18" s="253"/>
      <c r="D18" s="253"/>
      <c r="E18" s="253"/>
      <c r="F18" s="253" t="s">
        <v>21</v>
      </c>
      <c r="G18" s="253"/>
      <c r="H18" s="253"/>
      <c r="I18" s="114"/>
    </row>
    <row r="19" spans="1:9" ht="15" customHeight="1">
      <c r="A19" s="251" t="s">
        <v>195</v>
      </c>
      <c r="B19" s="483" t="s">
        <v>491</v>
      </c>
      <c r="C19" s="253"/>
      <c r="D19" s="253"/>
      <c r="E19" s="253"/>
      <c r="F19" s="253"/>
      <c r="G19" s="253"/>
      <c r="H19" s="253"/>
      <c r="I19" s="114"/>
    </row>
    <row r="20" spans="1:9">
      <c r="A20" s="210" t="s">
        <v>124</v>
      </c>
      <c r="B20" s="211"/>
      <c r="C20" s="211"/>
      <c r="D20" s="211"/>
      <c r="E20" s="211"/>
      <c r="F20" s="211"/>
      <c r="G20" s="211"/>
      <c r="H20" s="211"/>
      <c r="I20" s="114"/>
    </row>
    <row r="21" spans="1:9">
      <c r="A21" s="208" t="s">
        <v>21</v>
      </c>
      <c r="B21" s="209"/>
      <c r="C21" s="209"/>
      <c r="D21" s="209"/>
      <c r="E21" s="209"/>
      <c r="F21" s="209"/>
      <c r="G21" s="209"/>
      <c r="H21" s="209"/>
      <c r="I21" s="114"/>
    </row>
    <row r="22" spans="1:9">
      <c r="A22" s="115" t="s">
        <v>134</v>
      </c>
      <c r="I22" s="114"/>
    </row>
    <row r="23" spans="1:9">
      <c r="A23" s="114"/>
      <c r="I23" s="114"/>
    </row>
    <row r="24" spans="1:9">
      <c r="A24" s="114"/>
      <c r="I24" s="114"/>
    </row>
    <row r="25" spans="1:9">
      <c r="A25" s="114"/>
      <c r="I25" s="114"/>
    </row>
    <row r="26" spans="1:9">
      <c r="A26" s="114"/>
      <c r="I26" s="114"/>
    </row>
    <row r="27" spans="1:9">
      <c r="A27" s="114"/>
      <c r="I27" s="114"/>
    </row>
    <row r="28" spans="1:9">
      <c r="A28" s="114"/>
      <c r="I28" s="114"/>
    </row>
    <row r="29" spans="1:9">
      <c r="A29" s="114"/>
      <c r="I29" s="114"/>
    </row>
    <row r="30" spans="1:9">
      <c r="A30" s="114"/>
      <c r="I30" s="114"/>
    </row>
    <row r="31" spans="1:9">
      <c r="A31" s="114"/>
      <c r="I31" s="114"/>
    </row>
    <row r="32" spans="1:9">
      <c r="A32" s="114"/>
      <c r="I32" s="114"/>
    </row>
    <row r="33" spans="1:9" ht="13.8" thickBot="1">
      <c r="A33" s="116"/>
      <c r="B33" s="117"/>
      <c r="C33" s="117"/>
      <c r="D33" s="117"/>
      <c r="E33" s="117"/>
      <c r="F33" s="117"/>
      <c r="G33" s="117"/>
      <c r="H33" s="117"/>
      <c r="I33" s="114"/>
    </row>
    <row r="34" spans="1:9" ht="13.8" thickTop="1"/>
    <row r="37" spans="1:9" ht="24.6">
      <c r="A37" s="142" t="s">
        <v>158</v>
      </c>
    </row>
    <row r="38" spans="1:9" ht="40.5" customHeight="1">
      <c r="A38" s="574" t="s">
        <v>159</v>
      </c>
      <c r="B38" s="574"/>
      <c r="C38" s="574"/>
      <c r="D38" s="574"/>
      <c r="E38" s="574"/>
      <c r="F38" s="574"/>
      <c r="G38" s="574"/>
    </row>
    <row r="39" spans="1:9" ht="30.75" customHeight="1">
      <c r="A39" s="566" t="s">
        <v>160</v>
      </c>
      <c r="B39" s="566"/>
      <c r="C39" s="566"/>
      <c r="D39" s="566"/>
      <c r="E39" s="566"/>
      <c r="F39" s="566"/>
      <c r="G39" s="566"/>
    </row>
    <row r="40" spans="1:9" ht="15">
      <c r="A40" s="143"/>
    </row>
    <row r="41" spans="1:9" ht="69.75" customHeight="1">
      <c r="A41" s="561" t="s">
        <v>168</v>
      </c>
      <c r="B41" s="561"/>
      <c r="C41" s="561"/>
      <c r="D41" s="561"/>
      <c r="E41" s="561"/>
      <c r="F41" s="561"/>
      <c r="G41" s="561"/>
    </row>
    <row r="42" spans="1:9" ht="35.25" customHeight="1">
      <c r="A42" s="566" t="s">
        <v>161</v>
      </c>
      <c r="B42" s="566"/>
      <c r="C42" s="566"/>
      <c r="D42" s="566"/>
      <c r="E42" s="566"/>
      <c r="F42" s="566"/>
      <c r="G42" s="566"/>
    </row>
    <row r="43" spans="1:9" ht="59.25" customHeight="1">
      <c r="A43" s="561" t="s">
        <v>162</v>
      </c>
      <c r="B43" s="561"/>
      <c r="C43" s="561"/>
      <c r="D43" s="561"/>
      <c r="E43" s="561"/>
      <c r="F43" s="561"/>
      <c r="G43" s="561"/>
    </row>
    <row r="44" spans="1:9" ht="15">
      <c r="A44" s="144"/>
    </row>
    <row r="45" spans="1:9" ht="27.75" customHeight="1">
      <c r="A45" s="563" t="s">
        <v>163</v>
      </c>
      <c r="B45" s="563"/>
      <c r="C45" s="563"/>
      <c r="D45" s="563"/>
      <c r="E45" s="563"/>
      <c r="F45" s="563"/>
      <c r="G45" s="563"/>
    </row>
    <row r="46" spans="1:9" ht="53.25" customHeight="1">
      <c r="A46" s="562" t="s">
        <v>169</v>
      </c>
      <c r="B46" s="561"/>
      <c r="C46" s="561"/>
      <c r="D46" s="561"/>
      <c r="E46" s="561"/>
      <c r="F46" s="561"/>
      <c r="G46" s="561"/>
    </row>
    <row r="47" spans="1:9" ht="15">
      <c r="A47" s="144"/>
    </row>
    <row r="48" spans="1:9" ht="32.25" customHeight="1">
      <c r="A48" s="563" t="s">
        <v>164</v>
      </c>
      <c r="B48" s="563"/>
      <c r="C48" s="563"/>
      <c r="D48" s="563"/>
      <c r="E48" s="563"/>
      <c r="F48" s="563"/>
      <c r="G48" s="563"/>
    </row>
    <row r="49" spans="1:7" ht="15">
      <c r="A49" s="143"/>
    </row>
    <row r="50" spans="1:7" ht="87" customHeight="1">
      <c r="A50" s="562" t="s">
        <v>170</v>
      </c>
      <c r="B50" s="561"/>
      <c r="C50" s="561"/>
      <c r="D50" s="561"/>
      <c r="E50" s="561"/>
      <c r="F50" s="561"/>
      <c r="G50" s="561"/>
    </row>
    <row r="51" spans="1:7" ht="15">
      <c r="A51" s="144"/>
    </row>
    <row r="52" spans="1:7" ht="32.25" customHeight="1">
      <c r="A52" s="563" t="s">
        <v>165</v>
      </c>
      <c r="B52" s="563"/>
      <c r="C52" s="563"/>
      <c r="D52" s="563"/>
      <c r="E52" s="563"/>
      <c r="F52" s="563"/>
      <c r="G52" s="563"/>
    </row>
    <row r="53" spans="1:7" ht="29.25" customHeight="1">
      <c r="A53" s="561" t="s">
        <v>166</v>
      </c>
      <c r="B53" s="561"/>
      <c r="C53" s="561"/>
      <c r="D53" s="561"/>
      <c r="E53" s="561"/>
      <c r="F53" s="561"/>
      <c r="G53" s="561"/>
    </row>
    <row r="54" spans="1:7" ht="15">
      <c r="A54" s="144"/>
    </row>
    <row r="55" spans="1:7" s="129" customFormat="1" ht="110.25" customHeight="1">
      <c r="A55" s="564" t="s">
        <v>171</v>
      </c>
      <c r="B55" s="565"/>
      <c r="C55" s="565"/>
      <c r="D55" s="565"/>
      <c r="E55" s="565"/>
      <c r="F55" s="565"/>
      <c r="G55" s="565"/>
    </row>
    <row r="56" spans="1:7" ht="34.5" customHeight="1">
      <c r="A56" s="566" t="s">
        <v>167</v>
      </c>
      <c r="B56" s="566"/>
      <c r="C56" s="566"/>
      <c r="D56" s="566"/>
      <c r="E56" s="566"/>
      <c r="F56" s="566"/>
      <c r="G56" s="566"/>
    </row>
    <row r="57" spans="1:7" ht="114" customHeight="1">
      <c r="A57" s="562" t="s">
        <v>172</v>
      </c>
      <c r="B57" s="561"/>
      <c r="C57" s="561"/>
      <c r="D57" s="561"/>
      <c r="E57" s="561"/>
      <c r="F57" s="561"/>
      <c r="G57" s="561"/>
    </row>
    <row r="58" spans="1:7" ht="109.5" customHeight="1">
      <c r="A58" s="561"/>
      <c r="B58" s="561"/>
      <c r="C58" s="561"/>
      <c r="D58" s="561"/>
      <c r="E58" s="561"/>
      <c r="F58" s="561"/>
      <c r="G58" s="561"/>
    </row>
    <row r="59" spans="1:7" ht="15">
      <c r="A59" s="144"/>
    </row>
    <row r="60" spans="1:7" s="141" customFormat="1" ht="57.75" customHeight="1">
      <c r="A60" s="561"/>
      <c r="B60" s="561"/>
      <c r="C60" s="561"/>
      <c r="D60" s="561"/>
      <c r="E60" s="561"/>
      <c r="F60" s="561"/>
      <c r="G60" s="561"/>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4"/>
  <sheetViews>
    <sheetView view="pageBreakPreview" topLeftCell="A25" zoomScaleNormal="100" zoomScaleSheetLayoutView="100" workbookViewId="0">
      <selection activeCell="G48" sqref="G48"/>
    </sheetView>
  </sheetViews>
  <sheetFormatPr defaultColWidth="9" defaultRowHeight="13.2"/>
  <cols>
    <col min="1" max="1" width="21.33203125" style="42" customWidth="1"/>
    <col min="2" max="2" width="19.77734375" style="42" customWidth="1"/>
    <col min="3" max="3" width="80.21875" style="357"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71" t="s">
        <v>292</v>
      </c>
      <c r="B1" s="372" t="s">
        <v>222</v>
      </c>
      <c r="C1" s="373" t="s">
        <v>241</v>
      </c>
      <c r="D1" s="374" t="s">
        <v>25</v>
      </c>
      <c r="E1" s="375" t="s">
        <v>26</v>
      </c>
    </row>
    <row r="2" spans="1:5" s="119" customFormat="1" ht="22.95" customHeight="1">
      <c r="A2" s="472" t="s">
        <v>309</v>
      </c>
      <c r="B2" s="473" t="s">
        <v>310</v>
      </c>
      <c r="C2" s="473" t="s">
        <v>365</v>
      </c>
      <c r="D2" s="474">
        <v>44967</v>
      </c>
      <c r="E2" s="475">
        <v>44967</v>
      </c>
    </row>
    <row r="3" spans="1:5" s="119" customFormat="1" ht="22.95" customHeight="1">
      <c r="A3" s="472" t="s">
        <v>311</v>
      </c>
      <c r="B3" s="473" t="s">
        <v>312</v>
      </c>
      <c r="C3" s="793" t="s">
        <v>366</v>
      </c>
      <c r="D3" s="474">
        <v>44967</v>
      </c>
      <c r="E3" s="475">
        <v>44967</v>
      </c>
    </row>
    <row r="4" spans="1:5" s="119" customFormat="1" ht="22.95" customHeight="1">
      <c r="A4" s="472" t="s">
        <v>311</v>
      </c>
      <c r="B4" s="473" t="s">
        <v>313</v>
      </c>
      <c r="C4" s="473" t="s">
        <v>367</v>
      </c>
      <c r="D4" s="474">
        <v>44967</v>
      </c>
      <c r="E4" s="475">
        <v>44967</v>
      </c>
    </row>
    <row r="5" spans="1:5" s="119" customFormat="1" ht="22.95" customHeight="1">
      <c r="A5" s="472" t="s">
        <v>311</v>
      </c>
      <c r="B5" s="473" t="s">
        <v>314</v>
      </c>
      <c r="C5" s="793" t="s">
        <v>368</v>
      </c>
      <c r="D5" s="474">
        <v>44967</v>
      </c>
      <c r="E5" s="475">
        <v>44967</v>
      </c>
    </row>
    <row r="6" spans="1:5" s="119" customFormat="1" ht="22.95" customHeight="1">
      <c r="A6" s="472" t="s">
        <v>309</v>
      </c>
      <c r="B6" s="473" t="s">
        <v>315</v>
      </c>
      <c r="C6" s="791" t="s">
        <v>369</v>
      </c>
      <c r="D6" s="474">
        <v>44963</v>
      </c>
      <c r="E6" s="475">
        <v>44967</v>
      </c>
    </row>
    <row r="7" spans="1:5" s="119" customFormat="1" ht="22.95" customHeight="1">
      <c r="A7" s="472" t="s">
        <v>309</v>
      </c>
      <c r="B7" s="473" t="s">
        <v>316</v>
      </c>
      <c r="C7" s="791" t="s">
        <v>370</v>
      </c>
      <c r="D7" s="474">
        <v>44966</v>
      </c>
      <c r="E7" s="475">
        <v>44967</v>
      </c>
    </row>
    <row r="8" spans="1:5" s="119" customFormat="1" ht="22.95" customHeight="1">
      <c r="A8" s="507" t="s">
        <v>317</v>
      </c>
      <c r="B8" s="473" t="s">
        <v>318</v>
      </c>
      <c r="C8" s="790" t="s">
        <v>371</v>
      </c>
      <c r="D8" s="474">
        <v>44966</v>
      </c>
      <c r="E8" s="508">
        <v>44967</v>
      </c>
    </row>
    <row r="9" spans="1:5" s="119" customFormat="1" ht="22.95" customHeight="1">
      <c r="A9" s="507" t="s">
        <v>311</v>
      </c>
      <c r="B9" s="473" t="s">
        <v>319</v>
      </c>
      <c r="C9" s="790" t="s">
        <v>372</v>
      </c>
      <c r="D9" s="474">
        <v>44966</v>
      </c>
      <c r="E9" s="508">
        <v>44967</v>
      </c>
    </row>
    <row r="10" spans="1:5" s="119" customFormat="1" ht="22.95" customHeight="1">
      <c r="A10" s="507" t="s">
        <v>311</v>
      </c>
      <c r="B10" s="473" t="s">
        <v>320</v>
      </c>
      <c r="C10" s="790" t="s">
        <v>373</v>
      </c>
      <c r="D10" s="474">
        <v>44966</v>
      </c>
      <c r="E10" s="508">
        <v>44967</v>
      </c>
    </row>
    <row r="11" spans="1:5" s="119" customFormat="1" ht="22.95" customHeight="1">
      <c r="A11" s="507" t="s">
        <v>317</v>
      </c>
      <c r="B11" s="473" t="s">
        <v>321</v>
      </c>
      <c r="C11" s="793" t="s">
        <v>374</v>
      </c>
      <c r="D11" s="474">
        <v>44966</v>
      </c>
      <c r="E11" s="508">
        <v>44967</v>
      </c>
    </row>
    <row r="12" spans="1:5" s="119" customFormat="1" ht="22.95" customHeight="1">
      <c r="A12" s="507" t="s">
        <v>317</v>
      </c>
      <c r="B12" s="473" t="s">
        <v>322</v>
      </c>
      <c r="C12" s="792" t="s">
        <v>375</v>
      </c>
      <c r="D12" s="474">
        <v>44965</v>
      </c>
      <c r="E12" s="508">
        <v>44966</v>
      </c>
    </row>
    <row r="13" spans="1:5" s="119" customFormat="1" ht="22.95" customHeight="1">
      <c r="A13" s="507" t="s">
        <v>309</v>
      </c>
      <c r="B13" s="473" t="s">
        <v>323</v>
      </c>
      <c r="C13" s="790" t="s">
        <v>376</v>
      </c>
      <c r="D13" s="474">
        <v>44965</v>
      </c>
      <c r="E13" s="508">
        <v>44966</v>
      </c>
    </row>
    <row r="14" spans="1:5" s="119" customFormat="1" ht="22.95" customHeight="1">
      <c r="A14" s="507" t="s">
        <v>311</v>
      </c>
      <c r="B14" s="473" t="s">
        <v>324</v>
      </c>
      <c r="C14" s="792" t="s">
        <v>377</v>
      </c>
      <c r="D14" s="474">
        <v>44965</v>
      </c>
      <c r="E14" s="508">
        <v>44966</v>
      </c>
    </row>
    <row r="15" spans="1:5" s="119" customFormat="1" ht="22.95" customHeight="1">
      <c r="A15" s="507" t="s">
        <v>311</v>
      </c>
      <c r="B15" s="473" t="s">
        <v>325</v>
      </c>
      <c r="C15" s="793" t="s">
        <v>378</v>
      </c>
      <c r="D15" s="474">
        <v>44965</v>
      </c>
      <c r="E15" s="508">
        <v>44966</v>
      </c>
    </row>
    <row r="16" spans="1:5" s="119" customFormat="1" ht="22.95" customHeight="1">
      <c r="A16" s="507" t="s">
        <v>311</v>
      </c>
      <c r="B16" s="473" t="s">
        <v>326</v>
      </c>
      <c r="C16" s="793" t="s">
        <v>379</v>
      </c>
      <c r="D16" s="474">
        <v>44965</v>
      </c>
      <c r="E16" s="508">
        <v>44966</v>
      </c>
    </row>
    <row r="17" spans="1:5" s="119" customFormat="1" ht="22.95" customHeight="1">
      <c r="A17" s="507" t="s">
        <v>327</v>
      </c>
      <c r="B17" s="473" t="s">
        <v>328</v>
      </c>
      <c r="C17" s="791" t="s">
        <v>380</v>
      </c>
      <c r="D17" s="474">
        <v>44965</v>
      </c>
      <c r="E17" s="508">
        <v>44966</v>
      </c>
    </row>
    <row r="18" spans="1:5" s="119" customFormat="1" ht="22.95" customHeight="1">
      <c r="A18" s="507" t="s">
        <v>309</v>
      </c>
      <c r="B18" s="473" t="s">
        <v>329</v>
      </c>
      <c r="C18" s="794" t="s">
        <v>381</v>
      </c>
      <c r="D18" s="474">
        <v>44965</v>
      </c>
      <c r="E18" s="508">
        <v>44966</v>
      </c>
    </row>
    <row r="19" spans="1:5" s="119" customFormat="1" ht="22.95" customHeight="1">
      <c r="A19" s="507" t="s">
        <v>311</v>
      </c>
      <c r="B19" s="473" t="s">
        <v>330</v>
      </c>
      <c r="C19" s="473" t="s">
        <v>331</v>
      </c>
      <c r="D19" s="474">
        <v>44965</v>
      </c>
      <c r="E19" s="508">
        <v>44965</v>
      </c>
    </row>
    <row r="20" spans="1:5" s="119" customFormat="1" ht="22.95" customHeight="1">
      <c r="A20" s="507" t="s">
        <v>311</v>
      </c>
      <c r="B20" s="473" t="s">
        <v>332</v>
      </c>
      <c r="C20" s="793" t="s">
        <v>333</v>
      </c>
      <c r="D20" s="474">
        <v>44964</v>
      </c>
      <c r="E20" s="508">
        <v>44965</v>
      </c>
    </row>
    <row r="21" spans="1:5" s="119" customFormat="1" ht="22.95" customHeight="1">
      <c r="A21" s="507" t="s">
        <v>311</v>
      </c>
      <c r="B21" s="473" t="s">
        <v>334</v>
      </c>
      <c r="C21" s="793" t="s">
        <v>335</v>
      </c>
      <c r="D21" s="474">
        <v>44964</v>
      </c>
      <c r="E21" s="508">
        <v>44965</v>
      </c>
    </row>
    <row r="22" spans="1:5" s="119" customFormat="1" ht="22.95" customHeight="1">
      <c r="A22" s="507" t="s">
        <v>311</v>
      </c>
      <c r="B22" s="473" t="s">
        <v>336</v>
      </c>
      <c r="C22" s="793" t="s">
        <v>337</v>
      </c>
      <c r="D22" s="474">
        <v>44964</v>
      </c>
      <c r="E22" s="508">
        <v>44964</v>
      </c>
    </row>
    <row r="23" spans="1:5" s="119" customFormat="1" ht="22.95" customHeight="1">
      <c r="A23" s="507" t="s">
        <v>309</v>
      </c>
      <c r="B23" s="473" t="s">
        <v>338</v>
      </c>
      <c r="C23" s="790" t="s">
        <v>339</v>
      </c>
      <c r="D23" s="474">
        <v>44963</v>
      </c>
      <c r="E23" s="508">
        <v>44964</v>
      </c>
    </row>
    <row r="24" spans="1:5" s="119" customFormat="1" ht="22.95" customHeight="1">
      <c r="A24" s="507" t="s">
        <v>311</v>
      </c>
      <c r="B24" s="473" t="s">
        <v>340</v>
      </c>
      <c r="C24" s="793" t="s">
        <v>341</v>
      </c>
      <c r="D24" s="474">
        <v>44963</v>
      </c>
      <c r="E24" s="508">
        <v>44964</v>
      </c>
    </row>
    <row r="25" spans="1:5" s="119" customFormat="1" ht="22.95" customHeight="1">
      <c r="A25" s="507" t="s">
        <v>317</v>
      </c>
      <c r="B25" s="473" t="s">
        <v>342</v>
      </c>
      <c r="C25" s="793" t="s">
        <v>343</v>
      </c>
      <c r="D25" s="474">
        <v>44963</v>
      </c>
      <c r="E25" s="508">
        <v>44964</v>
      </c>
    </row>
    <row r="26" spans="1:5" s="119" customFormat="1" ht="22.95" customHeight="1">
      <c r="A26" s="507" t="s">
        <v>311</v>
      </c>
      <c r="B26" s="473" t="s">
        <v>321</v>
      </c>
      <c r="C26" s="791" t="s">
        <v>344</v>
      </c>
      <c r="D26" s="474">
        <v>44963</v>
      </c>
      <c r="E26" s="508">
        <v>44964</v>
      </c>
    </row>
    <row r="27" spans="1:5" s="119" customFormat="1" ht="22.95" customHeight="1">
      <c r="A27" s="507" t="s">
        <v>311</v>
      </c>
      <c r="B27" s="473" t="s">
        <v>345</v>
      </c>
      <c r="C27" s="790" t="s">
        <v>346</v>
      </c>
      <c r="D27" s="474">
        <v>44963</v>
      </c>
      <c r="E27" s="508">
        <v>44964</v>
      </c>
    </row>
    <row r="28" spans="1:5" s="119" customFormat="1" ht="22.95" customHeight="1">
      <c r="A28" s="507" t="s">
        <v>311</v>
      </c>
      <c r="B28" s="473" t="s">
        <v>347</v>
      </c>
      <c r="C28" s="790" t="s">
        <v>348</v>
      </c>
      <c r="D28" s="474">
        <v>44963</v>
      </c>
      <c r="E28" s="508">
        <v>44964</v>
      </c>
    </row>
    <row r="29" spans="1:5" s="119" customFormat="1" ht="22.95" customHeight="1">
      <c r="A29" s="507" t="s">
        <v>309</v>
      </c>
      <c r="B29" s="473" t="s">
        <v>349</v>
      </c>
      <c r="C29" s="791" t="s">
        <v>350</v>
      </c>
      <c r="D29" s="474">
        <v>44963</v>
      </c>
      <c r="E29" s="508">
        <v>44964</v>
      </c>
    </row>
    <row r="30" spans="1:5" s="119" customFormat="1" ht="22.95" customHeight="1">
      <c r="A30" s="507" t="s">
        <v>311</v>
      </c>
      <c r="B30" s="473" t="s">
        <v>351</v>
      </c>
      <c r="C30" s="790" t="s">
        <v>352</v>
      </c>
      <c r="D30" s="474">
        <v>44963</v>
      </c>
      <c r="E30" s="508">
        <v>44964</v>
      </c>
    </row>
    <row r="31" spans="1:5" s="119" customFormat="1" ht="22.95" customHeight="1">
      <c r="A31" s="507" t="s">
        <v>311</v>
      </c>
      <c r="B31" s="473" t="s">
        <v>353</v>
      </c>
      <c r="C31" s="790" t="s">
        <v>354</v>
      </c>
      <c r="D31" s="474">
        <v>44963</v>
      </c>
      <c r="E31" s="508">
        <v>44963</v>
      </c>
    </row>
    <row r="32" spans="1:5" s="119" customFormat="1" ht="22.95" customHeight="1">
      <c r="A32" s="472" t="s">
        <v>317</v>
      </c>
      <c r="B32" s="473" t="s">
        <v>355</v>
      </c>
      <c r="C32" s="791" t="s">
        <v>356</v>
      </c>
      <c r="D32" s="474">
        <v>44960</v>
      </c>
      <c r="E32" s="475">
        <v>44963</v>
      </c>
    </row>
    <row r="33" spans="1:11" s="119" customFormat="1" ht="22.95" customHeight="1">
      <c r="A33" s="472" t="s">
        <v>309</v>
      </c>
      <c r="B33" s="473" t="s">
        <v>357</v>
      </c>
      <c r="C33" s="793" t="s">
        <v>358</v>
      </c>
      <c r="D33" s="474">
        <v>44960</v>
      </c>
      <c r="E33" s="475">
        <v>44963</v>
      </c>
    </row>
    <row r="34" spans="1:11" s="119" customFormat="1" ht="22.95" customHeight="1">
      <c r="A34" s="472" t="s">
        <v>311</v>
      </c>
      <c r="B34" s="473" t="s">
        <v>359</v>
      </c>
      <c r="C34" s="791" t="s">
        <v>360</v>
      </c>
      <c r="D34" s="474">
        <v>44960</v>
      </c>
      <c r="E34" s="475">
        <v>44963</v>
      </c>
    </row>
    <row r="35" spans="1:11" s="119" customFormat="1" ht="22.95" customHeight="1">
      <c r="A35" s="472" t="s">
        <v>327</v>
      </c>
      <c r="B35" s="473" t="s">
        <v>361</v>
      </c>
      <c r="C35" s="790" t="s">
        <v>362</v>
      </c>
      <c r="D35" s="474">
        <v>44960</v>
      </c>
      <c r="E35" s="475">
        <v>44963</v>
      </c>
    </row>
    <row r="36" spans="1:11" s="119" customFormat="1" ht="22.95" customHeight="1">
      <c r="A36" s="472" t="s">
        <v>311</v>
      </c>
      <c r="B36" s="473" t="s">
        <v>363</v>
      </c>
      <c r="C36" s="790" t="s">
        <v>364</v>
      </c>
      <c r="D36" s="474">
        <v>44960</v>
      </c>
      <c r="E36" s="475">
        <v>44963</v>
      </c>
    </row>
    <row r="37" spans="1:11" s="119" customFormat="1" ht="22.95" customHeight="1">
      <c r="A37" s="472"/>
      <c r="B37" s="473"/>
      <c r="C37" s="473"/>
      <c r="D37" s="474"/>
      <c r="E37" s="475"/>
    </row>
    <row r="38" spans="1:11" s="119" customFormat="1" ht="22.95" customHeight="1">
      <c r="A38" s="472"/>
      <c r="B38" s="473"/>
      <c r="C38" s="473"/>
      <c r="D38" s="474"/>
      <c r="E38" s="475"/>
    </row>
    <row r="39" spans="1:11" ht="18.75" customHeight="1">
      <c r="A39" s="1"/>
      <c r="B39" s="1"/>
      <c r="C39" s="119"/>
      <c r="D39" s="162"/>
      <c r="E39" s="162"/>
    </row>
    <row r="40" spans="1:11" ht="16.2" customHeight="1">
      <c r="A40" s="39"/>
      <c r="B40" s="40"/>
      <c r="C40" s="355" t="s">
        <v>265</v>
      </c>
      <c r="D40" s="41"/>
      <c r="E40" s="41"/>
    </row>
    <row r="41" spans="1:11" ht="16.2" customHeight="1">
      <c r="A41" s="1"/>
      <c r="B41" s="1"/>
      <c r="C41" s="119"/>
      <c r="D41" s="1"/>
      <c r="E41" s="1"/>
    </row>
    <row r="42" spans="1:11" ht="20.25" customHeight="1">
      <c r="A42" s="453"/>
      <c r="B42" s="454"/>
      <c r="C42" s="355"/>
      <c r="D42" s="455"/>
      <c r="E42" s="455"/>
      <c r="J42" s="162"/>
      <c r="K42" s="162"/>
    </row>
    <row r="43" spans="1:11">
      <c r="A43" s="356" t="s">
        <v>173</v>
      </c>
      <c r="B43" s="356"/>
      <c r="C43" s="356"/>
      <c r="D43" s="456"/>
      <c r="E43" s="456"/>
    </row>
    <row r="44" spans="1:11">
      <c r="A44" s="750" t="s">
        <v>27</v>
      </c>
      <c r="B44" s="750"/>
      <c r="C44" s="750"/>
      <c r="D44" s="457"/>
      <c r="E44" s="457"/>
    </row>
  </sheetData>
  <mergeCells count="1">
    <mergeCell ref="A44:C44"/>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19"/>
  <sheetViews>
    <sheetView topLeftCell="A9" zoomScale="91" zoomScaleNormal="91" zoomScaleSheetLayoutView="100" workbookViewId="0">
      <selection activeCell="A12" sqref="A12:N12"/>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51" t="s">
        <v>293</v>
      </c>
      <c r="B1" s="752"/>
      <c r="C1" s="752"/>
      <c r="D1" s="752"/>
      <c r="E1" s="752"/>
      <c r="F1" s="752"/>
      <c r="G1" s="752"/>
      <c r="H1" s="752"/>
      <c r="I1" s="752"/>
      <c r="J1" s="752"/>
      <c r="K1" s="752"/>
      <c r="L1" s="752"/>
      <c r="M1" s="752"/>
      <c r="N1" s="753"/>
    </row>
    <row r="2" spans="1:16" ht="47.4" customHeight="1">
      <c r="A2" s="754" t="s">
        <v>444</v>
      </c>
      <c r="B2" s="755"/>
      <c r="C2" s="755"/>
      <c r="D2" s="755"/>
      <c r="E2" s="755"/>
      <c r="F2" s="755"/>
      <c r="G2" s="755"/>
      <c r="H2" s="755"/>
      <c r="I2" s="755"/>
      <c r="J2" s="755"/>
      <c r="K2" s="755"/>
      <c r="L2" s="755"/>
      <c r="M2" s="755"/>
      <c r="N2" s="756"/>
    </row>
    <row r="3" spans="1:16" ht="356.4" customHeight="1" thickBot="1">
      <c r="A3" s="757" t="s">
        <v>445</v>
      </c>
      <c r="B3" s="758"/>
      <c r="C3" s="758"/>
      <c r="D3" s="758"/>
      <c r="E3" s="758"/>
      <c r="F3" s="758"/>
      <c r="G3" s="758"/>
      <c r="H3" s="758"/>
      <c r="I3" s="758"/>
      <c r="J3" s="758"/>
      <c r="K3" s="758"/>
      <c r="L3" s="758"/>
      <c r="M3" s="758"/>
      <c r="N3" s="759"/>
      <c r="P3" s="430" t="s">
        <v>247</v>
      </c>
    </row>
    <row r="4" spans="1:16" ht="54.6" customHeight="1">
      <c r="A4" s="763" t="s">
        <v>446</v>
      </c>
      <c r="B4" s="764"/>
      <c r="C4" s="764"/>
      <c r="D4" s="764"/>
      <c r="E4" s="764"/>
      <c r="F4" s="764"/>
      <c r="G4" s="764"/>
      <c r="H4" s="764"/>
      <c r="I4" s="764"/>
      <c r="J4" s="764"/>
      <c r="K4" s="764"/>
      <c r="L4" s="764"/>
      <c r="M4" s="764"/>
      <c r="N4" s="765"/>
    </row>
    <row r="5" spans="1:16" ht="409.6" customHeight="1" thickBot="1">
      <c r="A5" s="760" t="s">
        <v>447</v>
      </c>
      <c r="B5" s="761"/>
      <c r="C5" s="761"/>
      <c r="D5" s="761"/>
      <c r="E5" s="761"/>
      <c r="F5" s="761"/>
      <c r="G5" s="761"/>
      <c r="H5" s="761"/>
      <c r="I5" s="761"/>
      <c r="J5" s="761"/>
      <c r="K5" s="761"/>
      <c r="L5" s="761"/>
      <c r="M5" s="761"/>
      <c r="N5" s="762"/>
    </row>
    <row r="6" spans="1:16" ht="54.6" customHeight="1" thickBot="1">
      <c r="A6" s="766" t="s">
        <v>448</v>
      </c>
      <c r="B6" s="767"/>
      <c r="C6" s="767"/>
      <c r="D6" s="767"/>
      <c r="E6" s="767"/>
      <c r="F6" s="767"/>
      <c r="G6" s="767"/>
      <c r="H6" s="767"/>
      <c r="I6" s="767"/>
      <c r="J6" s="767"/>
      <c r="K6" s="767"/>
      <c r="L6" s="767"/>
      <c r="M6" s="767"/>
      <c r="N6" s="768"/>
    </row>
    <row r="7" spans="1:16" ht="111" customHeight="1" thickBot="1">
      <c r="A7" s="769" t="s">
        <v>449</v>
      </c>
      <c r="B7" s="770"/>
      <c r="C7" s="770"/>
      <c r="D7" s="770"/>
      <c r="E7" s="770"/>
      <c r="F7" s="770"/>
      <c r="G7" s="770"/>
      <c r="H7" s="770"/>
      <c r="I7" s="770"/>
      <c r="J7" s="770"/>
      <c r="K7" s="770"/>
      <c r="L7" s="770"/>
      <c r="M7" s="770"/>
      <c r="N7" s="771"/>
      <c r="O7" s="44"/>
    </row>
    <row r="8" spans="1:16" ht="50.4" customHeight="1" thickBot="1">
      <c r="A8" s="774" t="s">
        <v>450</v>
      </c>
      <c r="B8" s="775"/>
      <c r="C8" s="775"/>
      <c r="D8" s="775"/>
      <c r="E8" s="775"/>
      <c r="F8" s="775"/>
      <c r="G8" s="775"/>
      <c r="H8" s="775"/>
      <c r="I8" s="775"/>
      <c r="J8" s="775"/>
      <c r="K8" s="775"/>
      <c r="L8" s="775"/>
      <c r="M8" s="775"/>
      <c r="N8" s="776"/>
      <c r="O8" s="47"/>
    </row>
    <row r="9" spans="1:16" ht="186.6" customHeight="1" thickBot="1">
      <c r="A9" s="777" t="s">
        <v>451</v>
      </c>
      <c r="B9" s="778"/>
      <c r="C9" s="778"/>
      <c r="D9" s="778"/>
      <c r="E9" s="778"/>
      <c r="F9" s="778"/>
      <c r="G9" s="778"/>
      <c r="H9" s="778"/>
      <c r="I9" s="778"/>
      <c r="J9" s="778"/>
      <c r="K9" s="778"/>
      <c r="L9" s="778"/>
      <c r="M9" s="778"/>
      <c r="N9" s="779"/>
      <c r="O9" s="47"/>
    </row>
    <row r="10" spans="1:16" s="119" customFormat="1" ht="50.4" customHeight="1">
      <c r="A10" s="780" t="s">
        <v>452</v>
      </c>
      <c r="B10" s="781"/>
      <c r="C10" s="781"/>
      <c r="D10" s="781"/>
      <c r="E10" s="781"/>
      <c r="F10" s="781"/>
      <c r="G10" s="781"/>
      <c r="H10" s="781"/>
      <c r="I10" s="781"/>
      <c r="J10" s="781"/>
      <c r="K10" s="781"/>
      <c r="L10" s="781"/>
      <c r="M10" s="781"/>
      <c r="N10" s="782"/>
      <c r="O10" s="380"/>
    </row>
    <row r="11" spans="1:16" s="119" customFormat="1" ht="126.6" customHeight="1" thickBot="1">
      <c r="A11" s="783" t="s">
        <v>453</v>
      </c>
      <c r="B11" s="784"/>
      <c r="C11" s="784"/>
      <c r="D11" s="784"/>
      <c r="E11" s="784"/>
      <c r="F11" s="784"/>
      <c r="G11" s="784"/>
      <c r="H11" s="784"/>
      <c r="I11" s="784"/>
      <c r="J11" s="784"/>
      <c r="K11" s="784"/>
      <c r="L11" s="784"/>
      <c r="M11" s="784"/>
      <c r="N11" s="785"/>
      <c r="O11" s="380"/>
    </row>
    <row r="12" spans="1:16" ht="22.8" customHeight="1">
      <c r="A12" s="773" t="s">
        <v>29</v>
      </c>
      <c r="B12" s="773"/>
      <c r="C12" s="773"/>
      <c r="D12" s="773"/>
      <c r="E12" s="773"/>
      <c r="F12" s="773"/>
      <c r="G12" s="773"/>
      <c r="H12" s="773"/>
      <c r="I12" s="773"/>
      <c r="J12" s="773"/>
      <c r="K12" s="773"/>
      <c r="L12" s="773"/>
      <c r="M12" s="773"/>
      <c r="N12" s="773"/>
    </row>
    <row r="13" spans="1:16" ht="40.200000000000003" customHeight="1">
      <c r="A13" s="718" t="s">
        <v>27</v>
      </c>
      <c r="B13" s="772"/>
      <c r="C13" s="772"/>
      <c r="D13" s="772"/>
      <c r="E13" s="772"/>
      <c r="F13" s="772"/>
      <c r="G13" s="772"/>
      <c r="H13" s="772"/>
      <c r="I13" s="772"/>
      <c r="J13" s="772"/>
      <c r="K13" s="772"/>
      <c r="L13" s="772"/>
      <c r="M13" s="772"/>
      <c r="N13" s="772"/>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c r="N42" s="1" t="s">
        <v>238</v>
      </c>
    </row>
    <row r="43" spans="14:14" ht="18.600000000000001" customHeight="1"/>
    <row r="44" spans="14:14" ht="18.600000000000001" customHeight="1"/>
    <row r="45" spans="14:14" ht="18.600000000000001" customHeight="1"/>
    <row r="46" spans="14:14" ht="18.600000000000001" customHeight="1"/>
    <row r="47" spans="14:14" ht="18.600000000000001" customHeight="1"/>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7"/>
  <sheetViews>
    <sheetView view="pageBreakPreview" zoomScale="95" zoomScaleNormal="75" zoomScaleSheetLayoutView="95" workbookViewId="0">
      <selection activeCell="A9" sqref="A9"/>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2" customFormat="1" ht="46.2" customHeight="1" thickBot="1">
      <c r="A1" s="176" t="s">
        <v>294</v>
      </c>
      <c r="B1" s="45" t="s">
        <v>0</v>
      </c>
      <c r="C1" s="46" t="s">
        <v>2</v>
      </c>
    </row>
    <row r="2" spans="1:3" ht="40.799999999999997" customHeight="1">
      <c r="A2" s="442" t="s">
        <v>454</v>
      </c>
      <c r="B2" s="2"/>
      <c r="C2" s="786"/>
    </row>
    <row r="3" spans="1:3" ht="171" customHeight="1">
      <c r="A3" s="407" t="s">
        <v>455</v>
      </c>
      <c r="B3" s="48"/>
      <c r="C3" s="787"/>
    </row>
    <row r="4" spans="1:3" ht="31.8" customHeight="1" thickBot="1">
      <c r="A4" s="153" t="s">
        <v>456</v>
      </c>
      <c r="B4" s="1"/>
      <c r="C4" s="1"/>
    </row>
    <row r="5" spans="1:3" ht="41.4" customHeight="1" thickBot="1">
      <c r="A5" s="559" t="s">
        <v>457</v>
      </c>
      <c r="B5" s="2"/>
      <c r="C5" s="786"/>
    </row>
    <row r="6" spans="1:3" ht="177.6" customHeight="1">
      <c r="A6" s="549" t="s">
        <v>458</v>
      </c>
      <c r="B6" s="48"/>
      <c r="C6" s="787"/>
    </row>
    <row r="7" spans="1:3" ht="42.6" customHeight="1" thickBot="1">
      <c r="A7" s="411" t="s">
        <v>459</v>
      </c>
      <c r="B7" s="1"/>
      <c r="C7" s="1"/>
    </row>
    <row r="8" spans="1:3" ht="43.2" customHeight="1">
      <c r="A8" s="377" t="s">
        <v>460</v>
      </c>
      <c r="B8" s="221"/>
      <c r="C8" s="786"/>
    </row>
    <row r="9" spans="1:3" ht="331.2" customHeight="1" thickBot="1">
      <c r="A9" s="412" t="s">
        <v>461</v>
      </c>
      <c r="B9" s="222"/>
      <c r="C9" s="787"/>
    </row>
    <row r="10" spans="1:3" ht="39" customHeight="1" thickBot="1">
      <c r="A10" s="223" t="s">
        <v>462</v>
      </c>
      <c r="B10" s="1"/>
      <c r="C10" s="1"/>
    </row>
    <row r="11" spans="1:3" ht="42.6" hidden="1" customHeight="1">
      <c r="A11" s="408"/>
      <c r="B11" s="239"/>
      <c r="C11" s="239"/>
    </row>
    <row r="12" spans="1:3" ht="333" hidden="1" customHeight="1" thickBot="1">
      <c r="A12" s="409"/>
      <c r="B12" s="244"/>
      <c r="C12" s="244"/>
    </row>
    <row r="13" spans="1:3" ht="42.6" customHeight="1" thickBot="1">
      <c r="A13" s="153"/>
      <c r="B13" s="1"/>
      <c r="C13" s="1"/>
    </row>
    <row r="14" spans="1:3" ht="27.6" customHeight="1">
      <c r="A14" s="233"/>
      <c r="B14" s="1"/>
      <c r="C14" s="1"/>
    </row>
    <row r="15" spans="1:3" ht="39" customHeight="1">
      <c r="A15" s="1" t="s">
        <v>219</v>
      </c>
      <c r="B15" s="1"/>
      <c r="C15" s="1"/>
    </row>
    <row r="16" spans="1:3" ht="32.25" customHeight="1">
      <c r="A16" s="1" t="s">
        <v>220</v>
      </c>
      <c r="B16" s="1"/>
      <c r="C16" s="1"/>
    </row>
    <row r="17" ht="36.75" customHeight="1"/>
    <row r="18" ht="33" customHeight="1"/>
    <row r="19" ht="36.75" customHeight="1"/>
    <row r="20" ht="36.75" customHeight="1"/>
    <row r="21" ht="25.5" customHeight="1"/>
    <row r="22" ht="32.25" customHeight="1"/>
    <row r="23" ht="30.75" customHeight="1"/>
    <row r="24" ht="42.75" customHeight="1"/>
    <row r="25" ht="43.5" customHeight="1"/>
    <row r="26" ht="27.75" customHeight="1"/>
    <row r="27" ht="30.75" customHeight="1"/>
    <row r="28" ht="29.25" customHeight="1"/>
    <row r="29" ht="27" customHeight="1"/>
    <row r="30" ht="27" customHeight="1"/>
    <row r="31" ht="27" customHeight="1"/>
    <row r="32" ht="27" customHeight="1"/>
    <row r="33" ht="27" customHeight="1"/>
    <row r="34" ht="27" customHeight="1"/>
    <row r="35" ht="27" customHeight="1"/>
    <row r="36" ht="27" customHeight="1"/>
    <row r="37" ht="27" customHeight="1"/>
  </sheetData>
  <mergeCells count="3">
    <mergeCell ref="C2:C3"/>
    <mergeCell ref="C5:C6"/>
    <mergeCell ref="C8:C9"/>
  </mergeCells>
  <phoneticPr fontId="16"/>
  <hyperlinks>
    <hyperlink ref="A4" r:id="rId1" xr:uid="{6528C34A-4397-48B2-9F42-CA15711A2718}"/>
    <hyperlink ref="A7" r:id="rId2" xr:uid="{B21344DE-4353-4D74-B805-9189EB9D4BF4}"/>
    <hyperlink ref="A10" r:id="rId3" xr:uid="{6E5C1363-BA9D-4F92-B322-F3EA7682C083}"/>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U40"/>
  <sheetViews>
    <sheetView view="pageBreakPreview" zoomScaleNormal="100" zoomScaleSheetLayoutView="100" workbookViewId="0">
      <selection activeCell="Z23" sqref="Z23"/>
    </sheetView>
  </sheetViews>
  <sheetFormatPr defaultRowHeight="13.2"/>
  <cols>
    <col min="9" max="9" width="8.88671875" customWidth="1"/>
    <col min="10" max="10" width="8.88671875" hidden="1" customWidth="1"/>
    <col min="11" max="11" width="0.77734375" customWidth="1"/>
  </cols>
  <sheetData>
    <row r="1" spans="1:19">
      <c r="A1" s="502"/>
      <c r="B1" s="502"/>
      <c r="C1" s="502"/>
      <c r="D1" s="502"/>
      <c r="E1" s="502"/>
      <c r="F1" s="502"/>
      <c r="G1" s="502"/>
      <c r="H1" s="502"/>
      <c r="I1" s="502"/>
      <c r="J1" s="502"/>
      <c r="K1" s="502"/>
      <c r="L1" s="502"/>
      <c r="M1" s="502"/>
      <c r="N1" s="502"/>
      <c r="O1" s="502"/>
      <c r="P1" s="502"/>
      <c r="Q1" s="502"/>
      <c r="R1" s="502"/>
      <c r="S1" s="429"/>
    </row>
    <row r="2" spans="1:19" ht="24.6">
      <c r="A2" s="502"/>
      <c r="B2" s="503"/>
      <c r="C2" s="504"/>
      <c r="D2" s="504"/>
      <c r="E2" s="504"/>
      <c r="F2" s="504"/>
      <c r="G2" s="504"/>
      <c r="H2" s="504"/>
      <c r="I2" s="504"/>
      <c r="J2" s="504"/>
      <c r="K2" s="504"/>
      <c r="L2" s="504"/>
      <c r="M2" s="504"/>
      <c r="N2" s="504"/>
      <c r="O2" s="504"/>
      <c r="P2" s="504"/>
      <c r="Q2" s="504"/>
      <c r="R2" s="504"/>
    </row>
    <row r="3" spans="1:19">
      <c r="A3" s="502"/>
      <c r="B3" s="502"/>
      <c r="C3" s="502"/>
      <c r="D3" s="502"/>
      <c r="E3" s="502"/>
      <c r="F3" s="502"/>
      <c r="G3" s="502"/>
      <c r="H3" s="502"/>
      <c r="I3" s="502"/>
      <c r="J3" s="502"/>
      <c r="K3" s="502"/>
      <c r="L3" s="502"/>
      <c r="M3" s="502"/>
      <c r="N3" s="502"/>
      <c r="O3" s="502"/>
      <c r="P3" s="502"/>
      <c r="Q3" s="502"/>
      <c r="R3" s="502"/>
    </row>
    <row r="4" spans="1:19" ht="13.2" customHeight="1">
      <c r="A4" s="502"/>
      <c r="B4" s="502"/>
      <c r="C4" s="502"/>
      <c r="D4" s="502"/>
      <c r="E4" s="502"/>
      <c r="F4" s="502"/>
      <c r="G4" s="502"/>
      <c r="H4" s="502"/>
      <c r="I4" s="576"/>
      <c r="J4" s="576"/>
      <c r="K4" s="576"/>
      <c r="L4" s="576"/>
      <c r="M4" s="576"/>
      <c r="N4" s="576"/>
      <c r="O4" s="576"/>
      <c r="P4" s="576"/>
      <c r="Q4" s="576"/>
      <c r="R4" s="576"/>
    </row>
    <row r="5" spans="1:19" ht="13.2" customHeight="1">
      <c r="A5" s="502"/>
      <c r="B5" s="502"/>
      <c r="C5" s="502"/>
      <c r="D5" s="502"/>
      <c r="E5" s="502"/>
      <c r="F5" s="502"/>
      <c r="G5" s="502"/>
      <c r="H5" s="502"/>
      <c r="I5" s="576"/>
      <c r="J5" s="576"/>
      <c r="K5" s="576"/>
      <c r="L5" s="576"/>
      <c r="M5" s="576"/>
      <c r="N5" s="576"/>
      <c r="O5" s="576"/>
      <c r="P5" s="576"/>
      <c r="Q5" s="576"/>
      <c r="R5" s="576"/>
    </row>
    <row r="6" spans="1:19" ht="13.2" customHeight="1">
      <c r="A6" s="502"/>
      <c r="B6" s="502"/>
      <c r="C6" s="502"/>
      <c r="D6" s="502"/>
      <c r="E6" s="502"/>
      <c r="F6" s="502"/>
      <c r="G6" s="502"/>
      <c r="H6" s="502"/>
      <c r="I6" s="576"/>
      <c r="J6" s="576"/>
      <c r="K6" s="576"/>
      <c r="L6" s="576"/>
      <c r="M6" s="576"/>
      <c r="N6" s="576"/>
      <c r="O6" s="576"/>
      <c r="P6" s="576"/>
      <c r="Q6" s="576"/>
      <c r="R6" s="576"/>
    </row>
    <row r="7" spans="1:19" ht="13.2" customHeight="1">
      <c r="A7" s="502"/>
      <c r="B7" s="502"/>
      <c r="C7" s="502"/>
      <c r="D7" s="502"/>
      <c r="E7" s="502"/>
      <c r="F7" s="502"/>
      <c r="G7" s="502"/>
      <c r="H7" s="502"/>
      <c r="I7" s="576"/>
      <c r="J7" s="576"/>
      <c r="K7" s="576"/>
      <c r="L7" s="576"/>
      <c r="M7" s="576"/>
      <c r="N7" s="576"/>
      <c r="O7" s="576"/>
      <c r="P7" s="576"/>
      <c r="Q7" s="576"/>
      <c r="R7" s="576"/>
    </row>
    <row r="8" spans="1:19" ht="13.2" customHeight="1">
      <c r="A8" s="502"/>
      <c r="B8" s="502"/>
      <c r="C8" s="502"/>
      <c r="D8" s="502"/>
      <c r="E8" s="502"/>
      <c r="F8" s="502"/>
      <c r="G8" s="502"/>
      <c r="H8" s="502"/>
      <c r="I8" s="576"/>
      <c r="J8" s="576"/>
      <c r="K8" s="576"/>
      <c r="L8" s="576"/>
      <c r="M8" s="576"/>
      <c r="N8" s="576"/>
      <c r="O8" s="576"/>
      <c r="P8" s="576"/>
      <c r="Q8" s="576"/>
      <c r="R8" s="576"/>
    </row>
    <row r="9" spans="1:19" ht="13.2" customHeight="1">
      <c r="A9" s="502"/>
      <c r="B9" s="502"/>
      <c r="C9" s="502"/>
      <c r="D9" s="502"/>
      <c r="E9" s="502"/>
      <c r="F9" s="502"/>
      <c r="G9" s="502"/>
      <c r="H9" s="502"/>
      <c r="I9" s="576"/>
      <c r="J9" s="576"/>
      <c r="K9" s="576"/>
      <c r="L9" s="576"/>
      <c r="M9" s="576"/>
      <c r="N9" s="576"/>
      <c r="O9" s="576"/>
      <c r="P9" s="576"/>
      <c r="Q9" s="576"/>
      <c r="R9" s="576"/>
    </row>
    <row r="10" spans="1:19">
      <c r="A10" s="502"/>
      <c r="B10" s="502"/>
      <c r="C10" s="502"/>
      <c r="D10" s="502"/>
      <c r="E10" s="502"/>
      <c r="F10" s="502"/>
      <c r="G10" s="502"/>
      <c r="H10" s="502"/>
      <c r="I10" s="502"/>
      <c r="J10" s="502"/>
      <c r="K10" s="502"/>
      <c r="L10" s="502"/>
      <c r="M10" s="502"/>
      <c r="N10" s="502"/>
      <c r="O10" s="502"/>
      <c r="P10" s="502"/>
      <c r="Q10" s="502"/>
      <c r="R10" s="502"/>
    </row>
    <row r="11" spans="1:19" ht="21" customHeight="1">
      <c r="A11" s="502"/>
      <c r="B11" s="502"/>
      <c r="C11" s="502"/>
      <c r="D11" s="502"/>
      <c r="E11" s="502"/>
      <c r="F11" s="502"/>
      <c r="G11" s="502"/>
      <c r="H11" s="502"/>
      <c r="I11" s="502"/>
      <c r="J11" s="502"/>
      <c r="K11" s="502"/>
      <c r="L11" s="502"/>
      <c r="M11" s="502"/>
      <c r="N11" s="502"/>
      <c r="O11" s="502"/>
      <c r="P11" s="502"/>
      <c r="Q11" s="502"/>
      <c r="R11" s="502"/>
    </row>
    <row r="12" spans="1:19" ht="13.2" customHeight="1">
      <c r="A12" s="502"/>
      <c r="B12" s="502"/>
      <c r="C12" s="502"/>
      <c r="D12" s="502"/>
      <c r="E12" s="502"/>
      <c r="F12" s="502"/>
      <c r="G12" s="502"/>
      <c r="H12" s="502"/>
      <c r="I12" s="502"/>
      <c r="J12" s="502"/>
      <c r="K12" s="502"/>
      <c r="L12" s="502"/>
      <c r="M12" s="502"/>
      <c r="N12" s="502"/>
      <c r="O12" s="502"/>
      <c r="P12" s="502"/>
      <c r="Q12" s="502"/>
      <c r="R12" s="502"/>
    </row>
    <row r="13" spans="1:19" ht="13.2" customHeight="1">
      <c r="A13" s="502"/>
      <c r="B13" s="502"/>
      <c r="C13" s="502"/>
      <c r="D13" s="502"/>
      <c r="E13" s="502"/>
      <c r="F13" s="502"/>
      <c r="G13" s="502"/>
      <c r="H13" s="502"/>
      <c r="I13" s="502"/>
      <c r="J13" s="502"/>
      <c r="K13" s="502"/>
      <c r="L13" s="502"/>
      <c r="M13" s="502"/>
      <c r="N13" s="502"/>
      <c r="O13" s="502"/>
      <c r="P13" s="502"/>
      <c r="Q13" s="502"/>
      <c r="R13" s="502"/>
    </row>
    <row r="14" spans="1:19">
      <c r="A14" s="502"/>
      <c r="B14" s="502"/>
      <c r="C14" s="502"/>
      <c r="D14" s="502"/>
      <c r="E14" s="502"/>
      <c r="F14" s="502"/>
      <c r="G14" s="502"/>
      <c r="H14" s="502"/>
      <c r="I14" s="502"/>
      <c r="J14" s="502"/>
      <c r="K14" s="502"/>
      <c r="L14" s="502"/>
      <c r="M14" s="502"/>
      <c r="N14" s="502"/>
      <c r="O14" s="502"/>
      <c r="P14" s="502"/>
      <c r="Q14" s="502"/>
      <c r="R14" s="502"/>
    </row>
    <row r="15" spans="1:19">
      <c r="A15" s="502"/>
      <c r="B15" s="502"/>
      <c r="C15" s="502"/>
      <c r="D15" s="502"/>
      <c r="E15" s="502"/>
      <c r="F15" s="502"/>
      <c r="G15" s="502"/>
      <c r="H15" s="502"/>
      <c r="I15" s="502"/>
      <c r="J15" s="502"/>
      <c r="K15" s="502"/>
      <c r="L15" s="502"/>
      <c r="M15" s="502"/>
      <c r="N15" s="502"/>
      <c r="O15" s="502"/>
      <c r="P15" s="502"/>
      <c r="Q15" s="502"/>
      <c r="R15" s="502"/>
    </row>
    <row r="16" spans="1:19">
      <c r="A16" s="502"/>
      <c r="B16" s="502"/>
      <c r="C16" s="502"/>
      <c r="D16" s="502"/>
      <c r="E16" s="502"/>
      <c r="F16" s="502"/>
      <c r="G16" s="502"/>
      <c r="H16" s="502"/>
      <c r="I16" s="502"/>
      <c r="J16" s="502"/>
      <c r="K16" s="502"/>
      <c r="L16" s="502"/>
      <c r="M16" s="502"/>
      <c r="N16" s="502"/>
      <c r="O16" s="502"/>
      <c r="P16" s="502"/>
      <c r="Q16" s="502"/>
      <c r="R16" s="502"/>
    </row>
    <row r="17" spans="1:21">
      <c r="A17" s="502"/>
      <c r="B17" s="575"/>
      <c r="C17" s="575"/>
      <c r="D17" s="575"/>
      <c r="E17" s="575"/>
      <c r="F17" s="575"/>
      <c r="G17" s="575"/>
      <c r="H17" s="575"/>
      <c r="I17" s="502"/>
      <c r="J17" s="502"/>
      <c r="K17" s="502"/>
      <c r="L17" s="502"/>
      <c r="M17" s="502"/>
      <c r="N17" s="502"/>
      <c r="O17" s="502"/>
      <c r="P17" s="502"/>
      <c r="Q17" s="502"/>
      <c r="R17" s="502"/>
      <c r="U17" s="430"/>
    </row>
    <row r="18" spans="1:21">
      <c r="A18" s="502"/>
      <c r="B18" s="575"/>
      <c r="C18" s="575"/>
      <c r="D18" s="575"/>
      <c r="E18" s="575"/>
      <c r="F18" s="575"/>
      <c r="G18" s="575"/>
      <c r="H18" s="575"/>
      <c r="I18" s="502"/>
      <c r="J18" s="502"/>
      <c r="K18" s="502"/>
      <c r="L18" s="502"/>
      <c r="M18" s="502"/>
      <c r="N18" s="502"/>
      <c r="O18" s="502"/>
      <c r="P18" s="502"/>
      <c r="Q18" s="502"/>
      <c r="R18" s="502"/>
    </row>
    <row r="19" spans="1:21">
      <c r="A19" s="502"/>
      <c r="B19" s="575"/>
      <c r="C19" s="575"/>
      <c r="D19" s="575"/>
      <c r="E19" s="575"/>
      <c r="F19" s="575"/>
      <c r="G19" s="575"/>
      <c r="H19" s="575"/>
      <c r="I19" s="502"/>
      <c r="J19" s="502"/>
      <c r="K19" s="502"/>
      <c r="L19" s="502"/>
      <c r="M19" s="502"/>
      <c r="N19" s="502"/>
      <c r="O19" s="502"/>
      <c r="P19" s="502"/>
      <c r="Q19" s="502"/>
      <c r="R19" s="502"/>
    </row>
    <row r="20" spans="1:21">
      <c r="A20" s="502"/>
      <c r="B20" s="575"/>
      <c r="C20" s="575"/>
      <c r="D20" s="575"/>
      <c r="E20" s="575"/>
      <c r="F20" s="575"/>
      <c r="G20" s="575"/>
      <c r="H20" s="575"/>
      <c r="I20" s="502"/>
      <c r="J20" s="502"/>
      <c r="K20" s="502"/>
      <c r="L20" s="502"/>
      <c r="M20" s="502"/>
      <c r="N20" s="502"/>
      <c r="O20" s="502"/>
      <c r="P20" s="502"/>
      <c r="Q20" s="502"/>
      <c r="R20" s="502"/>
    </row>
    <row r="21" spans="1:21">
      <c r="A21" s="502"/>
      <c r="B21" s="575"/>
      <c r="C21" s="575"/>
      <c r="D21" s="575"/>
      <c r="E21" s="575"/>
      <c r="F21" s="575"/>
      <c r="G21" s="575"/>
      <c r="H21" s="575"/>
      <c r="I21" s="502"/>
      <c r="J21" s="502"/>
      <c r="K21" s="502"/>
      <c r="L21" s="502"/>
      <c r="M21" s="502"/>
      <c r="N21" s="502"/>
      <c r="O21" s="502"/>
      <c r="P21" s="502"/>
      <c r="Q21" s="502"/>
      <c r="R21" s="502"/>
    </row>
    <row r="22" spans="1:21">
      <c r="A22" s="502"/>
      <c r="B22" s="575"/>
      <c r="C22" s="575"/>
      <c r="D22" s="575"/>
      <c r="E22" s="575"/>
      <c r="F22" s="575"/>
      <c r="G22" s="575"/>
      <c r="H22" s="575"/>
      <c r="I22" s="502"/>
      <c r="J22" s="502"/>
      <c r="K22" s="502"/>
      <c r="L22" s="502"/>
      <c r="M22" s="502"/>
      <c r="N22" s="502"/>
      <c r="O22" s="502"/>
      <c r="P22" s="502"/>
      <c r="Q22" s="502"/>
      <c r="R22" s="502"/>
    </row>
    <row r="23" spans="1:21">
      <c r="A23" s="502"/>
      <c r="B23" s="575"/>
      <c r="C23" s="575"/>
      <c r="D23" s="575"/>
      <c r="E23" s="575"/>
      <c r="F23" s="575"/>
      <c r="G23" s="575"/>
      <c r="H23" s="575"/>
      <c r="I23" s="502"/>
      <c r="J23" s="502"/>
      <c r="K23" s="502"/>
      <c r="L23" s="502"/>
      <c r="M23" s="502"/>
      <c r="N23" s="502"/>
      <c r="O23" s="502"/>
      <c r="P23" s="502"/>
      <c r="Q23" s="502"/>
      <c r="R23" s="502"/>
    </row>
    <row r="24" spans="1:21">
      <c r="A24" s="502"/>
      <c r="B24" s="575"/>
      <c r="C24" s="575"/>
      <c r="D24" s="575"/>
      <c r="E24" s="575"/>
      <c r="F24" s="575"/>
      <c r="G24" s="575"/>
      <c r="H24" s="575"/>
      <c r="I24" s="502"/>
      <c r="J24" s="502"/>
      <c r="K24" s="502"/>
      <c r="L24" s="502"/>
      <c r="M24" s="502"/>
      <c r="N24" s="502"/>
      <c r="O24" s="502"/>
      <c r="P24" s="502"/>
      <c r="Q24" s="502"/>
      <c r="R24" s="502"/>
    </row>
    <row r="25" spans="1:21">
      <c r="A25" s="502"/>
      <c r="B25" s="575"/>
      <c r="C25" s="575"/>
      <c r="D25" s="575"/>
      <c r="E25" s="575"/>
      <c r="F25" s="575"/>
      <c r="G25" s="575"/>
      <c r="H25" s="575"/>
      <c r="I25" s="502"/>
      <c r="J25" s="502"/>
      <c r="K25" s="502"/>
      <c r="L25" s="502"/>
      <c r="M25" s="502"/>
      <c r="N25" s="502"/>
      <c r="O25" s="502"/>
      <c r="P25" s="502"/>
      <c r="Q25" s="502"/>
      <c r="R25" s="502"/>
    </row>
    <row r="26" spans="1:21">
      <c r="A26" s="502"/>
      <c r="B26" s="575"/>
      <c r="C26" s="575"/>
      <c r="D26" s="575"/>
      <c r="E26" s="575"/>
      <c r="F26" s="575"/>
      <c r="G26" s="575"/>
      <c r="H26" s="575"/>
      <c r="I26" s="502"/>
      <c r="J26" s="502"/>
      <c r="K26" s="502"/>
      <c r="L26" s="502"/>
      <c r="M26" s="502"/>
      <c r="N26" s="502"/>
      <c r="O26" s="502"/>
      <c r="P26" s="502"/>
      <c r="Q26" s="502"/>
      <c r="R26" s="502"/>
    </row>
    <row r="27" spans="1:21">
      <c r="A27" s="502"/>
      <c r="B27" s="575"/>
      <c r="C27" s="575"/>
      <c r="D27" s="575"/>
      <c r="E27" s="575"/>
      <c r="F27" s="575"/>
      <c r="G27" s="575"/>
      <c r="H27" s="575"/>
      <c r="I27" s="502"/>
      <c r="J27" s="502"/>
      <c r="K27" s="502"/>
      <c r="L27" s="502"/>
      <c r="M27" s="502"/>
      <c r="N27" s="502"/>
      <c r="O27" s="502"/>
      <c r="P27" s="502"/>
      <c r="Q27" s="502"/>
      <c r="R27" s="502"/>
    </row>
    <row r="28" spans="1:21">
      <c r="A28" s="502"/>
      <c r="B28" s="502"/>
      <c r="C28" s="502"/>
      <c r="D28" s="502"/>
      <c r="E28" s="502"/>
      <c r="F28" s="502"/>
      <c r="G28" s="502"/>
      <c r="H28" s="502"/>
      <c r="I28" s="502"/>
      <c r="J28" s="502"/>
      <c r="K28" s="502"/>
      <c r="L28" s="502"/>
      <c r="M28" s="502"/>
      <c r="N28" s="502"/>
      <c r="O28" s="502"/>
      <c r="P28" s="502"/>
      <c r="Q28" s="502"/>
      <c r="R28" s="502"/>
    </row>
    <row r="29" spans="1:21" ht="16.2">
      <c r="A29" s="502"/>
      <c r="B29" s="505"/>
      <c r="C29" s="506"/>
      <c r="D29" s="505"/>
      <c r="E29" s="505"/>
      <c r="F29" s="505"/>
      <c r="G29" s="505"/>
      <c r="H29" s="505"/>
      <c r="I29" s="505"/>
      <c r="J29" s="502"/>
      <c r="K29" s="502"/>
      <c r="L29" s="502"/>
      <c r="M29" s="502"/>
      <c r="N29" s="502"/>
      <c r="O29" s="502"/>
      <c r="P29" s="502"/>
      <c r="Q29" s="502"/>
      <c r="R29" s="502"/>
    </row>
    <row r="30" spans="1:21">
      <c r="A30" s="502"/>
      <c r="B30" s="502"/>
      <c r="C30" s="502"/>
      <c r="D30" s="502"/>
      <c r="E30" s="502"/>
      <c r="F30" s="502"/>
      <c r="G30" s="502"/>
      <c r="H30" s="502"/>
      <c r="I30" s="502"/>
      <c r="J30" s="502"/>
      <c r="K30" s="502"/>
      <c r="L30" s="502"/>
      <c r="M30" s="502"/>
      <c r="N30" s="502"/>
      <c r="O30" s="502"/>
      <c r="P30" s="502"/>
      <c r="Q30" s="502"/>
      <c r="R30" s="502"/>
    </row>
    <row r="31" spans="1:21">
      <c r="A31" s="577"/>
      <c r="B31" s="578"/>
      <c r="C31" s="578"/>
      <c r="D31" s="578"/>
      <c r="E31" s="578"/>
      <c r="F31" s="578"/>
      <c r="G31" s="578"/>
      <c r="H31" s="578"/>
      <c r="I31" s="578"/>
      <c r="J31" s="578"/>
      <c r="K31" s="578"/>
      <c r="L31" s="578"/>
      <c r="M31" s="578"/>
      <c r="N31" s="578"/>
      <c r="O31" s="578"/>
      <c r="P31" s="578"/>
      <c r="Q31" s="578"/>
      <c r="R31" s="578"/>
    </row>
    <row r="32" spans="1:21">
      <c r="A32" s="578"/>
      <c r="B32" s="578"/>
      <c r="C32" s="578"/>
      <c r="D32" s="578"/>
      <c r="E32" s="578"/>
      <c r="F32" s="578"/>
      <c r="G32" s="578"/>
      <c r="H32" s="578"/>
      <c r="I32" s="578"/>
      <c r="J32" s="578"/>
      <c r="K32" s="578"/>
      <c r="L32" s="578"/>
      <c r="M32" s="578"/>
      <c r="N32" s="578"/>
      <c r="O32" s="578"/>
      <c r="P32" s="578"/>
      <c r="Q32" s="578"/>
      <c r="R32" s="578"/>
    </row>
    <row r="33" spans="1:18">
      <c r="A33" s="578"/>
      <c r="B33" s="578"/>
      <c r="C33" s="578"/>
      <c r="D33" s="578"/>
      <c r="E33" s="578"/>
      <c r="F33" s="578"/>
      <c r="G33" s="578"/>
      <c r="H33" s="578"/>
      <c r="I33" s="578"/>
      <c r="J33" s="578"/>
      <c r="K33" s="578"/>
      <c r="L33" s="578"/>
      <c r="M33" s="578"/>
      <c r="N33" s="578"/>
      <c r="O33" s="578"/>
      <c r="P33" s="578"/>
      <c r="Q33" s="578"/>
      <c r="R33" s="578"/>
    </row>
    <row r="34" spans="1:18">
      <c r="A34" s="578"/>
      <c r="B34" s="578"/>
      <c r="C34" s="578"/>
      <c r="D34" s="578"/>
      <c r="E34" s="578"/>
      <c r="F34" s="578"/>
      <c r="G34" s="578"/>
      <c r="H34" s="578"/>
      <c r="I34" s="578"/>
      <c r="J34" s="578"/>
      <c r="K34" s="578"/>
      <c r="L34" s="578"/>
      <c r="M34" s="578"/>
      <c r="N34" s="578"/>
      <c r="O34" s="578"/>
      <c r="P34" s="578"/>
      <c r="Q34" s="578"/>
      <c r="R34" s="578"/>
    </row>
    <row r="35" spans="1:18">
      <c r="A35" s="578"/>
      <c r="B35" s="578"/>
      <c r="C35" s="578"/>
      <c r="D35" s="578"/>
      <c r="E35" s="578"/>
      <c r="F35" s="578"/>
      <c r="G35" s="578"/>
      <c r="H35" s="578"/>
      <c r="I35" s="578"/>
      <c r="J35" s="578"/>
      <c r="K35" s="578"/>
      <c r="L35" s="578"/>
      <c r="M35" s="578"/>
      <c r="N35" s="578"/>
      <c r="O35" s="578"/>
      <c r="P35" s="578"/>
      <c r="Q35" s="578"/>
      <c r="R35" s="578"/>
    </row>
    <row r="36" spans="1:18">
      <c r="A36" s="578"/>
      <c r="B36" s="578"/>
      <c r="C36" s="578"/>
      <c r="D36" s="578"/>
      <c r="E36" s="578"/>
      <c r="F36" s="578"/>
      <c r="G36" s="578"/>
      <c r="H36" s="578"/>
      <c r="I36" s="578"/>
      <c r="J36" s="578"/>
      <c r="K36" s="578"/>
      <c r="L36" s="578"/>
      <c r="M36" s="578"/>
      <c r="N36" s="578"/>
      <c r="O36" s="578"/>
      <c r="P36" s="578"/>
      <c r="Q36" s="578"/>
      <c r="R36" s="578"/>
    </row>
    <row r="37" spans="1:18">
      <c r="A37" s="578"/>
      <c r="B37" s="578"/>
      <c r="C37" s="578"/>
      <c r="D37" s="578"/>
      <c r="E37" s="578"/>
      <c r="F37" s="578"/>
      <c r="G37" s="578"/>
      <c r="H37" s="578"/>
      <c r="I37" s="578"/>
      <c r="J37" s="578"/>
      <c r="K37" s="578"/>
      <c r="L37" s="578"/>
      <c r="M37" s="578"/>
      <c r="N37" s="578"/>
      <c r="O37" s="578"/>
      <c r="P37" s="578"/>
      <c r="Q37" s="578"/>
      <c r="R37" s="578"/>
    </row>
    <row r="38" spans="1:18">
      <c r="A38" s="578"/>
      <c r="B38" s="578"/>
      <c r="C38" s="578"/>
      <c r="D38" s="578"/>
      <c r="E38" s="578"/>
      <c r="F38" s="578"/>
      <c r="G38" s="578"/>
      <c r="H38" s="578"/>
      <c r="I38" s="578"/>
      <c r="J38" s="578"/>
      <c r="K38" s="578"/>
      <c r="L38" s="578"/>
      <c r="M38" s="578"/>
      <c r="N38" s="578"/>
      <c r="O38" s="578"/>
      <c r="P38" s="578"/>
      <c r="Q38" s="578"/>
      <c r="R38" s="578"/>
    </row>
    <row r="39" spans="1:18">
      <c r="A39" s="578"/>
      <c r="B39" s="578"/>
      <c r="C39" s="578"/>
      <c r="D39" s="578"/>
      <c r="E39" s="578"/>
      <c r="F39" s="578"/>
      <c r="G39" s="578"/>
      <c r="H39" s="578"/>
      <c r="I39" s="578"/>
      <c r="J39" s="578"/>
      <c r="K39" s="578"/>
      <c r="L39" s="578"/>
      <c r="M39" s="578"/>
      <c r="N39" s="578"/>
      <c r="O39" s="578"/>
      <c r="P39" s="578"/>
      <c r="Q39" s="578"/>
      <c r="R39" s="578"/>
    </row>
    <row r="40" spans="1:18">
      <c r="A40" s="578"/>
      <c r="B40" s="578"/>
      <c r="C40" s="578"/>
      <c r="D40" s="578"/>
      <c r="E40" s="578"/>
      <c r="F40" s="578"/>
      <c r="G40" s="578"/>
      <c r="H40" s="578"/>
      <c r="I40" s="578"/>
      <c r="J40" s="578"/>
      <c r="K40" s="578"/>
      <c r="L40" s="578"/>
      <c r="M40" s="578"/>
      <c r="N40" s="578"/>
      <c r="O40" s="578"/>
      <c r="P40" s="578"/>
      <c r="Q40" s="578"/>
      <c r="R40" s="578"/>
    </row>
  </sheetData>
  <sheetProtection formatCells="0" formatColumns="0" formatRows="0" insertColumns="0" insertRows="0" insertHyperlinks="0" deleteColumns="0" deleteRows="0" sort="0" autoFilter="0" pivotTables="0"/>
  <mergeCells count="3">
    <mergeCell ref="B17:H27"/>
    <mergeCell ref="I4:R9"/>
    <mergeCell ref="A31:R40"/>
  </mergeCells>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N62" sqref="N62"/>
    </sheetView>
  </sheetViews>
  <sheetFormatPr defaultColWidth="9" defaultRowHeight="13.2"/>
  <cols>
    <col min="1" max="1" width="12.77734375" style="57" customWidth="1"/>
    <col min="2" max="2" width="5.109375" style="57" customWidth="1"/>
    <col min="3" max="3" width="3.77734375" style="57" customWidth="1"/>
    <col min="4" max="4" width="6.88671875" style="57" customWidth="1"/>
    <col min="5" max="5" width="13.109375" style="57" customWidth="1"/>
    <col min="6" max="6" width="13.109375" style="100" customWidth="1"/>
    <col min="7" max="7" width="11.33203125" style="57" customWidth="1"/>
    <col min="8" max="8" width="26.6640625" style="74" customWidth="1"/>
    <col min="9" max="9" width="13" style="65" customWidth="1"/>
    <col min="10" max="10" width="16.109375" style="65" customWidth="1"/>
    <col min="11" max="11" width="13.44140625" style="100" customWidth="1"/>
    <col min="12" max="12" width="20.44140625" style="100" customWidth="1"/>
    <col min="13" max="13" width="13.44140625" style="72" customWidth="1"/>
    <col min="14" max="14" width="22.44140625" style="57" customWidth="1"/>
    <col min="15" max="15" width="9" style="58"/>
    <col min="16" max="16384" width="9" style="57"/>
  </cols>
  <sheetData>
    <row r="1" spans="1:16" ht="26.25" customHeight="1" thickTop="1">
      <c r="A1" s="49" t="s">
        <v>279</v>
      </c>
      <c r="B1" s="50"/>
      <c r="C1" s="50"/>
      <c r="D1" s="51"/>
      <c r="E1" s="51"/>
      <c r="F1" s="52"/>
      <c r="G1" s="53"/>
      <c r="H1" s="54"/>
      <c r="I1" s="264" t="s">
        <v>38</v>
      </c>
      <c r="J1" s="74"/>
      <c r="K1" s="55"/>
      <c r="L1" s="265"/>
      <c r="M1" s="56"/>
    </row>
    <row r="2" spans="1:16" ht="17.399999999999999">
      <c r="A2" s="59"/>
      <c r="B2" s="266"/>
      <c r="C2" s="266"/>
      <c r="D2" s="266"/>
      <c r="E2" s="266"/>
      <c r="F2" s="266"/>
      <c r="G2" s="60"/>
      <c r="H2" s="61"/>
      <c r="I2" s="267" t="s">
        <v>39</v>
      </c>
      <c r="J2" s="62"/>
      <c r="K2" s="268" t="s">
        <v>21</v>
      </c>
      <c r="L2" s="63"/>
      <c r="M2" s="56"/>
      <c r="N2" s="224"/>
      <c r="P2" s="157"/>
    </row>
    <row r="3" spans="1:16" ht="17.399999999999999">
      <c r="A3" s="269" t="s">
        <v>29</v>
      </c>
      <c r="B3" s="270"/>
      <c r="D3" s="271"/>
      <c r="E3" s="271"/>
      <c r="F3" s="271"/>
      <c r="G3" s="64"/>
      <c r="H3"/>
      <c r="J3" s="272"/>
      <c r="L3" s="55"/>
      <c r="M3" s="66"/>
    </row>
    <row r="4" spans="1:16" ht="17.399999999999999">
      <c r="A4" s="67"/>
      <c r="B4" s="270"/>
      <c r="C4" s="100"/>
      <c r="D4" s="271"/>
      <c r="E4" s="271"/>
      <c r="F4" s="273"/>
      <c r="G4" s="68"/>
      <c r="H4" s="69"/>
      <c r="I4" s="69"/>
      <c r="J4" s="74"/>
      <c r="L4" s="55"/>
      <c r="M4" s="66"/>
      <c r="N4" s="342"/>
    </row>
    <row r="5" spans="1:16">
      <c r="A5" s="274"/>
      <c r="D5" s="271"/>
      <c r="E5" s="70"/>
      <c r="F5" s="275"/>
      <c r="G5" s="71"/>
      <c r="H5"/>
      <c r="I5" s="276"/>
      <c r="J5" s="74"/>
      <c r="M5" s="66"/>
    </row>
    <row r="6" spans="1:16" ht="17.399999999999999">
      <c r="A6" s="274"/>
      <c r="D6" s="271"/>
      <c r="E6" s="275"/>
      <c r="F6" s="275"/>
      <c r="G6" s="71"/>
      <c r="H6" s="61"/>
      <c r="I6" s="277"/>
      <c r="J6" s="74"/>
      <c r="M6" s="66"/>
    </row>
    <row r="7" spans="1:16">
      <c r="A7" s="274"/>
      <c r="D7" s="271"/>
      <c r="E7" s="275"/>
      <c r="F7" s="275"/>
      <c r="G7" s="71"/>
      <c r="H7" s="278"/>
      <c r="I7" s="276"/>
      <c r="J7" s="74"/>
      <c r="M7" s="66"/>
    </row>
    <row r="8" spans="1:16">
      <c r="A8" s="274"/>
      <c r="D8" s="271"/>
      <c r="E8" s="275"/>
      <c r="F8" s="275"/>
      <c r="G8" s="71"/>
      <c r="H8" s="62"/>
      <c r="I8" s="42"/>
      <c r="J8" s="42"/>
      <c r="K8" s="42"/>
    </row>
    <row r="9" spans="1:16">
      <c r="A9" s="274"/>
      <c r="D9" s="271"/>
      <c r="E9" s="275"/>
      <c r="F9" s="275"/>
      <c r="G9" s="71"/>
      <c r="H9" s="42"/>
      <c r="I9" s="42"/>
      <c r="J9" s="42"/>
      <c r="K9" s="42"/>
      <c r="N9" s="73"/>
    </row>
    <row r="10" spans="1:16">
      <c r="A10" s="274"/>
      <c r="D10" s="271"/>
      <c r="E10" s="275"/>
      <c r="F10" s="275"/>
      <c r="G10" s="71"/>
      <c r="H10" s="42"/>
      <c r="I10" s="42"/>
      <c r="J10" s="42"/>
      <c r="K10" s="42"/>
      <c r="N10" s="73" t="s">
        <v>40</v>
      </c>
    </row>
    <row r="11" spans="1:16">
      <c r="A11" s="274"/>
      <c r="D11" s="271"/>
      <c r="E11" s="275"/>
      <c r="F11" s="275"/>
      <c r="G11" s="71"/>
      <c r="H11" s="42"/>
      <c r="I11" s="42"/>
      <c r="J11" s="42"/>
      <c r="K11" s="42"/>
    </row>
    <row r="12" spans="1:16">
      <c r="A12" s="274"/>
      <c r="D12" s="271"/>
      <c r="E12" s="275"/>
      <c r="F12" s="275"/>
      <c r="G12" s="71"/>
      <c r="H12" s="42"/>
      <c r="I12" s="42"/>
      <c r="J12" s="42"/>
      <c r="K12" s="42"/>
      <c r="N12" s="73" t="s">
        <v>41</v>
      </c>
      <c r="O12" s="389"/>
    </row>
    <row r="13" spans="1:16">
      <c r="A13" s="274"/>
      <c r="D13" s="271"/>
      <c r="E13" s="275"/>
      <c r="F13" s="275"/>
      <c r="G13" s="71"/>
      <c r="H13" s="42"/>
      <c r="I13" s="42"/>
      <c r="J13" s="42"/>
      <c r="K13" s="42"/>
    </row>
    <row r="14" spans="1:16">
      <c r="A14" s="274"/>
      <c r="D14" s="271"/>
      <c r="E14" s="275"/>
      <c r="F14" s="275"/>
      <c r="G14" s="71"/>
      <c r="H14" s="42"/>
      <c r="I14" s="42"/>
      <c r="J14" s="42"/>
      <c r="K14" s="42"/>
      <c r="N14" s="501" t="s">
        <v>42</v>
      </c>
    </row>
    <row r="15" spans="1:16">
      <c r="A15" s="274"/>
      <c r="D15" s="271"/>
      <c r="E15" s="271" t="s">
        <v>21</v>
      </c>
      <c r="F15" s="273"/>
      <c r="G15" s="64"/>
      <c r="H15" s="278"/>
      <c r="I15" s="276"/>
      <c r="J15" s="62"/>
    </row>
    <row r="16" spans="1:16">
      <c r="A16" s="274"/>
      <c r="D16" s="271"/>
      <c r="E16" s="271"/>
      <c r="F16" s="273"/>
      <c r="G16" s="64"/>
      <c r="I16" s="276"/>
      <c r="J16" s="74"/>
      <c r="N16" s="344" t="s">
        <v>266</v>
      </c>
    </row>
    <row r="17" spans="1:19" ht="20.25" customHeight="1" thickBot="1">
      <c r="A17" s="585" t="s">
        <v>405</v>
      </c>
      <c r="B17" s="586"/>
      <c r="C17" s="586"/>
      <c r="D17" s="280"/>
      <c r="E17" s="281"/>
      <c r="F17" s="586" t="s">
        <v>406</v>
      </c>
      <c r="G17" s="587"/>
      <c r="H17" s="278"/>
      <c r="I17" s="276"/>
      <c r="J17" s="62"/>
      <c r="L17" s="63"/>
      <c r="M17" s="66"/>
      <c r="N17" s="279" t="s">
        <v>135</v>
      </c>
    </row>
    <row r="18" spans="1:19" ht="39" customHeight="1" thickTop="1">
      <c r="A18" s="588" t="s">
        <v>43</v>
      </c>
      <c r="B18" s="589"/>
      <c r="C18" s="590"/>
      <c r="D18" s="282" t="s">
        <v>44</v>
      </c>
      <c r="E18" s="283"/>
      <c r="F18" s="591" t="s">
        <v>45</v>
      </c>
      <c r="G18" s="592"/>
      <c r="I18" s="276"/>
      <c r="J18" s="74"/>
      <c r="M18" s="66"/>
      <c r="Q18" s="57" t="s">
        <v>29</v>
      </c>
      <c r="S18" s="57" t="s">
        <v>21</v>
      </c>
    </row>
    <row r="19" spans="1:19" ht="30" customHeight="1">
      <c r="A19" s="593" t="s">
        <v>278</v>
      </c>
      <c r="B19" s="593"/>
      <c r="C19" s="593"/>
      <c r="D19" s="593"/>
      <c r="E19" s="593"/>
      <c r="F19" s="593"/>
      <c r="G19" s="593"/>
      <c r="H19" s="284"/>
      <c r="I19" s="75" t="s">
        <v>46</v>
      </c>
      <c r="J19" s="75"/>
      <c r="K19" s="75"/>
      <c r="L19" s="63"/>
      <c r="M19" s="66"/>
    </row>
    <row r="20" spans="1:19" ht="17.399999999999999">
      <c r="E20" s="285" t="s">
        <v>47</v>
      </c>
      <c r="F20" s="286" t="s">
        <v>48</v>
      </c>
      <c r="H20" s="392" t="s">
        <v>213</v>
      </c>
      <c r="I20" s="276"/>
      <c r="J20" s="74" t="s">
        <v>21</v>
      </c>
      <c r="K20" s="287" t="s">
        <v>21</v>
      </c>
      <c r="M20" s="66"/>
    </row>
    <row r="21" spans="1:19" ht="16.8" thickBot="1">
      <c r="A21" s="288"/>
      <c r="B21" s="594">
        <v>44969</v>
      </c>
      <c r="C21" s="595"/>
      <c r="D21" s="289" t="s">
        <v>49</v>
      </c>
      <c r="E21" s="596" t="s">
        <v>50</v>
      </c>
      <c r="F21" s="597"/>
      <c r="G21" s="65" t="s">
        <v>51</v>
      </c>
      <c r="H21" s="598" t="s">
        <v>287</v>
      </c>
      <c r="I21" s="599"/>
      <c r="J21" s="599"/>
      <c r="K21" s="599"/>
      <c r="L21" s="599"/>
      <c r="M21" s="76" t="s">
        <v>213</v>
      </c>
      <c r="N21" s="77"/>
    </row>
    <row r="22" spans="1:19" ht="36" customHeight="1" thickTop="1" thickBot="1">
      <c r="A22" s="290" t="s">
        <v>52</v>
      </c>
      <c r="B22" s="600" t="s">
        <v>53</v>
      </c>
      <c r="C22" s="601"/>
      <c r="D22" s="602"/>
      <c r="E22" s="78" t="s">
        <v>288</v>
      </c>
      <c r="F22" s="78" t="s">
        <v>289</v>
      </c>
      <c r="G22" s="291" t="s">
        <v>54</v>
      </c>
      <c r="H22" s="603" t="s">
        <v>55</v>
      </c>
      <c r="I22" s="604"/>
      <c r="J22" s="604"/>
      <c r="K22" s="604"/>
      <c r="L22" s="605"/>
      <c r="M22" s="292" t="s">
        <v>56</v>
      </c>
      <c r="N22" s="293" t="s">
        <v>57</v>
      </c>
      <c r="R22" s="57" t="s">
        <v>29</v>
      </c>
    </row>
    <row r="23" spans="1:19" ht="71.400000000000006" customHeight="1" thickBot="1">
      <c r="A23" s="294" t="s">
        <v>58</v>
      </c>
      <c r="B23" s="579" t="str">
        <f t="shared" ref="B23" si="0">IF(G23&gt;5,"☆☆☆☆",IF(AND(G23&gt;=2.39,G23&lt;5),"☆☆☆",IF(AND(G23&gt;=1.39,G23&lt;2.4),"☆☆",IF(AND(G23&gt;0,G23&lt;1.4),"☆",IF(AND(G23&gt;=-1.39,G23&lt;0),"★",IF(AND(G23&gt;=-2.39,G23&lt;-1.4),"★★",IF(AND(G23&gt;=-3.39,G23&lt;-2.4),"★★★")))))))</f>
        <v>★</v>
      </c>
      <c r="C23" s="580"/>
      <c r="D23" s="581"/>
      <c r="E23" s="159">
        <v>3.09</v>
      </c>
      <c r="F23" s="376">
        <v>2.6</v>
      </c>
      <c r="G23" s="403">
        <f t="shared" ref="G23:G70" si="1">+F23-E23</f>
        <v>-0.48999999999999977</v>
      </c>
      <c r="H23" s="800" t="s">
        <v>384</v>
      </c>
      <c r="I23" s="800"/>
      <c r="J23" s="800"/>
      <c r="K23" s="800"/>
      <c r="L23" s="801"/>
      <c r="M23" s="802" t="s">
        <v>385</v>
      </c>
      <c r="N23" s="803">
        <v>44967</v>
      </c>
      <c r="O23" s="358" t="s">
        <v>227</v>
      </c>
    </row>
    <row r="24" spans="1:19" ht="66" customHeight="1" thickBot="1">
      <c r="A24" s="295" t="s">
        <v>59</v>
      </c>
      <c r="B24" s="579" t="str">
        <f t="shared" ref="B24:B70" si="2">IF(G24&gt;5,"☆☆☆☆",IF(AND(G24&gt;=2.39,G24&lt;5),"☆☆☆",IF(AND(G24&gt;=1.39,G24&lt;2.4),"☆☆",IF(AND(G24&gt;0,G24&lt;1.4),"☆",IF(AND(G24&gt;=-1.39,G24&lt;0),"★",IF(AND(G24&gt;=-2.39,G24&lt;-1.4),"★★",IF(AND(G24&gt;=-3.39,G24&lt;-2.4),"★★★")))))))</f>
        <v>☆☆</v>
      </c>
      <c r="C24" s="580"/>
      <c r="D24" s="581"/>
      <c r="E24" s="441">
        <v>7.05</v>
      </c>
      <c r="F24" s="441">
        <v>9.3800000000000008</v>
      </c>
      <c r="G24" s="403">
        <f t="shared" si="1"/>
        <v>2.330000000000001</v>
      </c>
      <c r="H24" s="606"/>
      <c r="I24" s="607"/>
      <c r="J24" s="607"/>
      <c r="K24" s="607"/>
      <c r="L24" s="608"/>
      <c r="M24" s="215"/>
      <c r="N24" s="216"/>
      <c r="O24" s="358" t="s">
        <v>59</v>
      </c>
      <c r="Q24" s="57" t="s">
        <v>29</v>
      </c>
    </row>
    <row r="25" spans="1:19" ht="81" customHeight="1" thickBot="1">
      <c r="A25" s="364" t="s">
        <v>60</v>
      </c>
      <c r="B25" s="579" t="str">
        <f t="shared" si="2"/>
        <v>☆☆</v>
      </c>
      <c r="C25" s="580"/>
      <c r="D25" s="581"/>
      <c r="E25" s="441">
        <v>8.15</v>
      </c>
      <c r="F25" s="441">
        <v>9.93</v>
      </c>
      <c r="G25" s="403">
        <f t="shared" si="1"/>
        <v>1.7799999999999994</v>
      </c>
      <c r="H25" s="804" t="s">
        <v>392</v>
      </c>
      <c r="I25" s="800"/>
      <c r="J25" s="800"/>
      <c r="K25" s="800"/>
      <c r="L25" s="801"/>
      <c r="M25" s="802" t="s">
        <v>393</v>
      </c>
      <c r="N25" s="799">
        <v>44966</v>
      </c>
      <c r="O25" s="358" t="s">
        <v>60</v>
      </c>
    </row>
    <row r="26" spans="1:19" ht="83.25" customHeight="1" thickBot="1">
      <c r="A26" s="364" t="s">
        <v>61</v>
      </c>
      <c r="B26" s="579" t="str">
        <f t="shared" si="2"/>
        <v>☆☆</v>
      </c>
      <c r="C26" s="580"/>
      <c r="D26" s="581"/>
      <c r="E26" s="441">
        <v>8.16</v>
      </c>
      <c r="F26" s="441">
        <v>10.07</v>
      </c>
      <c r="G26" s="403">
        <f t="shared" si="1"/>
        <v>1.9100000000000001</v>
      </c>
      <c r="H26" s="582"/>
      <c r="I26" s="583"/>
      <c r="J26" s="583"/>
      <c r="K26" s="583"/>
      <c r="L26" s="584"/>
      <c r="M26" s="215"/>
      <c r="N26" s="216"/>
      <c r="O26" s="358" t="s">
        <v>61</v>
      </c>
    </row>
    <row r="27" spans="1:19" ht="78.599999999999994" customHeight="1" thickBot="1">
      <c r="A27" s="364" t="s">
        <v>62</v>
      </c>
      <c r="B27" s="579" t="str">
        <f t="shared" si="2"/>
        <v>☆☆</v>
      </c>
      <c r="C27" s="580"/>
      <c r="D27" s="581"/>
      <c r="E27" s="159">
        <v>4.7300000000000004</v>
      </c>
      <c r="F27" s="441">
        <v>6.39</v>
      </c>
      <c r="G27" s="403">
        <f t="shared" si="1"/>
        <v>1.6599999999999993</v>
      </c>
      <c r="H27" s="582"/>
      <c r="I27" s="583"/>
      <c r="J27" s="583"/>
      <c r="K27" s="583"/>
      <c r="L27" s="584"/>
      <c r="M27" s="215"/>
      <c r="N27" s="216"/>
      <c r="O27" s="358" t="s">
        <v>62</v>
      </c>
    </row>
    <row r="28" spans="1:19" ht="87" customHeight="1" thickBot="1">
      <c r="A28" s="364" t="s">
        <v>63</v>
      </c>
      <c r="B28" s="579" t="str">
        <f t="shared" si="2"/>
        <v>☆☆☆</v>
      </c>
      <c r="C28" s="580"/>
      <c r="D28" s="581"/>
      <c r="E28" s="441">
        <v>8.07</v>
      </c>
      <c r="F28" s="441">
        <v>11.76</v>
      </c>
      <c r="G28" s="403">
        <f t="shared" si="1"/>
        <v>3.6899999999999995</v>
      </c>
      <c r="H28" s="582"/>
      <c r="I28" s="583"/>
      <c r="J28" s="583"/>
      <c r="K28" s="583"/>
      <c r="L28" s="584"/>
      <c r="M28" s="215"/>
      <c r="N28" s="216"/>
      <c r="O28" s="358" t="s">
        <v>63</v>
      </c>
    </row>
    <row r="29" spans="1:19" ht="71.25" customHeight="1" thickBot="1">
      <c r="A29" s="364" t="s">
        <v>64</v>
      </c>
      <c r="B29" s="579" t="str">
        <f t="shared" si="2"/>
        <v>☆</v>
      </c>
      <c r="C29" s="580"/>
      <c r="D29" s="581"/>
      <c r="E29" s="441">
        <v>7.2</v>
      </c>
      <c r="F29" s="441">
        <v>7.62</v>
      </c>
      <c r="G29" s="403">
        <f t="shared" si="1"/>
        <v>0.41999999999999993</v>
      </c>
      <c r="H29" s="582" t="s">
        <v>281</v>
      </c>
      <c r="I29" s="583"/>
      <c r="J29" s="583"/>
      <c r="K29" s="583"/>
      <c r="L29" s="584"/>
      <c r="M29" s="215" t="s">
        <v>273</v>
      </c>
      <c r="N29" s="216">
        <v>44960</v>
      </c>
      <c r="O29" s="358" t="s">
        <v>64</v>
      </c>
    </row>
    <row r="30" spans="1:19" ht="73.5" customHeight="1" thickBot="1">
      <c r="A30" s="364" t="s">
        <v>65</v>
      </c>
      <c r="B30" s="579" t="str">
        <f t="shared" si="2"/>
        <v>☆</v>
      </c>
      <c r="C30" s="580"/>
      <c r="D30" s="581"/>
      <c r="E30" s="159">
        <v>5.33</v>
      </c>
      <c r="F30" s="441">
        <v>6.11</v>
      </c>
      <c r="G30" s="403">
        <f t="shared" si="1"/>
        <v>0.78000000000000025</v>
      </c>
      <c r="H30" s="582" t="s">
        <v>284</v>
      </c>
      <c r="I30" s="583"/>
      <c r="J30" s="583"/>
      <c r="K30" s="583"/>
      <c r="L30" s="584"/>
      <c r="M30" s="215" t="s">
        <v>276</v>
      </c>
      <c r="N30" s="216">
        <v>44958</v>
      </c>
      <c r="O30" s="358" t="s">
        <v>65</v>
      </c>
    </row>
    <row r="31" spans="1:19" ht="75.75" customHeight="1" thickBot="1">
      <c r="A31" s="364" t="s">
        <v>66</v>
      </c>
      <c r="B31" s="579" t="str">
        <f t="shared" si="2"/>
        <v>☆</v>
      </c>
      <c r="C31" s="580"/>
      <c r="D31" s="581"/>
      <c r="E31" s="441">
        <v>8.17</v>
      </c>
      <c r="F31" s="441">
        <v>8.2899999999999991</v>
      </c>
      <c r="G31" s="403">
        <f t="shared" si="1"/>
        <v>0.11999999999999922</v>
      </c>
      <c r="H31" s="804" t="s">
        <v>394</v>
      </c>
      <c r="I31" s="800"/>
      <c r="J31" s="800"/>
      <c r="K31" s="800"/>
      <c r="L31" s="801"/>
      <c r="M31" s="798" t="s">
        <v>273</v>
      </c>
      <c r="N31" s="799">
        <v>44965</v>
      </c>
      <c r="O31" s="358" t="s">
        <v>66</v>
      </c>
    </row>
    <row r="32" spans="1:19" ht="90" customHeight="1" thickBot="1">
      <c r="A32" s="365" t="s">
        <v>67</v>
      </c>
      <c r="B32" s="579" t="str">
        <f t="shared" si="2"/>
        <v>★</v>
      </c>
      <c r="C32" s="580"/>
      <c r="D32" s="581"/>
      <c r="E32" s="441">
        <v>8.92</v>
      </c>
      <c r="F32" s="441">
        <v>8.91</v>
      </c>
      <c r="G32" s="403">
        <f t="shared" si="1"/>
        <v>-9.9999999999997868E-3</v>
      </c>
      <c r="H32" s="804" t="s">
        <v>404</v>
      </c>
      <c r="I32" s="800"/>
      <c r="J32" s="800"/>
      <c r="K32" s="800"/>
      <c r="L32" s="801"/>
      <c r="M32" s="798" t="s">
        <v>403</v>
      </c>
      <c r="N32" s="799">
        <v>44964</v>
      </c>
      <c r="O32" s="358" t="s">
        <v>67</v>
      </c>
    </row>
    <row r="33" spans="1:16" ht="94.95" customHeight="1" thickBot="1">
      <c r="A33" s="366" t="s">
        <v>68</v>
      </c>
      <c r="B33" s="579" t="str">
        <f t="shared" si="2"/>
        <v>★</v>
      </c>
      <c r="C33" s="580"/>
      <c r="D33" s="581"/>
      <c r="E33" s="441">
        <v>9.48</v>
      </c>
      <c r="F33" s="441">
        <v>8.61</v>
      </c>
      <c r="G33" s="403">
        <f t="shared" si="1"/>
        <v>-0.87000000000000099</v>
      </c>
      <c r="H33" s="804" t="s">
        <v>388</v>
      </c>
      <c r="I33" s="800"/>
      <c r="J33" s="800"/>
      <c r="K33" s="800"/>
      <c r="L33" s="801"/>
      <c r="M33" s="798" t="s">
        <v>389</v>
      </c>
      <c r="N33" s="799">
        <v>44966</v>
      </c>
      <c r="O33" s="358" t="s">
        <v>68</v>
      </c>
    </row>
    <row r="34" spans="1:16" ht="81" customHeight="1" thickBot="1">
      <c r="A34" s="295" t="s">
        <v>69</v>
      </c>
      <c r="B34" s="579" t="str">
        <f t="shared" si="2"/>
        <v>★</v>
      </c>
      <c r="C34" s="580"/>
      <c r="D34" s="581"/>
      <c r="E34" s="441">
        <v>8.89</v>
      </c>
      <c r="F34" s="441">
        <v>8.67</v>
      </c>
      <c r="G34" s="403">
        <f t="shared" si="1"/>
        <v>-0.22000000000000064</v>
      </c>
      <c r="H34" s="582"/>
      <c r="I34" s="583"/>
      <c r="J34" s="583"/>
      <c r="K34" s="583"/>
      <c r="L34" s="584"/>
      <c r="M34" s="477"/>
      <c r="N34" s="478"/>
      <c r="O34" s="358" t="s">
        <v>69</v>
      </c>
    </row>
    <row r="35" spans="1:16" ht="94.5" customHeight="1" thickBot="1">
      <c r="A35" s="365" t="s">
        <v>70</v>
      </c>
      <c r="B35" s="579" t="str">
        <f t="shared" si="2"/>
        <v>★</v>
      </c>
      <c r="C35" s="580"/>
      <c r="D35" s="581"/>
      <c r="E35" s="441">
        <v>8.9499999999999993</v>
      </c>
      <c r="F35" s="441">
        <v>8.73</v>
      </c>
      <c r="G35" s="403">
        <f t="shared" si="1"/>
        <v>-0.21999999999999886</v>
      </c>
      <c r="H35" s="808" t="s">
        <v>395</v>
      </c>
      <c r="I35" s="809"/>
      <c r="J35" s="809"/>
      <c r="K35" s="809"/>
      <c r="L35" s="810"/>
      <c r="M35" s="811" t="s">
        <v>396</v>
      </c>
      <c r="N35" s="812">
        <v>44965</v>
      </c>
      <c r="O35" s="358" t="s">
        <v>70</v>
      </c>
    </row>
    <row r="36" spans="1:16" ht="92.4" customHeight="1" thickBot="1">
      <c r="A36" s="367" t="s">
        <v>71</v>
      </c>
      <c r="B36" s="579" t="str">
        <f t="shared" si="2"/>
        <v>☆</v>
      </c>
      <c r="C36" s="580"/>
      <c r="D36" s="581"/>
      <c r="E36" s="441">
        <v>8.57</v>
      </c>
      <c r="F36" s="441">
        <v>8.7100000000000009</v>
      </c>
      <c r="G36" s="403">
        <f t="shared" si="1"/>
        <v>0.14000000000000057</v>
      </c>
      <c r="H36" s="582"/>
      <c r="I36" s="583"/>
      <c r="J36" s="583"/>
      <c r="K36" s="583"/>
      <c r="L36" s="584"/>
      <c r="M36" s="479"/>
      <c r="N36" s="480"/>
      <c r="O36" s="358" t="s">
        <v>71</v>
      </c>
    </row>
    <row r="37" spans="1:16" ht="87.75" customHeight="1" thickBot="1">
      <c r="A37" s="364" t="s">
        <v>72</v>
      </c>
      <c r="B37" s="579" t="str">
        <f t="shared" si="2"/>
        <v>☆</v>
      </c>
      <c r="C37" s="580"/>
      <c r="D37" s="581"/>
      <c r="E37" s="441">
        <v>6.18</v>
      </c>
      <c r="F37" s="441">
        <v>6.38</v>
      </c>
      <c r="G37" s="403">
        <f t="shared" si="1"/>
        <v>0.20000000000000018</v>
      </c>
      <c r="H37" s="582"/>
      <c r="I37" s="583"/>
      <c r="J37" s="583"/>
      <c r="K37" s="583"/>
      <c r="L37" s="584"/>
      <c r="M37" s="215"/>
      <c r="N37" s="216"/>
      <c r="O37" s="358" t="s">
        <v>72</v>
      </c>
    </row>
    <row r="38" spans="1:16" ht="75.75" customHeight="1" thickBot="1">
      <c r="A38" s="364" t="s">
        <v>73</v>
      </c>
      <c r="B38" s="579" t="str">
        <f t="shared" si="2"/>
        <v>☆</v>
      </c>
      <c r="C38" s="580"/>
      <c r="D38" s="581"/>
      <c r="E38" s="441">
        <v>10.97</v>
      </c>
      <c r="F38" s="551">
        <v>12.28</v>
      </c>
      <c r="G38" s="403">
        <f t="shared" si="1"/>
        <v>1.3099999999999987</v>
      </c>
      <c r="H38" s="804" t="s">
        <v>386</v>
      </c>
      <c r="I38" s="800"/>
      <c r="J38" s="800"/>
      <c r="K38" s="800"/>
      <c r="L38" s="801"/>
      <c r="M38" s="798" t="s">
        <v>387</v>
      </c>
      <c r="N38" s="799">
        <v>44966</v>
      </c>
      <c r="O38" s="358" t="s">
        <v>73</v>
      </c>
    </row>
    <row r="39" spans="1:16" ht="70.2" customHeight="1" thickBot="1">
      <c r="A39" s="364" t="s">
        <v>74</v>
      </c>
      <c r="B39" s="579" t="str">
        <f t="shared" si="2"/>
        <v>★</v>
      </c>
      <c r="C39" s="580"/>
      <c r="D39" s="581"/>
      <c r="E39" s="441">
        <v>11.97</v>
      </c>
      <c r="F39" s="441">
        <v>11.72</v>
      </c>
      <c r="G39" s="403">
        <f t="shared" si="1"/>
        <v>-0.25</v>
      </c>
      <c r="H39" s="582"/>
      <c r="I39" s="583"/>
      <c r="J39" s="583"/>
      <c r="K39" s="583"/>
      <c r="L39" s="584"/>
      <c r="M39" s="479"/>
      <c r="N39" s="480"/>
      <c r="O39" s="358" t="s">
        <v>74</v>
      </c>
    </row>
    <row r="40" spans="1:16" ht="78.75" customHeight="1" thickBot="1">
      <c r="A40" s="364" t="s">
        <v>75</v>
      </c>
      <c r="B40" s="579" t="str">
        <f t="shared" si="2"/>
        <v>★</v>
      </c>
      <c r="C40" s="580"/>
      <c r="D40" s="581"/>
      <c r="E40" s="441">
        <v>6.61</v>
      </c>
      <c r="F40" s="441">
        <v>6.3</v>
      </c>
      <c r="G40" s="403">
        <f t="shared" si="1"/>
        <v>-0.3100000000000005</v>
      </c>
      <c r="H40" s="582"/>
      <c r="I40" s="583"/>
      <c r="J40" s="583"/>
      <c r="K40" s="583"/>
      <c r="L40" s="584"/>
      <c r="M40" s="215"/>
      <c r="N40" s="216"/>
      <c r="O40" s="358" t="s">
        <v>75</v>
      </c>
    </row>
    <row r="41" spans="1:16" ht="66" customHeight="1" thickBot="1">
      <c r="A41" s="364" t="s">
        <v>76</v>
      </c>
      <c r="B41" s="579" t="str">
        <f t="shared" si="2"/>
        <v>★</v>
      </c>
      <c r="C41" s="580"/>
      <c r="D41" s="581"/>
      <c r="E41" s="441">
        <v>10.71</v>
      </c>
      <c r="F41" s="441">
        <v>10.42</v>
      </c>
      <c r="G41" s="403">
        <f t="shared" si="1"/>
        <v>-0.29000000000000092</v>
      </c>
      <c r="H41" s="582" t="s">
        <v>286</v>
      </c>
      <c r="I41" s="583"/>
      <c r="J41" s="583"/>
      <c r="K41" s="583"/>
      <c r="L41" s="584"/>
      <c r="M41" s="215" t="s">
        <v>285</v>
      </c>
      <c r="N41" s="216">
        <v>44957</v>
      </c>
      <c r="O41" s="358" t="s">
        <v>76</v>
      </c>
    </row>
    <row r="42" spans="1:16" ht="77.25" customHeight="1" thickBot="1">
      <c r="A42" s="364" t="s">
        <v>77</v>
      </c>
      <c r="B42" s="579" t="str">
        <f t="shared" si="2"/>
        <v>★</v>
      </c>
      <c r="C42" s="580"/>
      <c r="D42" s="581"/>
      <c r="E42" s="441">
        <v>10.78</v>
      </c>
      <c r="F42" s="441">
        <v>9.81</v>
      </c>
      <c r="G42" s="403">
        <f t="shared" si="1"/>
        <v>-0.96999999999999886</v>
      </c>
      <c r="H42" s="582"/>
      <c r="I42" s="583"/>
      <c r="J42" s="583"/>
      <c r="K42" s="583"/>
      <c r="L42" s="584"/>
      <c r="M42" s="479"/>
      <c r="N42" s="216"/>
      <c r="O42" s="358" t="s">
        <v>77</v>
      </c>
      <c r="P42" s="57" t="s">
        <v>213</v>
      </c>
    </row>
    <row r="43" spans="1:16" ht="69.75" customHeight="1" thickBot="1">
      <c r="A43" s="364" t="s">
        <v>78</v>
      </c>
      <c r="B43" s="579" t="str">
        <f t="shared" si="2"/>
        <v>★</v>
      </c>
      <c r="C43" s="580"/>
      <c r="D43" s="581"/>
      <c r="E43" s="159">
        <v>4.1100000000000003</v>
      </c>
      <c r="F43" s="159">
        <v>3.75</v>
      </c>
      <c r="G43" s="403">
        <f t="shared" si="1"/>
        <v>-0.36000000000000032</v>
      </c>
      <c r="H43" s="582"/>
      <c r="I43" s="583"/>
      <c r="J43" s="583"/>
      <c r="K43" s="583"/>
      <c r="L43" s="584"/>
      <c r="M43" s="215"/>
      <c r="N43" s="216"/>
      <c r="O43" s="358" t="s">
        <v>78</v>
      </c>
    </row>
    <row r="44" spans="1:16" ht="77.25" customHeight="1" thickBot="1">
      <c r="A44" s="368" t="s">
        <v>79</v>
      </c>
      <c r="B44" s="579" t="str">
        <f t="shared" si="2"/>
        <v>☆☆</v>
      </c>
      <c r="C44" s="580"/>
      <c r="D44" s="581"/>
      <c r="E44" s="441">
        <v>7.36</v>
      </c>
      <c r="F44" s="441">
        <v>8.9600000000000009</v>
      </c>
      <c r="G44" s="403">
        <f t="shared" si="1"/>
        <v>1.6000000000000005</v>
      </c>
      <c r="H44" s="609"/>
      <c r="I44" s="610"/>
      <c r="J44" s="610"/>
      <c r="K44" s="610"/>
      <c r="L44" s="610"/>
      <c r="M44" s="215"/>
      <c r="N44" s="538"/>
      <c r="O44" s="358" t="s">
        <v>79</v>
      </c>
    </row>
    <row r="45" spans="1:16" ht="81.75" customHeight="1" thickBot="1">
      <c r="A45" s="364" t="s">
        <v>80</v>
      </c>
      <c r="B45" s="579" t="str">
        <f t="shared" si="2"/>
        <v>☆</v>
      </c>
      <c r="C45" s="580"/>
      <c r="D45" s="581"/>
      <c r="E45" s="159">
        <v>5.79</v>
      </c>
      <c r="F45" s="441">
        <v>6.52</v>
      </c>
      <c r="G45" s="403">
        <f t="shared" si="1"/>
        <v>0.72999999999999954</v>
      </c>
      <c r="H45" s="804" t="s">
        <v>397</v>
      </c>
      <c r="I45" s="800"/>
      <c r="J45" s="800"/>
      <c r="K45" s="800"/>
      <c r="L45" s="801"/>
      <c r="M45" s="798" t="s">
        <v>398</v>
      </c>
      <c r="N45" s="813">
        <v>44965</v>
      </c>
      <c r="O45" s="358" t="s">
        <v>80</v>
      </c>
    </row>
    <row r="46" spans="1:16" ht="72.75" customHeight="1" thickBot="1">
      <c r="A46" s="364" t="s">
        <v>81</v>
      </c>
      <c r="B46" s="579" t="str">
        <f t="shared" si="2"/>
        <v>☆</v>
      </c>
      <c r="C46" s="580"/>
      <c r="D46" s="581"/>
      <c r="E46" s="159">
        <v>5.2</v>
      </c>
      <c r="F46" s="441">
        <v>6.07</v>
      </c>
      <c r="G46" s="403">
        <f t="shared" si="1"/>
        <v>0.87000000000000011</v>
      </c>
      <c r="H46" s="582"/>
      <c r="I46" s="583"/>
      <c r="J46" s="583"/>
      <c r="K46" s="583"/>
      <c r="L46" s="584"/>
      <c r="M46" s="215"/>
      <c r="N46" s="216"/>
      <c r="O46" s="358" t="s">
        <v>81</v>
      </c>
    </row>
    <row r="47" spans="1:16" ht="91.2" customHeight="1" thickBot="1">
      <c r="A47" s="364" t="s">
        <v>82</v>
      </c>
      <c r="B47" s="579" t="str">
        <f t="shared" si="2"/>
        <v>☆</v>
      </c>
      <c r="C47" s="580"/>
      <c r="D47" s="581"/>
      <c r="E47" s="159">
        <v>5.56</v>
      </c>
      <c r="F47" s="441">
        <v>6</v>
      </c>
      <c r="G47" s="403">
        <f t="shared" si="1"/>
        <v>0.44000000000000039</v>
      </c>
      <c r="H47" s="582"/>
      <c r="I47" s="583"/>
      <c r="J47" s="583"/>
      <c r="K47" s="583"/>
      <c r="L47" s="584"/>
      <c r="M47" s="550"/>
      <c r="N47" s="216"/>
      <c r="O47" s="358" t="s">
        <v>82</v>
      </c>
    </row>
    <row r="48" spans="1:16" ht="78.75" customHeight="1" thickBot="1">
      <c r="A48" s="364" t="s">
        <v>83</v>
      </c>
      <c r="B48" s="579" t="str">
        <f t="shared" si="2"/>
        <v>★</v>
      </c>
      <c r="C48" s="580"/>
      <c r="D48" s="581"/>
      <c r="E48" s="159">
        <v>5.8</v>
      </c>
      <c r="F48" s="159">
        <v>5.59</v>
      </c>
      <c r="G48" s="403">
        <f t="shared" si="1"/>
        <v>-0.20999999999999996</v>
      </c>
      <c r="H48" s="611"/>
      <c r="I48" s="612"/>
      <c r="J48" s="612"/>
      <c r="K48" s="612"/>
      <c r="L48" s="613"/>
      <c r="M48" s="215"/>
      <c r="N48" s="216"/>
      <c r="O48" s="358" t="s">
        <v>83</v>
      </c>
    </row>
    <row r="49" spans="1:15" ht="74.25" customHeight="1" thickBot="1">
      <c r="A49" s="364" t="s">
        <v>84</v>
      </c>
      <c r="B49" s="579" t="str">
        <f t="shared" si="2"/>
        <v>☆</v>
      </c>
      <c r="C49" s="580"/>
      <c r="D49" s="581"/>
      <c r="E49" s="441">
        <v>6.66</v>
      </c>
      <c r="F49" s="441">
        <v>6.88</v>
      </c>
      <c r="G49" s="403">
        <f t="shared" si="1"/>
        <v>0.21999999999999975</v>
      </c>
      <c r="H49" s="582" t="s">
        <v>282</v>
      </c>
      <c r="I49" s="583"/>
      <c r="J49" s="583"/>
      <c r="K49" s="583"/>
      <c r="L49" s="584"/>
      <c r="M49" s="560" t="s">
        <v>283</v>
      </c>
      <c r="N49" s="216">
        <v>44961</v>
      </c>
      <c r="O49" s="358" t="s">
        <v>84</v>
      </c>
    </row>
    <row r="50" spans="1:15" ht="73.2" customHeight="1" thickBot="1">
      <c r="A50" s="364" t="s">
        <v>85</v>
      </c>
      <c r="B50" s="579" t="str">
        <f t="shared" si="2"/>
        <v>☆</v>
      </c>
      <c r="C50" s="580"/>
      <c r="D50" s="581"/>
      <c r="E50" s="441">
        <v>8.81</v>
      </c>
      <c r="F50" s="441">
        <v>9.7100000000000009</v>
      </c>
      <c r="G50" s="403">
        <f t="shared" si="1"/>
        <v>0.90000000000000036</v>
      </c>
      <c r="H50" s="611"/>
      <c r="I50" s="612"/>
      <c r="J50" s="612"/>
      <c r="K50" s="612"/>
      <c r="L50" s="613"/>
      <c r="M50" s="215"/>
      <c r="N50" s="216"/>
      <c r="O50" s="358" t="s">
        <v>85</v>
      </c>
    </row>
    <row r="51" spans="1:15" ht="73.5" customHeight="1" thickBot="1">
      <c r="A51" s="364" t="s">
        <v>86</v>
      </c>
      <c r="B51" s="579" t="str">
        <f t="shared" si="2"/>
        <v>☆</v>
      </c>
      <c r="C51" s="580"/>
      <c r="D51" s="581"/>
      <c r="E51" s="159">
        <v>4.97</v>
      </c>
      <c r="F51" s="441">
        <v>6.35</v>
      </c>
      <c r="G51" s="403">
        <f t="shared" si="1"/>
        <v>1.38</v>
      </c>
      <c r="H51" s="582"/>
      <c r="I51" s="583"/>
      <c r="J51" s="583"/>
      <c r="K51" s="583"/>
      <c r="L51" s="584"/>
      <c r="M51" s="481"/>
      <c r="N51" s="482"/>
      <c r="O51" s="358" t="s">
        <v>86</v>
      </c>
    </row>
    <row r="52" spans="1:15" ht="75" customHeight="1" thickBot="1">
      <c r="A52" s="364" t="s">
        <v>87</v>
      </c>
      <c r="B52" s="579" t="str">
        <f t="shared" si="2"/>
        <v>☆☆</v>
      </c>
      <c r="C52" s="580"/>
      <c r="D52" s="581"/>
      <c r="E52" s="159">
        <v>4.47</v>
      </c>
      <c r="F52" s="441">
        <v>6.07</v>
      </c>
      <c r="G52" s="403">
        <f t="shared" si="1"/>
        <v>1.6000000000000005</v>
      </c>
      <c r="H52" s="804" t="s">
        <v>401</v>
      </c>
      <c r="I52" s="800"/>
      <c r="J52" s="800"/>
      <c r="K52" s="800"/>
      <c r="L52" s="801"/>
      <c r="M52" s="798" t="s">
        <v>402</v>
      </c>
      <c r="N52" s="799">
        <v>44964</v>
      </c>
      <c r="O52" s="358" t="s">
        <v>87</v>
      </c>
    </row>
    <row r="53" spans="1:15" ht="77.25" customHeight="1" thickBot="1">
      <c r="A53" s="364" t="s">
        <v>88</v>
      </c>
      <c r="B53" s="579" t="str">
        <f t="shared" si="2"/>
        <v>☆</v>
      </c>
      <c r="C53" s="580"/>
      <c r="D53" s="581"/>
      <c r="E53" s="441">
        <v>7.63</v>
      </c>
      <c r="F53" s="441">
        <v>8</v>
      </c>
      <c r="G53" s="403">
        <f t="shared" si="1"/>
        <v>0.37000000000000011</v>
      </c>
      <c r="H53" s="582"/>
      <c r="I53" s="583"/>
      <c r="J53" s="583"/>
      <c r="K53" s="583"/>
      <c r="L53" s="584"/>
      <c r="M53" s="215"/>
      <c r="N53" s="216"/>
      <c r="O53" s="358" t="s">
        <v>88</v>
      </c>
    </row>
    <row r="54" spans="1:15" ht="63.75" customHeight="1" thickBot="1">
      <c r="A54" s="364" t="s">
        <v>89</v>
      </c>
      <c r="B54" s="579" t="str">
        <f t="shared" si="2"/>
        <v>☆</v>
      </c>
      <c r="C54" s="580"/>
      <c r="D54" s="581"/>
      <c r="E54" s="441">
        <v>7.61</v>
      </c>
      <c r="F54" s="441">
        <v>8.26</v>
      </c>
      <c r="G54" s="403">
        <f t="shared" si="1"/>
        <v>0.64999999999999947</v>
      </c>
      <c r="H54" s="582"/>
      <c r="I54" s="583"/>
      <c r="J54" s="583"/>
      <c r="K54" s="583"/>
      <c r="L54" s="584"/>
      <c r="M54" s="215"/>
      <c r="N54" s="216"/>
      <c r="O54" s="358" t="s">
        <v>89</v>
      </c>
    </row>
    <row r="55" spans="1:15" ht="93.6" customHeight="1" thickBot="1">
      <c r="A55" s="364" t="s">
        <v>90</v>
      </c>
      <c r="B55" s="579" t="str">
        <f t="shared" si="2"/>
        <v>★</v>
      </c>
      <c r="C55" s="580"/>
      <c r="D55" s="581"/>
      <c r="E55" s="441">
        <v>7.65</v>
      </c>
      <c r="F55" s="441">
        <v>7.31</v>
      </c>
      <c r="G55" s="403">
        <f t="shared" si="1"/>
        <v>-0.34000000000000075</v>
      </c>
      <c r="H55" s="582"/>
      <c r="I55" s="583"/>
      <c r="J55" s="583"/>
      <c r="K55" s="583"/>
      <c r="L55" s="584"/>
      <c r="M55" s="215"/>
      <c r="N55" s="216"/>
      <c r="O55" s="358" t="s">
        <v>90</v>
      </c>
    </row>
    <row r="56" spans="1:15" ht="80.25" customHeight="1" thickBot="1">
      <c r="A56" s="364" t="s">
        <v>91</v>
      </c>
      <c r="B56" s="579" t="str">
        <f t="shared" si="2"/>
        <v>☆</v>
      </c>
      <c r="C56" s="580"/>
      <c r="D56" s="581"/>
      <c r="E56" s="441">
        <v>8.99</v>
      </c>
      <c r="F56" s="441">
        <v>9.65</v>
      </c>
      <c r="G56" s="403">
        <f t="shared" si="1"/>
        <v>0.66000000000000014</v>
      </c>
      <c r="H56" s="804" t="s">
        <v>399</v>
      </c>
      <c r="I56" s="800"/>
      <c r="J56" s="800"/>
      <c r="K56" s="800"/>
      <c r="L56" s="801"/>
      <c r="M56" s="798" t="s">
        <v>400</v>
      </c>
      <c r="N56" s="799">
        <v>44964</v>
      </c>
      <c r="O56" s="358" t="s">
        <v>91</v>
      </c>
    </row>
    <row r="57" spans="1:15" ht="63.75" customHeight="1" thickBot="1">
      <c r="A57" s="364" t="s">
        <v>92</v>
      </c>
      <c r="B57" s="579" t="str">
        <f t="shared" si="2"/>
        <v>☆☆☆</v>
      </c>
      <c r="C57" s="580"/>
      <c r="D57" s="581"/>
      <c r="E57" s="441">
        <v>6.89</v>
      </c>
      <c r="F57" s="441">
        <v>9.5299999999999994</v>
      </c>
      <c r="G57" s="403">
        <f t="shared" si="1"/>
        <v>2.6399999999999997</v>
      </c>
      <c r="H57" s="805" t="s">
        <v>391</v>
      </c>
      <c r="I57" s="806"/>
      <c r="J57" s="806"/>
      <c r="K57" s="806"/>
      <c r="L57" s="807"/>
      <c r="M57" s="798" t="s">
        <v>390</v>
      </c>
      <c r="N57" s="799">
        <v>44967</v>
      </c>
      <c r="O57" s="358" t="s">
        <v>92</v>
      </c>
    </row>
    <row r="58" spans="1:15" ht="69.75" customHeight="1" thickBot="1">
      <c r="A58" s="364" t="s">
        <v>93</v>
      </c>
      <c r="B58" s="579" t="str">
        <f t="shared" si="2"/>
        <v>☆☆</v>
      </c>
      <c r="C58" s="580"/>
      <c r="D58" s="581"/>
      <c r="E58" s="159">
        <v>5.78</v>
      </c>
      <c r="F58" s="441">
        <v>7.22</v>
      </c>
      <c r="G58" s="403">
        <f t="shared" si="1"/>
        <v>1.4399999999999995</v>
      </c>
      <c r="H58" s="582"/>
      <c r="I58" s="583"/>
      <c r="J58" s="583"/>
      <c r="K58" s="583"/>
      <c r="L58" s="584"/>
      <c r="M58" s="215"/>
      <c r="N58" s="216"/>
      <c r="O58" s="358" t="s">
        <v>93</v>
      </c>
    </row>
    <row r="59" spans="1:15" ht="76.2" customHeight="1" thickBot="1">
      <c r="A59" s="364" t="s">
        <v>94</v>
      </c>
      <c r="B59" s="579" t="str">
        <f t="shared" si="2"/>
        <v>☆☆☆</v>
      </c>
      <c r="C59" s="580"/>
      <c r="D59" s="581"/>
      <c r="E59" s="551">
        <v>12.54</v>
      </c>
      <c r="F59" s="551">
        <v>15.25</v>
      </c>
      <c r="G59" s="403">
        <f t="shared" si="1"/>
        <v>2.7100000000000009</v>
      </c>
      <c r="H59" s="582"/>
      <c r="I59" s="583"/>
      <c r="J59" s="583"/>
      <c r="K59" s="583"/>
      <c r="L59" s="584"/>
      <c r="M59" s="481"/>
      <c r="N59" s="482"/>
      <c r="O59" s="358" t="s">
        <v>94</v>
      </c>
    </row>
    <row r="60" spans="1:15" ht="91.95" customHeight="1" thickBot="1">
      <c r="A60" s="364" t="s">
        <v>95</v>
      </c>
      <c r="B60" s="579" t="str">
        <f t="shared" si="2"/>
        <v>☆☆☆</v>
      </c>
      <c r="C60" s="580"/>
      <c r="D60" s="581"/>
      <c r="E60" s="441">
        <v>9.4600000000000009</v>
      </c>
      <c r="F60" s="441">
        <v>11.95</v>
      </c>
      <c r="G60" s="403">
        <f t="shared" si="1"/>
        <v>2.4899999999999984</v>
      </c>
      <c r="H60" s="582"/>
      <c r="I60" s="583"/>
      <c r="J60" s="583"/>
      <c r="K60" s="583"/>
      <c r="L60" s="584"/>
      <c r="M60" s="215"/>
      <c r="N60" s="216"/>
      <c r="O60" s="358" t="s">
        <v>95</v>
      </c>
    </row>
    <row r="61" spans="1:15" ht="81" customHeight="1" thickBot="1">
      <c r="A61" s="364" t="s">
        <v>96</v>
      </c>
      <c r="B61" s="579" t="str">
        <f t="shared" si="2"/>
        <v>☆☆</v>
      </c>
      <c r="C61" s="580"/>
      <c r="D61" s="581"/>
      <c r="E61" s="441">
        <v>6.96</v>
      </c>
      <c r="F61" s="441">
        <v>8.44</v>
      </c>
      <c r="G61" s="403">
        <f t="shared" si="1"/>
        <v>1.4799999999999995</v>
      </c>
      <c r="H61" s="582"/>
      <c r="I61" s="583"/>
      <c r="J61" s="583"/>
      <c r="K61" s="583"/>
      <c r="L61" s="584"/>
      <c r="M61" s="215"/>
      <c r="N61" s="216"/>
      <c r="O61" s="358" t="s">
        <v>96</v>
      </c>
    </row>
    <row r="62" spans="1:15" ht="75.599999999999994" customHeight="1" thickBot="1">
      <c r="A62" s="364" t="s">
        <v>97</v>
      </c>
      <c r="B62" s="579" t="str">
        <f t="shared" si="2"/>
        <v>☆</v>
      </c>
      <c r="C62" s="580"/>
      <c r="D62" s="581"/>
      <c r="E62" s="159">
        <v>5.29</v>
      </c>
      <c r="F62" s="441">
        <v>6.41</v>
      </c>
      <c r="G62" s="403">
        <f t="shared" si="1"/>
        <v>1.1200000000000001</v>
      </c>
      <c r="H62" s="804" t="s">
        <v>422</v>
      </c>
      <c r="I62" s="800"/>
      <c r="J62" s="800"/>
      <c r="K62" s="800"/>
      <c r="L62" s="801"/>
      <c r="M62" s="814" t="s">
        <v>423</v>
      </c>
      <c r="N62" s="799">
        <v>44968</v>
      </c>
      <c r="O62" s="358" t="s">
        <v>97</v>
      </c>
    </row>
    <row r="63" spans="1:15" ht="87" customHeight="1" thickBot="1">
      <c r="A63" s="364" t="s">
        <v>98</v>
      </c>
      <c r="B63" s="579" t="str">
        <f t="shared" si="2"/>
        <v>★</v>
      </c>
      <c r="C63" s="580"/>
      <c r="D63" s="581"/>
      <c r="E63" s="376">
        <v>2.83</v>
      </c>
      <c r="F63" s="376">
        <v>2.57</v>
      </c>
      <c r="G63" s="403">
        <f t="shared" si="1"/>
        <v>-0.26000000000000023</v>
      </c>
      <c r="H63" s="582"/>
      <c r="I63" s="583"/>
      <c r="J63" s="583"/>
      <c r="K63" s="583"/>
      <c r="L63" s="584"/>
      <c r="M63" s="539"/>
      <c r="N63" s="216"/>
      <c r="O63" s="358" t="s">
        <v>98</v>
      </c>
    </row>
    <row r="64" spans="1:15" ht="73.2" customHeight="1" thickBot="1">
      <c r="A64" s="364" t="s">
        <v>99</v>
      </c>
      <c r="B64" s="579" t="str">
        <f t="shared" si="2"/>
        <v>★</v>
      </c>
      <c r="C64" s="580"/>
      <c r="D64" s="581"/>
      <c r="E64" s="159">
        <v>5</v>
      </c>
      <c r="F64" s="159">
        <v>4.59</v>
      </c>
      <c r="G64" s="403">
        <f t="shared" si="1"/>
        <v>-0.41000000000000014</v>
      </c>
      <c r="H64" s="795" t="s">
        <v>382</v>
      </c>
      <c r="I64" s="796"/>
      <c r="J64" s="796"/>
      <c r="K64" s="796"/>
      <c r="L64" s="797"/>
      <c r="M64" s="798" t="s">
        <v>383</v>
      </c>
      <c r="N64" s="799">
        <v>44967</v>
      </c>
      <c r="O64" s="358" t="s">
        <v>99</v>
      </c>
    </row>
    <row r="65" spans="1:18" ht="80.25" customHeight="1" thickBot="1">
      <c r="A65" s="364" t="s">
        <v>100</v>
      </c>
      <c r="B65" s="579" t="str">
        <f t="shared" si="2"/>
        <v>☆</v>
      </c>
      <c r="C65" s="580"/>
      <c r="D65" s="581"/>
      <c r="E65" s="159">
        <v>5.9</v>
      </c>
      <c r="F65" s="441">
        <v>6.5</v>
      </c>
      <c r="G65" s="403">
        <f t="shared" si="1"/>
        <v>0.59999999999999964</v>
      </c>
      <c r="H65" s="611"/>
      <c r="I65" s="612"/>
      <c r="J65" s="612"/>
      <c r="K65" s="612"/>
      <c r="L65" s="613"/>
      <c r="M65" s="540"/>
      <c r="N65" s="216"/>
      <c r="O65" s="358" t="s">
        <v>100</v>
      </c>
    </row>
    <row r="66" spans="1:18" ht="88.5" customHeight="1" thickBot="1">
      <c r="A66" s="364" t="s">
        <v>101</v>
      </c>
      <c r="B66" s="579" t="str">
        <f t="shared" si="2"/>
        <v>☆☆☆</v>
      </c>
      <c r="C66" s="580"/>
      <c r="D66" s="581"/>
      <c r="E66" s="441">
        <v>10.83</v>
      </c>
      <c r="F66" s="551">
        <v>13.67</v>
      </c>
      <c r="G66" s="403">
        <f t="shared" si="1"/>
        <v>2.84</v>
      </c>
      <c r="H66" s="611"/>
      <c r="I66" s="612"/>
      <c r="J66" s="612"/>
      <c r="K66" s="612"/>
      <c r="L66" s="613"/>
      <c r="M66" s="215"/>
      <c r="N66" s="216"/>
      <c r="O66" s="358" t="s">
        <v>101</v>
      </c>
    </row>
    <row r="67" spans="1:18" ht="78.75" customHeight="1" thickBot="1">
      <c r="A67" s="364" t="s">
        <v>102</v>
      </c>
      <c r="B67" s="579" t="str">
        <f t="shared" si="2"/>
        <v>☆</v>
      </c>
      <c r="C67" s="580"/>
      <c r="D67" s="581"/>
      <c r="E67" s="551">
        <v>12.19</v>
      </c>
      <c r="F67" s="551">
        <v>13.56</v>
      </c>
      <c r="G67" s="403">
        <f t="shared" si="1"/>
        <v>1.370000000000001</v>
      </c>
      <c r="H67" s="582"/>
      <c r="I67" s="583"/>
      <c r="J67" s="583"/>
      <c r="K67" s="583"/>
      <c r="L67" s="584"/>
      <c r="M67" s="215"/>
      <c r="N67" s="216"/>
      <c r="O67" s="358" t="s">
        <v>102</v>
      </c>
    </row>
    <row r="68" spans="1:18" ht="63" customHeight="1" thickBot="1">
      <c r="A68" s="367" t="s">
        <v>103</v>
      </c>
      <c r="B68" s="579" t="str">
        <f t="shared" si="2"/>
        <v>☆☆</v>
      </c>
      <c r="C68" s="580"/>
      <c r="D68" s="581"/>
      <c r="E68" s="441">
        <v>7.83</v>
      </c>
      <c r="F68" s="441">
        <v>10.199999999999999</v>
      </c>
      <c r="G68" s="403">
        <f t="shared" si="1"/>
        <v>2.3699999999999992</v>
      </c>
      <c r="H68" s="582"/>
      <c r="I68" s="583"/>
      <c r="J68" s="583"/>
      <c r="K68" s="583"/>
      <c r="L68" s="584"/>
      <c r="M68" s="481"/>
      <c r="N68" s="216"/>
      <c r="O68" s="358" t="s">
        <v>103</v>
      </c>
    </row>
    <row r="69" spans="1:18" ht="72.75" customHeight="1" thickBot="1">
      <c r="A69" s="365" t="s">
        <v>104</v>
      </c>
      <c r="B69" s="579" t="str">
        <f t="shared" si="2"/>
        <v>★</v>
      </c>
      <c r="C69" s="580"/>
      <c r="D69" s="581"/>
      <c r="E69" s="450">
        <v>1.85</v>
      </c>
      <c r="F69" s="450">
        <v>1.36</v>
      </c>
      <c r="G69" s="403">
        <f t="shared" si="1"/>
        <v>-0.49</v>
      </c>
      <c r="H69" s="611"/>
      <c r="I69" s="612"/>
      <c r="J69" s="612"/>
      <c r="K69" s="612"/>
      <c r="L69" s="613"/>
      <c r="M69" s="215"/>
      <c r="N69" s="216"/>
      <c r="O69" s="358" t="s">
        <v>104</v>
      </c>
    </row>
    <row r="70" spans="1:18" ht="58.5" customHeight="1" thickBot="1">
      <c r="A70" s="296" t="s">
        <v>105</v>
      </c>
      <c r="B70" s="579" t="str">
        <f t="shared" si="2"/>
        <v>☆</v>
      </c>
      <c r="C70" s="580"/>
      <c r="D70" s="581"/>
      <c r="E70" s="441">
        <v>7.39</v>
      </c>
      <c r="F70" s="441">
        <v>7.89</v>
      </c>
      <c r="G70" s="403">
        <f t="shared" si="1"/>
        <v>0.5</v>
      </c>
      <c r="H70" s="582"/>
      <c r="I70" s="583"/>
      <c r="J70" s="583"/>
      <c r="K70" s="583"/>
      <c r="L70" s="584"/>
      <c r="M70" s="297"/>
      <c r="N70" s="216"/>
      <c r="O70" s="358"/>
    </row>
    <row r="71" spans="1:18" ht="42.75" customHeight="1" thickBot="1">
      <c r="A71" s="298"/>
      <c r="B71" s="298"/>
      <c r="C71" s="298"/>
      <c r="D71" s="298"/>
      <c r="E71" s="644"/>
      <c r="F71" s="644"/>
      <c r="G71" s="644"/>
      <c r="H71" s="644"/>
      <c r="I71" s="644"/>
      <c r="J71" s="644"/>
      <c r="K71" s="644"/>
      <c r="L71" s="644"/>
      <c r="M71" s="58">
        <f>COUNTIF(E23:E69,"&gt;=10")</f>
        <v>7</v>
      </c>
      <c r="N71" s="58">
        <f>COUNTIF(F23:F69,"&gt;=10")</f>
        <v>10</v>
      </c>
      <c r="O71" s="58" t="s">
        <v>29</v>
      </c>
    </row>
    <row r="72" spans="1:18" ht="36.75" customHeight="1" thickBot="1">
      <c r="A72" s="79" t="s">
        <v>21</v>
      </c>
      <c r="B72" s="80"/>
      <c r="C72" s="140"/>
      <c r="D72" s="140"/>
      <c r="E72" s="645" t="s">
        <v>20</v>
      </c>
      <c r="F72" s="645"/>
      <c r="G72" s="645"/>
      <c r="H72" s="646" t="s">
        <v>240</v>
      </c>
      <c r="I72" s="647"/>
      <c r="J72" s="80"/>
      <c r="K72" s="81"/>
      <c r="L72" s="81"/>
      <c r="M72" s="82"/>
      <c r="N72" s="83"/>
    </row>
    <row r="73" spans="1:18" ht="36.75" customHeight="1" thickBot="1">
      <c r="A73" s="84"/>
      <c r="B73" s="299"/>
      <c r="C73" s="648" t="s">
        <v>106</v>
      </c>
      <c r="D73" s="649"/>
      <c r="E73" s="649"/>
      <c r="F73" s="650"/>
      <c r="G73" s="85">
        <f>+F70</f>
        <v>7.89</v>
      </c>
      <c r="H73" s="86" t="s">
        <v>107</v>
      </c>
      <c r="I73" s="651">
        <f>+G70</f>
        <v>0.5</v>
      </c>
      <c r="J73" s="652"/>
      <c r="K73" s="300"/>
      <c r="L73" s="300"/>
      <c r="M73" s="301"/>
      <c r="N73" s="87"/>
    </row>
    <row r="74" spans="1:18" ht="36.75" customHeight="1" thickBot="1">
      <c r="A74" s="84"/>
      <c r="B74" s="299"/>
      <c r="C74" s="614" t="s">
        <v>108</v>
      </c>
      <c r="D74" s="615"/>
      <c r="E74" s="615"/>
      <c r="F74" s="616"/>
      <c r="G74" s="88">
        <f>+F35</f>
        <v>8.73</v>
      </c>
      <c r="H74" s="89" t="s">
        <v>107</v>
      </c>
      <c r="I74" s="617">
        <f>+G35</f>
        <v>-0.21999999999999886</v>
      </c>
      <c r="J74" s="618"/>
      <c r="K74" s="300"/>
      <c r="L74" s="300"/>
      <c r="M74" s="301"/>
      <c r="N74" s="87"/>
      <c r="R74" s="339" t="s">
        <v>21</v>
      </c>
    </row>
    <row r="75" spans="1:18" ht="36.75" customHeight="1" thickBot="1">
      <c r="A75" s="84"/>
      <c r="B75" s="299"/>
      <c r="C75" s="619" t="s">
        <v>109</v>
      </c>
      <c r="D75" s="620"/>
      <c r="E75" s="620"/>
      <c r="F75" s="90" t="str">
        <f>VLOOKUP(G75,F:P,10,0)</f>
        <v>香川県</v>
      </c>
      <c r="G75" s="91">
        <f>MAX(F23:F70)</f>
        <v>15.25</v>
      </c>
      <c r="H75" s="621" t="s">
        <v>110</v>
      </c>
      <c r="I75" s="622"/>
      <c r="J75" s="622"/>
      <c r="K75" s="92">
        <f>+N71</f>
        <v>10</v>
      </c>
      <c r="L75" s="93" t="s">
        <v>111</v>
      </c>
      <c r="M75" s="94">
        <f>N71-M71</f>
        <v>3</v>
      </c>
      <c r="N75" s="87"/>
      <c r="R75" s="340"/>
    </row>
    <row r="76" spans="1:18" ht="36.75" customHeight="1" thickBot="1">
      <c r="A76" s="95"/>
      <c r="B76" s="96"/>
      <c r="C76" s="96"/>
      <c r="D76" s="96"/>
      <c r="E76" s="96"/>
      <c r="F76" s="96"/>
      <c r="G76" s="96"/>
      <c r="H76" s="96"/>
      <c r="I76" s="96"/>
      <c r="J76" s="96"/>
      <c r="K76" s="97"/>
      <c r="L76" s="97"/>
      <c r="M76" s="98"/>
      <c r="N76" s="99"/>
      <c r="R76" s="340"/>
    </row>
    <row r="77" spans="1:18" ht="30.75" customHeight="1">
      <c r="A77" s="124"/>
      <c r="B77" s="124"/>
      <c r="C77" s="124"/>
      <c r="D77" s="124"/>
      <c r="E77" s="124"/>
      <c r="F77" s="124"/>
      <c r="G77" s="124"/>
      <c r="H77" s="124"/>
      <c r="I77" s="124"/>
      <c r="J77" s="124"/>
      <c r="K77" s="302"/>
      <c r="L77" s="302"/>
      <c r="M77" s="303"/>
      <c r="N77" s="304"/>
      <c r="R77" s="341"/>
    </row>
    <row r="78" spans="1:18" ht="30.75" customHeight="1" thickBot="1">
      <c r="A78" s="305"/>
      <c r="B78" s="305"/>
      <c r="C78" s="305"/>
      <c r="D78" s="305"/>
      <c r="E78" s="305"/>
      <c r="F78" s="305"/>
      <c r="G78" s="305"/>
      <c r="H78" s="305"/>
      <c r="I78" s="305"/>
      <c r="J78" s="305"/>
      <c r="K78" s="306"/>
      <c r="L78" s="306"/>
      <c r="M78" s="307"/>
      <c r="N78" s="305"/>
    </row>
    <row r="79" spans="1:18" ht="24.75" customHeight="1" thickTop="1">
      <c r="A79" s="623">
        <v>3</v>
      </c>
      <c r="B79" s="626" t="s">
        <v>274</v>
      </c>
      <c r="C79" s="627"/>
      <c r="D79" s="627"/>
      <c r="E79" s="627"/>
      <c r="F79" s="628"/>
      <c r="G79" s="635" t="s">
        <v>275</v>
      </c>
      <c r="H79" s="636"/>
      <c r="I79" s="636"/>
      <c r="J79" s="636"/>
      <c r="K79" s="636"/>
      <c r="L79" s="636"/>
      <c r="M79" s="636"/>
      <c r="N79" s="637"/>
    </row>
    <row r="80" spans="1:18" ht="24.75" customHeight="1">
      <c r="A80" s="624"/>
      <c r="B80" s="629"/>
      <c r="C80" s="630"/>
      <c r="D80" s="630"/>
      <c r="E80" s="630"/>
      <c r="F80" s="631"/>
      <c r="G80" s="638"/>
      <c r="H80" s="639"/>
      <c r="I80" s="639"/>
      <c r="J80" s="639"/>
      <c r="K80" s="639"/>
      <c r="L80" s="639"/>
      <c r="M80" s="639"/>
      <c r="N80" s="640"/>
      <c r="O80" s="308" t="s">
        <v>29</v>
      </c>
      <c r="P80" s="308"/>
    </row>
    <row r="81" spans="1:16" ht="24.75" customHeight="1">
      <c r="A81" s="624"/>
      <c r="B81" s="629"/>
      <c r="C81" s="630"/>
      <c r="D81" s="630"/>
      <c r="E81" s="630"/>
      <c r="F81" s="631"/>
      <c r="G81" s="638"/>
      <c r="H81" s="639"/>
      <c r="I81" s="639"/>
      <c r="J81" s="639"/>
      <c r="K81" s="639"/>
      <c r="L81" s="639"/>
      <c r="M81" s="639"/>
      <c r="N81" s="640"/>
      <c r="O81" s="308" t="s">
        <v>21</v>
      </c>
      <c r="P81" s="308" t="s">
        <v>112</v>
      </c>
    </row>
    <row r="82" spans="1:16" ht="24.75" customHeight="1">
      <c r="A82" s="624"/>
      <c r="B82" s="629"/>
      <c r="C82" s="630"/>
      <c r="D82" s="630"/>
      <c r="E82" s="630"/>
      <c r="F82" s="631"/>
      <c r="G82" s="638"/>
      <c r="H82" s="639"/>
      <c r="I82" s="639"/>
      <c r="J82" s="639"/>
      <c r="K82" s="639"/>
      <c r="L82" s="639"/>
      <c r="M82" s="639"/>
      <c r="N82" s="640"/>
      <c r="O82" s="309"/>
      <c r="P82" s="308"/>
    </row>
    <row r="83" spans="1:16" ht="46.2" customHeight="1" thickBot="1">
      <c r="A83" s="625"/>
      <c r="B83" s="632"/>
      <c r="C83" s="633"/>
      <c r="D83" s="633"/>
      <c r="E83" s="633"/>
      <c r="F83" s="634"/>
      <c r="G83" s="641"/>
      <c r="H83" s="642"/>
      <c r="I83" s="642"/>
      <c r="J83" s="642"/>
      <c r="K83" s="642"/>
      <c r="L83" s="642"/>
      <c r="M83" s="642"/>
      <c r="N83" s="64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05F63-C6F0-4BA0-A8A4-91D2536EB791}">
  <sheetPr>
    <pageSetUpPr fitToPage="1"/>
  </sheetPr>
  <dimension ref="A1:Q32"/>
  <sheetViews>
    <sheetView zoomScaleNormal="100" zoomScaleSheetLayoutView="95" workbookViewId="0">
      <selection activeCell="O29" sqref="O29"/>
    </sheetView>
  </sheetViews>
  <sheetFormatPr defaultColWidth="9" defaultRowHeight="13.2"/>
  <cols>
    <col min="1" max="1" width="4.88671875" style="509" customWidth="1"/>
    <col min="2" max="8" width="9" style="509"/>
    <col min="9" max="9" width="6" style="509" customWidth="1"/>
    <col min="10" max="10" width="9" style="509"/>
    <col min="11" max="11" width="2.109375" style="509" customWidth="1"/>
    <col min="12" max="12" width="64.109375" style="509" customWidth="1"/>
    <col min="13" max="13" width="3.44140625" style="509" customWidth="1"/>
    <col min="14" max="16384" width="9" style="509"/>
  </cols>
  <sheetData>
    <row r="1" spans="1:17" ht="23.4">
      <c r="A1" s="816" t="s">
        <v>268</v>
      </c>
      <c r="B1" s="816"/>
      <c r="C1" s="816"/>
      <c r="D1" s="816"/>
      <c r="E1" s="816"/>
      <c r="F1" s="816"/>
      <c r="G1" s="816"/>
      <c r="H1" s="816"/>
      <c r="I1" s="816"/>
      <c r="J1" s="738"/>
      <c r="K1" s="738"/>
      <c r="L1" s="738"/>
      <c r="N1" s="817"/>
      <c r="P1" s="817"/>
    </row>
    <row r="2" spans="1:17" s="1" customFormat="1" ht="26.25" customHeight="1">
      <c r="A2" s="818" t="s">
        <v>487</v>
      </c>
      <c r="B2" s="818"/>
      <c r="C2" s="818"/>
      <c r="D2" s="818"/>
      <c r="E2" s="818"/>
      <c r="F2" s="818"/>
      <c r="G2" s="818"/>
      <c r="H2" s="818"/>
      <c r="I2" s="818"/>
      <c r="J2" s="818"/>
      <c r="K2" s="818"/>
      <c r="L2" s="819"/>
    </row>
    <row r="3" spans="1:17" s="1" customFormat="1" ht="26.25" customHeight="1">
      <c r="A3" s="820" t="s">
        <v>269</v>
      </c>
      <c r="B3" s="820"/>
      <c r="C3" s="820"/>
      <c r="D3" s="820"/>
      <c r="E3" s="820"/>
      <c r="F3" s="820"/>
      <c r="G3" s="820"/>
      <c r="H3" s="820"/>
      <c r="I3" s="820"/>
      <c r="J3" s="820"/>
      <c r="K3" s="820"/>
      <c r="L3" s="819"/>
    </row>
    <row r="4" spans="1:17" s="1" customFormat="1" ht="26.25" customHeight="1">
      <c r="A4" s="821" t="s">
        <v>488</v>
      </c>
      <c r="B4" s="821"/>
      <c r="C4" s="821"/>
      <c r="D4" s="821"/>
      <c r="E4" s="821"/>
      <c r="F4" s="821"/>
      <c r="G4" s="821"/>
      <c r="H4" s="821"/>
      <c r="I4" s="821"/>
      <c r="J4" s="821"/>
      <c r="K4" s="821"/>
      <c r="L4" s="822"/>
    </row>
    <row r="5" spans="1:17" ht="17.399999999999999">
      <c r="A5" s="823"/>
      <c r="B5" s="824"/>
      <c r="C5" s="825"/>
      <c r="D5" s="825"/>
      <c r="E5" s="825"/>
      <c r="F5" s="825"/>
      <c r="G5" s="825"/>
      <c r="H5" s="825"/>
      <c r="I5" s="825"/>
      <c r="J5" s="825"/>
      <c r="K5" s="825"/>
      <c r="L5" s="825"/>
      <c r="M5" s="826"/>
      <c r="N5" s="817"/>
      <c r="O5" s="430"/>
    </row>
    <row r="6" spans="1:17" ht="21.75" customHeight="1">
      <c r="A6" s="825"/>
      <c r="B6" s="827"/>
      <c r="C6" s="828"/>
      <c r="D6" s="828"/>
      <c r="E6" s="828"/>
      <c r="F6" s="825"/>
      <c r="G6" s="825" t="s">
        <v>21</v>
      </c>
      <c r="H6" s="829" t="s">
        <v>21</v>
      </c>
      <c r="I6" s="830"/>
      <c r="J6" s="830"/>
      <c r="K6" s="830"/>
      <c r="L6" s="830"/>
      <c r="M6" s="826"/>
      <c r="N6" s="817"/>
      <c r="O6" s="817"/>
      <c r="Q6" s="817"/>
    </row>
    <row r="7" spans="1:17" ht="21.75" customHeight="1">
      <c r="A7" s="825"/>
      <c r="B7" s="828"/>
      <c r="C7" s="828"/>
      <c r="D7" s="828"/>
      <c r="E7" s="828"/>
      <c r="F7" s="825"/>
      <c r="G7" s="825"/>
      <c r="H7" s="830"/>
      <c r="I7" s="830"/>
      <c r="J7" s="830"/>
      <c r="K7" s="830"/>
      <c r="L7" s="831" t="s">
        <v>489</v>
      </c>
      <c r="M7" s="826"/>
      <c r="N7" s="817"/>
      <c r="O7" s="832" t="s">
        <v>21</v>
      </c>
    </row>
    <row r="8" spans="1:17" ht="21.75" customHeight="1">
      <c r="A8" s="825"/>
      <c r="B8" s="828"/>
      <c r="C8" s="828"/>
      <c r="D8" s="828"/>
      <c r="E8" s="828"/>
      <c r="F8" s="825"/>
      <c r="G8" s="825"/>
      <c r="H8" s="830"/>
      <c r="I8" s="830"/>
      <c r="J8" s="830"/>
      <c r="K8" s="830"/>
      <c r="L8" s="833"/>
      <c r="N8" s="430"/>
      <c r="O8" s="1"/>
    </row>
    <row r="9" spans="1:17" ht="21.75" customHeight="1">
      <c r="A9" s="825"/>
      <c r="B9" s="828"/>
      <c r="C9" s="828"/>
      <c r="D9" s="828"/>
      <c r="E9" s="828"/>
      <c r="F9" s="825"/>
      <c r="G9" s="825"/>
      <c r="H9" s="830"/>
      <c r="I9" s="830"/>
      <c r="J9" s="830"/>
      <c r="K9" s="830"/>
      <c r="L9" s="833"/>
      <c r="N9" s="817"/>
      <c r="O9" s="1"/>
    </row>
    <row r="10" spans="1:17" ht="21.75" customHeight="1">
      <c r="A10" s="825"/>
      <c r="B10" s="828"/>
      <c r="C10" s="828"/>
      <c r="D10" s="828"/>
      <c r="E10" s="828"/>
      <c r="F10" s="825"/>
      <c r="G10" s="825"/>
      <c r="H10" s="830"/>
      <c r="I10" s="830"/>
      <c r="J10" s="830"/>
      <c r="K10" s="830"/>
      <c r="L10" s="833"/>
      <c r="N10" s="817"/>
      <c r="O10" s="1"/>
    </row>
    <row r="11" spans="1:17" ht="21.75" customHeight="1">
      <c r="A11" s="825"/>
      <c r="B11" s="828"/>
      <c r="C11" s="828"/>
      <c r="D11" s="828"/>
      <c r="E11" s="828"/>
      <c r="F11" s="834"/>
      <c r="G11" s="834"/>
      <c r="H11" s="830"/>
      <c r="I11" s="830"/>
      <c r="J11" s="830"/>
      <c r="K11" s="830"/>
      <c r="L11" s="833"/>
      <c r="N11" s="817"/>
      <c r="O11" s="1"/>
    </row>
    <row r="12" spans="1:17" ht="21.75" customHeight="1">
      <c r="A12" s="825"/>
      <c r="B12" s="828"/>
      <c r="C12" s="828"/>
      <c r="D12" s="828"/>
      <c r="E12" s="828"/>
      <c r="F12" s="835"/>
      <c r="G12" s="835"/>
      <c r="H12" s="830"/>
      <c r="I12" s="830"/>
      <c r="J12" s="830"/>
      <c r="K12" s="830"/>
      <c r="L12" s="833"/>
      <c r="N12" s="430"/>
      <c r="O12" s="836" t="s">
        <v>21</v>
      </c>
    </row>
    <row r="13" spans="1:17" ht="21.75" customHeight="1">
      <c r="A13" s="825"/>
      <c r="B13" s="733"/>
      <c r="C13" s="733"/>
      <c r="D13" s="733"/>
      <c r="E13" s="733"/>
      <c r="F13" s="835"/>
      <c r="G13" s="835"/>
      <c r="H13" s="830"/>
      <c r="I13" s="830"/>
      <c r="J13" s="830"/>
      <c r="K13" s="830"/>
      <c r="L13" s="833"/>
      <c r="N13" s="817"/>
      <c r="O13" s="836"/>
    </row>
    <row r="14" spans="1:17" ht="21.75" customHeight="1">
      <c r="A14" s="825"/>
      <c r="B14" s="733"/>
      <c r="C14" s="733"/>
      <c r="D14" s="733"/>
      <c r="E14" s="733"/>
      <c r="F14" s="834"/>
      <c r="G14" s="834"/>
      <c r="H14" s="830"/>
      <c r="I14" s="830"/>
      <c r="J14" s="830"/>
      <c r="K14" s="830"/>
      <c r="L14" s="833"/>
      <c r="O14" s="836" t="s">
        <v>29</v>
      </c>
    </row>
    <row r="15" spans="1:17" ht="21.75" customHeight="1">
      <c r="A15" s="837"/>
      <c r="B15" s="825"/>
      <c r="C15" s="825"/>
      <c r="D15" s="825"/>
      <c r="E15" s="825"/>
      <c r="F15" s="825"/>
      <c r="G15" s="825"/>
      <c r="H15" s="825"/>
      <c r="I15" s="825"/>
      <c r="J15" s="825"/>
      <c r="K15" s="825"/>
      <c r="L15" s="833"/>
      <c r="O15" s="1"/>
    </row>
    <row r="16" spans="1:17" ht="16.2">
      <c r="A16" s="838"/>
      <c r="B16" s="839"/>
      <c r="C16" s="554"/>
      <c r="D16" s="554"/>
      <c r="E16" s="554"/>
      <c r="F16" s="554"/>
      <c r="G16" s="554"/>
      <c r="H16" s="554"/>
      <c r="I16" s="554"/>
      <c r="J16" s="554"/>
      <c r="K16" s="554"/>
      <c r="L16" s="833"/>
      <c r="M16" s="840"/>
      <c r="O16" s="1"/>
    </row>
    <row r="17" spans="1:16" ht="14.25" customHeight="1">
      <c r="A17" s="840"/>
      <c r="B17" s="840"/>
      <c r="C17" s="840"/>
      <c r="D17" s="840"/>
      <c r="E17" s="840"/>
      <c r="F17" s="840"/>
      <c r="G17" s="840"/>
      <c r="H17" s="840"/>
      <c r="I17" s="840"/>
      <c r="J17" s="840"/>
      <c r="K17" s="840"/>
      <c r="L17" s="833"/>
      <c r="M17" s="840"/>
      <c r="O17" s="1"/>
    </row>
    <row r="18" spans="1:16" ht="13.5" customHeight="1">
      <c r="A18" s="840"/>
      <c r="B18" s="840"/>
      <c r="C18" s="840"/>
      <c r="D18" s="840"/>
      <c r="E18" s="840"/>
      <c r="F18" s="840"/>
      <c r="G18" s="840"/>
      <c r="H18" s="840"/>
      <c r="I18" s="840"/>
      <c r="J18" s="840"/>
      <c r="K18" s="840"/>
      <c r="L18" s="833"/>
      <c r="M18" s="840"/>
      <c r="O18" s="1"/>
    </row>
    <row r="19" spans="1:16" ht="43.5" customHeight="1">
      <c r="A19" s="840"/>
      <c r="B19" s="840"/>
      <c r="C19" s="840"/>
      <c r="D19" s="840"/>
      <c r="E19" s="840"/>
      <c r="F19" s="840"/>
      <c r="G19" s="840"/>
      <c r="H19" s="840"/>
      <c r="I19" s="840"/>
      <c r="J19" s="840"/>
      <c r="K19" s="840"/>
      <c r="L19" s="833"/>
      <c r="M19" s="840"/>
      <c r="O19" s="1"/>
    </row>
    <row r="20" spans="1:16" ht="13.5" hidden="1" customHeight="1">
      <c r="A20" s="840"/>
      <c r="B20" s="840"/>
      <c r="C20" s="840"/>
      <c r="D20" s="840"/>
      <c r="E20" s="840"/>
      <c r="F20" s="840"/>
      <c r="G20" s="840"/>
      <c r="H20" s="840"/>
      <c r="I20" s="840"/>
      <c r="J20" s="840"/>
      <c r="K20" s="840"/>
      <c r="L20" s="840"/>
      <c r="M20" s="840"/>
      <c r="O20" s="1"/>
    </row>
    <row r="21" spans="1:16" ht="27.75" hidden="1" customHeight="1">
      <c r="A21" s="840"/>
      <c r="B21" s="840"/>
      <c r="C21" s="840"/>
      <c r="D21" s="840"/>
      <c r="E21" s="840"/>
      <c r="F21" s="840"/>
      <c r="G21" s="840"/>
      <c r="H21" s="840"/>
      <c r="I21" s="840"/>
      <c r="J21" s="840"/>
      <c r="K21" s="840"/>
      <c r="L21" s="840"/>
      <c r="M21" s="840"/>
      <c r="O21" s="1"/>
    </row>
    <row r="22" spans="1:16" ht="18.75" hidden="1" customHeight="1">
      <c r="A22" s="840"/>
      <c r="B22" s="840"/>
      <c r="C22" s="840"/>
      <c r="D22" s="840"/>
      <c r="E22" s="840"/>
      <c r="F22" s="840"/>
      <c r="G22" s="840"/>
      <c r="H22" s="840"/>
      <c r="I22" s="840"/>
      <c r="J22" s="840"/>
      <c r="K22" s="840"/>
      <c r="L22" s="840"/>
      <c r="M22" s="840"/>
      <c r="O22" s="1"/>
    </row>
    <row r="23" spans="1:16" ht="17.25" hidden="1" customHeight="1">
      <c r="A23" s="840"/>
      <c r="B23" s="840"/>
      <c r="C23" s="840"/>
      <c r="D23" s="840"/>
      <c r="E23" s="840"/>
      <c r="F23" s="840"/>
      <c r="G23" s="840"/>
      <c r="H23" s="840"/>
      <c r="I23" s="840"/>
      <c r="J23" s="840"/>
      <c r="K23" s="840"/>
      <c r="L23" s="840"/>
      <c r="M23" s="840"/>
    </row>
    <row r="24" spans="1:16">
      <c r="A24" s="554"/>
      <c r="B24" s="554"/>
      <c r="C24" s="554"/>
      <c r="D24" s="554"/>
      <c r="E24" s="554"/>
      <c r="F24" s="554"/>
      <c r="G24" s="554"/>
      <c r="H24" s="554"/>
      <c r="I24" s="554"/>
      <c r="J24" s="554"/>
      <c r="K24" s="554"/>
      <c r="L24" s="554" t="s">
        <v>21</v>
      </c>
      <c r="M24" s="840"/>
    </row>
    <row r="25" spans="1:16">
      <c r="A25" s="840"/>
      <c r="B25" s="840"/>
      <c r="C25" s="840"/>
      <c r="D25" s="840"/>
      <c r="E25" s="840"/>
      <c r="F25" s="840"/>
      <c r="G25" s="840"/>
      <c r="H25" s="840"/>
      <c r="I25" s="840"/>
      <c r="J25" s="840"/>
      <c r="K25" s="840"/>
      <c r="L25" s="840"/>
      <c r="M25" s="840"/>
    </row>
    <row r="26" spans="1:16" ht="18.600000000000001" customHeight="1">
      <c r="A26" s="841"/>
      <c r="B26" s="842" t="s">
        <v>490</v>
      </c>
      <c r="C26" s="842"/>
      <c r="D26" s="842"/>
      <c r="E26" s="842"/>
      <c r="F26" s="842"/>
      <c r="G26" s="842"/>
      <c r="H26" s="842"/>
      <c r="I26" s="842"/>
      <c r="J26" s="842"/>
      <c r="K26" s="842"/>
      <c r="L26" s="842"/>
    </row>
    <row r="27" spans="1:16" ht="18.600000000000001" customHeight="1">
      <c r="A27" s="841"/>
      <c r="B27" s="842"/>
      <c r="C27" s="842"/>
      <c r="D27" s="842"/>
      <c r="E27" s="842"/>
      <c r="F27" s="842"/>
      <c r="G27" s="842"/>
      <c r="H27" s="842"/>
      <c r="I27" s="842"/>
      <c r="J27" s="842"/>
      <c r="K27" s="842"/>
      <c r="L27" s="842"/>
    </row>
    <row r="28" spans="1:16" ht="18.600000000000001" customHeight="1">
      <c r="A28" s="841"/>
      <c r="B28" s="842"/>
      <c r="C28" s="842"/>
      <c r="D28" s="842"/>
      <c r="E28" s="842"/>
      <c r="F28" s="842"/>
      <c r="G28" s="842"/>
      <c r="H28" s="842"/>
      <c r="I28" s="842"/>
      <c r="J28" s="842"/>
      <c r="K28" s="842"/>
      <c r="L28" s="842"/>
    </row>
    <row r="29" spans="1:16" ht="18.600000000000001" customHeight="1">
      <c r="A29" s="841"/>
      <c r="B29" s="842"/>
      <c r="C29" s="842"/>
      <c r="D29" s="842"/>
      <c r="E29" s="842"/>
      <c r="F29" s="842"/>
      <c r="G29" s="842"/>
      <c r="H29" s="842"/>
      <c r="I29" s="842"/>
      <c r="J29" s="842"/>
      <c r="K29" s="842"/>
      <c r="L29" s="842"/>
    </row>
    <row r="30" spans="1:16" ht="18.600000000000001" customHeight="1">
      <c r="A30" s="841"/>
      <c r="B30" s="842"/>
      <c r="C30" s="842"/>
      <c r="D30" s="842"/>
      <c r="E30" s="842"/>
      <c r="F30" s="842"/>
      <c r="G30" s="842"/>
      <c r="H30" s="842"/>
      <c r="I30" s="842"/>
      <c r="J30" s="842"/>
      <c r="K30" s="842"/>
      <c r="L30" s="842"/>
    </row>
    <row r="31" spans="1:16" ht="18.600000000000001" customHeight="1">
      <c r="A31" s="841"/>
      <c r="B31" s="842"/>
      <c r="C31" s="842"/>
      <c r="D31" s="842"/>
      <c r="E31" s="842"/>
      <c r="F31" s="842"/>
      <c r="G31" s="842"/>
      <c r="H31" s="842"/>
      <c r="I31" s="842"/>
      <c r="J31" s="842"/>
      <c r="K31" s="842"/>
      <c r="L31" s="842"/>
    </row>
    <row r="32" spans="1:16" ht="28.2" customHeight="1">
      <c r="A32" s="841"/>
      <c r="B32" s="842"/>
      <c r="C32" s="842"/>
      <c r="D32" s="842"/>
      <c r="E32" s="842"/>
      <c r="F32" s="842"/>
      <c r="G32" s="842"/>
      <c r="H32" s="842"/>
      <c r="I32" s="842"/>
      <c r="J32" s="842"/>
      <c r="K32" s="842"/>
      <c r="L32" s="842"/>
      <c r="O32" s="553"/>
      <c r="P32" s="553"/>
    </row>
  </sheetData>
  <mergeCells count="7">
    <mergeCell ref="B26:L32"/>
    <mergeCell ref="A1:L1"/>
    <mergeCell ref="A2:L2"/>
    <mergeCell ref="A3:L3"/>
    <mergeCell ref="A4:L4"/>
    <mergeCell ref="B6:E14"/>
    <mergeCell ref="L7:L19"/>
  </mergeCells>
  <phoneticPr fontId="106"/>
  <pageMargins left="0.74803149606299213" right="0.74803149606299213" top="0.98425196850393704" bottom="0.98425196850393704" header="0.51181102362204722" footer="0.51181102362204722"/>
  <pageSetup paperSize="9" scale="8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B10" zoomScale="75" zoomScaleNormal="75" workbookViewId="0">
      <selection activeCell="P39" sqref="P39"/>
    </sheetView>
  </sheetViews>
  <sheetFormatPr defaultColWidth="8.88671875" defaultRowHeight="14.4"/>
  <cols>
    <col min="1" max="1" width="12.77734375" style="120"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27" customWidth="1"/>
    <col min="17" max="17" width="40.44140625" customWidth="1"/>
  </cols>
  <sheetData>
    <row r="1" spans="2:19" ht="31.2" customHeight="1">
      <c r="B1" s="126"/>
      <c r="C1" s="343" t="s">
        <v>298</v>
      </c>
      <c r="D1" s="175"/>
      <c r="E1" s="175"/>
      <c r="F1" s="175"/>
      <c r="G1" s="175" t="s">
        <v>244</v>
      </c>
      <c r="H1" s="175"/>
      <c r="I1" s="175"/>
      <c r="J1" s="175"/>
      <c r="K1" s="175"/>
      <c r="L1" s="175"/>
      <c r="M1" s="175"/>
      <c r="N1" s="175"/>
      <c r="O1" s="120"/>
      <c r="P1" s="226"/>
    </row>
    <row r="2" spans="2:19" ht="31.2" customHeight="1">
      <c r="B2" s="126"/>
      <c r="C2" s="175"/>
      <c r="D2" s="175"/>
      <c r="E2" s="175"/>
      <c r="F2" s="175"/>
      <c r="G2" s="175"/>
      <c r="H2" s="175"/>
      <c r="I2" s="175"/>
      <c r="J2" s="175"/>
      <c r="K2" s="175"/>
      <c r="L2" s="175"/>
      <c r="M2" s="175"/>
      <c r="N2" s="175"/>
      <c r="O2" s="120"/>
      <c r="P2" s="226"/>
    </row>
    <row r="3" spans="2:19" ht="298.8" customHeight="1">
      <c r="B3" s="674"/>
      <c r="C3" s="674"/>
      <c r="D3" s="674"/>
      <c r="E3" s="674"/>
      <c r="F3" s="674"/>
      <c r="G3" s="674"/>
      <c r="H3" s="674"/>
      <c r="I3" s="674"/>
      <c r="J3" s="674"/>
      <c r="K3" s="674"/>
      <c r="L3" s="674"/>
      <c r="M3" s="674"/>
      <c r="N3" s="674"/>
      <c r="O3" s="120" t="s">
        <v>205</v>
      </c>
      <c r="P3" s="226"/>
    </row>
    <row r="4" spans="2:19" ht="29.25" customHeight="1">
      <c r="B4" s="193"/>
      <c r="C4" s="194" t="s">
        <v>295</v>
      </c>
      <c r="D4" s="195"/>
      <c r="E4" s="195"/>
      <c r="F4" s="195"/>
      <c r="G4" s="196"/>
      <c r="H4" s="195"/>
      <c r="I4" s="195"/>
      <c r="J4" s="197"/>
      <c r="K4" s="197"/>
      <c r="L4" s="197"/>
      <c r="M4" s="197"/>
      <c r="N4" s="198"/>
      <c r="O4" s="120"/>
      <c r="P4" s="217"/>
    </row>
    <row r="5" spans="2:19" ht="267" customHeight="1">
      <c r="B5" s="678" t="s">
        <v>299</v>
      </c>
      <c r="C5" s="679"/>
      <c r="D5" s="679"/>
      <c r="E5" s="679"/>
      <c r="F5" s="679"/>
      <c r="G5" s="679"/>
      <c r="H5" s="679"/>
      <c r="I5" s="679"/>
      <c r="J5" s="679"/>
      <c r="K5" s="679"/>
      <c r="L5" s="679"/>
      <c r="M5" s="679"/>
      <c r="N5" s="679"/>
      <c r="O5" s="120"/>
      <c r="P5" s="382" t="s">
        <v>205</v>
      </c>
    </row>
    <row r="6" spans="2:19" ht="32.4" customHeight="1">
      <c r="B6" s="682" t="s">
        <v>235</v>
      </c>
      <c r="C6" s="683"/>
      <c r="D6" s="683"/>
      <c r="E6" s="683"/>
      <c r="F6" s="683"/>
      <c r="G6" s="683"/>
      <c r="H6" s="683"/>
      <c r="I6" s="683"/>
      <c r="J6" s="683"/>
      <c r="K6" s="683"/>
      <c r="L6" s="683"/>
      <c r="M6" s="683"/>
      <c r="N6" s="683"/>
      <c r="O6" s="120"/>
      <c r="P6" s="214"/>
    </row>
    <row r="7" spans="2:19" ht="11.4" customHeight="1">
      <c r="B7" s="680"/>
      <c r="C7" s="681"/>
      <c r="D7" s="681"/>
      <c r="E7" s="681"/>
      <c r="F7" s="681"/>
      <c r="G7" s="681"/>
      <c r="H7" s="681"/>
      <c r="I7" s="681"/>
      <c r="J7" s="681"/>
      <c r="K7" s="681"/>
      <c r="L7" s="681"/>
      <c r="M7" s="681"/>
      <c r="N7" s="681"/>
      <c r="O7" s="120"/>
      <c r="P7" s="214"/>
      <c r="R7" t="s">
        <v>221</v>
      </c>
    </row>
    <row r="8" spans="2:19" ht="21.6" customHeight="1">
      <c r="B8" s="201"/>
      <c r="C8" s="675" t="s">
        <v>296</v>
      </c>
      <c r="D8" s="675"/>
      <c r="E8" s="675"/>
      <c r="F8" s="675"/>
      <c r="G8" s="675"/>
      <c r="H8" s="675"/>
      <c r="I8" s="675"/>
      <c r="J8" s="675"/>
      <c r="K8" s="675"/>
      <c r="L8" s="675"/>
      <c r="M8" s="127" t="s">
        <v>205</v>
      </c>
      <c r="N8" s="127"/>
      <c r="O8" s="120"/>
      <c r="P8" s="237"/>
      <c r="Q8" s="398" t="s">
        <v>205</v>
      </c>
    </row>
    <row r="9" spans="2:19" ht="21.6" customHeight="1">
      <c r="B9" s="201"/>
      <c r="C9" s="676" t="s">
        <v>175</v>
      </c>
      <c r="D9" s="676"/>
      <c r="E9" s="676"/>
      <c r="F9" s="676"/>
      <c r="G9" s="676"/>
      <c r="H9" s="676"/>
      <c r="I9" s="676"/>
      <c r="J9" s="676"/>
      <c r="K9" s="676"/>
      <c r="L9" s="676"/>
      <c r="M9" s="127"/>
      <c r="N9" s="152"/>
      <c r="O9" s="120"/>
      <c r="P9" s="238"/>
    </row>
    <row r="10" spans="2:19" ht="21.6" customHeight="1">
      <c r="B10" s="127"/>
      <c r="C10" s="127"/>
      <c r="D10" s="152"/>
      <c r="E10" s="152"/>
      <c r="F10" s="152"/>
      <c r="G10" s="167"/>
      <c r="H10" s="152"/>
      <c r="I10" s="152"/>
      <c r="J10" s="152"/>
      <c r="K10" s="152"/>
      <c r="L10" s="152"/>
      <c r="M10" s="152"/>
      <c r="N10" s="152"/>
      <c r="O10" s="120"/>
      <c r="P10" s="241"/>
    </row>
    <row r="11" spans="2:19" ht="15" customHeight="1">
      <c r="B11" s="120"/>
      <c r="C11" s="120"/>
      <c r="D11" s="168"/>
      <c r="E11" s="168"/>
      <c r="F11" s="168"/>
      <c r="G11" s="169"/>
      <c r="H11" s="168"/>
      <c r="I11" s="168"/>
      <c r="J11" s="168"/>
      <c r="K11" s="168"/>
      <c r="L11" s="168"/>
      <c r="M11" s="168"/>
      <c r="N11" s="168"/>
      <c r="O11" s="120"/>
      <c r="P11" s="393">
        <f>+H13-G13</f>
        <v>1202756</v>
      </c>
      <c r="Q11" s="387"/>
      <c r="R11" s="387"/>
      <c r="S11" s="387"/>
    </row>
    <row r="12" spans="2:19" ht="13.5" customHeight="1">
      <c r="B12" s="120"/>
      <c r="C12" s="120"/>
      <c r="D12" s="170" t="s">
        <v>176</v>
      </c>
      <c r="E12" s="170"/>
      <c r="F12" s="170"/>
      <c r="G12" s="171" t="s">
        <v>177</v>
      </c>
      <c r="H12" s="172" t="s">
        <v>178</v>
      </c>
      <c r="I12" s="173" t="s">
        <v>179</v>
      </c>
      <c r="J12" s="172" t="s">
        <v>180</v>
      </c>
      <c r="K12" s="172" t="s">
        <v>181</v>
      </c>
      <c r="L12" s="174" t="s">
        <v>194</v>
      </c>
      <c r="M12" s="168"/>
      <c r="N12" s="168"/>
      <c r="O12" s="120"/>
      <c r="P12" s="241"/>
      <c r="Q12" s="387"/>
      <c r="R12" s="387"/>
      <c r="S12" s="387"/>
    </row>
    <row r="13" spans="2:19" ht="18" customHeight="1" thickBot="1">
      <c r="B13" s="120"/>
      <c r="C13" s="120"/>
      <c r="D13" s="170"/>
      <c r="E13" s="170"/>
      <c r="F13" s="203" t="s">
        <v>182</v>
      </c>
      <c r="G13" s="414">
        <v>671616116</v>
      </c>
      <c r="H13" s="414">
        <v>672818872</v>
      </c>
      <c r="I13" s="200">
        <f t="shared" ref="I13:I23" si="0">+H13/$H$13</f>
        <v>1</v>
      </c>
      <c r="J13" s="410">
        <v>6853585</v>
      </c>
      <c r="K13" s="345">
        <f>+J13/G13</f>
        <v>1.020461665038425E-2</v>
      </c>
      <c r="L13" s="200">
        <f t="shared" ref="L13:L29" si="1">+H13/G13</f>
        <v>1.0017908385033452</v>
      </c>
      <c r="M13" s="677" t="s">
        <v>183</v>
      </c>
      <c r="N13" s="677"/>
      <c r="O13" s="394"/>
      <c r="P13" s="541"/>
      <c r="Q13" s="387"/>
      <c r="R13" s="387"/>
      <c r="S13" s="387"/>
    </row>
    <row r="14" spans="2:19" ht="17.25" customHeight="1">
      <c r="B14" s="120"/>
      <c r="C14" s="120"/>
      <c r="D14" s="170"/>
      <c r="E14" s="687" t="s">
        <v>213</v>
      </c>
      <c r="F14" s="468" t="s">
        <v>258</v>
      </c>
      <c r="G14" s="444">
        <v>102590201</v>
      </c>
      <c r="H14" s="444">
        <v>102846777</v>
      </c>
      <c r="I14" s="445">
        <f>+H14/$H$13</f>
        <v>0.15285953067023958</v>
      </c>
      <c r="J14" s="458">
        <v>1114377</v>
      </c>
      <c r="K14" s="446">
        <f>+J14/H14</f>
        <v>1.0835312807128608E-2</v>
      </c>
      <c r="L14" s="497">
        <f t="shared" si="1"/>
        <v>1.002500979601356</v>
      </c>
      <c r="M14" s="688" t="s">
        <v>213</v>
      </c>
      <c r="N14" s="395">
        <f>+H13-G13</f>
        <v>1202756</v>
      </c>
      <c r="O14" s="394"/>
      <c r="P14" s="788"/>
      <c r="Q14" s="387"/>
      <c r="R14" s="387"/>
      <c r="S14" s="387"/>
    </row>
    <row r="15" spans="2:19" ht="17.25" customHeight="1">
      <c r="B15" s="120"/>
      <c r="C15" s="120"/>
      <c r="D15" s="170"/>
      <c r="E15" s="687"/>
      <c r="F15" s="469" t="s">
        <v>232</v>
      </c>
      <c r="G15" s="243">
        <v>4570310</v>
      </c>
      <c r="H15" s="243">
        <v>4579631</v>
      </c>
      <c r="I15" s="200">
        <f t="shared" si="0"/>
        <v>6.8066327961145536E-3</v>
      </c>
      <c r="J15" s="242">
        <v>50919</v>
      </c>
      <c r="K15" s="228">
        <f>+J15/G15</f>
        <v>1.1141257376414292E-2</v>
      </c>
      <c r="L15" s="487">
        <f t="shared" si="1"/>
        <v>1.002039467782273</v>
      </c>
      <c r="M15" s="688"/>
      <c r="N15" s="400" t="s">
        <v>205</v>
      </c>
      <c r="O15" s="394"/>
      <c r="P15" s="788"/>
      <c r="Q15" s="240"/>
      <c r="R15" s="387"/>
      <c r="S15" s="387"/>
    </row>
    <row r="16" spans="2:19" ht="17.25" customHeight="1">
      <c r="B16" s="120"/>
      <c r="C16" s="120"/>
      <c r="D16" s="170"/>
      <c r="E16" s="687"/>
      <c r="F16" s="498" t="s">
        <v>260</v>
      </c>
      <c r="G16" s="242">
        <v>7381305</v>
      </c>
      <c r="H16" s="242">
        <v>7400848</v>
      </c>
      <c r="I16" s="200">
        <f t="shared" si="0"/>
        <v>1.0999762800945929E-2</v>
      </c>
      <c r="J16" s="202">
        <v>332580</v>
      </c>
      <c r="K16" s="485">
        <f t="shared" ref="K16:K23" si="2">+J16/H16</f>
        <v>4.4938093580627517E-2</v>
      </c>
      <c r="L16" s="487">
        <f t="shared" si="1"/>
        <v>1.002647634801705</v>
      </c>
      <c r="M16" s="396"/>
      <c r="N16" s="396"/>
      <c r="O16" s="394"/>
      <c r="P16" s="484"/>
      <c r="Q16" s="241"/>
      <c r="R16" s="387"/>
      <c r="S16" s="387"/>
    </row>
    <row r="17" spans="2:19" ht="17.25" customHeight="1">
      <c r="B17" s="120"/>
      <c r="C17" s="120"/>
      <c r="D17" s="170"/>
      <c r="E17" s="170"/>
      <c r="F17" s="498" t="s">
        <v>264</v>
      </c>
      <c r="G17" s="242">
        <v>36866283</v>
      </c>
      <c r="H17" s="242">
        <v>36932532</v>
      </c>
      <c r="I17" s="200">
        <f t="shared" si="0"/>
        <v>5.4892235543595159E-2</v>
      </c>
      <c r="J17" s="202">
        <v>697674</v>
      </c>
      <c r="K17" s="470">
        <f t="shared" si="2"/>
        <v>1.8890500115183003E-2</v>
      </c>
      <c r="L17" s="487">
        <f t="shared" si="1"/>
        <v>1.0017970078513203</v>
      </c>
      <c r="M17" s="396"/>
      <c r="N17" s="396"/>
      <c r="O17" s="394"/>
      <c r="P17" s="788"/>
      <c r="Q17" s="555"/>
      <c r="R17" s="387"/>
      <c r="S17" s="387"/>
    </row>
    <row r="18" spans="2:19" ht="17.25" customHeight="1">
      <c r="B18" s="120"/>
      <c r="C18" s="120"/>
      <c r="D18" s="170"/>
      <c r="E18" s="687" t="s">
        <v>261</v>
      </c>
      <c r="F18" s="469" t="s">
        <v>184</v>
      </c>
      <c r="G18" s="486">
        <v>10037135</v>
      </c>
      <c r="H18" s="486">
        <v>10040329</v>
      </c>
      <c r="I18" s="200">
        <f>+H18/H13</f>
        <v>1.4922781476319825E-2</v>
      </c>
      <c r="J18" s="202">
        <v>130437</v>
      </c>
      <c r="K18" s="228">
        <f t="shared" si="2"/>
        <v>1.2991307356561722E-2</v>
      </c>
      <c r="L18" s="487">
        <f t="shared" si="1"/>
        <v>1.0003182182963566</v>
      </c>
      <c r="M18" s="396"/>
      <c r="N18" s="413"/>
      <c r="O18" s="394"/>
      <c r="P18" s="788"/>
      <c r="Q18" s="240"/>
      <c r="R18" s="387"/>
      <c r="S18" s="387"/>
    </row>
    <row r="19" spans="2:19" ht="17.25" customHeight="1">
      <c r="B19" s="120"/>
      <c r="C19" s="120"/>
      <c r="D19" s="170"/>
      <c r="E19" s="687"/>
      <c r="F19" s="464" t="s">
        <v>251</v>
      </c>
      <c r="G19" s="242">
        <v>5126657</v>
      </c>
      <c r="H19" s="242">
        <v>5137305</v>
      </c>
      <c r="I19" s="200">
        <f t="shared" si="0"/>
        <v>7.6354948022325985E-3</v>
      </c>
      <c r="J19" s="202">
        <v>63985</v>
      </c>
      <c r="K19" s="228">
        <f t="shared" si="2"/>
        <v>1.2454973960082183E-2</v>
      </c>
      <c r="L19" s="487">
        <f t="shared" si="1"/>
        <v>1.0020769870112238</v>
      </c>
      <c r="M19" s="396"/>
      <c r="N19" s="396"/>
      <c r="O19" s="394"/>
      <c r="P19" s="788"/>
      <c r="Q19" s="241"/>
      <c r="R19" s="387"/>
      <c r="S19" s="387"/>
    </row>
    <row r="20" spans="2:19" ht="17.25" customHeight="1">
      <c r="B20" s="120"/>
      <c r="C20" s="120"/>
      <c r="D20" s="170"/>
      <c r="E20" s="687"/>
      <c r="F20" s="465" t="s">
        <v>252</v>
      </c>
      <c r="G20" s="242">
        <v>4056701</v>
      </c>
      <c r="H20" s="242">
        <v>4057211</v>
      </c>
      <c r="I20" s="200">
        <f t="shared" si="0"/>
        <v>6.0301682500962907E-3</v>
      </c>
      <c r="J20" s="202">
        <v>102595</v>
      </c>
      <c r="K20" s="476">
        <f t="shared" si="2"/>
        <v>2.5287075283982025E-2</v>
      </c>
      <c r="L20" s="487">
        <f t="shared" si="1"/>
        <v>1.0001257179170957</v>
      </c>
      <c r="M20" s="396"/>
      <c r="N20" s="396"/>
      <c r="O20" s="394"/>
      <c r="P20" s="788"/>
      <c r="Q20" s="388"/>
      <c r="R20" s="387"/>
      <c r="S20" s="387"/>
    </row>
    <row r="21" spans="2:19" ht="17.25" customHeight="1">
      <c r="B21" s="120"/>
      <c r="C21" s="120"/>
      <c r="D21" s="170"/>
      <c r="E21" s="687"/>
      <c r="F21" s="464" t="s">
        <v>253</v>
      </c>
      <c r="G21" s="243">
        <v>17042722</v>
      </c>
      <c r="H21" s="243">
        <v>17042722</v>
      </c>
      <c r="I21" s="200">
        <f t="shared" si="0"/>
        <v>2.5330326941245488E-2</v>
      </c>
      <c r="J21" s="460">
        <v>101492</v>
      </c>
      <c r="K21" s="228">
        <f t="shared" si="2"/>
        <v>5.9551519997803164E-3</v>
      </c>
      <c r="L21" s="487">
        <f t="shared" si="1"/>
        <v>1</v>
      </c>
      <c r="M21" s="396"/>
      <c r="N21" s="396"/>
      <c r="O21" s="394"/>
      <c r="P21" s="788"/>
      <c r="Q21" s="240"/>
      <c r="R21" s="387"/>
      <c r="S21" s="387"/>
    </row>
    <row r="22" spans="2:19" ht="17.25" customHeight="1">
      <c r="B22" s="120"/>
      <c r="C22" s="120"/>
      <c r="D22" s="170"/>
      <c r="E22" s="687"/>
      <c r="F22" s="464" t="s">
        <v>254</v>
      </c>
      <c r="G22" s="447">
        <v>7564663</v>
      </c>
      <c r="H22" s="447">
        <v>7565367</v>
      </c>
      <c r="I22" s="200">
        <f t="shared" si="0"/>
        <v>1.1244284776839612E-2</v>
      </c>
      <c r="J22" s="202">
        <v>144779</v>
      </c>
      <c r="K22" s="470">
        <f>+J22/H22</f>
        <v>1.9137075570821612E-2</v>
      </c>
      <c r="L22" s="487">
        <f t="shared" si="1"/>
        <v>1.0000930642911654</v>
      </c>
      <c r="M22" s="789" t="s">
        <v>297</v>
      </c>
      <c r="N22" s="684"/>
      <c r="O22" s="394"/>
      <c r="P22" s="788"/>
      <c r="Q22" s="241"/>
      <c r="R22" s="387"/>
      <c r="S22" s="387"/>
    </row>
    <row r="23" spans="2:19" ht="17.25" customHeight="1">
      <c r="B23" s="120"/>
      <c r="C23" s="120"/>
      <c r="D23" s="170"/>
      <c r="E23" s="687"/>
      <c r="F23" s="464" t="s">
        <v>255</v>
      </c>
      <c r="G23" s="447">
        <v>44684475</v>
      </c>
      <c r="H23" s="447">
        <v>44685219</v>
      </c>
      <c r="I23" s="200">
        <f t="shared" si="0"/>
        <v>6.641493106037609E-2</v>
      </c>
      <c r="J23" s="448">
        <v>530750</v>
      </c>
      <c r="K23" s="228">
        <f t="shared" si="2"/>
        <v>1.1877529345889521E-2</v>
      </c>
      <c r="L23" s="487">
        <f t="shared" si="1"/>
        <v>1.0000166500781311</v>
      </c>
      <c r="M23" s="396"/>
      <c r="N23" s="396"/>
      <c r="O23" s="394"/>
      <c r="P23" s="788"/>
      <c r="Q23" s="388"/>
      <c r="R23" s="387"/>
      <c r="S23" s="387"/>
    </row>
    <row r="24" spans="2:19" ht="17.25" customHeight="1">
      <c r="B24" s="120"/>
      <c r="C24" s="120"/>
      <c r="D24" s="170"/>
      <c r="E24" s="687"/>
      <c r="F24" s="466" t="s">
        <v>256</v>
      </c>
      <c r="G24" s="461">
        <v>1576343</v>
      </c>
      <c r="H24" s="461">
        <v>1576464</v>
      </c>
      <c r="I24" s="200">
        <f>+G24/$H$13</f>
        <v>2.3428935566480367E-3</v>
      </c>
      <c r="J24" s="462">
        <v>30640</v>
      </c>
      <c r="K24" s="470">
        <f>+J24/G24</f>
        <v>1.9437394018941311E-2</v>
      </c>
      <c r="L24" s="487">
        <f t="shared" si="1"/>
        <v>1.0000767599437432</v>
      </c>
      <c r="M24" s="396"/>
      <c r="N24" s="160"/>
      <c r="O24" s="394"/>
      <c r="P24" s="788"/>
      <c r="Q24" s="240"/>
      <c r="R24" s="387"/>
      <c r="S24" s="387"/>
    </row>
    <row r="25" spans="2:19" ht="17.25" customHeight="1">
      <c r="B25" s="120"/>
      <c r="C25" s="120"/>
      <c r="D25" s="170"/>
      <c r="E25" s="687"/>
      <c r="F25" s="467" t="s">
        <v>259</v>
      </c>
      <c r="G25" s="346">
        <v>21677861</v>
      </c>
      <c r="H25" s="346">
        <v>21750311</v>
      </c>
      <c r="I25" s="200">
        <f t="shared" ref="I25:I29" si="3">+H25/$H$13</f>
        <v>3.232714167981899E-2</v>
      </c>
      <c r="J25" s="202">
        <v>387560</v>
      </c>
      <c r="K25" s="470">
        <f t="shared" ref="K25:K29" si="4">+J25/H25</f>
        <v>1.7818595789274003E-2</v>
      </c>
      <c r="L25" s="487">
        <f t="shared" si="1"/>
        <v>1.0033421194092904</v>
      </c>
      <c r="M25" s="685" t="s">
        <v>205</v>
      </c>
      <c r="N25" s="685"/>
      <c r="O25" s="394"/>
      <c r="P25" s="788"/>
      <c r="Q25" s="241"/>
      <c r="R25" s="387"/>
      <c r="S25" s="387"/>
    </row>
    <row r="26" spans="2:19" ht="17.25" customHeight="1">
      <c r="B26" s="120"/>
      <c r="C26" s="120"/>
      <c r="D26" s="170"/>
      <c r="E26" s="687"/>
      <c r="F26" s="494" t="s">
        <v>257</v>
      </c>
      <c r="G26" s="346">
        <v>13740531</v>
      </c>
      <c r="H26" s="346">
        <v>13748918</v>
      </c>
      <c r="I26" s="200">
        <f t="shared" si="3"/>
        <v>2.0434798386570821E-2</v>
      </c>
      <c r="J26" s="202">
        <v>118976</v>
      </c>
      <c r="K26" s="228">
        <f t="shared" si="4"/>
        <v>8.6534809502827794E-3</v>
      </c>
      <c r="L26" s="487">
        <f t="shared" si="1"/>
        <v>1.000610383980066</v>
      </c>
      <c r="M26" s="396"/>
      <c r="N26" s="396"/>
      <c r="O26" s="394"/>
      <c r="P26" s="788"/>
      <c r="Q26" s="388"/>
      <c r="R26" s="387"/>
      <c r="S26" s="387"/>
    </row>
    <row r="27" spans="2:19" ht="17.25" customHeight="1">
      <c r="B27" s="120"/>
      <c r="C27" s="120"/>
      <c r="D27" s="170"/>
      <c r="E27" s="170"/>
      <c r="F27" s="499" t="s">
        <v>233</v>
      </c>
      <c r="G27" s="346">
        <v>39741331</v>
      </c>
      <c r="H27" s="346">
        <v>39764042</v>
      </c>
      <c r="I27" s="200">
        <f t="shared" si="3"/>
        <v>5.9100663870795822E-2</v>
      </c>
      <c r="J27" s="202">
        <v>165578</v>
      </c>
      <c r="K27" s="228">
        <f t="shared" si="4"/>
        <v>4.1640133062931578E-3</v>
      </c>
      <c r="L27" s="487">
        <f t="shared" si="1"/>
        <v>1.0005714705428461</v>
      </c>
      <c r="M27" s="396"/>
      <c r="N27" s="396"/>
      <c r="O27" s="394"/>
      <c r="P27" s="788"/>
      <c r="Q27" s="240"/>
      <c r="R27" s="387"/>
      <c r="S27" s="387"/>
    </row>
    <row r="28" spans="2:19" ht="22.2" customHeight="1" thickBot="1">
      <c r="B28" s="120"/>
      <c r="C28" s="120"/>
      <c r="D28" s="170"/>
      <c r="E28" s="170"/>
      <c r="F28" s="500" t="s">
        <v>193</v>
      </c>
      <c r="G28" s="459">
        <v>37822577</v>
      </c>
      <c r="H28" s="459">
        <v>37907312</v>
      </c>
      <c r="I28" s="449">
        <f t="shared" si="3"/>
        <v>5.6341035570714494E-2</v>
      </c>
      <c r="J28" s="495">
        <v>166763</v>
      </c>
      <c r="K28" s="463">
        <f t="shared" si="4"/>
        <v>4.3992304176038652E-3</v>
      </c>
      <c r="L28" s="496">
        <f t="shared" si="1"/>
        <v>1.0022403285741213</v>
      </c>
      <c r="M28" s="425"/>
      <c r="N28" s="396"/>
      <c r="O28" s="394"/>
      <c r="P28" s="788"/>
      <c r="Q28" s="241"/>
      <c r="R28" s="387"/>
      <c r="S28" s="387"/>
    </row>
    <row r="29" spans="2:19" ht="22.2" customHeight="1">
      <c r="B29" s="120"/>
      <c r="C29" s="120"/>
      <c r="D29" s="471"/>
      <c r="E29" s="686" t="s">
        <v>262</v>
      </c>
      <c r="F29" s="488" t="s">
        <v>203</v>
      </c>
      <c r="G29" s="489">
        <v>32734388</v>
      </c>
      <c r="H29" s="489">
        <v>32957753</v>
      </c>
      <c r="I29" s="490">
        <f t="shared" si="3"/>
        <v>4.8984584665455105E-2</v>
      </c>
      <c r="J29" s="491">
        <v>70566</v>
      </c>
      <c r="K29" s="492">
        <f t="shared" si="4"/>
        <v>2.1411047045591975E-3</v>
      </c>
      <c r="L29" s="493">
        <f t="shared" si="1"/>
        <v>1.0068235581493077</v>
      </c>
      <c r="M29" s="684" t="s">
        <v>267</v>
      </c>
      <c r="N29" s="684"/>
      <c r="O29" s="394"/>
      <c r="P29" s="788"/>
      <c r="Q29" s="388"/>
      <c r="R29" s="387"/>
      <c r="S29" s="387"/>
    </row>
    <row r="30" spans="2:19" ht="24.6" customHeight="1" thickBot="1">
      <c r="B30" s="125"/>
      <c r="C30" s="120"/>
      <c r="D30" s="225"/>
      <c r="E30" s="686"/>
      <c r="F30" s="542" t="s">
        <v>272</v>
      </c>
      <c r="G30" s="543">
        <v>4903507</v>
      </c>
      <c r="H30" s="543">
        <v>4903517</v>
      </c>
      <c r="I30" s="544">
        <f>+H30/$H$13</f>
        <v>7.2880194121546582E-3</v>
      </c>
      <c r="J30" s="545">
        <v>100922</v>
      </c>
      <c r="K30" s="552">
        <f>+J30/H30</f>
        <v>2.0581554015209898E-2</v>
      </c>
      <c r="L30" s="546">
        <f>+H30/G30</f>
        <v>1.0000020393567297</v>
      </c>
      <c r="M30" s="684"/>
      <c r="N30" s="684"/>
      <c r="O30" s="394"/>
      <c r="P30" s="788"/>
      <c r="Q30" s="240"/>
      <c r="R30" s="387"/>
      <c r="S30" s="387"/>
    </row>
    <row r="31" spans="2:19" ht="17.399999999999999" customHeight="1">
      <c r="B31" s="120"/>
      <c r="C31" s="120"/>
      <c r="D31" s="120"/>
      <c r="E31" s="120"/>
      <c r="F31" s="120"/>
      <c r="G31" s="120"/>
      <c r="H31" s="120"/>
      <c r="I31" s="120"/>
      <c r="J31" s="120"/>
      <c r="K31" s="120"/>
      <c r="L31" s="120"/>
      <c r="M31" s="394"/>
      <c r="N31" s="394"/>
      <c r="O31" s="394"/>
      <c r="P31" s="788"/>
      <c r="Q31" s="241"/>
      <c r="R31" s="387"/>
      <c r="S31" s="387"/>
    </row>
    <row r="32" spans="2:19" ht="21.6" customHeight="1">
      <c r="B32" s="160"/>
      <c r="C32" s="160"/>
      <c r="D32" s="160"/>
      <c r="E32" s="160"/>
      <c r="F32" s="160"/>
      <c r="G32" s="160"/>
      <c r="H32" s="160"/>
      <c r="I32" s="160"/>
      <c r="J32" s="160"/>
      <c r="K32" s="160"/>
      <c r="L32" s="656"/>
      <c r="M32" s="656"/>
      <c r="N32" s="656"/>
      <c r="O32" s="394"/>
      <c r="P32" s="788"/>
      <c r="Q32" s="388"/>
      <c r="R32" s="387"/>
      <c r="S32" s="387"/>
    </row>
    <row r="33" spans="2:19" ht="21.6" customHeight="1">
      <c r="B33" s="160"/>
      <c r="C33" s="160"/>
      <c r="D33" s="160"/>
      <c r="E33" s="160"/>
      <c r="F33" s="160"/>
      <c r="G33" s="160"/>
      <c r="H33" s="160"/>
      <c r="I33" s="160"/>
      <c r="J33" s="160"/>
      <c r="K33" s="160"/>
      <c r="L33" s="656"/>
      <c r="M33" s="656"/>
      <c r="N33" s="656"/>
      <c r="O33" s="394" t="s">
        <v>205</v>
      </c>
      <c r="P33" s="788"/>
      <c r="Q33" s="240"/>
      <c r="R33" s="387"/>
      <c r="S33" s="387"/>
    </row>
    <row r="34" spans="2:19" ht="21.6" customHeight="1">
      <c r="B34" s="160"/>
      <c r="C34" s="160"/>
      <c r="D34" s="160"/>
      <c r="E34" s="160"/>
      <c r="F34" s="160"/>
      <c r="G34" s="160"/>
      <c r="H34" s="160"/>
      <c r="I34" s="160"/>
      <c r="J34" s="160"/>
      <c r="K34" s="160"/>
      <c r="L34" s="656"/>
      <c r="M34" s="656"/>
      <c r="N34" s="656"/>
      <c r="O34" s="397"/>
      <c r="P34" s="788"/>
      <c r="Q34" s="241"/>
      <c r="R34" s="387"/>
      <c r="S34" s="387"/>
    </row>
    <row r="35" spans="2:19" ht="21.6" customHeight="1">
      <c r="B35" s="160"/>
      <c r="C35" s="160"/>
      <c r="D35" s="160"/>
      <c r="E35" s="160"/>
      <c r="F35" s="160"/>
      <c r="G35" s="160"/>
      <c r="H35" s="160"/>
      <c r="I35" s="160"/>
      <c r="J35" s="160"/>
      <c r="K35" s="160"/>
      <c r="L35" s="656"/>
      <c r="M35" s="656"/>
      <c r="N35" s="656"/>
      <c r="O35" s="397"/>
      <c r="P35" s="788"/>
      <c r="Q35" s="388"/>
      <c r="R35" s="387"/>
      <c r="S35" s="387"/>
    </row>
    <row r="36" spans="2:19" ht="21.6" customHeight="1">
      <c r="B36" s="160"/>
      <c r="C36" s="160"/>
      <c r="D36" s="160"/>
      <c r="E36" s="160"/>
      <c r="F36" s="160"/>
      <c r="G36" s="160"/>
      <c r="H36" s="160"/>
      <c r="I36" s="160"/>
      <c r="J36" s="160"/>
      <c r="K36" s="160"/>
      <c r="L36" s="656"/>
      <c r="M36" s="656"/>
      <c r="N36" s="656"/>
      <c r="O36" s="397"/>
      <c r="P36" s="788"/>
      <c r="Q36" s="240"/>
      <c r="R36" s="387"/>
      <c r="S36" s="387"/>
    </row>
    <row r="37" spans="2:19" ht="21.6" customHeight="1">
      <c r="B37" s="381"/>
      <c r="C37" s="160"/>
      <c r="D37" s="160"/>
      <c r="E37" s="160"/>
      <c r="F37" s="160"/>
      <c r="G37" s="160"/>
      <c r="H37" s="160"/>
      <c r="I37" s="160"/>
      <c r="J37" s="160"/>
      <c r="K37" s="160"/>
      <c r="L37" s="656"/>
      <c r="M37" s="656"/>
      <c r="N37" s="656"/>
      <c r="O37" s="397"/>
      <c r="P37" s="788"/>
      <c r="Q37" s="241"/>
      <c r="R37" s="387"/>
      <c r="S37" s="387"/>
    </row>
    <row r="38" spans="2:19" ht="21.6" customHeight="1">
      <c r="B38" s="160"/>
      <c r="C38" s="160"/>
      <c r="D38" s="160"/>
      <c r="E38" s="160"/>
      <c r="F38" s="160"/>
      <c r="G38" s="160"/>
      <c r="H38" s="160"/>
      <c r="I38" s="160"/>
      <c r="J38" s="160"/>
      <c r="K38" s="160"/>
      <c r="L38" s="656"/>
      <c r="M38" s="656"/>
      <c r="N38" s="656"/>
      <c r="O38" s="397"/>
      <c r="P38" s="788"/>
      <c r="Q38" s="388"/>
      <c r="R38" s="387"/>
      <c r="S38" s="387"/>
    </row>
    <row r="39" spans="2:19" ht="21.6" customHeight="1">
      <c r="B39" s="160"/>
      <c r="C39" s="160"/>
      <c r="D39" s="160"/>
      <c r="E39" s="160"/>
      <c r="F39" s="160"/>
      <c r="G39" s="160"/>
      <c r="H39" s="160"/>
      <c r="I39" s="160"/>
      <c r="J39" s="160"/>
      <c r="K39" s="160"/>
      <c r="L39" s="656"/>
      <c r="M39" s="656"/>
      <c r="N39" s="656"/>
      <c r="O39" s="397"/>
      <c r="P39" s="788"/>
      <c r="Q39" s="240"/>
      <c r="R39" s="387"/>
      <c r="S39" s="387"/>
    </row>
    <row r="40" spans="2:19" ht="21.6" customHeight="1">
      <c r="B40" s="160"/>
      <c r="C40" s="160"/>
      <c r="D40" s="160"/>
      <c r="E40" s="160"/>
      <c r="F40" s="160"/>
      <c r="G40" s="160"/>
      <c r="H40" s="160"/>
      <c r="I40" s="160"/>
      <c r="J40" s="160"/>
      <c r="K40" s="160"/>
      <c r="L40" s="656"/>
      <c r="M40" s="656"/>
      <c r="N40" s="656"/>
      <c r="O40" s="397"/>
      <c r="P40" s="788"/>
      <c r="Q40" s="241"/>
      <c r="R40" s="387"/>
      <c r="S40" s="387"/>
    </row>
    <row r="41" spans="2:19" ht="21.6" customHeight="1">
      <c r="B41" s="160"/>
      <c r="C41" s="160"/>
      <c r="D41" s="160"/>
      <c r="E41" s="160"/>
      <c r="F41" s="160"/>
      <c r="G41" s="160"/>
      <c r="H41" s="160"/>
      <c r="I41" s="160"/>
      <c r="J41" s="160"/>
      <c r="K41" s="160"/>
      <c r="L41" s="656"/>
      <c r="M41" s="656"/>
      <c r="N41" s="656"/>
      <c r="O41" s="397"/>
      <c r="P41" s="788"/>
      <c r="Q41" s="388"/>
      <c r="R41" s="387"/>
      <c r="S41" s="387"/>
    </row>
    <row r="42" spans="2:19" ht="21.6" customHeight="1">
      <c r="B42" s="160"/>
      <c r="C42" s="160"/>
      <c r="D42" s="160"/>
      <c r="E42" s="160"/>
      <c r="F42" s="160"/>
      <c r="G42" s="160"/>
      <c r="H42" s="160"/>
      <c r="I42" s="160"/>
      <c r="J42" s="160"/>
      <c r="K42" s="160"/>
      <c r="L42" s="656"/>
      <c r="M42" s="656"/>
      <c r="N42" s="656"/>
      <c r="O42" s="397"/>
      <c r="P42" s="788"/>
      <c r="Q42" s="240"/>
      <c r="R42" s="387"/>
      <c r="S42" s="387"/>
    </row>
    <row r="43" spans="2:19" ht="21.6" customHeight="1">
      <c r="B43" s="120"/>
      <c r="C43" s="120"/>
      <c r="D43" s="120"/>
      <c r="E43" s="120"/>
      <c r="F43" s="120"/>
      <c r="G43" s="120"/>
      <c r="H43" s="120"/>
      <c r="I43" s="120"/>
      <c r="J43" s="120" t="s">
        <v>243</v>
      </c>
      <c r="K43" s="120"/>
      <c r="L43" s="656"/>
      <c r="M43" s="656"/>
      <c r="N43" s="656"/>
      <c r="O43" s="397"/>
      <c r="P43" s="788"/>
      <c r="Q43" s="241"/>
      <c r="R43" s="387"/>
      <c r="S43" s="387"/>
    </row>
    <row r="44" spans="2:19" ht="21.6" customHeight="1">
      <c r="B44" s="120"/>
      <c r="C44" s="120"/>
      <c r="D44" s="120"/>
      <c r="E44" s="120"/>
      <c r="F44" s="120"/>
      <c r="G44" s="120"/>
      <c r="H44" s="120"/>
      <c r="I44" s="120"/>
      <c r="J44" s="120"/>
      <c r="K44" s="120"/>
      <c r="L44" s="656"/>
      <c r="M44" s="656"/>
      <c r="N44" s="656"/>
      <c r="O44" s="397"/>
      <c r="P44" s="788"/>
      <c r="Q44" s="388"/>
      <c r="R44" s="387"/>
      <c r="S44" s="387"/>
    </row>
    <row r="45" spans="2:19" ht="32.4">
      <c r="B45" s="653" t="s">
        <v>185</v>
      </c>
      <c r="C45" s="653"/>
      <c r="D45" s="653"/>
      <c r="E45" s="653"/>
      <c r="F45" s="653"/>
      <c r="G45" s="653"/>
      <c r="H45" s="653"/>
      <c r="I45" s="131"/>
      <c r="J45" s="130"/>
      <c r="K45" s="120"/>
      <c r="L45" s="120"/>
      <c r="M45" s="120"/>
      <c r="N45" s="120"/>
      <c r="O45" s="120"/>
      <c r="P45" s="788"/>
      <c r="Q45" s="241"/>
    </row>
    <row r="46" spans="2:19" ht="18">
      <c r="B46" s="161" t="s">
        <v>138</v>
      </c>
      <c r="C46" s="120"/>
      <c r="D46" s="120"/>
      <c r="E46" s="120"/>
      <c r="F46" s="120"/>
      <c r="G46" s="120"/>
      <c r="H46" s="120"/>
      <c r="I46" s="120"/>
      <c r="J46" s="120"/>
      <c r="K46" s="120"/>
      <c r="L46" s="120"/>
      <c r="M46" s="120"/>
      <c r="N46" s="120"/>
      <c r="O46" s="120"/>
      <c r="P46" s="788"/>
      <c r="Q46" s="388"/>
    </row>
    <row r="47" spans="2:19" ht="18">
      <c r="B47" s="654" t="s">
        <v>139</v>
      </c>
      <c r="C47" s="654"/>
      <c r="D47" s="654"/>
      <c r="E47" s="654"/>
      <c r="F47" s="654"/>
      <c r="G47" s="654"/>
      <c r="H47" s="654"/>
      <c r="I47" s="654"/>
      <c r="J47" s="654"/>
      <c r="K47" s="654"/>
      <c r="L47" s="654"/>
      <c r="M47" s="654"/>
      <c r="N47" s="120"/>
      <c r="O47" s="120"/>
      <c r="P47" s="788"/>
    </row>
    <row r="48" spans="2:19" ht="18">
      <c r="B48" s="655" t="s">
        <v>140</v>
      </c>
      <c r="C48" s="655"/>
      <c r="D48" s="655"/>
      <c r="E48" s="655"/>
      <c r="F48" s="655"/>
      <c r="G48" s="655"/>
      <c r="H48" s="655"/>
      <c r="I48" s="655"/>
      <c r="J48" s="655"/>
      <c r="K48" s="655"/>
      <c r="L48" s="655"/>
      <c r="M48" s="655"/>
      <c r="N48" s="120"/>
      <c r="O48" s="120"/>
      <c r="P48" s="788"/>
    </row>
    <row r="49" spans="2:16" ht="22.5" customHeight="1">
      <c r="B49" s="661" t="s">
        <v>200</v>
      </c>
      <c r="C49" s="662"/>
      <c r="D49" s="662"/>
      <c r="E49" s="662"/>
      <c r="F49" s="662"/>
      <c r="G49" s="662"/>
      <c r="H49" s="662"/>
      <c r="I49" s="662"/>
      <c r="J49" s="662"/>
      <c r="K49" s="662"/>
      <c r="L49" s="662"/>
      <c r="M49" s="663"/>
      <c r="N49" s="657" t="s">
        <v>186</v>
      </c>
      <c r="O49" s="120"/>
      <c r="P49" s="788"/>
    </row>
    <row r="50" spans="2:16" ht="22.5" customHeight="1">
      <c r="B50" s="188" t="s">
        <v>206</v>
      </c>
      <c r="C50" s="186"/>
      <c r="D50" s="186"/>
      <c r="E50" s="186"/>
      <c r="F50" s="186"/>
      <c r="G50" s="186"/>
      <c r="H50" s="186"/>
      <c r="I50" s="186"/>
      <c r="J50" s="186"/>
      <c r="K50" s="186"/>
      <c r="L50" s="186"/>
      <c r="M50" s="187"/>
      <c r="N50" s="657"/>
      <c r="O50" s="120"/>
      <c r="P50" s="788"/>
    </row>
    <row r="51" spans="2:16" ht="18">
      <c r="B51" s="654" t="s">
        <v>196</v>
      </c>
      <c r="C51" s="654"/>
      <c r="D51" s="654"/>
      <c r="E51" s="654"/>
      <c r="F51" s="654"/>
      <c r="G51" s="654"/>
      <c r="H51" s="654"/>
      <c r="I51" s="654"/>
      <c r="J51" s="654"/>
      <c r="K51" s="654"/>
      <c r="L51" s="654"/>
      <c r="M51" s="654"/>
      <c r="N51" s="657"/>
      <c r="O51" s="120"/>
      <c r="P51" s="788"/>
    </row>
    <row r="52" spans="2:16" ht="18">
      <c r="B52" s="655" t="s">
        <v>197</v>
      </c>
      <c r="C52" s="655"/>
      <c r="D52" s="655"/>
      <c r="E52" s="655"/>
      <c r="F52" s="655"/>
      <c r="G52" s="655"/>
      <c r="H52" s="655"/>
      <c r="I52" s="655"/>
      <c r="J52" s="655"/>
      <c r="K52" s="655"/>
      <c r="L52" s="655"/>
      <c r="M52" s="655"/>
      <c r="N52" s="657"/>
      <c r="O52" s="120"/>
      <c r="P52" s="788"/>
    </row>
    <row r="53" spans="2:16" ht="18">
      <c r="B53" s="654" t="s">
        <v>198</v>
      </c>
      <c r="C53" s="654"/>
      <c r="D53" s="654"/>
      <c r="E53" s="654"/>
      <c r="F53" s="654"/>
      <c r="G53" s="654"/>
      <c r="H53" s="654"/>
      <c r="I53" s="654"/>
      <c r="J53" s="654"/>
      <c r="K53" s="654"/>
      <c r="L53" s="654"/>
      <c r="M53" s="654"/>
      <c r="N53" s="657"/>
      <c r="O53" s="120"/>
      <c r="P53" s="788"/>
    </row>
    <row r="54" spans="2:16" ht="18">
      <c r="B54" s="654" t="s">
        <v>199</v>
      </c>
      <c r="C54" s="654"/>
      <c r="D54" s="654"/>
      <c r="E54" s="654"/>
      <c r="F54" s="654"/>
      <c r="G54" s="654"/>
      <c r="H54" s="654"/>
      <c r="I54" s="654"/>
      <c r="J54" s="654"/>
      <c r="K54" s="654"/>
      <c r="L54" s="654"/>
      <c r="M54" s="654"/>
      <c r="N54" s="657"/>
      <c r="O54" s="120"/>
      <c r="P54" s="788"/>
    </row>
    <row r="55" spans="2:16" ht="18">
      <c r="B55" s="133"/>
      <c r="M55" s="120"/>
      <c r="N55" s="657"/>
      <c r="O55" s="120"/>
      <c r="P55" s="788"/>
    </row>
    <row r="56" spans="2:16" ht="17.25" customHeight="1">
      <c r="B56" s="658" t="s">
        <v>141</v>
      </c>
      <c r="C56" s="659"/>
      <c r="D56" s="659"/>
      <c r="E56" s="659"/>
      <c r="F56" s="659"/>
      <c r="G56" s="659"/>
      <c r="H56" s="659"/>
      <c r="I56" s="659"/>
      <c r="J56" s="659"/>
      <c r="K56" s="659"/>
      <c r="L56" s="659"/>
      <c r="M56" s="660"/>
      <c r="N56" s="657"/>
      <c r="O56" s="120"/>
      <c r="P56" s="788"/>
    </row>
    <row r="57" spans="2:16" ht="17.25" customHeight="1">
      <c r="B57" s="658" t="s">
        <v>142</v>
      </c>
      <c r="C57" s="659"/>
      <c r="D57" s="659"/>
      <c r="E57" s="659"/>
      <c r="F57" s="659"/>
      <c r="G57" s="659"/>
      <c r="H57" s="659"/>
      <c r="I57" s="659"/>
      <c r="J57" s="659"/>
      <c r="K57" s="659"/>
      <c r="L57" s="659"/>
      <c r="M57" s="660"/>
      <c r="N57" s="657"/>
      <c r="O57" s="120"/>
      <c r="P57" s="788"/>
    </row>
    <row r="58" spans="2:16" ht="17.25" customHeight="1">
      <c r="B58" s="658" t="s">
        <v>143</v>
      </c>
      <c r="C58" s="659"/>
      <c r="D58" s="659"/>
      <c r="E58" s="659"/>
      <c r="F58" s="659"/>
      <c r="G58" s="659"/>
      <c r="H58" s="659"/>
      <c r="I58" s="659"/>
      <c r="J58" s="659"/>
      <c r="K58" s="659"/>
      <c r="L58" s="659"/>
      <c r="M58" s="660"/>
      <c r="N58" s="657"/>
      <c r="O58" s="120"/>
      <c r="P58" s="788"/>
    </row>
    <row r="59" spans="2:16" ht="18">
      <c r="B59" s="658" t="s">
        <v>144</v>
      </c>
      <c r="C59" s="659"/>
      <c r="D59" s="659"/>
      <c r="E59" s="659"/>
      <c r="F59" s="659"/>
      <c r="G59" s="659"/>
      <c r="H59" s="659"/>
      <c r="I59" s="659"/>
      <c r="J59" s="659"/>
      <c r="K59" s="659"/>
      <c r="L59" s="659"/>
      <c r="M59" s="660"/>
      <c r="N59" s="657"/>
      <c r="O59" s="120"/>
      <c r="P59" s="788"/>
    </row>
    <row r="60" spans="2:16" ht="18">
      <c r="B60" s="658" t="s">
        <v>145</v>
      </c>
      <c r="C60" s="659"/>
      <c r="D60" s="659"/>
      <c r="E60" s="659"/>
      <c r="F60" s="659"/>
      <c r="G60" s="659"/>
      <c r="H60" s="659"/>
      <c r="I60" s="659"/>
      <c r="J60" s="659"/>
      <c r="K60" s="659"/>
      <c r="L60" s="659"/>
      <c r="M60" s="660"/>
      <c r="N60" s="657"/>
      <c r="O60" s="120"/>
      <c r="P60" s="788"/>
    </row>
    <row r="61" spans="2:16" ht="18">
      <c r="B61" s="664" t="s">
        <v>146</v>
      </c>
      <c r="C61" s="665"/>
      <c r="D61" s="665"/>
      <c r="E61" s="665"/>
      <c r="F61" s="665"/>
      <c r="G61" s="665"/>
      <c r="H61" s="665"/>
      <c r="I61" s="665"/>
      <c r="J61" s="665"/>
      <c r="K61" s="665"/>
      <c r="L61" s="665"/>
      <c r="M61" s="666"/>
      <c r="N61" s="120"/>
      <c r="O61" s="120"/>
      <c r="P61" s="788"/>
    </row>
    <row r="62" spans="2:16" ht="18">
      <c r="B62" s="667" t="s">
        <v>147</v>
      </c>
      <c r="C62" s="668"/>
      <c r="D62" s="668"/>
      <c r="E62" s="668"/>
      <c r="F62" s="668"/>
      <c r="G62" s="668"/>
      <c r="H62" s="668"/>
      <c r="I62" s="668"/>
      <c r="J62" s="668"/>
      <c r="K62" s="668"/>
      <c r="L62" s="668"/>
      <c r="M62" s="669"/>
      <c r="N62" s="120"/>
      <c r="O62" s="120"/>
      <c r="P62" s="788"/>
    </row>
    <row r="63" spans="2:16" ht="18">
      <c r="B63" s="658" t="s">
        <v>204</v>
      </c>
      <c r="C63" s="659"/>
      <c r="D63" s="659"/>
      <c r="E63" s="659"/>
      <c r="F63" s="659"/>
      <c r="G63" s="659"/>
      <c r="H63" s="659"/>
      <c r="I63" s="659"/>
      <c r="J63" s="659"/>
      <c r="K63" s="659"/>
      <c r="L63" s="659"/>
      <c r="M63" s="660"/>
      <c r="N63" s="120"/>
      <c r="O63" s="120"/>
      <c r="P63" s="788"/>
    </row>
    <row r="64" spans="2:16" ht="18">
      <c r="B64" s="133"/>
      <c r="M64" s="120"/>
      <c r="N64" s="120"/>
      <c r="O64" s="120"/>
      <c r="P64" s="788"/>
    </row>
    <row r="65" spans="1:16" ht="18.600000000000001" thickBot="1">
      <c r="B65" s="133"/>
      <c r="M65" s="120"/>
      <c r="N65" s="120"/>
      <c r="O65" s="120"/>
      <c r="P65" s="788"/>
    </row>
    <row r="66" spans="1:16" ht="20.25" customHeight="1">
      <c r="B66" s="670" t="s">
        <v>148</v>
      </c>
      <c r="C66" s="670" t="s">
        <v>149</v>
      </c>
      <c r="D66" s="670" t="s">
        <v>150</v>
      </c>
      <c r="E66" s="670" t="s">
        <v>151</v>
      </c>
      <c r="F66" s="134" t="s">
        <v>152</v>
      </c>
      <c r="G66" s="154" t="s">
        <v>212</v>
      </c>
      <c r="H66" s="672" t="s">
        <v>211</v>
      </c>
      <c r="I66" s="672" t="s">
        <v>154</v>
      </c>
      <c r="J66" s="672" t="s">
        <v>155</v>
      </c>
      <c r="K66" s="672" t="s">
        <v>187</v>
      </c>
      <c r="L66" s="670" t="s">
        <v>156</v>
      </c>
      <c r="M66" s="670" t="s">
        <v>207</v>
      </c>
      <c r="N66" s="120"/>
      <c r="O66" s="120"/>
      <c r="P66" s="788"/>
    </row>
    <row r="67" spans="1:16" ht="18.600000000000001" thickBot="1">
      <c r="B67" s="671"/>
      <c r="C67" s="671"/>
      <c r="D67" s="671"/>
      <c r="E67" s="671"/>
      <c r="F67" s="135" t="s">
        <v>153</v>
      </c>
      <c r="G67" s="155"/>
      <c r="H67" s="673"/>
      <c r="I67" s="673"/>
      <c r="J67" s="673"/>
      <c r="K67" s="673"/>
      <c r="L67" s="671"/>
      <c r="M67" s="671"/>
      <c r="N67" s="120"/>
      <c r="O67" s="120"/>
      <c r="P67" s="788"/>
    </row>
    <row r="68" spans="1:16" ht="18.600000000000001" thickBot="1">
      <c r="B68" s="136">
        <v>1</v>
      </c>
      <c r="C68" s="137" t="s">
        <v>157</v>
      </c>
      <c r="D68" s="138"/>
      <c r="E68" s="138"/>
      <c r="F68" s="138"/>
      <c r="G68" s="156"/>
      <c r="H68" s="138"/>
      <c r="I68" s="138"/>
      <c r="J68" s="138"/>
      <c r="K68" s="139" t="s">
        <v>157</v>
      </c>
      <c r="L68" s="138"/>
      <c r="M68" s="138"/>
      <c r="N68" s="120"/>
      <c r="O68" s="120"/>
      <c r="P68" s="555"/>
    </row>
    <row r="69" spans="1:16" ht="18.600000000000001" thickBot="1">
      <c r="A69" s="148" t="s">
        <v>29</v>
      </c>
      <c r="B69" s="149">
        <v>2</v>
      </c>
      <c r="C69" s="150" t="s">
        <v>157</v>
      </c>
      <c r="D69" s="151" t="s">
        <v>157</v>
      </c>
      <c r="E69" s="151" t="s">
        <v>157</v>
      </c>
      <c r="F69" s="151" t="s">
        <v>188</v>
      </c>
      <c r="G69" s="156"/>
      <c r="H69" s="138"/>
      <c r="I69" s="138"/>
      <c r="J69" s="151" t="s">
        <v>189</v>
      </c>
      <c r="K69" s="151" t="s">
        <v>157</v>
      </c>
      <c r="L69" s="138"/>
      <c r="M69" s="138"/>
      <c r="N69" s="120" t="s">
        <v>190</v>
      </c>
      <c r="O69" s="120"/>
      <c r="P69" s="555"/>
    </row>
    <row r="70" spans="1:16" ht="18.600000000000001" thickBot="1">
      <c r="A70" s="148" t="s">
        <v>21</v>
      </c>
      <c r="B70" s="149">
        <v>3</v>
      </c>
      <c r="C70" s="150" t="s">
        <v>157</v>
      </c>
      <c r="D70" s="151" t="s">
        <v>157</v>
      </c>
      <c r="E70" s="151" t="s">
        <v>157</v>
      </c>
      <c r="F70" s="151" t="s">
        <v>157</v>
      </c>
      <c r="G70" s="156"/>
      <c r="H70" s="138"/>
      <c r="I70" s="138"/>
      <c r="J70" s="151" t="s">
        <v>157</v>
      </c>
      <c r="K70" s="151" t="s">
        <v>157</v>
      </c>
      <c r="L70" s="151" t="s">
        <v>157</v>
      </c>
      <c r="M70" s="138"/>
      <c r="N70" s="120"/>
      <c r="O70" s="120"/>
      <c r="P70" s="555"/>
    </row>
    <row r="71" spans="1:16" ht="18.600000000000001" thickBot="1">
      <c r="A71" s="148" t="s">
        <v>191</v>
      </c>
      <c r="B71" s="145">
        <v>4</v>
      </c>
      <c r="C71" s="146" t="s">
        <v>157</v>
      </c>
      <c r="D71" s="147" t="s">
        <v>157</v>
      </c>
      <c r="E71" s="147" t="s">
        <v>157</v>
      </c>
      <c r="F71" s="147" t="s">
        <v>157</v>
      </c>
      <c r="G71" s="147" t="s">
        <v>157</v>
      </c>
      <c r="H71" s="147" t="s">
        <v>157</v>
      </c>
      <c r="I71" s="138" t="s">
        <v>209</v>
      </c>
      <c r="J71" s="147" t="s">
        <v>157</v>
      </c>
      <c r="K71" s="147" t="s">
        <v>157</v>
      </c>
      <c r="L71" s="147" t="s">
        <v>157</v>
      </c>
      <c r="M71" s="147" t="s">
        <v>157</v>
      </c>
      <c r="N71" t="s">
        <v>208</v>
      </c>
      <c r="O71" s="120"/>
      <c r="P71" s="541"/>
    </row>
    <row r="72" spans="1:16" ht="18.600000000000001" thickBot="1">
      <c r="A72" s="148"/>
      <c r="B72" s="149">
        <v>5</v>
      </c>
      <c r="C72" s="150" t="s">
        <v>157</v>
      </c>
      <c r="D72" s="151" t="s">
        <v>157</v>
      </c>
      <c r="E72" s="151" t="s">
        <v>157</v>
      </c>
      <c r="F72" s="151" t="s">
        <v>157</v>
      </c>
      <c r="G72" s="151" t="s">
        <v>157</v>
      </c>
      <c r="H72" s="151" t="s">
        <v>157</v>
      </c>
      <c r="I72" s="151" t="s">
        <v>157</v>
      </c>
      <c r="J72" s="151" t="s">
        <v>157</v>
      </c>
      <c r="K72" s="151" t="s">
        <v>157</v>
      </c>
      <c r="L72" s="151" t="s">
        <v>157</v>
      </c>
      <c r="M72" s="151" t="s">
        <v>157</v>
      </c>
      <c r="N72" s="120"/>
      <c r="O72" s="120"/>
      <c r="P72" s="541"/>
    </row>
    <row r="73" spans="1:16" ht="18.600000000000001" thickBot="1">
      <c r="B73" s="136">
        <v>6</v>
      </c>
      <c r="C73" s="137" t="s">
        <v>157</v>
      </c>
      <c r="D73" s="139" t="s">
        <v>157</v>
      </c>
      <c r="E73" s="139" t="s">
        <v>157</v>
      </c>
      <c r="F73" s="139" t="s">
        <v>157</v>
      </c>
      <c r="G73" s="139" t="s">
        <v>157</v>
      </c>
      <c r="H73" s="139" t="s">
        <v>157</v>
      </c>
      <c r="I73" s="139" t="s">
        <v>157</v>
      </c>
      <c r="J73" s="139" t="s">
        <v>157</v>
      </c>
      <c r="K73" s="139" t="s">
        <v>157</v>
      </c>
      <c r="L73" s="139" t="s">
        <v>157</v>
      </c>
      <c r="M73" s="139" t="s">
        <v>157</v>
      </c>
      <c r="N73" s="120"/>
      <c r="O73" s="120"/>
    </row>
    <row r="74" spans="1:16" ht="18.600000000000001" thickBot="1">
      <c r="B74" s="136">
        <v>7</v>
      </c>
      <c r="C74" s="137" t="s">
        <v>157</v>
      </c>
      <c r="D74" s="139" t="s">
        <v>157</v>
      </c>
      <c r="E74" s="139" t="s">
        <v>157</v>
      </c>
      <c r="F74" s="139" t="s">
        <v>157</v>
      </c>
      <c r="G74" s="139" t="s">
        <v>157</v>
      </c>
      <c r="H74" s="139" t="s">
        <v>157</v>
      </c>
      <c r="I74" s="139" t="s">
        <v>157</v>
      </c>
      <c r="J74" s="139" t="s">
        <v>157</v>
      </c>
      <c r="K74" s="139" t="s">
        <v>157</v>
      </c>
      <c r="L74" s="139" t="s">
        <v>157</v>
      </c>
      <c r="M74" s="139" t="s">
        <v>157</v>
      </c>
      <c r="N74" s="120"/>
      <c r="O74" s="120"/>
    </row>
    <row r="75" spans="1:16">
      <c r="N75" s="120"/>
      <c r="O75" s="120"/>
    </row>
    <row r="76" spans="1:16">
      <c r="I76" t="s">
        <v>210</v>
      </c>
      <c r="N76" s="120"/>
      <c r="O76" s="120"/>
    </row>
    <row r="77" spans="1:16">
      <c r="N77" s="120"/>
      <c r="O77" s="120"/>
    </row>
    <row r="79" spans="1:16">
      <c r="P79" s="484"/>
    </row>
    <row r="89" spans="16:16" ht="15.6">
      <c r="P89" s="415"/>
    </row>
    <row r="90" spans="16:16" ht="15.6">
      <c r="P90" s="415"/>
    </row>
    <row r="91" spans="16:16" ht="15.6">
      <c r="P91" s="415"/>
    </row>
    <row r="92" spans="16:16" ht="15.6">
      <c r="P92" s="415"/>
    </row>
    <row r="93" spans="16:16" ht="15.6">
      <c r="P93" s="415"/>
    </row>
    <row r="94" spans="16:16" ht="15.6">
      <c r="P94" s="415"/>
    </row>
    <row r="95" spans="16:16" ht="15.6">
      <c r="P95" s="415"/>
    </row>
    <row r="96" spans="16:16" ht="15.6">
      <c r="P96" s="415"/>
    </row>
    <row r="97" spans="16:16" ht="15.6">
      <c r="P97" s="415"/>
    </row>
    <row r="98" spans="16:16" ht="15.6">
      <c r="P98" s="415"/>
    </row>
    <row r="99" spans="16:16" ht="15.6">
      <c r="P99" s="415"/>
    </row>
  </sheetData>
  <mergeCells count="42">
    <mergeCell ref="M29:N30"/>
    <mergeCell ref="M25:N25"/>
    <mergeCell ref="E29:E30"/>
    <mergeCell ref="E18:E26"/>
    <mergeCell ref="E14:E16"/>
    <mergeCell ref="M14:M15"/>
    <mergeCell ref="M22:N22"/>
    <mergeCell ref="B3:N3"/>
    <mergeCell ref="C8:L8"/>
    <mergeCell ref="C9:L9"/>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5"/>
  <sheetViews>
    <sheetView showGridLines="0" topLeftCell="A19" zoomScale="80" zoomScaleNormal="80" zoomScaleSheetLayoutView="79" workbookViewId="0">
      <selection activeCell="A44" sqref="A44"/>
    </sheetView>
  </sheetViews>
  <sheetFormatPr defaultColWidth="9" defaultRowHeight="19.2"/>
  <cols>
    <col min="1" max="1" width="201.109375" style="386" customWidth="1"/>
    <col min="2" max="2" width="11.21875" style="384" customWidth="1"/>
    <col min="3" max="3" width="27.44140625" style="384" customWidth="1"/>
    <col min="4" max="4" width="17.88671875" style="385" customWidth="1"/>
    <col min="5" max="16384" width="9" style="1"/>
  </cols>
  <sheetData>
    <row r="1" spans="1:4" s="42" customFormat="1" ht="44.25" customHeight="1" thickBot="1">
      <c r="A1" s="245" t="s">
        <v>290</v>
      </c>
      <c r="B1" s="246" t="s">
        <v>0</v>
      </c>
      <c r="C1" s="247" t="s">
        <v>1</v>
      </c>
      <c r="D1" s="383" t="s">
        <v>2</v>
      </c>
    </row>
    <row r="2" spans="1:4" s="42" customFormat="1" ht="44.25" customHeight="1" thickTop="1">
      <c r="A2" s="234" t="s">
        <v>407</v>
      </c>
      <c r="B2" s="420"/>
      <c r="C2" s="707" t="s">
        <v>408</v>
      </c>
      <c r="D2" s="421"/>
    </row>
    <row r="3" spans="1:4" s="42" customFormat="1" ht="142.80000000000001" customHeight="1">
      <c r="A3" s="426" t="s">
        <v>409</v>
      </c>
      <c r="B3" s="451" t="s">
        <v>411</v>
      </c>
      <c r="C3" s="708"/>
      <c r="D3" s="423">
        <v>44968</v>
      </c>
    </row>
    <row r="4" spans="1:4" s="42" customFormat="1" ht="36.6" customHeight="1" thickBot="1">
      <c r="A4" s="235" t="s">
        <v>410</v>
      </c>
      <c r="B4" s="417"/>
      <c r="C4" s="709"/>
      <c r="D4" s="424"/>
    </row>
    <row r="5" spans="1:4" s="42" customFormat="1" ht="47.4" customHeight="1" thickTop="1">
      <c r="A5" s="419" t="s">
        <v>412</v>
      </c>
      <c r="B5" s="420"/>
      <c r="C5" s="707" t="s">
        <v>415</v>
      </c>
      <c r="D5" s="428"/>
    </row>
    <row r="6" spans="1:4" s="42" customFormat="1" ht="250.2" customHeight="1">
      <c r="A6" s="422" t="s">
        <v>413</v>
      </c>
      <c r="B6" s="431" t="s">
        <v>414</v>
      </c>
      <c r="C6" s="708"/>
      <c r="D6" s="423">
        <v>44966</v>
      </c>
    </row>
    <row r="7" spans="1:4" s="42" customFormat="1" ht="37.200000000000003" customHeight="1" thickBot="1">
      <c r="A7" s="556" t="s">
        <v>416</v>
      </c>
      <c r="B7" s="417"/>
      <c r="C7" s="709"/>
      <c r="D7" s="424"/>
    </row>
    <row r="8" spans="1:4" s="42" customFormat="1" ht="44.25" customHeight="1">
      <c r="A8" s="234" t="s">
        <v>417</v>
      </c>
      <c r="B8" s="716" t="s">
        <v>421</v>
      </c>
      <c r="C8" s="701" t="s">
        <v>420</v>
      </c>
      <c r="D8" s="713">
        <v>44967</v>
      </c>
    </row>
    <row r="9" spans="1:4" s="42" customFormat="1" ht="220.2" customHeight="1" thickBot="1">
      <c r="A9" s="557" t="s">
        <v>418</v>
      </c>
      <c r="B9" s="699"/>
      <c r="C9" s="702"/>
      <c r="D9" s="714"/>
    </row>
    <row r="10" spans="1:4" s="42" customFormat="1" ht="36.6" customHeight="1" thickTop="1" thickBot="1">
      <c r="A10" s="430" t="s">
        <v>419</v>
      </c>
      <c r="B10" s="700"/>
      <c r="C10" s="703"/>
      <c r="D10" s="715"/>
    </row>
    <row r="11" spans="1:4" s="42" customFormat="1" ht="44.25" customHeight="1">
      <c r="A11" s="234" t="s">
        <v>424</v>
      </c>
      <c r="B11" s="716" t="s">
        <v>428</v>
      </c>
      <c r="C11" s="701" t="s">
        <v>425</v>
      </c>
      <c r="D11" s="713">
        <v>44967</v>
      </c>
    </row>
    <row r="12" spans="1:4" s="42" customFormat="1" ht="119.4" customHeight="1" thickBot="1">
      <c r="A12" s="432" t="s">
        <v>426</v>
      </c>
      <c r="B12" s="699"/>
      <c r="C12" s="702"/>
      <c r="D12" s="714"/>
    </row>
    <row r="13" spans="1:4" s="42" customFormat="1" ht="36.6" customHeight="1" thickBot="1">
      <c r="A13" s="433" t="s">
        <v>427</v>
      </c>
      <c r="B13" s="700"/>
      <c r="C13" s="703"/>
      <c r="D13" s="715"/>
    </row>
    <row r="14" spans="1:4" s="42" customFormat="1" ht="46.2" customHeight="1" thickBot="1">
      <c r="A14" s="234" t="s">
        <v>429</v>
      </c>
      <c r="B14" s="230"/>
      <c r="C14" s="701" t="s">
        <v>431</v>
      </c>
      <c r="D14" s="689">
        <v>44963</v>
      </c>
    </row>
    <row r="15" spans="1:4" s="42" customFormat="1" ht="244.8" customHeight="1" thickBot="1">
      <c r="A15" s="434" t="s">
        <v>433</v>
      </c>
      <c r="B15" s="404" t="s">
        <v>432</v>
      </c>
      <c r="C15" s="702"/>
      <c r="D15" s="690"/>
    </row>
    <row r="16" spans="1:4" s="42" customFormat="1" ht="34.950000000000003" customHeight="1" thickBot="1">
      <c r="A16" s="536" t="s">
        <v>430</v>
      </c>
      <c r="B16" s="232"/>
      <c r="C16" s="703"/>
      <c r="D16" s="690"/>
    </row>
    <row r="17" spans="1:4" s="42" customFormat="1" ht="43.8" customHeight="1" thickTop="1">
      <c r="A17" s="435" t="s">
        <v>434</v>
      </c>
      <c r="B17" s="230"/>
      <c r="C17" s="707" t="s">
        <v>438</v>
      </c>
      <c r="D17" s="713">
        <v>44963</v>
      </c>
    </row>
    <row r="18" spans="1:4" s="42" customFormat="1" ht="280.2" customHeight="1">
      <c r="A18" s="426" t="s">
        <v>435</v>
      </c>
      <c r="B18" s="231" t="s">
        <v>437</v>
      </c>
      <c r="C18" s="708"/>
      <c r="D18" s="714"/>
    </row>
    <row r="19" spans="1:4" s="42" customFormat="1" ht="34.950000000000003" customHeight="1" thickBot="1">
      <c r="A19" s="235" t="s">
        <v>436</v>
      </c>
      <c r="B19" s="232"/>
      <c r="C19" s="709"/>
      <c r="D19" s="715"/>
    </row>
    <row r="20" spans="1:4" s="42" customFormat="1" ht="48.6" customHeight="1" thickTop="1">
      <c r="A20" s="391" t="s">
        <v>439</v>
      </c>
      <c r="B20" s="698" t="s">
        <v>441</v>
      </c>
      <c r="C20" s="701" t="s">
        <v>440</v>
      </c>
      <c r="D20" s="695">
        <v>44962</v>
      </c>
    </row>
    <row r="21" spans="1:4" s="42" customFormat="1" ht="171.6" customHeight="1">
      <c r="A21" s="437" t="s">
        <v>442</v>
      </c>
      <c r="B21" s="699"/>
      <c r="C21" s="702"/>
      <c r="D21" s="696"/>
    </row>
    <row r="22" spans="1:4" s="42" customFormat="1" ht="43.2" customHeight="1" thickBot="1">
      <c r="A22" s="547" t="s">
        <v>443</v>
      </c>
      <c r="B22" s="700"/>
      <c r="C22" s="703"/>
      <c r="D22" s="697"/>
    </row>
    <row r="23" spans="1:4" s="42" customFormat="1" ht="51" hidden="1" customHeight="1" thickTop="1" thickBot="1">
      <c r="A23" s="548"/>
      <c r="B23" s="710"/>
      <c r="C23" s="710"/>
      <c r="D23" s="689"/>
    </row>
    <row r="24" spans="1:4" s="42" customFormat="1" ht="168" hidden="1" customHeight="1" thickBot="1">
      <c r="A24" s="418"/>
      <c r="B24" s="711"/>
      <c r="C24" s="711"/>
      <c r="D24" s="690"/>
    </row>
    <row r="25" spans="1:4" s="42" customFormat="1" ht="43.2" hidden="1" customHeight="1" thickBot="1">
      <c r="A25" s="405"/>
      <c r="B25" s="712"/>
      <c r="C25" s="712"/>
      <c r="D25" s="690"/>
    </row>
    <row r="26" spans="1:4" s="42" customFormat="1" ht="48.6" hidden="1" customHeight="1" thickTop="1" thickBot="1">
      <c r="A26" s="236"/>
      <c r="B26" s="704"/>
      <c r="C26" s="692"/>
      <c r="D26" s="689"/>
    </row>
    <row r="27" spans="1:4" s="42" customFormat="1" ht="97.2" hidden="1" customHeight="1" thickBot="1">
      <c r="A27" s="537"/>
      <c r="B27" s="705"/>
      <c r="C27" s="693"/>
      <c r="D27" s="690"/>
    </row>
    <row r="28" spans="1:4" s="42" customFormat="1" ht="40.950000000000003" hidden="1" customHeight="1" thickBot="1">
      <c r="A28" s="401"/>
      <c r="B28" s="706"/>
      <c r="C28" s="694"/>
      <c r="D28" s="691"/>
    </row>
    <row r="29" spans="1:4" s="42" customFormat="1" ht="48.6" hidden="1" customHeight="1" thickTop="1" thickBot="1">
      <c r="A29" s="236"/>
      <c r="B29" s="704"/>
      <c r="C29" s="692"/>
      <c r="D29" s="689"/>
    </row>
    <row r="30" spans="1:4" s="42" customFormat="1" ht="91.2" hidden="1" customHeight="1" thickBot="1">
      <c r="A30" s="537"/>
      <c r="B30" s="705"/>
      <c r="C30" s="693"/>
      <c r="D30" s="690"/>
    </row>
    <row r="31" spans="1:4" s="42" customFormat="1" ht="40.950000000000003" hidden="1" customHeight="1" thickBot="1">
      <c r="A31" s="401"/>
      <c r="B31" s="706"/>
      <c r="C31" s="694"/>
      <c r="D31" s="691"/>
    </row>
    <row r="32" spans="1:4" s="42" customFormat="1" ht="40.950000000000003" hidden="1" customHeight="1" thickTop="1" thickBot="1">
      <c r="A32" s="236"/>
      <c r="B32" s="704"/>
      <c r="C32" s="692"/>
      <c r="D32" s="689"/>
    </row>
    <row r="33" spans="1:4" s="42" customFormat="1" ht="177" hidden="1" customHeight="1" thickBot="1">
      <c r="A33" s="537"/>
      <c r="B33" s="705"/>
      <c r="C33" s="693"/>
      <c r="D33" s="690"/>
    </row>
    <row r="34" spans="1:4" s="42" customFormat="1" ht="40.950000000000003" hidden="1" customHeight="1" thickBot="1">
      <c r="A34" s="401"/>
      <c r="B34" s="706"/>
      <c r="C34" s="694"/>
      <c r="D34" s="691"/>
    </row>
    <row r="35" spans="1:4" ht="19.8" thickTop="1"/>
  </sheetData>
  <mergeCells count="27">
    <mergeCell ref="B29:B31"/>
    <mergeCell ref="C29:C31"/>
    <mergeCell ref="D29:D31"/>
    <mergeCell ref="B32:B34"/>
    <mergeCell ref="C32:C34"/>
    <mergeCell ref="D32:D34"/>
    <mergeCell ref="C2:C4"/>
    <mergeCell ref="D8:D10"/>
    <mergeCell ref="C14:C16"/>
    <mergeCell ref="D14:D16"/>
    <mergeCell ref="B11:B13"/>
    <mergeCell ref="C11:C13"/>
    <mergeCell ref="D11:D13"/>
    <mergeCell ref="C5:C7"/>
    <mergeCell ref="B8:B10"/>
    <mergeCell ref="C8:C10"/>
    <mergeCell ref="C17:C19"/>
    <mergeCell ref="B23:B25"/>
    <mergeCell ref="C23:C25"/>
    <mergeCell ref="D23:D25"/>
    <mergeCell ref="D17:D19"/>
    <mergeCell ref="D26:D28"/>
    <mergeCell ref="C26:C28"/>
    <mergeCell ref="D20:D22"/>
    <mergeCell ref="B20:B22"/>
    <mergeCell ref="C20:C22"/>
    <mergeCell ref="B26:B28"/>
  </mergeCells>
  <phoneticPr fontId="16"/>
  <hyperlinks>
    <hyperlink ref="A4" r:id="rId1" xr:uid="{0A6B211A-4A00-42F8-8DBF-DF1E0CC54843}"/>
    <hyperlink ref="A7" r:id="rId2" xr:uid="{73884D1A-93E8-405A-8FB7-52608A687305}"/>
    <hyperlink ref="A10" r:id="rId3" xr:uid="{C8255413-A26C-4FB1-96AA-3A95190F6F8F}"/>
    <hyperlink ref="A13" r:id="rId4" xr:uid="{B2E456A1-EDF6-482D-9AF8-69595DEC9623}"/>
    <hyperlink ref="A16" r:id="rId5" xr:uid="{1344D711-78A6-4FF9-BF65-E0D6448DD033}"/>
    <hyperlink ref="A19" r:id="rId6" xr:uid="{7ED48EF6-3518-407D-BCCE-EDD6D6D6BF99}"/>
    <hyperlink ref="A22" r:id="rId7" xr:uid="{1C4DB368-279A-4724-8BD7-DC0117AE1A58}"/>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dimension ref="A1:C35"/>
  <sheetViews>
    <sheetView defaultGridColor="0" view="pageBreakPreview" colorId="56" zoomScale="83" zoomScaleNormal="66" zoomScaleSheetLayoutView="83" workbookViewId="0">
      <selection activeCell="O21" sqref="O21"/>
    </sheetView>
  </sheetViews>
  <sheetFormatPr defaultColWidth="9" defaultRowHeight="19.2"/>
  <cols>
    <col min="1" max="1" width="213.21875" style="399" customWidth="1"/>
    <col min="2" max="2" width="18" style="184" customWidth="1"/>
    <col min="3" max="3" width="20.109375" style="185" customWidth="1"/>
    <col min="4" max="16384" width="9" style="38"/>
  </cols>
  <sheetData>
    <row r="1" spans="1:3" ht="58.95" customHeight="1" thickBot="1">
      <c r="A1" s="37" t="s">
        <v>291</v>
      </c>
      <c r="B1" s="378" t="s">
        <v>24</v>
      </c>
      <c r="C1" s="379" t="s">
        <v>2</v>
      </c>
    </row>
    <row r="2" spans="1:3" ht="48.6" customHeight="1">
      <c r="A2" s="163" t="s">
        <v>463</v>
      </c>
      <c r="B2" s="177"/>
      <c r="C2" s="178"/>
    </row>
    <row r="3" spans="1:3" ht="323.39999999999998" customHeight="1">
      <c r="A3" s="443" t="s">
        <v>480</v>
      </c>
      <c r="B3" s="406" t="s">
        <v>233</v>
      </c>
      <c r="C3" s="179">
        <v>44967</v>
      </c>
    </row>
    <row r="4" spans="1:3" ht="48.6" customHeight="1" thickBot="1">
      <c r="A4" s="402" t="s">
        <v>470</v>
      </c>
      <c r="B4" s="180"/>
      <c r="C4" s="181"/>
    </row>
    <row r="5" spans="1:3" ht="48.6" customHeight="1">
      <c r="A5" s="163" t="s">
        <v>464</v>
      </c>
      <c r="B5" s="177"/>
      <c r="C5" s="178"/>
    </row>
    <row r="6" spans="1:3" ht="361.2" customHeight="1">
      <c r="A6" s="443" t="s">
        <v>481</v>
      </c>
      <c r="B6" s="406" t="s">
        <v>484</v>
      </c>
      <c r="C6" s="179">
        <v>44966</v>
      </c>
    </row>
    <row r="7" spans="1:3" ht="48.6" customHeight="1" thickBot="1">
      <c r="A7" s="402" t="s">
        <v>471</v>
      </c>
      <c r="B7" s="180"/>
      <c r="C7" s="181"/>
    </row>
    <row r="8" spans="1:3" ht="48.6" customHeight="1">
      <c r="A8" s="163" t="s">
        <v>465</v>
      </c>
      <c r="B8" s="177"/>
      <c r="C8" s="178"/>
    </row>
    <row r="9" spans="1:3" ht="183.6" customHeight="1">
      <c r="A9" s="510" t="s">
        <v>482</v>
      </c>
      <c r="B9" s="406" t="s">
        <v>203</v>
      </c>
      <c r="C9" s="179">
        <v>44965</v>
      </c>
    </row>
    <row r="10" spans="1:3" ht="48.6" customHeight="1" thickBot="1">
      <c r="A10" s="402" t="s">
        <v>472</v>
      </c>
      <c r="B10" s="180"/>
      <c r="C10" s="181"/>
    </row>
    <row r="11" spans="1:3" ht="48.6" customHeight="1">
      <c r="A11" s="163" t="s">
        <v>466</v>
      </c>
      <c r="B11" s="177"/>
      <c r="C11" s="178"/>
    </row>
    <row r="12" spans="1:3" ht="203.4" customHeight="1">
      <c r="A12" s="510" t="s">
        <v>478</v>
      </c>
      <c r="B12" s="406" t="s">
        <v>484</v>
      </c>
      <c r="C12" s="179">
        <v>44964</v>
      </c>
    </row>
    <row r="13" spans="1:3" ht="39.6" customHeight="1" thickBot="1">
      <c r="A13" s="402" t="s">
        <v>473</v>
      </c>
      <c r="B13" s="180"/>
      <c r="C13" s="181" t="s">
        <v>205</v>
      </c>
    </row>
    <row r="14" spans="1:3" ht="48.6" customHeight="1">
      <c r="A14" s="163" t="s">
        <v>467</v>
      </c>
      <c r="B14" s="177"/>
      <c r="C14" s="178"/>
    </row>
    <row r="15" spans="1:3" ht="63" customHeight="1">
      <c r="A15" s="815" t="s">
        <v>475</v>
      </c>
      <c r="B15" s="558" t="s">
        <v>485</v>
      </c>
      <c r="C15" s="179">
        <v>44964</v>
      </c>
    </row>
    <row r="16" spans="1:3" ht="48.6" customHeight="1" thickBot="1">
      <c r="A16" s="402" t="s">
        <v>474</v>
      </c>
      <c r="B16" s="180"/>
      <c r="C16" s="181"/>
    </row>
    <row r="17" spans="1:3" ht="48.6" customHeight="1">
      <c r="A17" s="163" t="s">
        <v>468</v>
      </c>
      <c r="B17" s="177"/>
      <c r="C17" s="178"/>
    </row>
    <row r="18" spans="1:3" ht="409.2" customHeight="1">
      <c r="A18" s="443" t="s">
        <v>479</v>
      </c>
      <c r="B18" s="406" t="s">
        <v>486</v>
      </c>
      <c r="C18" s="179">
        <v>44963</v>
      </c>
    </row>
    <row r="19" spans="1:3" ht="38.4" customHeight="1" thickBot="1">
      <c r="A19" s="402" t="s">
        <v>476</v>
      </c>
      <c r="B19" s="180"/>
      <c r="C19" s="181"/>
    </row>
    <row r="20" spans="1:3" ht="48.6" customHeight="1">
      <c r="A20" s="163" t="s">
        <v>469</v>
      </c>
      <c r="B20" s="177"/>
      <c r="C20" s="178"/>
    </row>
    <row r="21" spans="1:3" ht="249" customHeight="1">
      <c r="A21" s="443" t="s">
        <v>483</v>
      </c>
      <c r="B21" s="406" t="s">
        <v>486</v>
      </c>
      <c r="C21" s="179">
        <v>44963</v>
      </c>
    </row>
    <row r="22" spans="1:3" ht="48.6" customHeight="1" thickBot="1">
      <c r="A22" s="402" t="s">
        <v>477</v>
      </c>
      <c r="B22" s="180"/>
      <c r="C22" s="181"/>
    </row>
    <row r="23" spans="1:3" ht="48.6" hidden="1" customHeight="1">
      <c r="A23" s="163"/>
      <c r="B23" s="177"/>
      <c r="C23" s="178"/>
    </row>
    <row r="24" spans="1:3" ht="377.4" hidden="1" customHeight="1">
      <c r="A24" s="443"/>
      <c r="B24" s="406"/>
      <c r="C24" s="179"/>
    </row>
    <row r="25" spans="1:3" ht="48.6" hidden="1" customHeight="1" thickBot="1">
      <c r="A25" s="402"/>
      <c r="B25" s="180"/>
      <c r="C25" s="181"/>
    </row>
    <row r="26" spans="1:3" ht="48.6" hidden="1" customHeight="1">
      <c r="A26" s="163"/>
      <c r="B26" s="177"/>
      <c r="C26" s="178"/>
    </row>
    <row r="27" spans="1:3" ht="196.2" hidden="1" customHeight="1">
      <c r="A27" s="443"/>
      <c r="B27" s="406"/>
      <c r="C27" s="179"/>
    </row>
    <row r="28" spans="1:3" ht="48.6" hidden="1" customHeight="1" thickBot="1">
      <c r="A28" s="402"/>
      <c r="B28" s="180"/>
      <c r="C28" s="181"/>
    </row>
    <row r="29" spans="1:3" ht="48.6" hidden="1" customHeight="1">
      <c r="A29" s="163"/>
      <c r="B29" s="177"/>
      <c r="C29" s="178"/>
    </row>
    <row r="30" spans="1:3" ht="197.4" hidden="1" customHeight="1">
      <c r="A30" s="443"/>
      <c r="B30" s="406"/>
      <c r="C30" s="179"/>
    </row>
    <row r="31" spans="1:3" ht="48.6" hidden="1" customHeight="1" thickBot="1">
      <c r="A31" s="402"/>
      <c r="B31" s="180"/>
      <c r="C31" s="181"/>
    </row>
    <row r="32" spans="1:3" ht="48.6" customHeight="1" thickBot="1">
      <c r="A32" s="416"/>
      <c r="B32" s="182"/>
      <c r="C32" s="183"/>
    </row>
    <row r="33" spans="1:3" ht="37.799999999999997" customHeight="1">
      <c r="A33" s="717" t="s">
        <v>28</v>
      </c>
      <c r="B33" s="717"/>
      <c r="C33" s="717"/>
    </row>
    <row r="34" spans="1:3" ht="46.2" customHeight="1">
      <c r="A34" s="718" t="s">
        <v>27</v>
      </c>
      <c r="B34" s="718"/>
      <c r="C34" s="718"/>
    </row>
    <row r="35" spans="1:3">
      <c r="A35" s="399" t="s">
        <v>21</v>
      </c>
    </row>
  </sheetData>
  <mergeCells count="2">
    <mergeCell ref="A33:C33"/>
    <mergeCell ref="A34:C34"/>
  </mergeCells>
  <phoneticPr fontId="106"/>
  <hyperlinks>
    <hyperlink ref="A4" r:id="rId1" xr:uid="{EA76A152-9C1C-445D-9362-CA530A364422}"/>
    <hyperlink ref="A7" r:id="rId2" xr:uid="{DA825F3D-9CA5-40EA-B3A2-5E931A8F6B2A}"/>
    <hyperlink ref="A10" r:id="rId3" xr:uid="{22141280-6163-4A8E-A49C-1B95E495938F}"/>
    <hyperlink ref="A13" r:id="rId4" xr:uid="{8BAAE1EA-1A9E-4124-9664-728996D71AF8}"/>
    <hyperlink ref="A15" r:id="rId5" display="https://www3.nhk.or.jp/news/html/20230206/k10013972721000.html" xr:uid="{536AFA72-7840-49A1-9309-81E1CE151FA6}"/>
    <hyperlink ref="A16" r:id="rId6" xr:uid="{B18BFF9F-2395-4C1D-BFE5-DDEA5FD474C2}"/>
    <hyperlink ref="A19" r:id="rId7" xr:uid="{F73425BF-D03E-4F56-910A-193AF1369126}"/>
    <hyperlink ref="A22" r:id="rId8" xr:uid="{3C93ADBD-F681-42F4-89FD-B0DC665BA0B6}"/>
  </hyperlinks>
  <pageMargins left="0.74803149606299213" right="0.74803149606299213" top="0.98425196850393704" bottom="0.98425196850393704" header="0.51181102362204722" footer="0.51181102362204722"/>
  <pageSetup paperSize="9" scale="16" fitToHeight="3" orientation="portrait" r:id="rId9"/>
  <headerFooter alignWithMargins="0"/>
  <rowBreaks count="1" manualBreakCount="1">
    <brk id="32"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tabColor indexed="46"/>
  </sheetPr>
  <dimension ref="A1:AE39"/>
  <sheetViews>
    <sheetView zoomScaleNormal="100" zoomScaleSheetLayoutView="100" workbookViewId="0">
      <selection activeCell="AD10" sqref="AD10"/>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21" t="s">
        <v>3</v>
      </c>
      <c r="B1" s="722"/>
      <c r="C1" s="722"/>
      <c r="D1" s="722"/>
      <c r="E1" s="722"/>
      <c r="F1" s="722"/>
      <c r="G1" s="722"/>
      <c r="H1" s="722"/>
      <c r="I1" s="722"/>
      <c r="J1" s="722"/>
      <c r="K1" s="722"/>
      <c r="L1" s="722"/>
      <c r="M1" s="722"/>
      <c r="N1" s="723"/>
      <c r="P1" s="724" t="s">
        <v>4</v>
      </c>
      <c r="Q1" s="725"/>
      <c r="R1" s="725"/>
      <c r="S1" s="725"/>
      <c r="T1" s="725"/>
      <c r="U1" s="725"/>
      <c r="V1" s="725"/>
      <c r="W1" s="725"/>
      <c r="X1" s="725"/>
      <c r="Y1" s="725"/>
      <c r="Z1" s="725"/>
      <c r="AA1" s="725"/>
      <c r="AB1" s="725"/>
      <c r="AC1" s="726"/>
    </row>
    <row r="2" spans="1:29" ht="18" customHeight="1" thickBot="1">
      <c r="A2" s="727" t="s">
        <v>5</v>
      </c>
      <c r="B2" s="728"/>
      <c r="C2" s="728"/>
      <c r="D2" s="728"/>
      <c r="E2" s="728"/>
      <c r="F2" s="728"/>
      <c r="G2" s="728"/>
      <c r="H2" s="728"/>
      <c r="I2" s="728"/>
      <c r="J2" s="728"/>
      <c r="K2" s="728"/>
      <c r="L2" s="728"/>
      <c r="M2" s="728"/>
      <c r="N2" s="729"/>
      <c r="P2" s="730" t="s">
        <v>6</v>
      </c>
      <c r="Q2" s="728"/>
      <c r="R2" s="728"/>
      <c r="S2" s="728"/>
      <c r="T2" s="728"/>
      <c r="U2" s="728"/>
      <c r="V2" s="728"/>
      <c r="W2" s="728"/>
      <c r="X2" s="728"/>
      <c r="Y2" s="728"/>
      <c r="Z2" s="728"/>
      <c r="AA2" s="728"/>
      <c r="AB2" s="728"/>
      <c r="AC2" s="731"/>
    </row>
    <row r="3" spans="1:29" ht="13.8" thickBot="1">
      <c r="A3" s="6"/>
      <c r="B3" s="199" t="s">
        <v>231</v>
      </c>
      <c r="C3" s="190" t="s">
        <v>7</v>
      </c>
      <c r="D3" s="199" t="s">
        <v>8</v>
      </c>
      <c r="E3" s="199" t="s">
        <v>9</v>
      </c>
      <c r="F3" s="199" t="s">
        <v>10</v>
      </c>
      <c r="G3" s="199" t="s">
        <v>11</v>
      </c>
      <c r="H3" s="199" t="s">
        <v>12</v>
      </c>
      <c r="I3" s="199" t="s">
        <v>13</v>
      </c>
      <c r="J3" s="199" t="s">
        <v>14</v>
      </c>
      <c r="K3" s="199" t="s">
        <v>15</v>
      </c>
      <c r="L3" s="199" t="s">
        <v>16</v>
      </c>
      <c r="M3" s="199" t="s">
        <v>17</v>
      </c>
      <c r="N3" s="7" t="s">
        <v>18</v>
      </c>
      <c r="P3" s="8"/>
      <c r="Q3" s="199" t="s">
        <v>231</v>
      </c>
      <c r="R3" s="190" t="s">
        <v>7</v>
      </c>
      <c r="S3" s="199" t="s">
        <v>8</v>
      </c>
      <c r="T3" s="199" t="s">
        <v>9</v>
      </c>
      <c r="U3" s="199" t="s">
        <v>10</v>
      </c>
      <c r="V3" s="199" t="s">
        <v>11</v>
      </c>
      <c r="W3" s="199" t="s">
        <v>12</v>
      </c>
      <c r="X3" s="199" t="s">
        <v>13</v>
      </c>
      <c r="Y3" s="199" t="s">
        <v>14</v>
      </c>
      <c r="Z3" s="199" t="s">
        <v>15</v>
      </c>
      <c r="AA3" s="199" t="s">
        <v>16</v>
      </c>
      <c r="AB3" s="199" t="s">
        <v>17</v>
      </c>
      <c r="AC3" s="9" t="s">
        <v>19</v>
      </c>
    </row>
    <row r="4" spans="1:29" ht="19.8" thickBot="1">
      <c r="A4" s="533" t="s">
        <v>229</v>
      </c>
      <c r="B4" s="534">
        <f>AVERAGE(B7:B18)</f>
        <v>68</v>
      </c>
      <c r="C4" s="534">
        <f t="shared" ref="C4:M4" si="0">AVERAGE(C7:C18)</f>
        <v>52</v>
      </c>
      <c r="D4" s="534">
        <f t="shared" si="0"/>
        <v>64.454545454545453</v>
      </c>
      <c r="E4" s="534">
        <f t="shared" si="0"/>
        <v>102.45454545454545</v>
      </c>
      <c r="F4" s="534">
        <f t="shared" si="0"/>
        <v>184.81818181818181</v>
      </c>
      <c r="G4" s="534">
        <f t="shared" si="0"/>
        <v>405.27272727272725</v>
      </c>
      <c r="H4" s="534">
        <f t="shared" si="0"/>
        <v>614.90909090909088</v>
      </c>
      <c r="I4" s="534">
        <f t="shared" si="0"/>
        <v>875.18181818181813</v>
      </c>
      <c r="J4" s="534">
        <f t="shared" si="0"/>
        <v>564.72727272727275</v>
      </c>
      <c r="K4" s="534">
        <f t="shared" si="0"/>
        <v>363.72727272727275</v>
      </c>
      <c r="L4" s="534">
        <f t="shared" si="0"/>
        <v>207</v>
      </c>
      <c r="M4" s="534">
        <f t="shared" si="0"/>
        <v>134.81818181818181</v>
      </c>
      <c r="N4" s="534">
        <f>AVERAGE(N7:N18)</f>
        <v>3639.7272727272725</v>
      </c>
      <c r="O4" s="10"/>
      <c r="P4" s="535" t="str">
        <f>+A4</f>
        <v>12-21年月平均</v>
      </c>
      <c r="Q4" s="534">
        <f>AVERAGE(Q7:Q18)</f>
        <v>8.1666666666666661</v>
      </c>
      <c r="R4" s="534">
        <f t="shared" ref="R4:AC4" si="1">AVERAGE(R7:R18)</f>
        <v>9.454545454545455</v>
      </c>
      <c r="S4" s="534">
        <f t="shared" si="1"/>
        <v>14.090909090909092</v>
      </c>
      <c r="T4" s="534">
        <f t="shared" si="1"/>
        <v>6.9090909090909092</v>
      </c>
      <c r="U4" s="534">
        <f t="shared" si="1"/>
        <v>9.8181818181818183</v>
      </c>
      <c r="V4" s="534">
        <f t="shared" si="1"/>
        <v>9.0909090909090917</v>
      </c>
      <c r="W4" s="534">
        <f t="shared" si="1"/>
        <v>8.1818181818181817</v>
      </c>
      <c r="X4" s="534">
        <f t="shared" si="1"/>
        <v>11.545454545454545</v>
      </c>
      <c r="Y4" s="534">
        <f t="shared" si="1"/>
        <v>9.9090909090909083</v>
      </c>
      <c r="Z4" s="534">
        <f t="shared" si="1"/>
        <v>19.818181818181817</v>
      </c>
      <c r="AA4" s="534">
        <f t="shared" si="1"/>
        <v>11.636363636363637</v>
      </c>
      <c r="AB4" s="534">
        <f t="shared" si="1"/>
        <v>12.181818181818182</v>
      </c>
      <c r="AC4" s="534">
        <f t="shared" si="1"/>
        <v>131.45454545454547</v>
      </c>
    </row>
    <row r="5" spans="1:29" ht="19.8" customHeight="1" thickBot="1">
      <c r="A5" s="348"/>
      <c r="B5" s="348"/>
      <c r="C5" s="11" t="s">
        <v>20</v>
      </c>
      <c r="D5" s="118"/>
      <c r="E5" s="118"/>
      <c r="F5" s="118"/>
      <c r="G5" s="118"/>
      <c r="H5" s="118"/>
      <c r="I5" s="118"/>
      <c r="J5" s="118"/>
      <c r="K5" s="118"/>
      <c r="L5" s="118"/>
      <c r="M5" s="118"/>
      <c r="N5" s="311"/>
      <c r="O5" s="119"/>
      <c r="P5" s="191"/>
      <c r="Q5" s="191"/>
      <c r="R5" s="11" t="s">
        <v>20</v>
      </c>
      <c r="S5" s="118"/>
      <c r="T5" s="118"/>
      <c r="U5" s="118"/>
      <c r="V5" s="118"/>
      <c r="W5" s="118"/>
      <c r="X5" s="118"/>
      <c r="Y5" s="118"/>
      <c r="Z5" s="118"/>
      <c r="AA5" s="118"/>
      <c r="AB5" s="118"/>
      <c r="AC5" s="311"/>
    </row>
    <row r="6" spans="1:29" ht="19.8" customHeight="1" thickBot="1">
      <c r="A6" s="348"/>
      <c r="B6" s="348"/>
      <c r="C6" s="520">
        <v>13</v>
      </c>
      <c r="D6" s="519"/>
      <c r="E6" s="519"/>
      <c r="F6" s="519"/>
      <c r="G6" s="519"/>
      <c r="H6" s="519"/>
      <c r="I6" s="519"/>
      <c r="J6" s="519"/>
      <c r="K6" s="519"/>
      <c r="L6" s="519"/>
      <c r="M6" s="519"/>
      <c r="N6" s="511"/>
      <c r="O6" s="119"/>
      <c r="P6" s="191"/>
      <c r="Q6" s="191"/>
      <c r="R6" s="520">
        <v>0</v>
      </c>
      <c r="S6" s="519"/>
      <c r="T6" s="519"/>
      <c r="U6" s="519"/>
      <c r="V6" s="519"/>
      <c r="W6" s="519"/>
      <c r="X6" s="519"/>
      <c r="Y6" s="519"/>
      <c r="Z6" s="519"/>
      <c r="AA6" s="519"/>
      <c r="AB6" s="519"/>
      <c r="AC6" s="511"/>
    </row>
    <row r="7" spans="1:29" ht="18" customHeight="1" thickBot="1">
      <c r="A7" s="512" t="s">
        <v>271</v>
      </c>
      <c r="B7" s="530">
        <v>81</v>
      </c>
      <c r="C7" s="528">
        <v>13</v>
      </c>
      <c r="D7" s="528"/>
      <c r="E7" s="528"/>
      <c r="F7" s="528"/>
      <c r="G7" s="528"/>
      <c r="H7" s="528"/>
      <c r="I7" s="528"/>
      <c r="J7" s="528"/>
      <c r="K7" s="528"/>
      <c r="L7" s="528"/>
      <c r="M7" s="531"/>
      <c r="N7" s="529"/>
      <c r="O7" s="10"/>
      <c r="P7" s="518" t="s">
        <v>271</v>
      </c>
      <c r="Q7" s="530">
        <v>1</v>
      </c>
      <c r="R7" s="528"/>
      <c r="S7" s="528"/>
      <c r="T7" s="528"/>
      <c r="U7" s="528"/>
      <c r="V7" s="528"/>
      <c r="W7" s="528"/>
      <c r="X7" s="528"/>
      <c r="Y7" s="528"/>
      <c r="Z7" s="528"/>
      <c r="AA7" s="528"/>
      <c r="AB7" s="532"/>
      <c r="AC7" s="529"/>
    </row>
    <row r="8" spans="1:29" ht="18" customHeight="1" thickBot="1">
      <c r="A8" s="512" t="s">
        <v>230</v>
      </c>
      <c r="B8" s="521">
        <v>81</v>
      </c>
      <c r="C8" s="522">
        <v>39</v>
      </c>
      <c r="D8" s="522">
        <v>72</v>
      </c>
      <c r="E8" s="523">
        <v>89</v>
      </c>
      <c r="F8" s="523">
        <v>258</v>
      </c>
      <c r="G8" s="523">
        <v>416</v>
      </c>
      <c r="H8" s="523">
        <v>554</v>
      </c>
      <c r="I8" s="523">
        <v>568</v>
      </c>
      <c r="J8" s="523">
        <v>578</v>
      </c>
      <c r="K8" s="523">
        <v>337</v>
      </c>
      <c r="L8" s="523">
        <v>169</v>
      </c>
      <c r="M8" s="523">
        <v>168</v>
      </c>
      <c r="N8" s="524">
        <f t="shared" ref="N8:N19" si="2">SUM(B8:M8)</f>
        <v>3329</v>
      </c>
      <c r="O8" s="124" t="s">
        <v>21</v>
      </c>
      <c r="P8" s="513" t="s">
        <v>230</v>
      </c>
      <c r="Q8" s="525">
        <v>0</v>
      </c>
      <c r="R8" s="526">
        <v>5</v>
      </c>
      <c r="S8" s="526">
        <v>4</v>
      </c>
      <c r="T8" s="526">
        <v>1</v>
      </c>
      <c r="U8" s="526">
        <v>1</v>
      </c>
      <c r="V8" s="526">
        <v>1</v>
      </c>
      <c r="W8" s="526">
        <v>1</v>
      </c>
      <c r="X8" s="526">
        <v>1</v>
      </c>
      <c r="Y8" s="525">
        <v>0</v>
      </c>
      <c r="Z8" s="525">
        <v>0</v>
      </c>
      <c r="AA8" s="525">
        <v>0</v>
      </c>
      <c r="AB8" s="525">
        <v>2</v>
      </c>
      <c r="AC8" s="527">
        <f t="shared" ref="AC8:AC19" si="3">SUM(Q8:AB8)</f>
        <v>16</v>
      </c>
    </row>
    <row r="9" spans="1:29" ht="18" customHeight="1" thickBot="1">
      <c r="A9" s="349" t="s">
        <v>202</v>
      </c>
      <c r="B9" s="369">
        <v>81</v>
      </c>
      <c r="C9" s="369">
        <v>48</v>
      </c>
      <c r="D9" s="370">
        <v>71</v>
      </c>
      <c r="E9" s="369">
        <v>128</v>
      </c>
      <c r="F9" s="369">
        <v>171</v>
      </c>
      <c r="G9" s="369">
        <v>350</v>
      </c>
      <c r="H9" s="369">
        <v>569</v>
      </c>
      <c r="I9" s="369">
        <v>553</v>
      </c>
      <c r="J9" s="369">
        <v>458</v>
      </c>
      <c r="K9" s="369">
        <v>306</v>
      </c>
      <c r="L9" s="369">
        <v>220</v>
      </c>
      <c r="M9" s="370">
        <v>229</v>
      </c>
      <c r="N9" s="452">
        <f t="shared" si="2"/>
        <v>3184</v>
      </c>
      <c r="O9" s="347"/>
      <c r="P9" s="513" t="s">
        <v>201</v>
      </c>
      <c r="Q9" s="514">
        <v>1</v>
      </c>
      <c r="R9" s="514">
        <v>2</v>
      </c>
      <c r="S9" s="514">
        <v>1</v>
      </c>
      <c r="T9" s="514">
        <v>0</v>
      </c>
      <c r="U9" s="514">
        <v>0</v>
      </c>
      <c r="V9" s="514">
        <v>0</v>
      </c>
      <c r="W9" s="514">
        <v>1</v>
      </c>
      <c r="X9" s="514">
        <v>1</v>
      </c>
      <c r="Y9" s="514">
        <v>0</v>
      </c>
      <c r="Z9" s="514">
        <v>1</v>
      </c>
      <c r="AA9" s="514">
        <v>0</v>
      </c>
      <c r="AB9" s="514">
        <v>0</v>
      </c>
      <c r="AC9" s="515">
        <f t="shared" si="3"/>
        <v>7</v>
      </c>
    </row>
    <row r="10" spans="1:29" ht="18" customHeight="1" thickBot="1">
      <c r="A10" s="350" t="s">
        <v>136</v>
      </c>
      <c r="B10" s="248">
        <v>112</v>
      </c>
      <c r="C10" s="248">
        <v>85</v>
      </c>
      <c r="D10" s="248">
        <v>60</v>
      </c>
      <c r="E10" s="248">
        <v>97</v>
      </c>
      <c r="F10" s="248">
        <v>95</v>
      </c>
      <c r="G10" s="248">
        <v>305</v>
      </c>
      <c r="H10" s="248">
        <v>544</v>
      </c>
      <c r="I10" s="248">
        <v>449</v>
      </c>
      <c r="J10" s="248">
        <v>475</v>
      </c>
      <c r="K10" s="248">
        <v>505</v>
      </c>
      <c r="L10" s="248">
        <v>219</v>
      </c>
      <c r="M10" s="249">
        <v>98</v>
      </c>
      <c r="N10" s="363">
        <f t="shared" si="2"/>
        <v>3044</v>
      </c>
      <c r="O10" s="124"/>
      <c r="P10" s="513" t="s">
        <v>136</v>
      </c>
      <c r="Q10" s="310">
        <v>16</v>
      </c>
      <c r="R10" s="310">
        <v>1</v>
      </c>
      <c r="S10" s="310">
        <v>19</v>
      </c>
      <c r="T10" s="310">
        <v>3</v>
      </c>
      <c r="U10" s="310">
        <v>13</v>
      </c>
      <c r="V10" s="310">
        <v>1</v>
      </c>
      <c r="W10" s="310">
        <v>2</v>
      </c>
      <c r="X10" s="310">
        <v>2</v>
      </c>
      <c r="Y10" s="310">
        <v>0</v>
      </c>
      <c r="Z10" s="310">
        <v>24</v>
      </c>
      <c r="AA10" s="310">
        <v>4</v>
      </c>
      <c r="AB10" s="310">
        <v>2</v>
      </c>
      <c r="AC10" s="362">
        <f t="shared" si="3"/>
        <v>87</v>
      </c>
    </row>
    <row r="11" spans="1:29" ht="18" customHeight="1" thickBot="1">
      <c r="A11" s="351" t="s">
        <v>30</v>
      </c>
      <c r="B11" s="312">
        <v>84</v>
      </c>
      <c r="C11" s="312">
        <v>100</v>
      </c>
      <c r="D11" s="313">
        <v>77</v>
      </c>
      <c r="E11" s="313">
        <v>80</v>
      </c>
      <c r="F11" s="165">
        <v>236</v>
      </c>
      <c r="G11" s="165">
        <v>438</v>
      </c>
      <c r="H11" s="166">
        <v>631</v>
      </c>
      <c r="I11" s="165">
        <v>752</v>
      </c>
      <c r="J11" s="164">
        <v>523</v>
      </c>
      <c r="K11" s="165">
        <v>427</v>
      </c>
      <c r="L11" s="164">
        <v>253</v>
      </c>
      <c r="M11" s="314">
        <v>136</v>
      </c>
      <c r="N11" s="353">
        <f t="shared" si="2"/>
        <v>3737</v>
      </c>
      <c r="O11" s="124"/>
      <c r="P11" s="516" t="s">
        <v>22</v>
      </c>
      <c r="Q11" s="315">
        <v>7</v>
      </c>
      <c r="R11" s="315">
        <v>7</v>
      </c>
      <c r="S11" s="316">
        <v>13</v>
      </c>
      <c r="T11" s="316">
        <v>3</v>
      </c>
      <c r="U11" s="316">
        <v>8</v>
      </c>
      <c r="V11" s="316">
        <v>11</v>
      </c>
      <c r="W11" s="315">
        <v>5</v>
      </c>
      <c r="X11" s="316">
        <v>11</v>
      </c>
      <c r="Y11" s="316">
        <v>9</v>
      </c>
      <c r="Z11" s="316">
        <v>9</v>
      </c>
      <c r="AA11" s="317">
        <v>20</v>
      </c>
      <c r="AB11" s="317">
        <v>37</v>
      </c>
      <c r="AC11" s="360">
        <f t="shared" si="3"/>
        <v>140</v>
      </c>
    </row>
    <row r="12" spans="1:29" ht="18" customHeight="1" thickBot="1">
      <c r="A12" s="351" t="s">
        <v>31</v>
      </c>
      <c r="B12" s="316">
        <v>41</v>
      </c>
      <c r="C12" s="316">
        <v>44</v>
      </c>
      <c r="D12" s="316">
        <v>67</v>
      </c>
      <c r="E12" s="316">
        <v>103</v>
      </c>
      <c r="F12" s="318">
        <v>311</v>
      </c>
      <c r="G12" s="316">
        <v>415</v>
      </c>
      <c r="H12" s="316">
        <v>539</v>
      </c>
      <c r="I12" s="318">
        <v>1165</v>
      </c>
      <c r="J12" s="316">
        <v>534</v>
      </c>
      <c r="K12" s="316">
        <v>297</v>
      </c>
      <c r="L12" s="315">
        <v>205</v>
      </c>
      <c r="M12" s="319">
        <v>92</v>
      </c>
      <c r="N12" s="354">
        <f t="shared" si="2"/>
        <v>3813</v>
      </c>
      <c r="O12" s="124"/>
      <c r="P12" s="517" t="s">
        <v>31</v>
      </c>
      <c r="Q12" s="316">
        <v>9</v>
      </c>
      <c r="R12" s="316">
        <v>22</v>
      </c>
      <c r="S12" s="315">
        <v>18</v>
      </c>
      <c r="T12" s="316">
        <v>9</v>
      </c>
      <c r="U12" s="320">
        <v>21</v>
      </c>
      <c r="V12" s="316">
        <v>14</v>
      </c>
      <c r="W12" s="316">
        <v>6</v>
      </c>
      <c r="X12" s="316">
        <v>13</v>
      </c>
      <c r="Y12" s="316">
        <v>7</v>
      </c>
      <c r="Z12" s="321">
        <v>81</v>
      </c>
      <c r="AA12" s="320">
        <v>31</v>
      </c>
      <c r="AB12" s="321">
        <v>37</v>
      </c>
      <c r="AC12" s="361">
        <f t="shared" si="3"/>
        <v>268</v>
      </c>
    </row>
    <row r="13" spans="1:29" ht="18" customHeight="1" thickBot="1">
      <c r="A13" s="351" t="s">
        <v>32</v>
      </c>
      <c r="B13" s="316">
        <v>57</v>
      </c>
      <c r="C13" s="315">
        <v>35</v>
      </c>
      <c r="D13" s="316">
        <v>95</v>
      </c>
      <c r="E13" s="315">
        <v>112</v>
      </c>
      <c r="F13" s="316">
        <v>131</v>
      </c>
      <c r="G13" s="14">
        <v>340</v>
      </c>
      <c r="H13" s="14">
        <v>483</v>
      </c>
      <c r="I13" s="15">
        <v>1339</v>
      </c>
      <c r="J13" s="14">
        <v>614</v>
      </c>
      <c r="K13" s="14">
        <v>349</v>
      </c>
      <c r="L13" s="14">
        <v>236</v>
      </c>
      <c r="M13" s="322">
        <v>68</v>
      </c>
      <c r="N13" s="353">
        <f t="shared" si="2"/>
        <v>3859</v>
      </c>
      <c r="O13" s="124"/>
      <c r="P13" s="517" t="s">
        <v>32</v>
      </c>
      <c r="Q13" s="316">
        <v>19</v>
      </c>
      <c r="R13" s="316">
        <v>12</v>
      </c>
      <c r="S13" s="316">
        <v>8</v>
      </c>
      <c r="T13" s="315">
        <v>12</v>
      </c>
      <c r="U13" s="316">
        <v>7</v>
      </c>
      <c r="V13" s="316">
        <v>15</v>
      </c>
      <c r="W13" s="14">
        <v>16</v>
      </c>
      <c r="X13" s="322">
        <v>12</v>
      </c>
      <c r="Y13" s="315">
        <v>16</v>
      </c>
      <c r="Z13" s="316">
        <v>6</v>
      </c>
      <c r="AA13" s="315">
        <v>12</v>
      </c>
      <c r="AB13" s="315">
        <v>6</v>
      </c>
      <c r="AC13" s="360">
        <f t="shared" si="3"/>
        <v>141</v>
      </c>
    </row>
    <row r="14" spans="1:29" ht="18" customHeight="1" thickBot="1">
      <c r="A14" s="351" t="s">
        <v>33</v>
      </c>
      <c r="B14" s="323">
        <v>68</v>
      </c>
      <c r="C14" s="316">
        <v>42</v>
      </c>
      <c r="D14" s="316">
        <v>44</v>
      </c>
      <c r="E14" s="315">
        <v>75</v>
      </c>
      <c r="F14" s="315">
        <v>135</v>
      </c>
      <c r="G14" s="315">
        <v>448</v>
      </c>
      <c r="H14" s="316">
        <v>507</v>
      </c>
      <c r="I14" s="316">
        <v>808</v>
      </c>
      <c r="J14" s="320">
        <v>795</v>
      </c>
      <c r="K14" s="315">
        <v>313</v>
      </c>
      <c r="L14" s="315">
        <v>246</v>
      </c>
      <c r="M14" s="315">
        <v>143</v>
      </c>
      <c r="N14" s="353">
        <f t="shared" si="2"/>
        <v>3624</v>
      </c>
      <c r="O14" s="124"/>
      <c r="P14" s="517" t="s">
        <v>33</v>
      </c>
      <c r="Q14" s="325">
        <v>9</v>
      </c>
      <c r="R14" s="316">
        <v>16</v>
      </c>
      <c r="S14" s="316">
        <v>12</v>
      </c>
      <c r="T14" s="315">
        <v>6</v>
      </c>
      <c r="U14" s="326">
        <v>7</v>
      </c>
      <c r="V14" s="326">
        <v>14</v>
      </c>
      <c r="W14" s="316">
        <v>9</v>
      </c>
      <c r="X14" s="316">
        <v>14</v>
      </c>
      <c r="Y14" s="316">
        <v>9</v>
      </c>
      <c r="Z14" s="316">
        <v>9</v>
      </c>
      <c r="AA14" s="326">
        <v>8</v>
      </c>
      <c r="AB14" s="326">
        <v>7</v>
      </c>
      <c r="AC14" s="360">
        <f t="shared" si="3"/>
        <v>120</v>
      </c>
    </row>
    <row r="15" spans="1:29" ht="18" hidden="1" customHeight="1" thickBot="1">
      <c r="A15" s="13" t="s">
        <v>34</v>
      </c>
      <c r="B15" s="327">
        <v>71</v>
      </c>
      <c r="C15" s="327">
        <v>97</v>
      </c>
      <c r="D15" s="327">
        <v>61</v>
      </c>
      <c r="E15" s="328">
        <v>105</v>
      </c>
      <c r="F15" s="328">
        <v>198</v>
      </c>
      <c r="G15" s="328">
        <v>442</v>
      </c>
      <c r="H15" s="329">
        <v>790</v>
      </c>
      <c r="I15" s="16">
        <v>674</v>
      </c>
      <c r="J15" s="16">
        <v>594</v>
      </c>
      <c r="K15" s="328">
        <v>275</v>
      </c>
      <c r="L15" s="328">
        <v>133</v>
      </c>
      <c r="M15" s="328">
        <v>108</v>
      </c>
      <c r="N15" s="353">
        <f t="shared" si="2"/>
        <v>3548</v>
      </c>
      <c r="O15" s="10"/>
      <c r="P15" s="352" t="s">
        <v>34</v>
      </c>
      <c r="Q15" s="327">
        <v>7</v>
      </c>
      <c r="R15" s="327">
        <v>13</v>
      </c>
      <c r="S15" s="327">
        <v>12</v>
      </c>
      <c r="T15" s="328">
        <v>11</v>
      </c>
      <c r="U15" s="328">
        <v>12</v>
      </c>
      <c r="V15" s="328">
        <v>15</v>
      </c>
      <c r="W15" s="328">
        <v>20</v>
      </c>
      <c r="X15" s="328">
        <v>15</v>
      </c>
      <c r="Y15" s="328">
        <v>15</v>
      </c>
      <c r="Z15" s="328">
        <v>20</v>
      </c>
      <c r="AA15" s="328">
        <v>9</v>
      </c>
      <c r="AB15" s="328">
        <v>7</v>
      </c>
      <c r="AC15" s="359">
        <f t="shared" si="3"/>
        <v>156</v>
      </c>
    </row>
    <row r="16" spans="1:29" ht="13.8" hidden="1" thickBot="1">
      <c r="A16" s="18" t="s">
        <v>35</v>
      </c>
      <c r="B16" s="325">
        <v>38</v>
      </c>
      <c r="C16" s="328">
        <v>19</v>
      </c>
      <c r="D16" s="328">
        <v>38</v>
      </c>
      <c r="E16" s="328">
        <v>203</v>
      </c>
      <c r="F16" s="328">
        <v>146</v>
      </c>
      <c r="G16" s="328">
        <v>439</v>
      </c>
      <c r="H16" s="329">
        <v>964</v>
      </c>
      <c r="I16" s="329">
        <v>1154</v>
      </c>
      <c r="J16" s="328">
        <v>423</v>
      </c>
      <c r="K16" s="328">
        <v>388</v>
      </c>
      <c r="L16" s="328">
        <v>176</v>
      </c>
      <c r="M16" s="328">
        <v>143</v>
      </c>
      <c r="N16" s="330">
        <f t="shared" si="2"/>
        <v>4131</v>
      </c>
      <c r="O16" s="10"/>
      <c r="P16" s="17" t="s">
        <v>35</v>
      </c>
      <c r="Q16" s="328">
        <v>7</v>
      </c>
      <c r="R16" s="328">
        <v>7</v>
      </c>
      <c r="S16" s="328">
        <v>8</v>
      </c>
      <c r="T16" s="328">
        <v>12</v>
      </c>
      <c r="U16" s="328">
        <v>9</v>
      </c>
      <c r="V16" s="328">
        <v>6</v>
      </c>
      <c r="W16" s="328">
        <v>11</v>
      </c>
      <c r="X16" s="328">
        <v>8</v>
      </c>
      <c r="Y16" s="328">
        <v>16</v>
      </c>
      <c r="Z16" s="328">
        <v>40</v>
      </c>
      <c r="AA16" s="328">
        <v>17</v>
      </c>
      <c r="AB16" s="328">
        <v>16</v>
      </c>
      <c r="AC16" s="328">
        <f t="shared" si="3"/>
        <v>157</v>
      </c>
    </row>
    <row r="17" spans="1:31" ht="13.8" hidden="1" thickBot="1">
      <c r="A17" s="331" t="s">
        <v>36</v>
      </c>
      <c r="B17" s="16">
        <v>49</v>
      </c>
      <c r="C17" s="16">
        <v>63</v>
      </c>
      <c r="D17" s="16">
        <v>50</v>
      </c>
      <c r="E17" s="16">
        <v>71</v>
      </c>
      <c r="F17" s="16">
        <v>144</v>
      </c>
      <c r="G17" s="16">
        <v>374</v>
      </c>
      <c r="H17" s="121">
        <v>729</v>
      </c>
      <c r="I17" s="121">
        <v>1097</v>
      </c>
      <c r="J17" s="121">
        <v>650</v>
      </c>
      <c r="K17" s="16">
        <v>397</v>
      </c>
      <c r="L17" s="16">
        <v>192</v>
      </c>
      <c r="M17" s="16">
        <v>217</v>
      </c>
      <c r="N17" s="330">
        <f t="shared" si="2"/>
        <v>4033</v>
      </c>
      <c r="O17" s="10"/>
      <c r="P17" s="19" t="s">
        <v>36</v>
      </c>
      <c r="Q17" s="16">
        <v>10</v>
      </c>
      <c r="R17" s="16">
        <v>6</v>
      </c>
      <c r="S17" s="16">
        <v>14</v>
      </c>
      <c r="T17" s="16">
        <v>10</v>
      </c>
      <c r="U17" s="16">
        <v>10</v>
      </c>
      <c r="V17" s="16">
        <v>19</v>
      </c>
      <c r="W17" s="16">
        <v>11</v>
      </c>
      <c r="X17" s="16">
        <v>20</v>
      </c>
      <c r="Y17" s="16">
        <v>15</v>
      </c>
      <c r="Z17" s="16">
        <v>8</v>
      </c>
      <c r="AA17" s="16">
        <v>11</v>
      </c>
      <c r="AB17" s="16">
        <v>8</v>
      </c>
      <c r="AC17" s="328">
        <f t="shared" si="3"/>
        <v>142</v>
      </c>
    </row>
    <row r="18" spans="1:31" ht="13.8" hidden="1" thickBot="1">
      <c r="A18" s="18" t="s">
        <v>37</v>
      </c>
      <c r="B18" s="16">
        <v>53</v>
      </c>
      <c r="C18" s="16">
        <v>39</v>
      </c>
      <c r="D18" s="16">
        <v>74</v>
      </c>
      <c r="E18" s="16">
        <v>64</v>
      </c>
      <c r="F18" s="16">
        <v>208</v>
      </c>
      <c r="G18" s="16">
        <v>491</v>
      </c>
      <c r="H18" s="16">
        <v>454</v>
      </c>
      <c r="I18" s="121">
        <v>1068</v>
      </c>
      <c r="J18" s="16">
        <v>568</v>
      </c>
      <c r="K18" s="16">
        <v>407</v>
      </c>
      <c r="L18" s="16">
        <v>228</v>
      </c>
      <c r="M18" s="16">
        <v>81</v>
      </c>
      <c r="N18" s="324">
        <f t="shared" si="2"/>
        <v>3735</v>
      </c>
      <c r="O18" s="10"/>
      <c r="P18" s="17" t="s">
        <v>37</v>
      </c>
      <c r="Q18" s="16">
        <v>12</v>
      </c>
      <c r="R18" s="16">
        <v>13</v>
      </c>
      <c r="S18" s="16">
        <v>46</v>
      </c>
      <c r="T18" s="16">
        <v>9</v>
      </c>
      <c r="U18" s="16">
        <v>20</v>
      </c>
      <c r="V18" s="16">
        <v>4</v>
      </c>
      <c r="W18" s="16">
        <v>8</v>
      </c>
      <c r="X18" s="16">
        <v>30</v>
      </c>
      <c r="Y18" s="16">
        <v>22</v>
      </c>
      <c r="Z18" s="16">
        <v>20</v>
      </c>
      <c r="AA18" s="16">
        <v>16</v>
      </c>
      <c r="AB18" s="16">
        <v>12</v>
      </c>
      <c r="AC18" s="332">
        <f t="shared" si="3"/>
        <v>212</v>
      </c>
    </row>
    <row r="19" spans="1:31" ht="13.8" hidden="1" thickBot="1">
      <c r="A19" s="18" t="s">
        <v>23</v>
      </c>
      <c r="B19" s="122">
        <v>67</v>
      </c>
      <c r="C19" s="122">
        <v>62</v>
      </c>
      <c r="D19" s="122">
        <v>57</v>
      </c>
      <c r="E19" s="122">
        <v>77</v>
      </c>
      <c r="F19" s="122">
        <v>473</v>
      </c>
      <c r="G19" s="122">
        <v>468</v>
      </c>
      <c r="H19" s="123">
        <v>659</v>
      </c>
      <c r="I19" s="122">
        <v>851</v>
      </c>
      <c r="J19" s="122">
        <v>542</v>
      </c>
      <c r="K19" s="122">
        <v>270</v>
      </c>
      <c r="L19" s="122">
        <v>208</v>
      </c>
      <c r="M19" s="122">
        <v>174</v>
      </c>
      <c r="N19" s="333">
        <f t="shared" si="2"/>
        <v>3908</v>
      </c>
      <c r="O19" s="10" t="s">
        <v>29</v>
      </c>
      <c r="P19" s="19" t="s">
        <v>23</v>
      </c>
      <c r="Q19" s="16">
        <v>6</v>
      </c>
      <c r="R19" s="16">
        <v>25</v>
      </c>
      <c r="S19" s="16">
        <v>29</v>
      </c>
      <c r="T19" s="16">
        <v>4</v>
      </c>
      <c r="U19" s="16">
        <v>17</v>
      </c>
      <c r="V19" s="16">
        <v>19</v>
      </c>
      <c r="W19" s="16">
        <v>14</v>
      </c>
      <c r="X19" s="16">
        <v>37</v>
      </c>
      <c r="Y19" s="20">
        <v>76</v>
      </c>
      <c r="Z19" s="16">
        <v>34</v>
      </c>
      <c r="AA19" s="16">
        <v>17</v>
      </c>
      <c r="AB19" s="16">
        <v>18</v>
      </c>
      <c r="AC19" s="332">
        <f t="shared" si="3"/>
        <v>296</v>
      </c>
    </row>
    <row r="20" spans="1:31">
      <c r="A20" s="21"/>
      <c r="B20" s="334"/>
      <c r="C20" s="334"/>
      <c r="D20" s="334"/>
      <c r="E20" s="334"/>
      <c r="F20" s="334"/>
      <c r="G20" s="334"/>
      <c r="H20" s="334"/>
      <c r="I20" s="334"/>
      <c r="J20" s="334"/>
      <c r="K20" s="334"/>
      <c r="L20" s="334"/>
      <c r="M20" s="334"/>
      <c r="N20" s="22"/>
      <c r="O20" s="10"/>
      <c r="P20" s="23"/>
      <c r="Q20" s="335"/>
      <c r="R20" s="335"/>
      <c r="S20" s="335"/>
      <c r="T20" s="335"/>
      <c r="U20" s="335"/>
      <c r="V20" s="335"/>
      <c r="W20" s="335"/>
      <c r="X20" s="335"/>
      <c r="Y20" s="335"/>
      <c r="Z20" s="335"/>
      <c r="AA20" s="335"/>
      <c r="AB20" s="335"/>
      <c r="AC20" s="334"/>
    </row>
    <row r="21" spans="1:31" ht="13.5" customHeight="1">
      <c r="A21" s="732" t="s">
        <v>300</v>
      </c>
      <c r="B21" s="733"/>
      <c r="C21" s="733"/>
      <c r="D21" s="733"/>
      <c r="E21" s="733"/>
      <c r="F21" s="733"/>
      <c r="G21" s="733"/>
      <c r="H21" s="733"/>
      <c r="I21" s="733"/>
      <c r="J21" s="733"/>
      <c r="K21" s="733"/>
      <c r="L21" s="733"/>
      <c r="M21" s="733"/>
      <c r="N21" s="734"/>
      <c r="O21" s="10"/>
      <c r="P21" s="732" t="str">
        <f>+A21</f>
        <v>※2023年 第5週（1/30～2/5） 現在在</v>
      </c>
      <c r="Q21" s="733"/>
      <c r="R21" s="733"/>
      <c r="S21" s="733"/>
      <c r="T21" s="733"/>
      <c r="U21" s="733"/>
      <c r="V21" s="733"/>
      <c r="W21" s="733"/>
      <c r="X21" s="733"/>
      <c r="Y21" s="733"/>
      <c r="Z21" s="733"/>
      <c r="AA21" s="733"/>
      <c r="AB21" s="733"/>
      <c r="AC21" s="734"/>
    </row>
    <row r="22" spans="1:31" ht="13.8" thickBot="1">
      <c r="A22" s="439" t="s">
        <v>246</v>
      </c>
      <c r="B22" s="10"/>
      <c r="C22" s="10"/>
      <c r="D22" s="10"/>
      <c r="E22" s="10"/>
      <c r="F22" s="10"/>
      <c r="G22" s="10" t="s">
        <v>21</v>
      </c>
      <c r="H22" s="10"/>
      <c r="I22" s="10"/>
      <c r="J22" s="10"/>
      <c r="K22" s="10"/>
      <c r="L22" s="10"/>
      <c r="M22" s="10"/>
      <c r="N22" s="25"/>
      <c r="O22" s="10"/>
      <c r="P22" s="440" t="s">
        <v>245</v>
      </c>
      <c r="Q22" s="10"/>
      <c r="R22" s="10"/>
      <c r="S22" s="10"/>
      <c r="T22" s="10"/>
      <c r="U22" s="10"/>
      <c r="V22" s="10"/>
      <c r="W22" s="10"/>
      <c r="X22" s="10"/>
      <c r="Y22" s="10"/>
      <c r="Z22" s="10"/>
      <c r="AA22" s="10"/>
      <c r="AB22" s="10"/>
      <c r="AC22" s="27"/>
    </row>
    <row r="23" spans="1:31" ht="17.25" customHeight="1" thickBot="1">
      <c r="A23" s="24"/>
      <c r="B23" s="336" t="s">
        <v>223</v>
      </c>
      <c r="C23" s="10"/>
      <c r="D23" s="436" t="s">
        <v>250</v>
      </c>
      <c r="E23" s="28"/>
      <c r="F23" s="10"/>
      <c r="G23" s="10" t="s">
        <v>21</v>
      </c>
      <c r="H23" s="10"/>
      <c r="I23" s="10"/>
      <c r="J23" s="10"/>
      <c r="K23" s="10"/>
      <c r="L23" s="10"/>
      <c r="M23" s="10"/>
      <c r="N23" s="25"/>
      <c r="O23" s="124" t="s">
        <v>21</v>
      </c>
      <c r="P23" s="213"/>
      <c r="Q23" s="337" t="s">
        <v>224</v>
      </c>
      <c r="R23" s="719" t="s">
        <v>234</v>
      </c>
      <c r="S23" s="720"/>
      <c r="T23" s="427" t="s">
        <v>242</v>
      </c>
      <c r="U23" s="427"/>
      <c r="V23" s="10"/>
      <c r="W23" s="10"/>
      <c r="X23" s="10"/>
      <c r="Y23" s="10"/>
      <c r="Z23" s="10"/>
      <c r="AA23" s="10"/>
      <c r="AB23" s="10"/>
      <c r="AC23" s="27"/>
    </row>
    <row r="24" spans="1:31" ht="15" customHeight="1">
      <c r="A24" s="24"/>
      <c r="B24" s="10"/>
      <c r="C24" s="10"/>
      <c r="D24" s="10" t="s">
        <v>29</v>
      </c>
      <c r="E24" s="10"/>
      <c r="F24" s="10"/>
      <c r="G24" s="10"/>
      <c r="H24" s="10"/>
      <c r="I24" s="10"/>
      <c r="J24" s="10"/>
      <c r="K24" s="10"/>
      <c r="L24" s="10"/>
      <c r="M24" s="10"/>
      <c r="N24" s="25"/>
      <c r="O24" s="124" t="s">
        <v>21</v>
      </c>
      <c r="P24" s="212"/>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24" t="s">
        <v>21</v>
      </c>
      <c r="P25" s="26"/>
      <c r="Q25" s="10"/>
      <c r="R25" s="10"/>
      <c r="S25" s="10"/>
      <c r="T25" s="10"/>
      <c r="U25" s="10"/>
      <c r="V25" s="10"/>
      <c r="W25" s="10"/>
      <c r="X25" s="10"/>
      <c r="Y25" s="10"/>
      <c r="Z25" s="10"/>
      <c r="AA25" s="10"/>
      <c r="AB25" s="10"/>
      <c r="AC25" s="27"/>
      <c r="AE25" s="1" t="s">
        <v>213</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250"/>
    </row>
    <row r="29" spans="1:31">
      <c r="A29" s="24"/>
      <c r="B29" s="10"/>
      <c r="C29" s="10"/>
      <c r="D29" s="10"/>
      <c r="E29" s="10"/>
      <c r="F29" s="10"/>
      <c r="G29" s="10"/>
      <c r="H29" s="10"/>
      <c r="I29" s="10"/>
      <c r="J29" s="10"/>
      <c r="K29" s="10"/>
      <c r="L29" s="10"/>
      <c r="M29" s="10"/>
      <c r="N29" s="25"/>
      <c r="O29" s="10"/>
      <c r="P29" s="12"/>
      <c r="AC29" s="29"/>
    </row>
    <row r="30" spans="1:31">
      <c r="A30" s="24"/>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338" t="s">
        <v>29</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58" t="s">
        <v>225</v>
      </c>
      <c r="R38" s="158"/>
      <c r="S38" s="158"/>
      <c r="T38" s="158"/>
      <c r="U38" s="158"/>
      <c r="V38" s="158"/>
      <c r="W38" s="158"/>
      <c r="X38" s="158"/>
    </row>
    <row r="39" spans="1:29">
      <c r="Q39" s="158" t="s">
        <v>226</v>
      </c>
      <c r="R39" s="158"/>
      <c r="S39" s="158"/>
      <c r="T39" s="158"/>
      <c r="U39" s="158"/>
      <c r="V39" s="158"/>
      <c r="W39" s="158"/>
      <c r="X39" s="158"/>
    </row>
  </sheetData>
  <mergeCells count="7">
    <mergeCell ref="R23:S23"/>
    <mergeCell ref="A1:N1"/>
    <mergeCell ref="P1:AC1"/>
    <mergeCell ref="A2:N2"/>
    <mergeCell ref="P2:AC2"/>
    <mergeCell ref="A21:N21"/>
    <mergeCell ref="P21:AC21"/>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tabColor rgb="FFFF0000"/>
  </sheetPr>
  <dimension ref="B1:G29"/>
  <sheetViews>
    <sheetView view="pageBreakPreview" zoomScale="85" zoomScaleNormal="112" zoomScaleSheetLayoutView="85" workbookViewId="0">
      <selection activeCell="H13" sqref="H13"/>
    </sheetView>
  </sheetViews>
  <sheetFormatPr defaultColWidth="9" defaultRowHeight="13.2"/>
  <cols>
    <col min="1" max="1" width="2.109375" style="1" customWidth="1"/>
    <col min="2" max="2" width="25.77734375" style="101" customWidth="1"/>
    <col min="3" max="3" width="67.6640625" style="1" customWidth="1"/>
    <col min="4" max="4" width="96" style="1" customWidth="1"/>
    <col min="5" max="5" width="3.88671875" style="1" customWidth="1"/>
    <col min="6" max="16384" width="9" style="1"/>
  </cols>
  <sheetData>
    <row r="1" spans="2:7" ht="18.75" customHeight="1">
      <c r="B1" s="101" t="s">
        <v>113</v>
      </c>
    </row>
    <row r="2" spans="2:7" ht="17.25" customHeight="1" thickBot="1">
      <c r="B2" t="s">
        <v>301</v>
      </c>
      <c r="D2" s="737"/>
      <c r="E2" s="738"/>
    </row>
    <row r="3" spans="2:7" ht="16.5" customHeight="1" thickBot="1">
      <c r="B3" s="102" t="s">
        <v>114</v>
      </c>
      <c r="C3" s="261" t="s">
        <v>115</v>
      </c>
      <c r="D3" s="192" t="s">
        <v>217</v>
      </c>
    </row>
    <row r="4" spans="2:7" ht="17.25" customHeight="1" thickBot="1">
      <c r="B4" s="103" t="s">
        <v>116</v>
      </c>
      <c r="C4" s="132" t="s">
        <v>302</v>
      </c>
      <c r="D4" s="104"/>
    </row>
    <row r="5" spans="2:7" ht="17.25" customHeight="1">
      <c r="B5" s="739" t="s">
        <v>174</v>
      </c>
      <c r="C5" s="742" t="s">
        <v>214</v>
      </c>
      <c r="D5" s="743"/>
    </row>
    <row r="6" spans="2:7" ht="19.2" customHeight="1">
      <c r="B6" s="740"/>
      <c r="C6" s="744" t="s">
        <v>215</v>
      </c>
      <c r="D6" s="745"/>
      <c r="G6" s="218"/>
    </row>
    <row r="7" spans="2:7" ht="19.95" customHeight="1">
      <c r="B7" s="740"/>
      <c r="C7" s="262" t="s">
        <v>216</v>
      </c>
      <c r="D7" s="263"/>
      <c r="G7" s="218"/>
    </row>
    <row r="8" spans="2:7" ht="19.95" customHeight="1" thickBot="1">
      <c r="B8" s="741"/>
      <c r="C8" s="220" t="s">
        <v>218</v>
      </c>
      <c r="D8" s="219"/>
      <c r="G8" s="218"/>
    </row>
    <row r="9" spans="2:7" ht="34.200000000000003" customHeight="1" thickBot="1">
      <c r="B9" s="105" t="s">
        <v>117</v>
      </c>
      <c r="C9" s="746" t="s">
        <v>277</v>
      </c>
      <c r="D9" s="747"/>
    </row>
    <row r="10" spans="2:7" ht="69" customHeight="1" thickBot="1">
      <c r="B10" s="106" t="s">
        <v>118</v>
      </c>
      <c r="C10" s="748" t="s">
        <v>305</v>
      </c>
      <c r="D10" s="749"/>
    </row>
    <row r="11" spans="2:7" ht="59.4" customHeight="1" thickBot="1">
      <c r="B11" s="107"/>
      <c r="C11" s="108" t="s">
        <v>304</v>
      </c>
      <c r="D11" s="229" t="s">
        <v>303</v>
      </c>
      <c r="F11" s="1" t="s">
        <v>21</v>
      </c>
    </row>
    <row r="12" spans="2:7" ht="42.6" hidden="1" customHeight="1" thickBot="1">
      <c r="B12" s="105" t="s">
        <v>236</v>
      </c>
      <c r="C12" s="110" t="s">
        <v>280</v>
      </c>
      <c r="D12" s="109"/>
    </row>
    <row r="13" spans="2:7" ht="105" customHeight="1" thickBot="1">
      <c r="B13" s="111" t="s">
        <v>119</v>
      </c>
      <c r="C13" s="112" t="s">
        <v>306</v>
      </c>
      <c r="D13" s="189" t="s">
        <v>307</v>
      </c>
      <c r="F13" t="s">
        <v>29</v>
      </c>
    </row>
    <row r="14" spans="2:7" ht="79.2" customHeight="1" thickBot="1">
      <c r="B14" s="113" t="s">
        <v>120</v>
      </c>
      <c r="C14" s="735" t="s">
        <v>308</v>
      </c>
      <c r="D14" s="736"/>
    </row>
    <row r="15" spans="2:7" ht="17.25" customHeight="1"/>
    <row r="16" spans="2:7" ht="17.25" customHeight="1">
      <c r="C16" s="438"/>
      <c r="D16" s="1" t="s">
        <v>213</v>
      </c>
    </row>
    <row r="17" spans="2:5">
      <c r="C17" s="1" t="s">
        <v>29</v>
      </c>
    </row>
    <row r="18" spans="2:5">
      <c r="E18" s="1" t="s">
        <v>21</v>
      </c>
    </row>
    <row r="21" spans="2:5">
      <c r="B21" s="101" t="s">
        <v>21</v>
      </c>
    </row>
    <row r="29" spans="2:5">
      <c r="D29" s="1" t="s">
        <v>237</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5　ノロウイルス関連情報 </vt:lpstr>
      <vt:lpstr>5　 衛生訓話</vt:lpstr>
      <vt:lpstr>5　新型コロナウイルス情報</vt:lpstr>
      <vt:lpstr>5　食中毒記事等 </vt:lpstr>
      <vt:lpstr>5　海外情報</vt:lpstr>
      <vt:lpstr>5　感染症統計</vt:lpstr>
      <vt:lpstr>4　感染症情報</vt:lpstr>
      <vt:lpstr>5 食品回収</vt:lpstr>
      <vt:lpstr>5　食品表示</vt:lpstr>
      <vt:lpstr>5　 残留農薬　等 </vt:lpstr>
      <vt:lpstr>'4　感染症情報'!Print_Area</vt:lpstr>
      <vt:lpstr>'5　 衛生訓話'!Print_Area</vt:lpstr>
      <vt:lpstr>'5　 残留農薬　等 '!Print_Area</vt:lpstr>
      <vt:lpstr>'5　ノロウイルス関連情報 '!Print_Area</vt:lpstr>
      <vt:lpstr>'5　海外情報'!Print_Area</vt:lpstr>
      <vt:lpstr>'5　感染症統計'!Print_Area</vt:lpstr>
      <vt:lpstr>'5　食中毒記事等 '!Print_Area</vt:lpstr>
      <vt:lpstr>'5 食品回収'!Print_Area</vt:lpstr>
      <vt:lpstr>'5　食品表示'!Print_Area</vt:lpstr>
      <vt:lpstr>スポンサー公告!Print_Area</vt:lpstr>
      <vt:lpstr>'5　 残留農薬　等 '!Print_Titles</vt:lpstr>
      <vt:lpstr>'5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2023-02-12T02:12:55Z</dcterms:modified>
</cp:coreProperties>
</file>