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codeName="ThisWorkbook"/>
  <xr:revisionPtr revIDLastSave="0" documentId="13_ncr:1_{82498FB5-5E35-4927-9843-8681F4F1BCDB}" xr6:coauthVersionLast="47" xr6:coauthVersionMax="47" xr10:uidLastSave="{00000000-0000-0000-0000-000000000000}"/>
  <bookViews>
    <workbookView xWindow="-108" yWindow="-108" windowWidth="23256" windowHeight="12456" firstSheet="1" activeTab="2" xr2:uid="{00000000-000D-0000-FFFF-FFFF00000000}"/>
  </bookViews>
  <sheets>
    <sheet name="ヘッドライン" sheetId="78" state="hidden" r:id="rId1"/>
    <sheet name="スポンサー公告" sheetId="115" r:id="rId2"/>
    <sheet name="5　ノロウイルス関連情報 " sheetId="101" r:id="rId3"/>
    <sheet name="5　 衛生訓話" sheetId="134" r:id="rId4"/>
    <sheet name="5　新型コロナウイルス情報" sheetId="82" r:id="rId5"/>
    <sheet name="5　食中毒記事等 " sheetId="29" r:id="rId6"/>
    <sheet name="5　海外情報" sheetId="123" r:id="rId7"/>
    <sheet name="5　感染症統計" sheetId="125" r:id="rId8"/>
    <sheet name="4　感染症情報" sheetId="124" r:id="rId9"/>
    <sheet name="5 食品回収" sheetId="60" r:id="rId10"/>
    <sheet name="5　食品表示" sheetId="34" r:id="rId11"/>
    <sheet name="5　 残留農薬　等 " sheetId="35" r:id="rId12"/>
  </sheets>
  <definedNames>
    <definedName name="_xlnm._FilterDatabase" localSheetId="11" hidden="1">'5　 残留農薬　等 '!$A$1:$C$1</definedName>
    <definedName name="_xlnm._FilterDatabase" localSheetId="2" hidden="1">'5　ノロウイルス関連情報 '!$A$22:$G$75</definedName>
    <definedName name="_xlnm._FilterDatabase" localSheetId="5" hidden="1">'5　食中毒記事等 '!$A$1:$D$1</definedName>
    <definedName name="_xlnm.Print_Area" localSheetId="8">'4　感染症情報'!$A$1:$D$21</definedName>
    <definedName name="_xlnm.Print_Area" localSheetId="3">'5　 衛生訓話'!$A$1:$L$31</definedName>
    <definedName name="_xlnm.Print_Area" localSheetId="11">'5　 残留農薬　等 '!$A$1:$A$16</definedName>
    <definedName name="_xlnm.Print_Area" localSheetId="2">'5　ノロウイルス関連情報 '!$A$1:$N$84</definedName>
    <definedName name="_xlnm.Print_Area" localSheetId="6">'5　海外情報'!$A$1:$C$34</definedName>
    <definedName name="_xlnm.Print_Area" localSheetId="7">'5　感染症統計'!$A$1:$AC$37</definedName>
    <definedName name="_xlnm.Print_Area" localSheetId="5">'5　食中毒記事等 '!$A$1:$D$6</definedName>
    <definedName name="_xlnm.Print_Area" localSheetId="9">'5 食品回収'!$A$1:$E$44</definedName>
    <definedName name="_xlnm.Print_Area" localSheetId="10">'5　食品表示'!$A$1:$N$13</definedName>
    <definedName name="_xlnm.Print_Area" localSheetId="1">スポンサー公告!$A$1:$R$40</definedName>
    <definedName name="_xlnm.Print_Titles" localSheetId="11">'5　 残留農薬　等 '!$1:$1</definedName>
    <definedName name="_xlnm.Print_Titles" localSheetId="5">'5　食中毒記事等 '!$1:$1</definedName>
  </definedNames>
  <calcPr calcId="191029"/>
</workbook>
</file>

<file path=xl/calcChain.xml><?xml version="1.0" encoding="utf-8"?>
<calcChain xmlns="http://schemas.openxmlformats.org/spreadsheetml/2006/main">
  <c r="B24" i="101" l="1"/>
  <c r="B25" i="101"/>
  <c r="B26" i="101"/>
  <c r="B27" i="101"/>
  <c r="B28" i="101"/>
  <c r="B29" i="101"/>
  <c r="B30" i="101"/>
  <c r="B31" i="101"/>
  <c r="B32" i="101"/>
  <c r="B33" i="101"/>
  <c r="B34" i="101"/>
  <c r="B35" i="101"/>
  <c r="B36" i="101"/>
  <c r="B37" i="101"/>
  <c r="B38" i="101"/>
  <c r="B39" i="101"/>
  <c r="B40" i="101"/>
  <c r="B41" i="101"/>
  <c r="B42" i="101"/>
  <c r="B43" i="101"/>
  <c r="B44" i="101"/>
  <c r="B45" i="101"/>
  <c r="B46" i="101"/>
  <c r="B47" i="101"/>
  <c r="B48" i="101"/>
  <c r="B49" i="101"/>
  <c r="B50" i="101"/>
  <c r="B51" i="101"/>
  <c r="B52" i="101"/>
  <c r="B53" i="101"/>
  <c r="B54" i="101"/>
  <c r="B55" i="101"/>
  <c r="B56" i="101"/>
  <c r="B57" i="101"/>
  <c r="B58" i="101"/>
  <c r="B59" i="101"/>
  <c r="B60" i="101"/>
  <c r="B61" i="101"/>
  <c r="B62" i="101"/>
  <c r="B63" i="101"/>
  <c r="B64" i="101"/>
  <c r="B65" i="101"/>
  <c r="B66" i="101"/>
  <c r="B67" i="101"/>
  <c r="B68" i="101"/>
  <c r="B69" i="101"/>
  <c r="B17" i="78"/>
  <c r="G56" i="101"/>
  <c r="B14" i="78"/>
  <c r="B15" i="78"/>
  <c r="B11" i="78"/>
  <c r="R4" i="125"/>
  <c r="S4" i="125"/>
  <c r="T4" i="125"/>
  <c r="U4" i="125"/>
  <c r="V4" i="125"/>
  <c r="W4" i="125"/>
  <c r="X4" i="125"/>
  <c r="Y4" i="125"/>
  <c r="Z4" i="125"/>
  <c r="AA4" i="125"/>
  <c r="AB4" i="125"/>
  <c r="AC4" i="125"/>
  <c r="Q4" i="125"/>
  <c r="N4" i="125"/>
  <c r="C4" i="125"/>
  <c r="D4" i="125"/>
  <c r="E4" i="125"/>
  <c r="F4" i="125"/>
  <c r="G4" i="125"/>
  <c r="H4" i="125"/>
  <c r="I4" i="125"/>
  <c r="J4" i="125"/>
  <c r="K4" i="125"/>
  <c r="L4" i="125"/>
  <c r="M4" i="125"/>
  <c r="B4" i="125"/>
  <c r="B13" i="78"/>
  <c r="I23" i="82" l="1"/>
  <c r="B9" i="78"/>
  <c r="B16" i="78" l="1"/>
  <c r="G70" i="101"/>
  <c r="B70" i="101" s="1"/>
  <c r="G69" i="101"/>
  <c r="G68" i="101"/>
  <c r="G67" i="101"/>
  <c r="G66" i="101"/>
  <c r="G65" i="101"/>
  <c r="G64" i="101"/>
  <c r="G63" i="101"/>
  <c r="G62" i="101"/>
  <c r="G61" i="101"/>
  <c r="G60" i="101"/>
  <c r="G59" i="101"/>
  <c r="G58" i="101"/>
  <c r="G57" i="101"/>
  <c r="G55" i="101"/>
  <c r="G54" i="101"/>
  <c r="G53" i="101"/>
  <c r="G52" i="101"/>
  <c r="G51" i="101"/>
  <c r="G50" i="101"/>
  <c r="G49" i="101"/>
  <c r="G48" i="101"/>
  <c r="G47" i="101"/>
  <c r="G46" i="101"/>
  <c r="G45" i="101"/>
  <c r="G44" i="101"/>
  <c r="G43" i="101"/>
  <c r="G42" i="101"/>
  <c r="G41" i="101"/>
  <c r="G40" i="101"/>
  <c r="G39" i="101"/>
  <c r="G38" i="101"/>
  <c r="G37" i="101"/>
  <c r="G36" i="101"/>
  <c r="G35" i="101"/>
  <c r="G34" i="101"/>
  <c r="G33" i="101"/>
  <c r="G32" i="101"/>
  <c r="G31" i="101"/>
  <c r="G30" i="101"/>
  <c r="G29" i="101"/>
  <c r="G28" i="101"/>
  <c r="G27" i="101"/>
  <c r="G26" i="101"/>
  <c r="G25" i="101"/>
  <c r="G24" i="101"/>
  <c r="G23" i="101"/>
  <c r="P21" i="125"/>
  <c r="AC19" i="125"/>
  <c r="N19" i="125"/>
  <c r="AC18" i="125"/>
  <c r="N18" i="125"/>
  <c r="AC17" i="125"/>
  <c r="N17" i="125"/>
  <c r="AC16" i="125"/>
  <c r="N16" i="125"/>
  <c r="AC15" i="125"/>
  <c r="N15" i="125"/>
  <c r="AC14" i="125"/>
  <c r="N14" i="125"/>
  <c r="AC13" i="125"/>
  <c r="N13" i="125"/>
  <c r="AC12" i="125"/>
  <c r="N12" i="125"/>
  <c r="AC11" i="125"/>
  <c r="N11" i="125"/>
  <c r="AC10" i="125"/>
  <c r="N10" i="125"/>
  <c r="AC9" i="125"/>
  <c r="N9" i="125"/>
  <c r="AC8" i="125"/>
  <c r="N8" i="125"/>
  <c r="P4" i="125"/>
  <c r="P11" i="82" l="1"/>
  <c r="I14" i="82" l="1"/>
  <c r="I18" i="82"/>
  <c r="I15" i="82"/>
  <c r="I16" i="82"/>
  <c r="I17" i="82"/>
  <c r="I19" i="82"/>
  <c r="I20" i="82"/>
  <c r="I21" i="82"/>
  <c r="I22" i="82"/>
  <c r="M71" i="101" l="1"/>
  <c r="N71" i="101"/>
  <c r="G74" i="101" l="1"/>
  <c r="B23" i="101"/>
  <c r="B12" i="78" l="1"/>
  <c r="L30" i="82" l="1"/>
  <c r="K28" i="82"/>
  <c r="K29" i="82"/>
  <c r="K30" i="82"/>
  <c r="I30" i="82"/>
  <c r="L27" i="82"/>
  <c r="N14" i="82" l="1"/>
  <c r="G75" i="101" l="1"/>
  <c r="F75" i="101" s="1"/>
  <c r="G73" i="101"/>
  <c r="D10" i="78" s="1"/>
  <c r="I74" i="101" l="1"/>
  <c r="I73" i="101"/>
  <c r="F10" i="78" s="1"/>
  <c r="M75" i="101"/>
  <c r="K75" i="101"/>
  <c r="K23" i="82" l="1"/>
  <c r="K13" i="82" l="1"/>
  <c r="L24" i="82" l="1"/>
  <c r="B18" i="78" l="1"/>
  <c r="K14" i="82" l="1"/>
  <c r="I13" i="82" l="1"/>
  <c r="L26" i="82" l="1"/>
  <c r="K27" i="82" l="1"/>
  <c r="K26" i="82"/>
  <c r="K18" i="82"/>
  <c r="K19" i="82"/>
  <c r="K20" i="82"/>
  <c r="K21" i="82"/>
  <c r="K22" i="82"/>
  <c r="K24" i="82"/>
  <c r="K25" i="82"/>
  <c r="K17" i="82"/>
  <c r="K16" i="82"/>
  <c r="K15" i="82"/>
  <c r="L15" i="82"/>
  <c r="L13" i="82" l="1"/>
  <c r="L14" i="82"/>
  <c r="I24" i="82"/>
  <c r="I25" i="82"/>
  <c r="I26" i="82"/>
  <c r="I27" i="82"/>
  <c r="I28" i="82"/>
  <c r="I29" i="82"/>
  <c r="L29" i="82"/>
  <c r="L16" i="82"/>
  <c r="L17" i="82"/>
  <c r="L18" i="82"/>
  <c r="L19" i="82"/>
  <c r="L20" i="82"/>
  <c r="L21" i="82"/>
  <c r="L22" i="82"/>
  <c r="L23" i="82"/>
  <c r="L25" i="82"/>
  <c r="L28" i="82"/>
</calcChain>
</file>

<file path=xl/sharedStrings.xml><?xml version="1.0" encoding="utf-8"?>
<sst xmlns="http://schemas.openxmlformats.org/spreadsheetml/2006/main" count="720" uniqueCount="492">
  <si>
    <t>発生</t>
    <rPh sb="0" eb="2">
      <t>ハッセイ</t>
    </rPh>
    <phoneticPr fontId="5"/>
  </si>
  <si>
    <t>ソース</t>
    <phoneticPr fontId="5"/>
  </si>
  <si>
    <t>日付</t>
    <rPh sb="0" eb="2">
      <t>ヒヅケ</t>
    </rPh>
    <phoneticPr fontId="5"/>
  </si>
  <si>
    <t>届出感染症　第三類　腸管出血性大腸菌</t>
    <rPh sb="0" eb="2">
      <t>トドケデ</t>
    </rPh>
    <rPh sb="2" eb="4">
      <t>カンセン</t>
    </rPh>
    <rPh sb="4" eb="5">
      <t>ショウ</t>
    </rPh>
    <rPh sb="6" eb="7">
      <t>ダイ</t>
    </rPh>
    <rPh sb="7" eb="8">
      <t>サン</t>
    </rPh>
    <rPh sb="8" eb="9">
      <t>タグイ</t>
    </rPh>
    <rPh sb="10" eb="12">
      <t>チョウカン</t>
    </rPh>
    <rPh sb="12" eb="15">
      <t>シュッケツセイ</t>
    </rPh>
    <rPh sb="15" eb="18">
      <t>ダイチョウキン</t>
    </rPh>
    <phoneticPr fontId="5"/>
  </si>
  <si>
    <t>届出感染症　第三類　細菌性赤痢菌</t>
    <rPh sb="0" eb="2">
      <t>トドケデ</t>
    </rPh>
    <rPh sb="2" eb="4">
      <t>カンセン</t>
    </rPh>
    <rPh sb="4" eb="5">
      <t>ショウ</t>
    </rPh>
    <rPh sb="6" eb="7">
      <t>ダイ</t>
    </rPh>
    <rPh sb="7" eb="8">
      <t>サン</t>
    </rPh>
    <rPh sb="8" eb="9">
      <t>タグイ</t>
    </rPh>
    <rPh sb="10" eb="13">
      <t>サイキンセイ</t>
    </rPh>
    <rPh sb="13" eb="15">
      <t>セキリ</t>
    </rPh>
    <rPh sb="15" eb="16">
      <t>キン</t>
    </rPh>
    <phoneticPr fontId="5"/>
  </si>
  <si>
    <r>
      <t>全国 報告数推移　　　　　　</t>
    </r>
    <r>
      <rPr>
        <b/>
        <sz val="11"/>
        <rFont val="ＭＳ Ｐゴシック"/>
        <family val="3"/>
        <charset val="128"/>
      </rPr>
      <t>医療機関からの届出数</t>
    </r>
    <rPh sb="14" eb="16">
      <t>イリョウ</t>
    </rPh>
    <rPh sb="16" eb="18">
      <t>キカン</t>
    </rPh>
    <rPh sb="21" eb="23">
      <t>トドケデ</t>
    </rPh>
    <rPh sb="23" eb="24">
      <t>スウ</t>
    </rPh>
    <phoneticPr fontId="5"/>
  </si>
  <si>
    <r>
      <t>全国 報告数推移　　　　　　</t>
    </r>
    <r>
      <rPr>
        <b/>
        <sz val="11"/>
        <rFont val="ＭＳ Ｐゴシック"/>
        <family val="3"/>
        <charset val="128"/>
      </rPr>
      <t>届出患者数（人）</t>
    </r>
    <rPh sb="14" eb="16">
      <t>トドケデ</t>
    </rPh>
    <rPh sb="16" eb="19">
      <t>カンジャスウ</t>
    </rPh>
    <rPh sb="20" eb="21">
      <t>ニン</t>
    </rPh>
    <phoneticPr fontId="5"/>
  </si>
  <si>
    <t>2月</t>
  </si>
  <si>
    <t>3月</t>
  </si>
  <si>
    <t>4月</t>
  </si>
  <si>
    <t>5月</t>
  </si>
  <si>
    <t>6月</t>
  </si>
  <si>
    <t>7月</t>
  </si>
  <si>
    <t>8月</t>
  </si>
  <si>
    <t>9月</t>
  </si>
  <si>
    <t>10月</t>
  </si>
  <si>
    <t>11月</t>
  </si>
  <si>
    <t>12月</t>
  </si>
  <si>
    <t>合計</t>
    <rPh sb="0" eb="2">
      <t>ゴウケイ</t>
    </rPh>
    <phoneticPr fontId="5"/>
  </si>
  <si>
    <t>合計</t>
  </si>
  <si>
    <t>今週</t>
    <rPh sb="0" eb="2">
      <t>コンシュウ</t>
    </rPh>
    <phoneticPr fontId="5"/>
  </si>
  <si>
    <t>　</t>
    <phoneticPr fontId="5"/>
  </si>
  <si>
    <t>2019年</t>
    <rPh sb="4" eb="5">
      <t>ネン</t>
    </rPh>
    <phoneticPr fontId="5"/>
  </si>
  <si>
    <t>2011年</t>
  </si>
  <si>
    <t>国・地域</t>
    <rPh sb="0" eb="1">
      <t>クニ</t>
    </rPh>
    <rPh sb="2" eb="4">
      <t>チイキ</t>
    </rPh>
    <phoneticPr fontId="5"/>
  </si>
  <si>
    <t>発表</t>
    <rPh sb="0" eb="2">
      <t>ハッピョウ</t>
    </rPh>
    <phoneticPr fontId="5"/>
  </si>
  <si>
    <t>掲載日</t>
    <rPh sb="0" eb="3">
      <t>ケイサイビ</t>
    </rPh>
    <phoneticPr fontId="5"/>
  </si>
  <si>
    <t>なお、情報提供ページは提供者側により短期間で削除される場合もあります。予めご了解ください。</t>
    <rPh sb="3" eb="5">
      <t>ジョウホウ</t>
    </rPh>
    <rPh sb="5" eb="7">
      <t>テイキョウ</t>
    </rPh>
    <rPh sb="11" eb="14">
      <t>テイキョウシャ</t>
    </rPh>
    <rPh sb="14" eb="15">
      <t>ガワ</t>
    </rPh>
    <rPh sb="18" eb="21">
      <t>タンキカン</t>
    </rPh>
    <rPh sb="22" eb="24">
      <t>サクジョ</t>
    </rPh>
    <rPh sb="27" eb="29">
      <t>バアイ</t>
    </rPh>
    <rPh sb="35" eb="36">
      <t>アラカジ</t>
    </rPh>
    <rPh sb="38" eb="40">
      <t>リョウカイ</t>
    </rPh>
    <phoneticPr fontId="5"/>
  </si>
  <si>
    <t>注意　食品に関わる記事の一部をご紹介します。詳しくはリンク先のページよりご確認ください。</t>
    <rPh sb="0" eb="2">
      <t>チュウイ</t>
    </rPh>
    <rPh sb="3" eb="5">
      <t>ショクヒン</t>
    </rPh>
    <rPh sb="6" eb="7">
      <t>カカ</t>
    </rPh>
    <rPh sb="9" eb="11">
      <t>キジ</t>
    </rPh>
    <rPh sb="12" eb="14">
      <t>イチブ</t>
    </rPh>
    <rPh sb="16" eb="18">
      <t>ショウカイ</t>
    </rPh>
    <rPh sb="22" eb="23">
      <t>クワ</t>
    </rPh>
    <rPh sb="29" eb="30">
      <t>サキ</t>
    </rPh>
    <rPh sb="37" eb="39">
      <t>カクニン</t>
    </rPh>
    <phoneticPr fontId="5"/>
  </si>
  <si>
    <t xml:space="preserve"> </t>
    <phoneticPr fontId="5"/>
  </si>
  <si>
    <t>2019年</t>
    <phoneticPr fontId="5"/>
  </si>
  <si>
    <t>2018年</t>
    <phoneticPr fontId="5"/>
  </si>
  <si>
    <t>2017年</t>
    <phoneticPr fontId="5"/>
  </si>
  <si>
    <t>2016年</t>
    <phoneticPr fontId="5"/>
  </si>
  <si>
    <t>2015年</t>
    <phoneticPr fontId="5"/>
  </si>
  <si>
    <t>2014年</t>
    <phoneticPr fontId="5"/>
  </si>
  <si>
    <t>2013年</t>
    <phoneticPr fontId="5"/>
  </si>
  <si>
    <t>2012年</t>
    <phoneticPr fontId="5"/>
  </si>
  <si>
    <t>出典:東京都感染症情報センター</t>
    <rPh sb="0" eb="2">
      <t>シュッテン</t>
    </rPh>
    <rPh sb="3" eb="6">
      <t>トウキョウト</t>
    </rPh>
    <rPh sb="6" eb="9">
      <t>カンセンショウ</t>
    </rPh>
    <rPh sb="9" eb="11">
      <t>ジョウホウ</t>
    </rPh>
    <phoneticPr fontId="5"/>
  </si>
  <si>
    <t>（最近５年間の週値の比較）</t>
    <rPh sb="1" eb="3">
      <t>サイキン</t>
    </rPh>
    <rPh sb="3" eb="6">
      <t>ゴネンカン</t>
    </rPh>
    <rPh sb="7" eb="8">
      <t>シュウ</t>
    </rPh>
    <rPh sb="8" eb="9">
      <t>アタイ</t>
    </rPh>
    <rPh sb="10" eb="12">
      <t>ヒカク</t>
    </rPh>
    <phoneticPr fontId="5"/>
  </si>
  <si>
    <t>　　　　レベル5</t>
    <phoneticPr fontId="5"/>
  </si>
  <si>
    <t>　　　　レベル4</t>
    <phoneticPr fontId="5"/>
  </si>
  <si>
    <t>　　　　レベル3</t>
    <phoneticPr fontId="5"/>
  </si>
  <si>
    <t>地方衛生研究所情報</t>
    <rPh sb="0" eb="2">
      <t>チホウ</t>
    </rPh>
    <rPh sb="2" eb="4">
      <t>エイセイ</t>
    </rPh>
    <rPh sb="4" eb="6">
      <t>ケンキュウ</t>
    </rPh>
    <rPh sb="6" eb="7">
      <t>ショ</t>
    </rPh>
    <rPh sb="7" eb="9">
      <t>ジョウホウ</t>
    </rPh>
    <phoneticPr fontId="5"/>
  </si>
  <si>
    <t>傾向</t>
    <rPh sb="0" eb="2">
      <t>ケイコウ</t>
    </rPh>
    <phoneticPr fontId="5"/>
  </si>
  <si>
    <t>出典：地方衛生研究所ネットワーク</t>
    <rPh sb="0" eb="2">
      <t>シュッテン</t>
    </rPh>
    <rPh sb="3" eb="5">
      <t>チホウ</t>
    </rPh>
    <rPh sb="5" eb="7">
      <t>エイセイ</t>
    </rPh>
    <rPh sb="7" eb="9">
      <t>ケンキュウ</t>
    </rPh>
    <rPh sb="9" eb="10">
      <t>ジョ</t>
    </rPh>
    <phoneticPr fontId="5"/>
  </si>
  <si>
    <t>http://idsc.tokyo-eiken.go.jp/diseases/gastro/gastro/</t>
    <phoneticPr fontId="5"/>
  </si>
  <si>
    <t>流行警報</t>
    <rPh sb="0" eb="2">
      <t>リュウコウ</t>
    </rPh>
    <rPh sb="2" eb="4">
      <t>ケイホウ</t>
    </rPh>
    <phoneticPr fontId="5"/>
  </si>
  <si>
    <t>警戒警報</t>
    <rPh sb="0" eb="2">
      <t>ケイカイ</t>
    </rPh>
    <rPh sb="2" eb="4">
      <t>ケイホウ</t>
    </rPh>
    <phoneticPr fontId="5"/>
  </si>
  <si>
    <t>低散発</t>
    <rPh sb="0" eb="1">
      <t>テイ</t>
    </rPh>
    <rPh sb="1" eb="3">
      <t>サンパツ</t>
    </rPh>
    <phoneticPr fontId="5"/>
  </si>
  <si>
    <t>定点観測値</t>
    <rPh sb="0" eb="2">
      <t>テイテン</t>
    </rPh>
    <rPh sb="2" eb="4">
      <t>カンソク</t>
    </rPh>
    <rPh sb="4" eb="5">
      <t>アタイ</t>
    </rPh>
    <phoneticPr fontId="5"/>
  </si>
  <si>
    <t>▲:減少</t>
    <rPh sb="2" eb="4">
      <t>ゲンショウ</t>
    </rPh>
    <phoneticPr fontId="5"/>
  </si>
  <si>
    <t>都道府県名</t>
  </si>
  <si>
    <t>流行　　☆増加　★減少☆★1つで約1ポイント</t>
    <rPh sb="0" eb="2">
      <t>リュウコウ</t>
    </rPh>
    <rPh sb="5" eb="7">
      <t>ゾウカ</t>
    </rPh>
    <rPh sb="9" eb="11">
      <t>ゲンショウ</t>
    </rPh>
    <phoneticPr fontId="5"/>
  </si>
  <si>
    <t>対前週</t>
    <rPh sb="0" eb="1">
      <t>タイ</t>
    </rPh>
    <rPh sb="1" eb="3">
      <t>ゼンシュウ</t>
    </rPh>
    <phoneticPr fontId="5"/>
  </si>
  <si>
    <r>
      <t>大量発症事故（業種／内容）　</t>
    </r>
    <r>
      <rPr>
        <b/>
        <sz val="12"/>
        <color indexed="53"/>
        <rFont val="ＭＳ Ｐゴシック"/>
        <family val="3"/>
        <charset val="128"/>
      </rPr>
      <t xml:space="preserve">今週 , </t>
    </r>
    <r>
      <rPr>
        <b/>
        <sz val="12"/>
        <rFont val="ＭＳ Ｐゴシック"/>
        <family val="3"/>
        <charset val="128"/>
      </rPr>
      <t>色抜き(先週)</t>
    </r>
    <rPh sb="0" eb="2">
      <t>タイリョウ</t>
    </rPh>
    <rPh sb="2" eb="4">
      <t>ハッショウ</t>
    </rPh>
    <rPh sb="4" eb="6">
      <t>ジコ</t>
    </rPh>
    <rPh sb="7" eb="9">
      <t>ギョウシュ</t>
    </rPh>
    <rPh sb="10" eb="12">
      <t>ナイヨウ</t>
    </rPh>
    <rPh sb="14" eb="16">
      <t>コンシュウ</t>
    </rPh>
    <rPh sb="19" eb="20">
      <t>イロ</t>
    </rPh>
    <rPh sb="20" eb="21">
      <t>ヌ</t>
    </rPh>
    <rPh sb="23" eb="25">
      <t>センシュウ</t>
    </rPh>
    <phoneticPr fontId="5"/>
  </si>
  <si>
    <t>ニュースソース</t>
  </si>
  <si>
    <t>日時</t>
    <rPh sb="0" eb="2">
      <t>ニチジ</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</si>
  <si>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</si>
  <si>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</si>
  <si>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</si>
  <si>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</si>
  <si>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</si>
  <si>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</si>
  <si>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</si>
  <si>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</si>
  <si>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</si>
  <si>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</si>
  <si>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</si>
  <si>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</si>
  <si>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</si>
  <si>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</si>
  <si>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</si>
  <si>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</si>
  <si>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</si>
  <si>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</si>
  <si>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</si>
  <si>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</si>
  <si>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</si>
  <si>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</si>
  <si>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</si>
  <si>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</si>
  <si>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</si>
  <si>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</si>
  <si>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</si>
  <si>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</si>
  <si>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</si>
  <si>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</si>
  <si>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</si>
  <si>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</si>
  <si>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</si>
  <si>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</si>
  <si>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</si>
  <si>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</si>
  <si>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</si>
  <si>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</si>
  <si>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</si>
  <si>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</si>
  <si>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</si>
  <si>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</si>
  <si>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</si>
  <si>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</si>
  <si>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</si>
  <si>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</si>
  <si>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</si>
  <si>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</si>
  <si>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先週に比べて全国平均は</t>
    <phoneticPr fontId="5"/>
  </si>
  <si>
    <t>　：先週より</t>
    <phoneticPr fontId="5"/>
  </si>
  <si>
    <t>東京都は</t>
  </si>
  <si>
    <t>最高指数は</t>
    <phoneticPr fontId="5"/>
  </si>
  <si>
    <t>全国で10.00を超える都道府県数は</t>
    <rPh sb="0" eb="2">
      <t>ゼンコク</t>
    </rPh>
    <rPh sb="9" eb="10">
      <t>コ</t>
    </rPh>
    <rPh sb="12" eb="16">
      <t>トドウフケン</t>
    </rPh>
    <rPh sb="16" eb="17">
      <t>スウ</t>
    </rPh>
    <phoneticPr fontId="5"/>
  </si>
  <si>
    <t>増減</t>
    <rPh sb="0" eb="2">
      <t>ゾウゲン</t>
    </rPh>
    <phoneticPr fontId="5"/>
  </si>
  <si>
    <t>　　　　　　　　　　　　　　　　　　　　　　　　　　　　　　　　　　　　</t>
    <phoneticPr fontId="5"/>
  </si>
  <si>
    <t xml:space="preserve">                        </t>
    <phoneticPr fontId="5"/>
  </si>
  <si>
    <t>1類感染症</t>
  </si>
  <si>
    <t>報告なし</t>
    <rPh sb="0" eb="2">
      <t>ホウコク</t>
    </rPh>
    <phoneticPr fontId="5"/>
  </si>
  <si>
    <t>2類感染症</t>
    <phoneticPr fontId="5"/>
  </si>
  <si>
    <t xml:space="preserve">3類感染症　
</t>
    <phoneticPr fontId="5"/>
  </si>
  <si>
    <t>腸管出血性大腸菌感染症</t>
    <phoneticPr fontId="5"/>
  </si>
  <si>
    <t>４類感染症</t>
    <phoneticPr fontId="5"/>
  </si>
  <si>
    <t>5類感染症</t>
    <phoneticPr fontId="5"/>
  </si>
  <si>
    <t>　　　　◆商業的目的を理由とする無断転用を禁止します</t>
    <phoneticPr fontId="5"/>
  </si>
  <si>
    <t>　　　　◆配信停止・お客様情報の変更◆ 本メールへの返信でご連絡ください</t>
    <phoneticPr fontId="5"/>
  </si>
  <si>
    <t xml:space="preserve">　　週刊情報の概要 </t>
    <phoneticPr fontId="5"/>
  </si>
  <si>
    <t>************************************************************************</t>
    <phoneticPr fontId="5"/>
  </si>
  <si>
    <t xml:space="preserve">1．食中毒情報      　      </t>
    <phoneticPr fontId="5"/>
  </si>
  <si>
    <t xml:space="preserve">2．ノロウイルス　   　     </t>
    <phoneticPr fontId="5"/>
  </si>
  <si>
    <t xml:space="preserve">3．残留農薬等  　　         </t>
    <phoneticPr fontId="5"/>
  </si>
  <si>
    <t>→メモ帳にコピー</t>
    <rPh sb="3" eb="4">
      <t>チョウ</t>
    </rPh>
    <phoneticPr fontId="5"/>
  </si>
  <si>
    <t xml:space="preserve">4．食品表示 　　   　      </t>
    <phoneticPr fontId="5"/>
  </si>
  <si>
    <t>5．海外情報              　</t>
    <phoneticPr fontId="5"/>
  </si>
  <si>
    <t>　　　　　　　　　　　　　=+'44　海外情報'!B18</t>
    <phoneticPr fontId="5"/>
  </si>
  <si>
    <t xml:space="preserve">6．感染症統計        </t>
    <phoneticPr fontId="5"/>
  </si>
  <si>
    <t>7．感染症情報       　    　</t>
    <phoneticPr fontId="5"/>
  </si>
  <si>
    <t>以下に貼り付け</t>
    <rPh sb="0" eb="2">
      <t>イカ</t>
    </rPh>
    <rPh sb="3" eb="4">
      <t>ハ</t>
    </rPh>
    <rPh sb="5" eb="6">
      <t>ツ</t>
    </rPh>
    <phoneticPr fontId="5"/>
  </si>
  <si>
    <r>
      <t xml:space="preserve">       </t>
    </r>
    <r>
      <rPr>
        <sz val="9"/>
        <rFont val="ＭＳ Ｐゴシック"/>
        <family val="3"/>
        <charset val="128"/>
      </rPr>
      <t xml:space="preserve"> レベル1</t>
    </r>
    <phoneticPr fontId="5"/>
  </si>
  <si>
    <t>2020年</t>
    <phoneticPr fontId="5"/>
  </si>
  <si>
    <t>9．新型ｺﾛﾅ情報</t>
    <rPh sb="2" eb="4">
      <t>シンガタ</t>
    </rPh>
    <rPh sb="7" eb="9">
      <t>ジョウホウ</t>
    </rPh>
    <phoneticPr fontId="5"/>
  </si>
  <si>
    <t>フェイズ別　対策立案</t>
  </si>
  <si>
    <r>
      <t>1.</t>
    </r>
    <r>
      <rPr>
        <sz val="7"/>
        <color theme="1"/>
        <rFont val="Times New Roman"/>
        <family val="1"/>
      </rPr>
      <t xml:space="preserve">      </t>
    </r>
    <r>
      <rPr>
        <sz val="10.5"/>
        <color theme="1"/>
        <rFont val="游明朝"/>
        <family val="1"/>
        <charset val="128"/>
      </rPr>
      <t>地域的に発生していない段階</t>
    </r>
  </si>
  <si>
    <r>
      <t>2.</t>
    </r>
    <r>
      <rPr>
        <sz val="7"/>
        <color theme="1"/>
        <rFont val="Times New Roman"/>
        <family val="1"/>
      </rPr>
      <t xml:space="preserve">      </t>
    </r>
    <r>
      <rPr>
        <sz val="10.5"/>
        <color theme="1"/>
        <rFont val="游明朝"/>
        <family val="1"/>
        <charset val="128"/>
      </rPr>
      <t>地域、顧客所在地に感染者が確認された段階</t>
    </r>
  </si>
  <si>
    <t>・組織・連絡体制　・社内、社外</t>
  </si>
  <si>
    <t>　　　　緊急連絡網　所轄保健所、公共機関との連帯</t>
  </si>
  <si>
    <t>　　　　現状リスクｺﾐﾆｭケーション、顧客への情報開示</t>
  </si>
  <si>
    <t>・予防体制　消毒材、マスク備品準備、就業前後の除菌　検温と報告</t>
  </si>
  <si>
    <t>・診療体制　もしもの場合の相談医療先の確保、連絡</t>
  </si>
  <si>
    <t>・就業体制の見直対策　感染者の発症時の業務継続対応</t>
  </si>
  <si>
    <t>　　　　病院、介護・老人施設への入室時の対応、営業車両の洗浄</t>
  </si>
  <si>
    <t>フェイズ</t>
  </si>
  <si>
    <t>緊急連絡網</t>
  </si>
  <si>
    <t>消毒材</t>
  </si>
  <si>
    <t>マスク</t>
  </si>
  <si>
    <t>検温</t>
  </si>
  <si>
    <t>37.5℃↑</t>
  </si>
  <si>
    <t>顧客連絡</t>
  </si>
  <si>
    <t>就業　体制</t>
  </si>
  <si>
    <t>従業員ケア</t>
  </si>
  <si>
    <t>〇</t>
  </si>
  <si>
    <t>飲食店で食中毒が発生したらどうなる？実際に起こりうるトラブル</t>
  </si>
  <si>
    <t>トップページ ＞ 食中毒が発生したらどうなる</t>
  </si>
  <si>
    <t>食中毒の危険性はどこでもあるもの</t>
  </si>
  <si>
    <t>食中毒が発生したらどうなるのか</t>
  </si>
  <si>
    <r>
      <t>食中毒を発生させた店舗には一度も経験したことのないような</t>
    </r>
    <r>
      <rPr>
        <b/>
        <sz val="12"/>
        <color rgb="FF333333"/>
        <rFont val="&amp;quot"/>
        <family val="2"/>
      </rPr>
      <t>イレギュラーな業務</t>
    </r>
    <r>
      <rPr>
        <sz val="12"/>
        <color rgb="FF333333"/>
        <rFont val="&amp;quot"/>
        <family val="2"/>
      </rPr>
      <t>が発生します。経営者は</t>
    </r>
    <r>
      <rPr>
        <b/>
        <sz val="12"/>
        <color rgb="FF333333"/>
        <rFont val="&amp;quot"/>
        <family val="2"/>
      </rPr>
      <t>従業員に必要以上の負担をかけない</t>
    </r>
    <r>
      <rPr>
        <sz val="12"/>
        <color rgb="FF333333"/>
        <rFont val="&amp;quot"/>
        <family val="2"/>
      </rPr>
      <t>ためにも、どのような事態が起こりうるかしっかりと確認しておきましょう。</t>
    </r>
  </si>
  <si>
    <t>クレームや質問が大量に押し寄せる</t>
  </si>
  <si>
    <t>保健所の検査が入る</t>
  </si>
  <si>
    <t>営業停止からの店舗閉鎖</t>
  </si>
  <si>
    <r>
      <t>食中毒が起これば飲食店は</t>
    </r>
    <r>
      <rPr>
        <b/>
        <sz val="12"/>
        <color rgb="FFFF0A0A"/>
        <rFont val="&amp;quot"/>
        <family val="2"/>
      </rPr>
      <t>店舗閉鎖</t>
    </r>
    <r>
      <rPr>
        <sz val="12"/>
        <color rgb="FF333333"/>
        <rFont val="&amp;quot"/>
        <family val="2"/>
      </rPr>
      <t>を行うべきとされています。</t>
    </r>
  </si>
  <si>
    <t>原因を知って予防することが重要</t>
  </si>
  <si>
    <r>
      <rPr>
        <sz val="12"/>
        <color rgb="FF333333"/>
        <rFont val="ＭＳ Ｐゴシック"/>
        <family val="3"/>
        <charset val="128"/>
      </rPr>
      <t>飲食店経営者ならば誰でも</t>
    </r>
    <r>
      <rPr>
        <b/>
        <sz val="12"/>
        <color rgb="FFFF0A0A"/>
        <rFont val="ＭＳ Ｐゴシック"/>
        <family val="3"/>
        <charset val="128"/>
      </rPr>
      <t>食中毒</t>
    </r>
    <r>
      <rPr>
        <sz val="12"/>
        <color rgb="FF333333"/>
        <rFont val="ＭＳ Ｐゴシック"/>
        <family val="3"/>
        <charset val="128"/>
      </rPr>
      <t>を危惧しているものです。しかし、生魚、生野菜、生肉以外にも焼き鳥やハンバーガーなど</t>
    </r>
    <r>
      <rPr>
        <sz val="12"/>
        <color rgb="FF333333"/>
        <rFont val="&amp;quot"/>
        <family val="2"/>
      </rPr>
      <t>…</t>
    </r>
    <r>
      <rPr>
        <sz val="12"/>
        <color rgb="FF333333"/>
        <rFont val="ＭＳ Ｐゴシック"/>
        <family val="3"/>
        <charset val="128"/>
      </rPr>
      <t>様々な飲食店から食中毒は散見されます。どのような食材、調理方法でも確実に防げるというわけではない病気であるだけに、</t>
    </r>
    <r>
      <rPr>
        <sz val="12"/>
        <color rgb="FF333333"/>
        <rFont val="&amp;quot"/>
        <family val="2"/>
      </rPr>
      <t>24</t>
    </r>
    <r>
      <rPr>
        <sz val="12"/>
        <color rgb="FF333333"/>
        <rFont val="ＭＳ Ｐゴシック"/>
        <family val="3"/>
        <charset val="128"/>
      </rPr>
      <t>時間</t>
    </r>
    <r>
      <rPr>
        <sz val="12"/>
        <color rgb="FF333333"/>
        <rFont val="&amp;quot"/>
        <family val="2"/>
      </rPr>
      <t>365</t>
    </r>
    <r>
      <rPr>
        <sz val="12"/>
        <color rgb="FF333333"/>
        <rFont val="ＭＳ Ｐゴシック"/>
        <family val="3"/>
        <charset val="128"/>
      </rPr>
      <t>日の間、経営者は常に食中毒に注意を払わなくてはいけないのです。</t>
    </r>
    <phoneticPr fontId="33"/>
  </si>
  <si>
    <t>食中毒が発生したことが公にされれば、該当する飲食店を利用したお客様は自分が食中毒を発生させた料理を口にしてないか心配になります。そのため、店舗に対してお客様の不安を直接反映させた厳しいクレームが多量に押し寄せることになるでしょう。想定外の事態に従業員側の戸惑いも大きいかもしれませんが、冷静に対処できるように想定質問等を考えておくと良いです。</t>
    <phoneticPr fontId="33"/>
  </si>
  <si>
    <r>
      <rPr>
        <sz val="12"/>
        <color rgb="FF333333"/>
        <rFont val="ＭＳ Ｐゴシック"/>
        <family val="3"/>
        <charset val="128"/>
      </rPr>
      <t>保健所は、</t>
    </r>
    <r>
      <rPr>
        <b/>
        <sz val="12"/>
        <color rgb="FF333333"/>
        <rFont val="ＭＳ Ｐゴシック"/>
        <family val="3"/>
        <charset val="128"/>
      </rPr>
      <t>各地域の住民の健康や住まい環境などを快適なものへ</t>
    </r>
    <r>
      <rPr>
        <sz val="12"/>
        <color rgb="FF333333"/>
        <rFont val="ＭＳ Ｐゴシック"/>
        <family val="3"/>
        <charset val="128"/>
      </rPr>
      <t>と推進するために全国に設置された行政機関です。中には疾病の予防や保険・衛生環境について取り扱う業務もあるため、食中毒が発生すれば保健所が飲食店に対して立入検査をすることになります。検査においては資料提出が求められることもあるので、食中毒が発生したらスムーズに検査が行われるように書類を準備しておきましょう。</t>
    </r>
    <phoneticPr fontId="33"/>
  </si>
  <si>
    <r>
      <rPr>
        <sz val="12"/>
        <color rgb="FF333333"/>
        <rFont val="ＭＳ Ｐゴシック"/>
        <family val="3"/>
        <charset val="128"/>
      </rPr>
      <t>チェーン店の場合は同一のマニュアルで調理が実行されることが多いため、原因が究明されるまでは被害の拡大を防ぐ意味でも全国に展開する</t>
    </r>
    <r>
      <rPr>
        <b/>
        <sz val="12"/>
        <color rgb="FF333333"/>
        <rFont val="ＭＳ Ｐゴシック"/>
        <family val="3"/>
        <charset val="128"/>
      </rPr>
      <t>すべての系列店舗が一時休業</t>
    </r>
    <r>
      <rPr>
        <sz val="12"/>
        <color rgb="FF333333"/>
        <rFont val="ＭＳ Ｐゴシック"/>
        <family val="3"/>
        <charset val="128"/>
      </rPr>
      <t>を余儀なくされることも考えられるでしょう。経営者側としてはその間非常に忙しい時期に入ります。店舗を維持するため、そして従業員の休業期間の給与を確保するための対応を行うことが必要になるでしょう。お客様に対して真摯な対応をするとともに、従業員にも配慮を怠らないようにしなくてはいけません。</t>
    </r>
    <phoneticPr fontId="33"/>
  </si>
  <si>
    <t>食中毒は「サルモネラ菌」「腸炎ビブリオ菌」「カンピロバクター」などの、十分に加熱していない食材や生の食材が原因で発生する菌をはじめ、「黄色ブドウ球菌」などの人の皮膚にいる菌が付着して損害を与える場合が考えられます。それらは調理方法を工夫したり、手洗いを徹底したりすることで防げる場合が大多数です。常日頃から食中毒発生防止の意識を従業員に徹底するためにも、調理時や調理前のマニュアルをしっかりと見直して予防策を練っておくことが大切になるのではないでしょうか。</t>
    <phoneticPr fontId="33"/>
  </si>
  <si>
    <t>注意　本件は「リコールプラス」「リコールナビ」のホームページより引用しています。詳細に関してはリンク先ＨＰよりご確認ください。</t>
    <rPh sb="0" eb="2">
      <t>チュウイ</t>
    </rPh>
    <phoneticPr fontId="5"/>
  </si>
  <si>
    <t>指定感染症 新型コロナウイルス感染症</t>
    <phoneticPr fontId="5"/>
  </si>
  <si>
    <t>https://gisanddata.maps.arcgis.com/apps/opsdashboard/index.html#/bda7594740fd40299423467b48e9ecf6</t>
    <phoneticPr fontId="5"/>
  </si>
  <si>
    <t>現在の新型コロナウイルス感染者数</t>
    <rPh sb="0" eb="2">
      <t>ゲンザイ</t>
    </rPh>
    <rPh sb="3" eb="5">
      <t>シンガタ</t>
    </rPh>
    <rPh sb="12" eb="15">
      <t>カンセンシャ</t>
    </rPh>
    <rPh sb="15" eb="16">
      <t>スウ</t>
    </rPh>
    <phoneticPr fontId="5"/>
  </si>
  <si>
    <t>前週</t>
    <rPh sb="0" eb="2">
      <t>ゼンシュウ</t>
    </rPh>
    <phoneticPr fontId="5"/>
  </si>
  <si>
    <t>患者数</t>
    <rPh sb="0" eb="3">
      <t>カンジャスウ</t>
    </rPh>
    <phoneticPr fontId="5"/>
  </si>
  <si>
    <r>
      <rPr>
        <sz val="10"/>
        <color theme="0"/>
        <rFont val="ＭＳ Ｐゴシック"/>
        <family val="3"/>
        <charset val="128"/>
      </rPr>
      <t>対世界比</t>
    </r>
    <r>
      <rPr>
        <sz val="10"/>
        <color theme="0"/>
        <rFont val="Inherit"/>
        <family val="2"/>
      </rPr>
      <t>%</t>
    </r>
    <phoneticPr fontId="5"/>
  </si>
  <si>
    <t>死者数</t>
    <rPh sb="0" eb="2">
      <t>シシャ</t>
    </rPh>
    <rPh sb="2" eb="3">
      <t>スウ</t>
    </rPh>
    <phoneticPr fontId="5"/>
  </si>
  <si>
    <t>致死率</t>
    <rPh sb="0" eb="2">
      <t>チシ</t>
    </rPh>
    <rPh sb="2" eb="3">
      <t>リツ</t>
    </rPh>
    <phoneticPr fontId="5"/>
  </si>
  <si>
    <t>Total</t>
    <phoneticPr fontId="5"/>
  </si>
  <si>
    <t>前週からの増加数</t>
    <rPh sb="0" eb="2">
      <t>ゼンシュウ</t>
    </rPh>
    <rPh sb="5" eb="8">
      <t>ゾウカスウ</t>
    </rPh>
    <phoneticPr fontId="5"/>
  </si>
  <si>
    <t>ｱﾙｾﾞﾝﾁﾝ</t>
    <phoneticPr fontId="5"/>
  </si>
  <si>
    <t>日本の感染症BCPステージ</t>
    <rPh sb="0" eb="2">
      <t>ニホン</t>
    </rPh>
    <rPh sb="3" eb="6">
      <t>カンセンショウ</t>
    </rPh>
    <phoneticPr fontId="5"/>
  </si>
  <si>
    <t>企業内に感染者が発見された場合の対応と手順が具体的に用意されていないとパニックになる。　準備が大勢。ステークホルダーへの告知も当然前提。</t>
    <rPh sb="0" eb="3">
      <t>キギョウナイ</t>
    </rPh>
    <rPh sb="4" eb="7">
      <t>カンセンシャ</t>
    </rPh>
    <rPh sb="8" eb="10">
      <t>ハッケン</t>
    </rPh>
    <rPh sb="13" eb="15">
      <t>バアイ</t>
    </rPh>
    <rPh sb="16" eb="18">
      <t>タイオウ</t>
    </rPh>
    <rPh sb="19" eb="21">
      <t>テジュン</t>
    </rPh>
    <rPh sb="22" eb="25">
      <t>グタイテキ</t>
    </rPh>
    <rPh sb="26" eb="28">
      <t>ヨウイ</t>
    </rPh>
    <rPh sb="44" eb="46">
      <t>ジュンビ</t>
    </rPh>
    <rPh sb="47" eb="49">
      <t>タイセイ</t>
    </rPh>
    <rPh sb="60" eb="62">
      <t>コクチ</t>
    </rPh>
    <rPh sb="63" eb="65">
      <t>トウゼン</t>
    </rPh>
    <rPh sb="65" eb="67">
      <t>ゼンテイ</t>
    </rPh>
    <phoneticPr fontId="5"/>
  </si>
  <si>
    <t>入館チェック</t>
    <phoneticPr fontId="5"/>
  </si>
  <si>
    <t>〇</t>
    <phoneticPr fontId="5"/>
  </si>
  <si>
    <r>
      <t>〇</t>
    </r>
    <r>
      <rPr>
        <sz val="10.5"/>
        <color rgb="FFFF0000"/>
        <rFont val="游明朝"/>
        <family val="1"/>
        <charset val="128"/>
      </rPr>
      <t>*</t>
    </r>
    <phoneticPr fontId="5"/>
  </si>
  <si>
    <t>*テレワーク、隔日出勤</t>
    <rPh sb="7" eb="9">
      <t>カクジツ</t>
    </rPh>
    <rPh sb="9" eb="11">
      <t>シュッキン</t>
    </rPh>
    <phoneticPr fontId="5"/>
  </si>
  <si>
    <t>対策</t>
    <rPh sb="0" eb="2">
      <t>タイサク</t>
    </rPh>
    <phoneticPr fontId="5"/>
  </si>
  <si>
    <t>　　　　フード・セーフティー　http://www7b.biglobe.ne.jp/~food-safty/　　更新2020/10/11</t>
    <phoneticPr fontId="5"/>
  </si>
  <si>
    <t>ドイツ</t>
    <phoneticPr fontId="106"/>
  </si>
  <si>
    <t>対前週増加率</t>
    <rPh sb="0" eb="1">
      <t>タイ</t>
    </rPh>
    <rPh sb="1" eb="3">
      <t>ゼンシュウ</t>
    </rPh>
    <rPh sb="3" eb="5">
      <t>ゾウカ</t>
    </rPh>
    <rPh sb="5" eb="6">
      <t>リツ</t>
    </rPh>
    <phoneticPr fontId="5"/>
  </si>
  <si>
    <t>10．Sponsor㌻</t>
    <phoneticPr fontId="5"/>
  </si>
  <si>
    <r>
      <t>5.</t>
    </r>
    <r>
      <rPr>
        <sz val="7"/>
        <color theme="1"/>
        <rFont val="游明朝"/>
        <family val="1"/>
        <charset val="128"/>
      </rPr>
      <t>     </t>
    </r>
    <r>
      <rPr>
        <sz val="7"/>
        <color theme="1"/>
        <rFont val="Times New Roman"/>
        <family val="1"/>
      </rPr>
      <t xml:space="preserve"> </t>
    </r>
    <r>
      <rPr>
        <sz val="10.5"/>
        <color theme="1"/>
        <rFont val="游明朝"/>
        <family val="1"/>
        <charset val="128"/>
      </rPr>
      <t>3で複数もしくは感染が拡大する段階</t>
    </r>
    <phoneticPr fontId="106"/>
  </si>
  <si>
    <r>
      <t>6.</t>
    </r>
    <r>
      <rPr>
        <sz val="7"/>
        <color theme="1"/>
        <rFont val="游明朝"/>
        <family val="1"/>
        <charset val="128"/>
      </rPr>
      <t>     </t>
    </r>
    <r>
      <rPr>
        <sz val="7"/>
        <color theme="1"/>
        <rFont val="Times New Roman"/>
        <family val="1"/>
      </rPr>
      <t xml:space="preserve"> </t>
    </r>
    <r>
      <rPr>
        <sz val="10.5"/>
        <color theme="1"/>
        <rFont val="游明朝"/>
        <family val="1"/>
        <charset val="128"/>
      </rPr>
      <t>従業員もしくはその家族に感染確認の段階</t>
    </r>
    <phoneticPr fontId="106"/>
  </si>
  <si>
    <r>
      <t>7.</t>
    </r>
    <r>
      <rPr>
        <sz val="7"/>
        <color theme="1"/>
        <rFont val="游明朝"/>
        <family val="1"/>
        <charset val="128"/>
      </rPr>
      <t>     </t>
    </r>
    <r>
      <rPr>
        <sz val="7"/>
        <color theme="1"/>
        <rFont val="Times New Roman"/>
        <family val="1"/>
      </rPr>
      <t xml:space="preserve"> </t>
    </r>
    <r>
      <rPr>
        <sz val="10.5"/>
        <color theme="1"/>
        <rFont val="游明朝"/>
        <family val="1"/>
        <charset val="128"/>
      </rPr>
      <t>5で感染が収まらない段階</t>
    </r>
    <phoneticPr fontId="106"/>
  </si>
  <si>
    <r>
      <t>7.</t>
    </r>
    <r>
      <rPr>
        <sz val="7"/>
        <color theme="1"/>
        <rFont val="游明朝"/>
        <family val="1"/>
        <charset val="128"/>
      </rPr>
      <t>     </t>
    </r>
    <r>
      <rPr>
        <sz val="7"/>
        <color theme="1"/>
        <rFont val="Times New Roman"/>
        <family val="1"/>
      </rPr>
      <t xml:space="preserve"> </t>
    </r>
    <r>
      <rPr>
        <sz val="10.5"/>
        <color theme="1"/>
        <rFont val="游明朝"/>
        <family val="1"/>
        <charset val="128"/>
      </rPr>
      <t>パンデミック(大流行)宣言の段階</t>
    </r>
    <phoneticPr fontId="106"/>
  </si>
  <si>
    <t>3.  地域住民、同居者の参加団体に感染者が確認された段階</t>
    <phoneticPr fontId="106"/>
  </si>
  <si>
    <t>2021年</t>
  </si>
  <si>
    <t>2021年</t>
    <phoneticPr fontId="5"/>
  </si>
  <si>
    <t>日本</t>
    <rPh sb="0" eb="2">
      <t>ニホン</t>
    </rPh>
    <phoneticPr fontId="106"/>
  </si>
  <si>
    <t>・長期間休業に対する対策　従業員のケア</t>
    <phoneticPr fontId="106"/>
  </si>
  <si>
    <t>　</t>
    <phoneticPr fontId="106"/>
  </si>
  <si>
    <t>4   職場で複数の濃厚接触者が判明した段階</t>
    <rPh sb="4" eb="6">
      <t>ショクバ</t>
    </rPh>
    <rPh sb="7" eb="9">
      <t>フクスウ</t>
    </rPh>
    <rPh sb="10" eb="12">
      <t>ノウコウ</t>
    </rPh>
    <rPh sb="12" eb="15">
      <t>セッショクシャ</t>
    </rPh>
    <rPh sb="16" eb="18">
      <t>ハンメイ</t>
    </rPh>
    <rPh sb="20" eb="22">
      <t>ダンカイ</t>
    </rPh>
    <phoneticPr fontId="106"/>
  </si>
  <si>
    <t>PCR検査確認</t>
    <rPh sb="3" eb="5">
      <t>ケンサ</t>
    </rPh>
    <rPh sb="5" eb="7">
      <t>カクニン</t>
    </rPh>
    <phoneticPr fontId="106"/>
  </si>
  <si>
    <t>無症状なら１週間経過と就業制限</t>
    <rPh sb="0" eb="3">
      <t>ムショウジョウ</t>
    </rPh>
    <rPh sb="6" eb="8">
      <t>シュウカン</t>
    </rPh>
    <rPh sb="8" eb="10">
      <t>ケイカ</t>
    </rPh>
    <rPh sb="11" eb="13">
      <t>シュウギョウ</t>
    </rPh>
    <rPh sb="13" eb="15">
      <t>セイゲン</t>
    </rPh>
    <phoneticPr fontId="106"/>
  </si>
  <si>
    <t>★</t>
    <phoneticPr fontId="106"/>
  </si>
  <si>
    <t>★PCR+</t>
    <phoneticPr fontId="106"/>
  </si>
  <si>
    <t>保健所　　       医療機関</t>
    <phoneticPr fontId="106"/>
  </si>
  <si>
    <t>行動履歴整理</t>
    <rPh sb="0" eb="2">
      <t>コウドウ</t>
    </rPh>
    <rPh sb="2" eb="4">
      <t>リレキ</t>
    </rPh>
    <rPh sb="4" eb="6">
      <t>セイリ</t>
    </rPh>
    <phoneticPr fontId="106"/>
  </si>
  <si>
    <t xml:space="preserve"> </t>
    <phoneticPr fontId="106"/>
  </si>
  <si>
    <t>厚生労働省：国内の発生状況など
https://www.mhlw.go.jp/stf/covid-19/kokunainohasseijoukyou.html#h2_1
厚生労働省：データからわかる－新型コロナウイルス感染症情報－
https：//covid19.mhlw.go.jp/</t>
    <phoneticPr fontId="106"/>
  </si>
  <si>
    <t>https://www.mhlw.go.jp/stf/covid-19/kokunainohasseijoukyou.html#h2_1</t>
    <phoneticPr fontId="106"/>
  </si>
  <si>
    <t>厚生労働省：データからわかる－新型コロナウイルス感染症情報－</t>
    <phoneticPr fontId="106"/>
  </si>
  <si>
    <t xml:space="preserve">
</t>
    <phoneticPr fontId="106"/>
  </si>
  <si>
    <t>https：//covid19.mhlw.go.jp/</t>
    <phoneticPr fontId="106"/>
  </si>
  <si>
    <t>注意　食品に関わる記事の一部をご紹介します。詳しくはリンク先のページよりご確認ください。</t>
    <phoneticPr fontId="16"/>
  </si>
  <si>
    <t>なお、情報提供ページは提供者側により短期間で削除される場合もあります。予めご了解ください。</t>
    <phoneticPr fontId="16"/>
  </si>
  <si>
    <t>&gt;</t>
    <phoneticPr fontId="106"/>
  </si>
  <si>
    <t xml:space="preserve">業者
</t>
    <rPh sb="0" eb="2">
      <t>ギョウシャ</t>
    </rPh>
    <phoneticPr fontId="5"/>
  </si>
  <si>
    <t>腸管出血性大腸菌</t>
    <rPh sb="0" eb="2">
      <t>チョウカン</t>
    </rPh>
    <rPh sb="2" eb="5">
      <t>シュッケツセイ</t>
    </rPh>
    <rPh sb="5" eb="8">
      <t>ダイチョウキン</t>
    </rPh>
    <phoneticPr fontId="5"/>
  </si>
  <si>
    <t>赤痢</t>
    <rPh sb="0" eb="2">
      <t>セキリ</t>
    </rPh>
    <phoneticPr fontId="5"/>
  </si>
  <si>
    <t>腸管系感染症は新型コロナウイルス予防の手洗い、手指消毒で</t>
    <rPh sb="0" eb="2">
      <t>チョウカン</t>
    </rPh>
    <rPh sb="2" eb="3">
      <t>ケイ</t>
    </rPh>
    <rPh sb="3" eb="6">
      <t>カンセンショウ</t>
    </rPh>
    <rPh sb="7" eb="9">
      <t>シンガタ</t>
    </rPh>
    <rPh sb="16" eb="18">
      <t>ヨボウ</t>
    </rPh>
    <rPh sb="19" eb="21">
      <t>テアラ</t>
    </rPh>
    <rPh sb="23" eb="24">
      <t>テ</t>
    </rPh>
    <rPh sb="24" eb="25">
      <t>ユビ</t>
    </rPh>
    <rPh sb="25" eb="27">
      <t>ショウドク</t>
    </rPh>
    <phoneticPr fontId="5"/>
  </si>
  <si>
    <t>圧倒的に感染防御できている</t>
    <rPh sb="0" eb="3">
      <t>アットウテキ</t>
    </rPh>
    <rPh sb="4" eb="6">
      <t>カンセン</t>
    </rPh>
    <rPh sb="6" eb="8">
      <t>ボウギョ</t>
    </rPh>
    <phoneticPr fontId="5"/>
  </si>
  <si>
    <t>北海道</t>
    <rPh sb="0" eb="3">
      <t>ホッカイドウ</t>
    </rPh>
    <phoneticPr fontId="106"/>
  </si>
  <si>
    <t>8．衛生訓話</t>
    <rPh sb="2" eb="4">
      <t>エイセイ</t>
    </rPh>
    <rPh sb="4" eb="6">
      <t>クンワ</t>
    </rPh>
    <phoneticPr fontId="5"/>
  </si>
  <si>
    <t>12-21年月平均</t>
  </si>
  <si>
    <t>2022年</t>
    <phoneticPr fontId="5"/>
  </si>
  <si>
    <t>1月</t>
    <phoneticPr fontId="106"/>
  </si>
  <si>
    <t>カナダ</t>
    <phoneticPr fontId="5"/>
  </si>
  <si>
    <t>フランス</t>
    <phoneticPr fontId="106"/>
  </si>
  <si>
    <t>非常に少ない</t>
    <rPh sb="0" eb="2">
      <t>ヒジョウ</t>
    </rPh>
    <rPh sb="3" eb="4">
      <t>スク</t>
    </rPh>
    <phoneticPr fontId="5"/>
  </si>
  <si>
    <t>コロナ・ワクチン接種予定と内容　(元阿部首相と菅前首相の最大の功績)</t>
    <rPh sb="8" eb="10">
      <t>セッシュ</t>
    </rPh>
    <rPh sb="10" eb="12">
      <t>ヨテイ</t>
    </rPh>
    <rPh sb="13" eb="15">
      <t>ナイヨウ</t>
    </rPh>
    <rPh sb="17" eb="18">
      <t>モト</t>
    </rPh>
    <rPh sb="18" eb="20">
      <t>アベ</t>
    </rPh>
    <rPh sb="20" eb="22">
      <t>シュショウ</t>
    </rPh>
    <rPh sb="23" eb="24">
      <t>スガ</t>
    </rPh>
    <rPh sb="24" eb="27">
      <t>ゼンシュショウ</t>
    </rPh>
    <rPh sb="28" eb="30">
      <t>サイダイ</t>
    </rPh>
    <rPh sb="31" eb="33">
      <t>コウセキ</t>
    </rPh>
    <phoneticPr fontId="106"/>
  </si>
  <si>
    <t xml:space="preserve">腸チフス
パラチフス
</t>
    <rPh sb="0" eb="1">
      <t>チョウ</t>
    </rPh>
    <phoneticPr fontId="5"/>
  </si>
  <si>
    <t>^</t>
    <phoneticPr fontId="106"/>
  </si>
  <si>
    <t xml:space="preserve">  </t>
    <phoneticPr fontId="16"/>
  </si>
  <si>
    <t>l</t>
    <phoneticPr fontId="33"/>
  </si>
  <si>
    <t>管理レベル「1」　</t>
    <phoneticPr fontId="5"/>
  </si>
  <si>
    <r>
      <t xml:space="preserve">タイトル </t>
    </r>
    <r>
      <rPr>
        <sz val="14"/>
        <color theme="0"/>
        <rFont val="ＭＳ Ｐゴシック"/>
        <family val="3"/>
        <charset val="128"/>
      </rPr>
      <t>(異物・カビ混入が目立つ一週間でした。!)</t>
    </r>
    <rPh sb="6" eb="8">
      <t>イブツ</t>
    </rPh>
    <rPh sb="11" eb="13">
      <t>コンニュウ</t>
    </rPh>
    <rPh sb="14" eb="16">
      <t>メダ</t>
    </rPh>
    <rPh sb="17" eb="20">
      <t>イッシュウカン</t>
    </rPh>
    <phoneticPr fontId="5"/>
  </si>
  <si>
    <t>　コロナ渦</t>
    <rPh sb="4" eb="5">
      <t>ウズ</t>
    </rPh>
    <phoneticPr fontId="5"/>
  </si>
  <si>
    <t>冬に向かい</t>
    <rPh sb="0" eb="1">
      <t>フユ</t>
    </rPh>
    <rPh sb="2" eb="3">
      <t>ム</t>
    </rPh>
    <phoneticPr fontId="106"/>
  </si>
  <si>
    <t>コロナは既にWITHの時代、今年の冬が付き合い方の結論か</t>
    <rPh sb="4" eb="5">
      <t>スデ</t>
    </rPh>
    <rPh sb="11" eb="13">
      <t>ジダイ</t>
    </rPh>
    <rPh sb="14" eb="16">
      <t>コトシ</t>
    </rPh>
    <rPh sb="17" eb="18">
      <t>フユ</t>
    </rPh>
    <rPh sb="19" eb="20">
      <t>ツ</t>
    </rPh>
    <rPh sb="21" eb="22">
      <t>ア</t>
    </rPh>
    <rPh sb="23" eb="24">
      <t>カタ</t>
    </rPh>
    <rPh sb="25" eb="27">
      <t>ケツロン</t>
    </rPh>
    <phoneticPr fontId="106"/>
  </si>
  <si>
    <t>*発行予定は2022年11月7日（月）です。</t>
  </si>
  <si>
    <t>*発行予定は2022年11月7日（月）です。</t>
    <phoneticPr fontId="106"/>
  </si>
  <si>
    <t>▶https://zoom.us/webinar/register/WN_9-ciXs0sQT2yGdb79VBoLQ</t>
  </si>
  <si>
    <t xml:space="preserve"> 全国指数</t>
    <phoneticPr fontId="5"/>
  </si>
  <si>
    <t>先週より</t>
    <phoneticPr fontId="5"/>
  </si>
  <si>
    <t>やや少ない</t>
    <rPh sb="2" eb="3">
      <t>スク</t>
    </rPh>
    <phoneticPr fontId="106"/>
  </si>
  <si>
    <r>
      <rPr>
        <sz val="12"/>
        <color theme="0"/>
        <rFont val="ＭＳ Ｐゴシック"/>
        <family val="3"/>
        <charset val="128"/>
      </rPr>
      <t>チリ</t>
    </r>
    <phoneticPr fontId="5"/>
  </si>
  <si>
    <r>
      <rPr>
        <sz val="12"/>
        <color theme="0"/>
        <rFont val="ＭＳ Ｐゴシック"/>
        <family val="3"/>
        <charset val="128"/>
      </rPr>
      <t>南アフリカ</t>
    </r>
    <rPh sb="0" eb="1">
      <t>ミナミ</t>
    </rPh>
    <phoneticPr fontId="5"/>
  </si>
  <si>
    <r>
      <rPr>
        <sz val="12"/>
        <color theme="0"/>
        <rFont val="ＭＳ Ｐゴシック"/>
        <family val="3"/>
        <charset val="128"/>
      </rPr>
      <t>トルコ</t>
    </r>
    <phoneticPr fontId="5"/>
  </si>
  <si>
    <r>
      <rPr>
        <sz val="12"/>
        <color theme="0"/>
        <rFont val="ＭＳ Ｐゴシック"/>
        <family val="3"/>
        <charset val="128"/>
      </rPr>
      <t>イラン</t>
    </r>
    <phoneticPr fontId="5"/>
  </si>
  <si>
    <r>
      <rPr>
        <sz val="12"/>
        <color theme="0"/>
        <rFont val="ＭＳ Ｐゴシック"/>
        <family val="3"/>
        <charset val="128"/>
      </rPr>
      <t>インド</t>
    </r>
    <phoneticPr fontId="5"/>
  </si>
  <si>
    <r>
      <rPr>
        <sz val="12"/>
        <color theme="0"/>
        <rFont val="ＭＳ Ｐゴシック"/>
        <family val="3"/>
        <charset val="128"/>
      </rPr>
      <t>パキスタン</t>
    </r>
    <phoneticPr fontId="5"/>
  </si>
  <si>
    <r>
      <rPr>
        <b/>
        <sz val="12"/>
        <color theme="0"/>
        <rFont val="Inherit"/>
        <family val="2"/>
      </rPr>
      <t>スペイン</t>
    </r>
    <phoneticPr fontId="106"/>
  </si>
  <si>
    <r>
      <rPr>
        <sz val="12"/>
        <color theme="0"/>
        <rFont val="ＭＳ Ｐゴシック"/>
        <family val="3"/>
        <charset val="128"/>
      </rPr>
      <t>米国</t>
    </r>
    <rPh sb="0" eb="2">
      <t>ベイコク</t>
    </rPh>
    <phoneticPr fontId="5"/>
  </si>
  <si>
    <r>
      <rPr>
        <b/>
        <sz val="12"/>
        <color theme="0"/>
        <rFont val="ＭＳ Ｐゴシック"/>
        <family val="3"/>
        <charset val="128"/>
      </rPr>
      <t>ロシア</t>
    </r>
    <phoneticPr fontId="5"/>
  </si>
  <si>
    <r>
      <rPr>
        <b/>
        <sz val="12"/>
        <color theme="0"/>
        <rFont val="ＭＳ Ｐゴシック"/>
        <family val="3"/>
        <charset val="128"/>
      </rPr>
      <t>メキシコ</t>
    </r>
    <phoneticPr fontId="5"/>
  </si>
  <si>
    <t>感染制御地区</t>
    <rPh sb="0" eb="2">
      <t>カンセン</t>
    </rPh>
    <rPh sb="2" eb="4">
      <t>セイギョ</t>
    </rPh>
    <rPh sb="4" eb="6">
      <t>チク</t>
    </rPh>
    <phoneticPr fontId="106"/>
  </si>
  <si>
    <t>感染拡大地区</t>
    <rPh sb="0" eb="2">
      <t>カンセン</t>
    </rPh>
    <rPh sb="2" eb="4">
      <t>カクダイ</t>
    </rPh>
    <rPh sb="4" eb="6">
      <t>チク</t>
    </rPh>
    <phoneticPr fontId="106"/>
  </si>
  <si>
    <t>皆様  週刊情報2022-48を配信いたします</t>
    <phoneticPr fontId="5"/>
  </si>
  <si>
    <r>
      <rPr>
        <b/>
        <sz val="12"/>
        <color theme="0"/>
        <rFont val="ＭＳ Ｐゴシック"/>
        <family val="3"/>
        <charset val="128"/>
      </rPr>
      <t>ブラジル</t>
    </r>
    <phoneticPr fontId="5"/>
  </si>
  <si>
    <r>
      <rPr>
        <sz val="10"/>
        <color rgb="FFFFC000"/>
        <rFont val="ＭＳ Ｐゴシック"/>
        <family val="3"/>
        <charset val="128"/>
      </rPr>
      <t>■</t>
    </r>
    <r>
      <rPr>
        <sz val="10"/>
        <rFont val="ＭＳ Ｐゴシック"/>
        <family val="3"/>
        <charset val="128"/>
      </rPr>
      <t>賞味消費期限　　</t>
    </r>
    <r>
      <rPr>
        <sz val="10"/>
        <color rgb="FF6EF729"/>
        <rFont val="ＭＳ Ｐゴシック"/>
        <family val="3"/>
        <charset val="128"/>
      </rPr>
      <t>■</t>
    </r>
    <r>
      <rPr>
        <sz val="10"/>
        <rFont val="ＭＳ Ｐゴシック"/>
        <family val="3"/>
        <charset val="128"/>
      </rPr>
      <t>アレルギー　</t>
    </r>
    <r>
      <rPr>
        <sz val="10"/>
        <color theme="5" tint="0.39997558519241921"/>
        <rFont val="ＭＳ Ｐゴシック"/>
        <family val="3"/>
        <charset val="128"/>
      </rPr>
      <t>■</t>
    </r>
    <r>
      <rPr>
        <sz val="10"/>
        <rFont val="ＭＳ Ｐゴシック"/>
        <family val="3"/>
        <charset val="128"/>
      </rPr>
      <t>残留添加物・農薬　　</t>
    </r>
    <r>
      <rPr>
        <sz val="10"/>
        <color theme="0" tint="-0.14999847407452621"/>
        <rFont val="ＭＳ Ｐゴシック"/>
        <family val="3"/>
        <charset val="128"/>
      </rPr>
      <t>■</t>
    </r>
    <r>
      <rPr>
        <sz val="10"/>
        <rFont val="ＭＳ Ｐゴシック"/>
        <family val="3"/>
        <charset val="128"/>
      </rPr>
      <t>異物　</t>
    </r>
    <r>
      <rPr>
        <sz val="10"/>
        <color theme="7" tint="0.39997558519241921"/>
        <rFont val="ＭＳ Ｐゴシック"/>
        <family val="3"/>
        <charset val="128"/>
      </rPr>
      <t>　■</t>
    </r>
    <r>
      <rPr>
        <sz val="10"/>
        <rFont val="ＭＳ Ｐゴシック"/>
        <family val="3"/>
        <charset val="128"/>
      </rPr>
      <t>細菌　　</t>
    </r>
    <r>
      <rPr>
        <sz val="10"/>
        <color indexed="40"/>
        <rFont val="ＭＳ Ｐゴシック"/>
        <family val="3"/>
        <charset val="128"/>
      </rPr>
      <t>■</t>
    </r>
    <r>
      <rPr>
        <sz val="10"/>
        <rFont val="ＭＳ Ｐゴシック"/>
        <family val="3"/>
        <charset val="128"/>
      </rPr>
      <t>表示ミス　□</t>
    </r>
    <r>
      <rPr>
        <b/>
        <sz val="10"/>
        <rFont val="ＭＳ Ｐゴシック"/>
        <family val="3"/>
        <charset val="128"/>
      </rPr>
      <t>その他</t>
    </r>
    <phoneticPr fontId="5"/>
  </si>
  <si>
    <r>
      <t xml:space="preserve">　    </t>
    </r>
    <r>
      <rPr>
        <sz val="9"/>
        <rFont val="ＭＳ Ｐゴシック"/>
        <family val="3"/>
        <charset val="128"/>
      </rPr>
      <t>レベル2</t>
    </r>
    <phoneticPr fontId="5"/>
  </si>
  <si>
    <r>
      <rPr>
        <sz val="12.55"/>
        <color theme="0"/>
        <rFont val="ＭＳ Ｐゴシック"/>
        <family val="3"/>
        <charset val="128"/>
      </rPr>
      <t>日本は、世界第一位の増加率1月は増加月</t>
    </r>
    <r>
      <rPr>
        <sz val="12.55"/>
        <color rgb="FFFFFF00"/>
        <rFont val="ＭＳ Ｐゴシック"/>
        <family val="3"/>
        <charset val="128"/>
      </rPr>
      <t xml:space="preserve">
0コロナ政策変更で中国の感染状況が一気に悪化</t>
    </r>
    <rPh sb="0" eb="2">
      <t>ニホン</t>
    </rPh>
    <rPh sb="4" eb="6">
      <t>セカイ</t>
    </rPh>
    <rPh sb="6" eb="8">
      <t>ダイイチ</t>
    </rPh>
    <rPh sb="8" eb="9">
      <t>イ</t>
    </rPh>
    <rPh sb="10" eb="13">
      <t>ゾウカリツ</t>
    </rPh>
    <rPh sb="14" eb="15">
      <t>ガツ</t>
    </rPh>
    <rPh sb="16" eb="19">
      <t>ゾウカヅキ</t>
    </rPh>
    <rPh sb="24" eb="26">
      <t>セイサク</t>
    </rPh>
    <rPh sb="26" eb="28">
      <t>ヘンコウ</t>
    </rPh>
    <rPh sb="29" eb="31">
      <t>チュウゴク</t>
    </rPh>
    <phoneticPr fontId="106"/>
  </si>
  <si>
    <t>毎週　　ひとつ　　覚えていきましょう</t>
    <phoneticPr fontId="5"/>
  </si>
  <si>
    <t>　↓　職場の先輩は以下のことを理解して　わかり易く　指導しましょう　↓</t>
    <phoneticPr fontId="5"/>
  </si>
  <si>
    <t>管理レベル「1」　</t>
  </si>
  <si>
    <t>2023年</t>
    <phoneticPr fontId="5"/>
  </si>
  <si>
    <r>
      <rPr>
        <u/>
        <sz val="12"/>
        <color theme="0"/>
        <rFont val="Inherit"/>
        <family val="2"/>
      </rPr>
      <t>中国</t>
    </r>
    <rPh sb="0" eb="2">
      <t>チュウゴク</t>
    </rPh>
    <phoneticPr fontId="106"/>
  </si>
  <si>
    <t>NHK</t>
    <phoneticPr fontId="106"/>
  </si>
  <si>
    <t>11月ー3月中
施設の所在市町村で流行・   食中毒が複数件報告される 
定点観測値が5.00～10.00</t>
    <phoneticPr fontId="106"/>
  </si>
  <si>
    <t>【情報共有】業界・地域のニュースを掲示して、注意を促す
【常設】（次亜塩素系消毒剤)、うがい薬(イソジン）
【行動】出勤時、休憩後、退社時に手洗いの指示と徹底
【体調管理】健康状態の聞き取り、対応記録　予防的検査の実施、健康保菌者への生活指導、待機指示
【訓練】嘔吐物処理の実施訓練
【お客様・パートナー】客、納品業者に体調不良者がある場合には日報に記録</t>
    <phoneticPr fontId="106"/>
  </si>
  <si>
    <t>茨木新聞</t>
    <rPh sb="0" eb="4">
      <t>イバラキシンブン</t>
    </rPh>
    <phoneticPr fontId="106"/>
  </si>
  <si>
    <t>無し</t>
    <rPh sb="0" eb="1">
      <t>ナ</t>
    </rPh>
    <phoneticPr fontId="106"/>
  </si>
  <si>
    <t>★各地でノロウイルスが流行しています</t>
    <rPh sb="1" eb="3">
      <t>カクチ</t>
    </rPh>
    <rPh sb="11" eb="13">
      <t>リュウコウ</t>
    </rPh>
    <phoneticPr fontId="5"/>
  </si>
  <si>
    <t>ノロウイルス指数平年同等　散発事故発生</t>
    <rPh sb="6" eb="8">
      <t>シスウ</t>
    </rPh>
    <rPh sb="8" eb="10">
      <t>ヘイネン</t>
    </rPh>
    <rPh sb="10" eb="12">
      <t>ドウトウ</t>
    </rPh>
    <rPh sb="13" eb="15">
      <t>サンパツ</t>
    </rPh>
    <rPh sb="15" eb="17">
      <t>ジコ</t>
    </rPh>
    <rPh sb="17" eb="19">
      <t>ハッセイ</t>
    </rPh>
    <phoneticPr fontId="5"/>
  </si>
  <si>
    <t>腸チフス2例 感染地域：ミャンマー2例</t>
    <phoneticPr fontId="106"/>
  </si>
  <si>
    <t>先月末、福島市の弁当店が販売した弁当を食べた複数の人が、下痢やおう吐などの症状を訴えていることが分かりました。
体調不良を訴えている人はこれまでに７６人に上っていて、福島市は、この店を３日から３日間の営業停止処分にしました。</t>
    <phoneticPr fontId="106"/>
  </si>
  <si>
    <t xml:space="preserve">堺市は3日、障害者支援施設「陵東館長曽根」（北区長曽根町）で1月29日、集団食中毒が発生したと発表した。ノロウイルスが原因とみられ、入所者16人に下痢や嘔吐（おうと）の症状があった。既に全員回復したという。　市保健所によると、16人のうち4人と施設の調理場で給食を調理した1人の便からノロウイルスを…
</t>
    <phoneticPr fontId="106"/>
  </si>
  <si>
    <t>毎日新聞</t>
    <rPh sb="0" eb="4">
      <t>マイニチシンブン</t>
    </rPh>
    <phoneticPr fontId="106"/>
  </si>
  <si>
    <t>水戸市は1日、市南部の市立小学校2校で感染性胃腸炎の集団感染があったと発表した。同市姫子の梅が丘小と同市見川町の緑岡小で、1月31日までに複数の児童と職員が症状を訴えた。市保健所で検体を調べたところ、いずれもノロウイルスを検出した。症状を訴えたのは梅が丘小で児童50人と職員4人、緑岡小で児童64人と職員3人。両校とも重症者はなく、全員快方に向かっている。</t>
    <phoneticPr fontId="106"/>
  </si>
  <si>
    <t>テレビ山梨</t>
    <rPh sb="3" eb="5">
      <t>ヤマナシ</t>
    </rPh>
    <phoneticPr fontId="106"/>
  </si>
  <si>
    <t>甲府市内の認定こども園など2か所で、ノロウイルスの集団感染が発生しました。
甲府市内では今シーズン初めてです。2つの施設では1月に入り、職員と園児合わせて27人が嘔吐や下痢などの症状を訴え、このうち13人からノロウイルスが検出されました。</t>
    <phoneticPr fontId="106"/>
  </si>
  <si>
    <t>今週のニュース（Noroｖｉｒｕｓ） (2/6-2/12)</t>
    <rPh sb="0" eb="2">
      <t>コンシュウ</t>
    </rPh>
    <phoneticPr fontId="5"/>
  </si>
  <si>
    <t>2023/4週</t>
    <phoneticPr fontId="106"/>
  </si>
  <si>
    <t>2023/5週</t>
  </si>
  <si>
    <t>食中毒情報 (2/6-2/12)</t>
    <rPh sb="0" eb="3">
      <t>ショクチュウドク</t>
    </rPh>
    <rPh sb="3" eb="5">
      <t>ジョウホウ</t>
    </rPh>
    <phoneticPr fontId="5"/>
  </si>
  <si>
    <t>海外情報 (2/6-2/12)</t>
    <rPh sb="0" eb="2">
      <t>カイガイ</t>
    </rPh>
    <rPh sb="2" eb="4">
      <t>ジョウホウ</t>
    </rPh>
    <phoneticPr fontId="5"/>
  </si>
  <si>
    <t>食品リコール・回収情報
(2/6-2/12)</t>
    <rPh sb="0" eb="2">
      <t>ショクヒン</t>
    </rPh>
    <rPh sb="7" eb="9">
      <t>カイシュウ</t>
    </rPh>
    <rPh sb="9" eb="11">
      <t>ジョウホウ</t>
    </rPh>
    <phoneticPr fontId="5"/>
  </si>
  <si>
    <t>食品表示 (2/6-2/12)</t>
    <rPh sb="0" eb="2">
      <t>ショクヒン</t>
    </rPh>
    <rPh sb="2" eb="4">
      <t>ヒョウジ</t>
    </rPh>
    <phoneticPr fontId="5"/>
  </si>
  <si>
    <t>残留農薬 (2/6-2/12)</t>
    <phoneticPr fontId="16"/>
  </si>
  <si>
    <t>今週の新型コロナ 新規感染者数　世界で120万人(対前週の増減 : 19万人減少)</t>
    <rPh sb="0" eb="2">
      <t>コンシュウ</t>
    </rPh>
    <rPh sb="9" eb="15">
      <t>シンキカンセンシャスウ</t>
    </rPh>
    <rPh sb="23" eb="24">
      <t>ニン</t>
    </rPh>
    <rPh sb="24" eb="25">
      <t>タイ</t>
    </rPh>
    <rPh sb="25" eb="27">
      <t>ゼンシュウ</t>
    </rPh>
    <rPh sb="29" eb="31">
      <t>ゾウゲン</t>
    </rPh>
    <rPh sb="36" eb="38">
      <t>マンニン</t>
    </rPh>
    <rPh sb="38" eb="40">
      <t>ゲンショウ</t>
    </rPh>
    <phoneticPr fontId="5"/>
  </si>
  <si>
    <t>Reported 2/12　 6:20 (前週より120万人) 　　世界は感染　第五波は終息中、アジアでは一部拡大傾向</t>
    <rPh sb="21" eb="23">
      <t>ゼンシュウ</t>
    </rPh>
    <rPh sb="22" eb="23">
      <t>シュウ</t>
    </rPh>
    <rPh sb="23" eb="24">
      <t>ゼンシュウ</t>
    </rPh>
    <rPh sb="28" eb="30">
      <t>マンニン</t>
    </rPh>
    <rPh sb="34" eb="36">
      <t>セカイ</t>
    </rPh>
    <rPh sb="37" eb="39">
      <t>カンセン</t>
    </rPh>
    <rPh sb="40" eb="42">
      <t>ダイゴ</t>
    </rPh>
    <rPh sb="42" eb="43">
      <t>ナミ</t>
    </rPh>
    <rPh sb="44" eb="46">
      <t>シュウソク</t>
    </rPh>
    <rPh sb="46" eb="47">
      <t>チュウ</t>
    </rPh>
    <rPh sb="53" eb="55">
      <t>イチブ</t>
    </rPh>
    <rPh sb="55" eb="59">
      <t>カクダイケイコウ</t>
    </rPh>
    <phoneticPr fontId="5"/>
  </si>
  <si>
    <t xml:space="preserve">         インド・中東では感染終息</t>
    <rPh sb="13" eb="15">
      <t>チュウトウ</t>
    </rPh>
    <rPh sb="17" eb="21">
      <t>カンセンシュウソク</t>
    </rPh>
    <phoneticPr fontId="106"/>
  </si>
  <si>
    <t>新規感染者数　 146週目</t>
    <rPh sb="0" eb="2">
      <t>シンキ</t>
    </rPh>
    <rPh sb="2" eb="5">
      <t>カンセンシャ</t>
    </rPh>
    <rPh sb="5" eb="6">
      <t>スウ</t>
    </rPh>
    <rPh sb="11" eb="13">
      <t>シュウメ</t>
    </rPh>
    <phoneticPr fontId="5"/>
  </si>
  <si>
    <t xml:space="preserve">
世界の新規感染者数: 120万人で感染持続 　世界的にはコロナ感染は終息に向かい始めたといえる。
北半球は冬に向かいインフルエンザとの同時流行に警戒。</t>
    <rPh sb="1" eb="3">
      <t>セカイ</t>
    </rPh>
    <rPh sb="4" eb="6">
      <t>シンキ</t>
    </rPh>
    <rPh sb="6" eb="10">
      <t>カンセンシャスウ</t>
    </rPh>
    <rPh sb="15" eb="17">
      <t>マンニン</t>
    </rPh>
    <rPh sb="18" eb="20">
      <t>カンセン</t>
    </rPh>
    <rPh sb="20" eb="22">
      <t>ジゾク</t>
    </rPh>
    <rPh sb="24" eb="27">
      <t>セカイテキ</t>
    </rPh>
    <rPh sb="32" eb="34">
      <t>カンセン</t>
    </rPh>
    <rPh sb="35" eb="37">
      <t>シュウソク</t>
    </rPh>
    <rPh sb="38" eb="39">
      <t>ム</t>
    </rPh>
    <rPh sb="41" eb="42">
      <t>ハジ</t>
    </rPh>
    <rPh sb="50" eb="53">
      <t>キタハンキュウ</t>
    </rPh>
    <rPh sb="54" eb="55">
      <t>フユ</t>
    </rPh>
    <rPh sb="56" eb="57">
      <t>ム</t>
    </rPh>
    <rPh sb="68" eb="70">
      <t>ドウジ</t>
    </rPh>
    <rPh sb="70" eb="72">
      <t>リュウコウ</t>
    </rPh>
    <rPh sb="73" eb="75">
      <t>ケイカイ</t>
    </rPh>
    <phoneticPr fontId="5"/>
  </si>
  <si>
    <t>※2023年 第5週（1/30～2/5） 現在在</t>
    <phoneticPr fontId="5"/>
  </si>
  <si>
    <t>2023年第4週（1月23日〜 1月29日）</t>
    <phoneticPr fontId="106"/>
  </si>
  <si>
    <t>結核例194</t>
    <phoneticPr fontId="5"/>
  </si>
  <si>
    <t xml:space="preserve">血清群・毒素型：‌O157 VT2（7例）、O157 VT1・VT2（4例）、O26 VT1（3例）、O111 VT1（2例）、
O26VT2（2例）、O8 VT2（2例）、O146 VT1・VT2（1例）、O91 VT1（1例）、その他・不明（10例）
累積報告数：77例（有症者42例、うちHUS 1例．死亡なし）
</t>
    <phoneticPr fontId="106"/>
  </si>
  <si>
    <t xml:space="preserve">年齢群：‌1歳（2例）、4歳（1例）、5歳（1例）、8歳（1例）、10代（5例）、
20代（5例）、30代（4例）、40代（4例）、50代（6例）、60代（2例）、70代（1例）
</t>
    <phoneticPr fontId="106"/>
  </si>
  <si>
    <t xml:space="preserve">腸管出血性大腸菌感染症32例（有症者17例、うちHUS なし）
感染地域：国内22例、ベトナム1例、国内・国外不明9例
国内の感染地域：‌大阪府8例、東京都2例、神奈川県2例、北海道1例、宮城県1例、埼玉県1例、千葉県1例、石川県1例、福井県1例、静岡県1例、兵庫県1例、国内（都道府県不明）2例
</t>
    <phoneticPr fontId="106"/>
  </si>
  <si>
    <t>E型肝炎13例 感染地域（感染源）：‌埼玉県2例（レバーの生肉1例、不明1例）、
東京都2例（輸血疑い1例、不明1例）、北海道1例（レバーなどの生肉）、
神奈川県1例（焼肉/焼鳥）、国内（都道府県不明）4例（不明4例）、
国外（国不明）1例（不明）、国内・国外不明2例（不明2例）
A型肝炎2例 感染地域：山形県1例、東京都1例</t>
    <phoneticPr fontId="106"/>
  </si>
  <si>
    <t>レジオネラ症24例（肺炎型21例、無症状病原体保有者3例）
感染地域：‌広島県3例、神奈川県2例、秋田県1例、福島県1例、茨城県1例、栃木県1例、群馬県1例、
東京都1例、新潟県1例、三重県1例、滋賀県1例、京都府1例、兵庫県1例、島根県1例、山口県1例、
福岡県1例、国内（都道府県不明）2例、タイ1例、国内・国外不明2例
年齢群：‌20代（1例）、40代（3例）、60代（6例）、70代（9例）、80代（4例）、90代以上（1例）　累積報告数：113例</t>
    <phoneticPr fontId="106"/>
  </si>
  <si>
    <t>アメーバ赤痢12例（腸管アメーバ症11例、腸管外アメーバ症1例）
感染地域：‌愛知県1例、兵庫県1例、愛媛県1例、福岡県1例、佐賀県1例、国内（都道府県不明）3例、国内・国外不明4例
感染経路：‌性的接触3例（異性間2例、異性間・同性間不明1例）、経口感染2例、その他・不明7例</t>
    <phoneticPr fontId="106"/>
  </si>
  <si>
    <t>回収</t>
  </si>
  <si>
    <t>企業組合氷上つた...</t>
  </si>
  <si>
    <t>回収＆返金</t>
  </si>
  <si>
    <t>末廣</t>
  </si>
  <si>
    <t>イオンリテールス...</t>
  </si>
  <si>
    <t>イーティーズ</t>
  </si>
  <si>
    <t>中日本高速道路</t>
  </si>
  <si>
    <t>紀ノ國屋</t>
  </si>
  <si>
    <t>回収＆返金/交換</t>
  </si>
  <si>
    <t>合同会社テールウ...</t>
  </si>
  <si>
    <t>トップマート</t>
  </si>
  <si>
    <t>のぐふぁーむ</t>
  </si>
  <si>
    <t>マックスバリュ東...</t>
  </si>
  <si>
    <t>徳岡</t>
  </si>
  <si>
    <t>平和堂</t>
  </si>
  <si>
    <t>太田屋製菓</t>
  </si>
  <si>
    <t>ゼリーの家</t>
  </si>
  <si>
    <t>西友</t>
  </si>
  <si>
    <t>回収＆交換</t>
  </si>
  <si>
    <t>えびせんべいの里...</t>
  </si>
  <si>
    <t>阪和興業</t>
  </si>
  <si>
    <t>マミーマート</t>
  </si>
  <si>
    <t>mami+EL プレーンヨーグルト 一部通常より粘度低い</t>
  </si>
  <si>
    <t>カスミ</t>
  </si>
  <si>
    <t>ローストビーフ巻 一部特定原材料表示欠落</t>
  </si>
  <si>
    <t>いなげや</t>
  </si>
  <si>
    <t>３種のミニドッグ 一部ラベル誤貼付で表示欠落</t>
  </si>
  <si>
    <t>おやつカンパニー...</t>
  </si>
  <si>
    <t>ベビースター 贅沢もんじゃ味 一部原料記載産地が異なる</t>
  </si>
  <si>
    <t>武蔵野ホールディ...</t>
  </si>
  <si>
    <t>海の幸恵方巻 一部印字不良でアレルゲン(たまご)表示欠落</t>
  </si>
  <si>
    <t>中村商店</t>
  </si>
  <si>
    <t>しゃぶしゃぶのごまだれ 一部自社基準値超過</t>
  </si>
  <si>
    <t>エーデルワイス</t>
  </si>
  <si>
    <t>バナナブレッド 一部シール誤貼付で表示欠落</t>
  </si>
  <si>
    <t>にぎり寿司(大吉) 一部消費期限誤記載</t>
  </si>
  <si>
    <t>相鉄ローゼン</t>
  </si>
  <si>
    <t>鶏皮から揚げ 一部ラベル誤貼付で(乳成分)表示欠落</t>
  </si>
  <si>
    <t>カネ美食品</t>
  </si>
  <si>
    <t>三元豚の棒ヒレカツ巻他 一部特定原材料(卵)表示欠落</t>
  </si>
  <si>
    <t>島原本舗</t>
  </si>
  <si>
    <t>三津店 蒲鉾 宇和島 赤 一部賞味期限誤印字</t>
  </si>
  <si>
    <t>綿半パートナーズ...</t>
  </si>
  <si>
    <t>米久 もちはだまる 一部アレルゲン表示欠落</t>
  </si>
  <si>
    <t>ツルヤ</t>
  </si>
  <si>
    <t>海鮮恵方巻セット 一部アレルゲン表示欠落</t>
  </si>
  <si>
    <t>阪栄</t>
  </si>
  <si>
    <t>青葱カット 一部消費期限誤表示</t>
  </si>
  <si>
    <t>共栄食糧</t>
  </si>
  <si>
    <t>おいしいぜんざい糖質オフ 一部シール不良</t>
  </si>
  <si>
    <t>横食</t>
  </si>
  <si>
    <t>やわらか甘酢いりこ 一部賞味期限表示欠落</t>
  </si>
  <si>
    <t>久保田麺業</t>
  </si>
  <si>
    <t>箱入のどぐろ塩ラーメン 一部アレルゲン誤表示</t>
  </si>
  <si>
    <t>亜味撰</t>
  </si>
  <si>
    <t>角切昆布わさび風味 アレルギー(豚肉)表示欠落</t>
  </si>
  <si>
    <t>おいしい赤飯の素 一部要冷蔵を常温で流通</t>
  </si>
  <si>
    <t>ティラミス ブッセ他 一部保存方法誤記</t>
  </si>
  <si>
    <t>南越谷店 北越餃子他 一部冷凍販売品を冷蔵販売</t>
  </si>
  <si>
    <t>丸かぶり巻き寿司 一部ラベル誤貼付で表示欠落</t>
  </si>
  <si>
    <t>安濃SA(上り) 伊勢うどん3人前手提げ 一部賞味期限誤表示</t>
  </si>
  <si>
    <t>紀ノ国屋 低糖質チョコレート2商品 賞味期限誤表示</t>
  </si>
  <si>
    <t>トップマート松ヶ丘店 惣菜、弁当16商品 アレルギー表示欠落</t>
  </si>
  <si>
    <t>松ヶ丘店 ブリ、いなだ煮魚 一部特定原材料(小麦)表示欠落</t>
  </si>
  <si>
    <t>のぐッシング 一部アレルギー(小麦)表示欠落</t>
  </si>
  <si>
    <t>有松駅前店 シャウエッセンドック 一部販売温度誤り</t>
  </si>
  <si>
    <t>ヴーヴ アンジュリー ブリュット 一部軟性プラスチック片混入の恐れ</t>
  </si>
  <si>
    <t>かぼちゃチーズの包み揚げ 一部特定原材料(卵)表示欠落</t>
  </si>
  <si>
    <t>おさんぽわたがし 一部金属片混入の恐れ</t>
  </si>
  <si>
    <t>手作りゼリー 食品表示無表示</t>
  </si>
  <si>
    <t>アンガス牛入りコロッケ 一部ラベル誤貼付で表示欠落</t>
  </si>
  <si>
    <t>おいしさいろいろ 一部賞味期限異なる混入</t>
  </si>
  <si>
    <t>尾付きむき伸ばし海老 一部合成抗菌剤微量残留</t>
  </si>
  <si>
    <t>県によりますと、今月３日、この飲食店が調理した恵方巻を食べた西海市内の会社の職員とその家族のうち２５人が、４日から６日にかけて嘔吐や下痢、高熱などを発症。さらに、３日に作られた恵方巻を食べた別のグループの７人も同じ症状が出たということです。有症者からはノロウイルスが検出されました。</t>
    <phoneticPr fontId="106"/>
  </si>
  <si>
    <t>NIB長崎国際テレビ</t>
    <phoneticPr fontId="106"/>
  </si>
  <si>
    <t>函館の保育所でノロウイルス２９人発症 - 函館新聞デジタル 
市立函館保健所は１０日、函館市内の保育所でノロウイルスが原因とみられる集団感染性胃腸炎が発生したと発表した.</t>
    <phoneticPr fontId="106"/>
  </si>
  <si>
    <t xml:space="preserve">函館新聞デジタル </t>
    <rPh sb="0" eb="2">
      <t>ハコダテ</t>
    </rPh>
    <rPh sb="2" eb="4">
      <t>シンブン</t>
    </rPh>
    <phoneticPr fontId="106"/>
  </si>
  <si>
    <t>富山県は９日、南砺市上川崎の飲食店「古瀬商店」が提供した弁当を食べた１０歳未満から７０代までの男女１３人がノロウイルスによる食中毒になったと発表した。８人が同市内の医療機関を受診し、全員が回復に向かっている。県は同店を９日から３日間の営業停止処分とした。県内の食中毒は今年３件目となる。</t>
    <phoneticPr fontId="106"/>
  </si>
  <si>
    <t>富山新聞</t>
    <rPh sb="0" eb="4">
      <t>トヤマシンブン</t>
    </rPh>
    <phoneticPr fontId="106"/>
  </si>
  <si>
    <t>食品衛生法第6条違反
令和5年2月4日（土曜日）に上記営業施設において調理提供された食事を喫食した19名中14名に対して、おう吐、下痢、発熱等を主症状とするノロウイルスによる健康被害を生じさせた。</t>
    <phoneticPr fontId="106"/>
  </si>
  <si>
    <t>埼玉県公表</t>
    <rPh sb="0" eb="5">
      <t>サイタマケンコウヒョウ</t>
    </rPh>
    <phoneticPr fontId="106"/>
  </si>
  <si>
    <t>中国新聞社</t>
    <phoneticPr fontId="106"/>
  </si>
  <si>
    <t>　山口県は9日、岩国市の高齢者施設で感染性胃腸炎の集団発生があったと発表した。今季の発生は2件目。2～9日、入所者20人と職員3人の計23人が下痢や嘔吐（おうと）、発熱の症状を訴えた。うち1人はノロウイルスの陽性が確認された。重症者はいないという。</t>
    <phoneticPr fontId="106"/>
  </si>
  <si>
    <t>盛岡市でインフルエンザの流行が再び注意報のレベルを超え、県全体でも前の週の３倍以上に増えました。
県内では、ノロウイルスなどによる感染性胃腸炎も、去年を上回るペースで相次いでいます。</t>
    <phoneticPr fontId="106"/>
  </si>
  <si>
    <t>岩手newsweb</t>
    <rPh sb="0" eb="2">
      <t>イワテ</t>
    </rPh>
    <phoneticPr fontId="106"/>
  </si>
  <si>
    <t>県のまとめによりますと、県内でノロウイルスが原因と見られる感染性胃腸炎と診断された患者は、先月２９日までの１週間で３９２人にのぼっていて、４週連続で増加しています。
このため県は、先月１９日に「ノロウイルス食中毒特別警戒情報」を出して予防策を徹底するように呼びかけています。</t>
    <phoneticPr fontId="106"/>
  </si>
  <si>
    <t>多摩府中保健所は、本日、以下の理由により、本件を当該飲食店が1月28日（土曜日）及び1月29日（日曜日）に調理、提供した食事を原因とする、ノロウイルスによる食中毒と断定した。患者の共通食は、当該飲食店が調理、提供した食事のほかにはなかった。
複数の患者及び従事者のふん便、拭き取り検体並びに検食からノロウイルスを検出した。</t>
    <phoneticPr fontId="106"/>
  </si>
  <si>
    <t>東京都公表</t>
    <rPh sb="0" eb="5">
      <t>トウキョウトコウヒョウ</t>
    </rPh>
    <phoneticPr fontId="106"/>
  </si>
  <si>
    <t>　本日、飲食店「魚政支店」（若宮町）を食中毒の原因施設と断定し、この施設に対し営業禁止を命じました。　患者は現在、令和5年1月30日（月曜日）から令和5年1月31日（火曜日）の間に当該施設で調理された弁当を摂食した9グループ25人のうち14人で、重症者は確認されておりません。　・　患者の症状はノロウイルス食中毒と一致しました。</t>
    <phoneticPr fontId="106"/>
  </si>
  <si>
    <t>岡崎市公表</t>
    <rPh sb="0" eb="3">
      <t>オカザキシ</t>
    </rPh>
    <rPh sb="3" eb="5">
      <t>コウヒョウ</t>
    </rPh>
    <phoneticPr fontId="106"/>
  </si>
  <si>
    <t>福山市によりますと今月３日、福山市三吉町にある県の福山庁舎総務事務所から「胃腸炎の症状が出ている職員が複数人いる」「庁舎内の食堂を利用している」と保健所に連絡がありました。市などによりますと今月１日、食堂が提供したランチメニューを食べた２０代～６０代の男女２７人が下痢や発熱、嘔吐などの症状を訴え、この内１５人からノロウイルスが検出されたということです。市は７日この施設に対し、営業禁止の処分を行いました。</t>
    <phoneticPr fontId="106"/>
  </si>
  <si>
    <t>テレビ新広島</t>
    <rPh sb="3" eb="4">
      <t>シン</t>
    </rPh>
    <rPh sb="4" eb="6">
      <t>ヒロシマ</t>
    </rPh>
    <phoneticPr fontId="106"/>
  </si>
  <si>
    <t>行政ファイル：有田のグループホームでノロウイルス ／和歌山 - 毎日新聞 
県は6日、有田市の「グループホーム有田ささゆり」で入所者と職員計15人が嘔吐（おうと）や下痢などの症状を訴え、うち10人からノロウイルスが検出されたと ...</t>
    <phoneticPr fontId="106"/>
  </si>
  <si>
    <t xml:space="preserve">毎日新聞 </t>
    <phoneticPr fontId="106"/>
  </si>
  <si>
    <t>上毛新聞社</t>
    <phoneticPr fontId="106"/>
  </si>
  <si>
    <t xml:space="preserve">加熱不十分な給食を提供、小中学校と幼稚園の11施設で 群馬・高崎市吉井地区 
とんかつ店の出前でノロウイルス食中毒 群馬・高崎市 · </t>
    <phoneticPr fontId="106"/>
  </si>
  <si>
    <t xml:space="preserve"> GⅡ　4週　5例</t>
    <rPh sb="5" eb="6">
      <t>シュウ</t>
    </rPh>
    <phoneticPr fontId="5"/>
  </si>
  <si>
    <t xml:space="preserve"> GⅡ　5週　4例</t>
    <rPh sb="8" eb="9">
      <t>レイ</t>
    </rPh>
    <phoneticPr fontId="5"/>
  </si>
  <si>
    <t>“恵方巻き”で食中毒　西海の飲食店調理　２日間営業停止</t>
    <phoneticPr fontId="16"/>
  </si>
  <si>
    <t>長崎新聞</t>
    <rPh sb="0" eb="4">
      <t>ナガサキシンブン</t>
    </rPh>
    <phoneticPr fontId="16"/>
  </si>
  <si>
    <t>長崎県西彼保健所は１０日、西海市大瀬戸町の飲食店「吞み食い処　味楽家（みらい）」が調理した恵方巻きを食べた５〜７３歳の男女計３２人が、ノロウイルス食中毒になったとして、同店を同日から２日間の営業停止処分にしたと発表した。入院した人はおらず、全員が回復に向かっているという。
　県生活衛生課によると、同店が３日に予約制で販売した恵方巻きを食べた同市内の企業の従業員や家族４８人のうち２５人が４〜６日、下痢や嘔吐（おうと）などを訴えた。別の１０グループ２７人中７人も発症。調べた１３人中１１人の便からノロウイルスを検出した。
　同店は７日から営業を自粛。同課は「自分がウイルスを持っているという前提で手洗いを小まめにしてほしい」と呼びかけている。</t>
    <phoneticPr fontId="16"/>
  </si>
  <si>
    <t>https://topics.smt.docomo.ne.jp/article/nagasaki/region/nagasaki-20230211101328?fm=topics&amp;fm_topics_id=8b2424d11c38690b834b10b87c1c5431</t>
    <phoneticPr fontId="16"/>
  </si>
  <si>
    <t>長崎県</t>
    <rPh sb="0" eb="3">
      <t>ナガサキケン</t>
    </rPh>
    <phoneticPr fontId="16"/>
  </si>
  <si>
    <t>玉之浦湾内における貝毒の発生について</t>
    <phoneticPr fontId="16"/>
  </si>
  <si>
    <t xml:space="preserve">長崎県が玉之浦湾内で行った調査において、貝毒に関係するプランクトンの発生が確認されました。玉之浦湾内の二枚貝については、貝毒による食中毒の危険性がありますので、採ったり食べたりするのはお控えください。なお、玉之浦湾内での牡蠣などの二枚貝は出荷されておりません。
状況が変わりましたら、改めてお知らせいたします。
貝毒とは
主に二枚貝が毒素を持ったプランクトンを食べ、人に有害な毒素を蓄積させ、これを食べた人が食中毒症状を起こすと言われています。また、一度毒化した貝でも、有毒プランクトンが無い所にいると、体内から毒が排出され無毒化することが知られています。貝毒には主に手足のしびれや頭痛などの症状を起こす麻痺性貝毒と、嘔吐や下痢の症状を起こす下痢性貝毒が知られています。これらの貝毒は熱に強く、加熱しても毒性は弱くなりません。
毒化した貝は、出荷規制されて市販されないため、貝毒による食中毒事件はほとんど起こっておりません。ただし、潮干狩りや海水浴などで自家用に採った貝などは、出荷規制の対象外なので、注意が必要です。
</t>
    <phoneticPr fontId="16"/>
  </si>
  <si>
    <t>長崎県</t>
    <phoneticPr fontId="16"/>
  </si>
  <si>
    <t>長崎県公表</t>
    <rPh sb="0" eb="3">
      <t>ナガサキケン</t>
    </rPh>
    <rPh sb="3" eb="5">
      <t>コウヒョウ</t>
    </rPh>
    <phoneticPr fontId="16"/>
  </si>
  <si>
    <t>https://www.city.goto.nagasaki.jp/s034/010/010/030/150/20230209133432.html</t>
    <phoneticPr fontId="16"/>
  </si>
  <si>
    <t>「レアステーキ」食中毒で死者出した店、生食肉と加熱肉で包丁使い分けず　容疑で社長と店長書類送検</t>
    <phoneticPr fontId="16"/>
  </si>
  <si>
    <t>京都府宇治市の食品店が販売した生食用牛肉を食べた高齢女性が死亡した集団食中毒で、京都府警生活保安課と宇治署は１０日、食品衛生法違反の疑いで、食品店の運営会社「ジィーシーエム」（同市広野町）と男性社長（５５）＝京都市中京区＝、男性店長（４９）＝宇治市＝を書類送検した。
書類送検容疑は、共謀して昨年８月中旬～９月２日、同社が運営する食品店「ＭＥＡＴ＆ＦＲＥＳＨ　ＴＡＫＡＭＩ」（同市広野町）で、加熱用の肉と同じ調理場や包丁、まな板、手袋を使うなど、同法の基準を満たさずに生食用食肉を加工し、約７４キロを調理した疑い。
　府警によると、同店が「レアステーキ」として売っていた牛肉は加熱が不十分で、実際は生食に該当するユッケやタタキの状態だった。２人は「（商品名を）偽って売った」「収益のためだった」などと話している。同店の「レアステーキ」は、２０年１月までの８年間で約４８００万円の売り上げがあったという。府によると、昨年８～９月、同店の「レアステーキ」などを食べた小学生から９０代の男女４０人が腹痛や下痢などの症状を訴えた。このうち府南部の９０代女性が腸管出血性大腸菌Ｏ１５７と診断され、同９月１５日に死亡した。</t>
    <phoneticPr fontId="16"/>
  </si>
  <si>
    <t>https://www.kyoto-np.co.jp/articles/-/971169</t>
    <phoneticPr fontId="16"/>
  </si>
  <si>
    <t>京都新聞</t>
    <rPh sb="0" eb="4">
      <t>キョウトシンブン</t>
    </rPh>
    <phoneticPr fontId="16"/>
  </si>
  <si>
    <t>京都府</t>
    <rPh sb="0" eb="3">
      <t>キョウトフ</t>
    </rPh>
    <phoneticPr fontId="16"/>
  </si>
  <si>
    <t>福岡市は、博多区の施設で製造された弁当を食べた園児と職員あわせて８７人が食中毒のような症状を訴えていると発表しました。園児からはノロウイルスが検出されています。
今月８日、福岡市南区の幼稚園から「園児や職員が食中毒のような症状を訴えている」と保健所に連絡がありました。</t>
    <phoneticPr fontId="106"/>
  </si>
  <si>
    <t>RKB毎日放送</t>
    <rPh sb="3" eb="5">
      <t>マイニチ</t>
    </rPh>
    <rPh sb="5" eb="7">
      <t>ホウソウ</t>
    </rPh>
    <phoneticPr fontId="106"/>
  </si>
  <si>
    <t>出血性大腸菌注意報 岡山県が解除　食中毒は継続 ノロウイルスに注意</t>
    <phoneticPr fontId="16"/>
  </si>
  <si>
    <t>山陽新聞</t>
    <rPh sb="0" eb="4">
      <t>サンヨウシンブン</t>
    </rPh>
    <phoneticPr fontId="16"/>
  </si>
  <si>
    <t>岡山県は１０日、Ｏ１５７など腸管出血性大腸菌感染症の注意報を解除した。　発令は昨年７月。県健康推進課によると、昨年７～１１月の月間患者数は４～１６人で推移。同１２月は５人、１月は２人と解除基準（２カ月連続で５人以下）を満たした。２月は９日までに報告はない。
　一方、ノロウイルスによる食中毒が多発する恐れがあるとして、昨年１２月に発令した食中毒注意報は継続している。同課は「十分な加熱調理や食事前の手洗いなど、対策を徹底してほしい」としている。</t>
    <phoneticPr fontId="16"/>
  </si>
  <si>
    <t>https://www.sanyonews.jp/article/1361818</t>
    <phoneticPr fontId="16"/>
  </si>
  <si>
    <t>岡山県</t>
    <rPh sb="0" eb="3">
      <t>オカヤマケン</t>
    </rPh>
    <phoneticPr fontId="16"/>
  </si>
  <si>
    <t>食中毒の発生について(ノロウイルス)</t>
    <phoneticPr fontId="16"/>
  </si>
  <si>
    <t>https://www.city.hiroshima.lg.jp/houdou/houdou/318760.html</t>
    <phoneticPr fontId="16"/>
  </si>
  <si>
    <t>広島市公表</t>
    <rPh sb="0" eb="3">
      <t>ヒロシマシ</t>
    </rPh>
    <rPh sb="3" eb="5">
      <t>コウヒョウ</t>
    </rPh>
    <phoneticPr fontId="16"/>
  </si>
  <si>
    <t>広島市</t>
    <rPh sb="0" eb="3">
      <t>ヒロシマシ</t>
    </rPh>
    <phoneticPr fontId="16"/>
  </si>
  <si>
    <t>令和5年2月5日(日曜日)9時30分頃、市民から「2月2日(木曜日)に折詰弁当を食べた者のうち、複数名の者が体調不良を呈している。」との情報があり、調査を開始した。　調査の結果、2月2日(木曜日)に「イベントスコミュニケーションズ　セントラルキッチン」が製造した折詰弁当を喫食した46名のうち14名が、2月3日(金曜日)7時から2月4日(土曜日)13時にかけて、下痢、嘔吐、発熱等を発症していた。
　患者の共通食は、当該施設が製造した弁当のみであること、患者便及び従事者便からノロウイルスが検出されたこと及び医療機関から食中毒患者の届出があったことから、広島市保健所は、この施設が製造した弁当を原因とする集団食中毒と判断し、2月6日(月曜日)、当該施設の営業者に対して、営業の禁止を命令した。
原因食　　令和5年2月2日（木曜日）に製造された弁当
　自家製和牛ごちそうコロッケ、ソーセージ、生ハムとピクルス、出汁巻き玉子、スモークサーモンの香味野菜添え、ポテトサラダ、赤キャベツと人参のラペ、ラタトゥイユ、パウンドケーキ、海鮮巻き寿司、太巻き寿司、白身魚のフリットタルタルソース、豚肉の小松菜ロール、キッシュ</t>
    <phoneticPr fontId="16"/>
  </si>
  <si>
    <t>オンライン特価のユッケを食べた数十人、食中毒の症状を訴える＝韓国</t>
    <phoneticPr fontId="16"/>
  </si>
  <si>
    <t>韓国のオンラインショップでセール販売していたユッケを食べた数十人が食中毒症状を訴え、メーカーが調査に乗り出した。5日、オンラインコミュニティFMKorea（エフエムコリア）などに最近、オンラインショップで注文したユッケを食べた後、下痢や嘔吐（おうと）、腹痛などに苦しんだという投稿とコメントが次々と掲載された。彼らはすべて「ユッケを食べた翌日から家族全員が3日間下痢に苦しんだ」、「宅配受領後すぐに食べたが、翌日夕方から悪寒、下痢、嘔吐をしている」などの被害を訴えた。該当製品はFMKoreaなどで特価商品を紹介する「hotdeal（ホットディール）」掲示板に、先月6日に紹介され、複数のオンラインショップを通じて販売された。ソースと肉200グラムで構成され、通常価格1万1500ウォン（約1208円）、割引1万810ウォン（約1135円）で売られていた。EコマースメーカーA社のプラットフォームだけでも2550件が販売され、これまで75人が食中毒被害を報告した。
　A社は通報が相次ぎ、この日午前1時販売を中断した。ユッケを製造したB社は6日、製品の成分検査を依頼する予定だと明らかにした。メーカー関係者は「購入者に発送したすべての製品は、屠畜して3日間以内の肉で作られた」とし、「販売者が顧客被害補償に積極的に乗り出している。われわれも販売者と消費者間の円滑なコミュニケーションが可能になるよう、最大限支援している」と明らかにした。</t>
    <phoneticPr fontId="16"/>
  </si>
  <si>
    <t>https://www.wowkorea.jp/news/Korea/2023/0205/10382116.html</t>
    <phoneticPr fontId="16"/>
  </si>
  <si>
    <t>韓国</t>
    <rPh sb="0" eb="2">
      <t>カンコク</t>
    </rPh>
    <phoneticPr fontId="16"/>
  </si>
  <si>
    <t>ワウコリア</t>
    <phoneticPr fontId="16"/>
  </si>
  <si>
    <t>刺し身食べたら8時間半後に痛み…胃からアニサキス　福井県内の量販店で購入の女性</t>
    <phoneticPr fontId="16"/>
  </si>
  <si>
    <t>福井新聞</t>
    <rPh sb="0" eb="4">
      <t>フクイシンブン</t>
    </rPh>
    <phoneticPr fontId="16"/>
  </si>
  <si>
    <t>福井県</t>
    <rPh sb="0" eb="3">
      <t>フクイケン</t>
    </rPh>
    <phoneticPr fontId="16"/>
  </si>
  <si>
    <t>福井県の福井市保健所は2月4日、同市の量販店で購入した刺し身などを食べた、市内の40代女性が胃痛の症状を訴え、食中毒と断定したと発表した。胃から魚介類に寄生するアニサキスが見つかった。女性は入院しておらず、症状は回復に向かっているという。
⇒飲食店でしめ鯖食べた20代女性が食中毒
　市によると、女性は1月31日午後3時ごろにブリの刺し身、ヤリイカとヒラメの柵を購入。同6時半ごろに自宅で食べ、約8時間半後に症状が出た。同店は3日午後8時ごろから、冷凍処理していない刺し身などの販売を自粛した。市は食品衛生法に基づき、同店の魚介類販売業の一部を4日の1日間営業停止処分とした。</t>
    <phoneticPr fontId="16"/>
  </si>
  <si>
    <t>https://www.fukuishimbun.co.jp/articles/-/1720201</t>
    <phoneticPr fontId="16"/>
  </si>
  <si>
    <t>食品添加物に関する「食品表示」と、年度末における「人材獲得」について紹介する無料webセミナー
 「食品業界向け最新事情 食品表示と人材獲得」 2/24 開催</t>
    <phoneticPr fontId="16"/>
  </si>
  <si>
    <t>株式会社丸信は、2月24日（金）に、食品添加物に関する「食品表示」と、人材流動が激しい年度末における「人材獲得」について紹介する無料Webセミナー「食品業界向け最新事情 食品表示と人材獲得」を開催いたします。《セミナー概要》
〇日時：2023年2月24日（金） 9時～10時50分
〇対象：[食品表示セミナー]　商品開発・商品企画担当者など食品表示に携わっている方
　　　　[人材確保セミナー]　人事・採用担当者、経営者等
　　　　※同業者のご参加はお断りさせていただいております。
〇費用：無料
〇会場：Zoomによるオンラインです。
〇定員：先着100名　※先着順。定員となりましたら締め切らせていただきます。
《セミナー内容》
▼セミナー（1）：「消費者に誤解を与えない正しい「無添加」表示とは」
講師：株式会社丸信　食品表示プロジェクト　山本 陣（福岡営業所）
主な内容：食品添加物表示の義務化の流れ／「無添加」表示の現状について／「無添加」「不使用」の正しい表示方法　など
▼セミナー（2）：「indeedで効果を出すために、押さえておきたいポイント」
講師：株式会社丸信ホールディングス　採用担当　津田将太郎
主な内容：indeedの仕組みと特徴／求人には２種類の掲載方法がある!?／応募率を上げるために押さえるポイントや見せ方 など
【お問い合わせ】　株式会社 丸信　広報担当　TEL：0942-43-6621</t>
    <phoneticPr fontId="16"/>
  </si>
  <si>
    <t>たんぱく質の分析方法について</t>
    <phoneticPr fontId="16"/>
  </si>
  <si>
    <t>一般栄養分析におけるたんぱく質の分析方法について解説します。食品中のたんぱく質の定量では、全窒素を定量し、それに一定の係数（表1）を乗じて得た数値をたんぱく質量とします。たんぱく質量（g/100g）=　試料中の窒素含有量（g/100g）　×　窒素・たんぱく質換算係数
窒素の定量方法として、以前はケルダール法のみが採用されていました。しかし、食品表示基準においては、ケルダール法に加えて燃焼法も採用されており、ビューローベリタスでは両方の測定方法で分析を行っています。
●ケルダール法
ケルダール法では試料に硫酸を加えて加熱し、試料中の窒素を硫酸アンモニウムに変換します。その後、水酸化ナトリウムを加えアルカリ性にし、遊離したアンモニアを水蒸気蒸留して、4％（w/v）ホウ酸溶液などに捕集します。得られたアンモニア捕集液を硫酸標準溶液で滴定して窒素量を求めます。ケルダール法の長所として、試料採取量を多くすることができるため、不均一な試料でもばらつきの少ない分析値を得られることが挙げられます。また短所としては、分解・測定に時間がかかること、危険な試薬（硫酸や水酸化ナトリウム）を使用しなければならないこと、廃液処理が必要なことが挙げられます。
●燃焼法
燃焼法は試料を燃焼させて得られた窒素ガスをガスクロマトグラフィーにより定量する方法です。試料を高温で完全燃焼させ、燃焼によって生成した窒素酸化物、水分、二酸化炭素は水分除去装置、CO2吸着菅、燃焼菅、還元菅を通り、窒素に還元されます。生成ガスはさらにガスクロマトグラフィーにより精製され、窒素はキャリアガス（ヘリウム）により熱伝導度検出器に送り込まれます。あらかじめ標準物質を用いて作成した検量線を使用し、試料中の窒素の定量を行います。燃焼法は危険な試薬を使用せず、試料を分解する作業も必要ないため、ケルダール法と比べて安全かつ短時間で分析することが可能です。しかし、採取可能な試料量が少なく、試料の均一性が分析結果に大きく影響するので、試料の解体・はかり取りに注意を払わなければなりません。　ビューローベリタスエフイーエーシーでは、試料の特性に合わせてケルダール法または燃焼法を選択し、分析を行なっております。ご希望の方法での分析も可能です。ぜひお気軽にご相談ください。
参考文献
1)食品表示基準について（平成27年3月30日付け 消食表第139号）
2)栄養表示基準における栄養成分等の分析方法等について（平成11年4月26日付け 衛新第13号）</t>
    <phoneticPr fontId="16"/>
  </si>
  <si>
    <t>焼肉ヌルボン、外国産の馬刺しを「熊本産」と誤表示…担当者が法令理解せず</t>
    <phoneticPr fontId="16"/>
  </si>
  <si>
    <t xml:space="preserve">「焼肉ヌルボン」の運営会社「ヌルボン」（福岡市）は９日、福岡、佐賀、熊本各県の１２店で提供した外国産の馬刺しなどを２００９年以降、「熊本産」などと誤ってメニュー表示していたと発表した。　同社によると、「鮮馬刺しにぎり」と「鮮馬刺」には、カナダやフランスで肥育後に熊本で半年ほど肥育した馬を使用。外国での肥育期間の方が長いため、「外国産」などとメニュー表示すべきだったが、「熊本産鮮馬刺」などと表示していた。担当者が食品表示に関する法令を理解していなかったという。　誤表示の期間は０９年７月から続き、２１年１０月以降では約２万食を提供した。１２店のうち福岡市の１店は今年１月に閉店している。　今月８日、社員からの指摘で発覚し、同日中に「熊本産」などの表示を削除した。同社は「関連法規に関する社内講習会など再発防止に取り組む」としている。　同社はＪＲ九州の１００％出資会社で、２１年１０月に当時の運営会社から事業を譲り受けた。
</t>
    <phoneticPr fontId="16"/>
  </si>
  <si>
    <t>米粉商品開発に最大3億円：農水省</t>
    <phoneticPr fontId="16"/>
  </si>
  <si>
    <t>農林水産省は「米粉商品開発等支援対策事業」の公募を始めた。ウクライナ情勢や円安、異常気象により、輸入穀物価格が高騰している中で、食料を安定的に供給していくため、国内で唯一自給可能な穀物であるコメを原料とした米粉の利用拡大に向けた新たな商品の開発・製造を支援する。補助率は2分の1、補助上限額は2億円（下限は100万円）。応募期間は3月6日まで。
補助対象者は食品加工・製造事業者、飲食店、食品流通事業者など。補助対象経費は商品等開発費、商品開発に伴う機器導入費・製造ラインの変更増設費、食品表示変更に伴う包装資材の更新費用、商品等PR費、商品等の市販段階における原材料費。商品の市販段階における原材料費については、上限額2億円とは別に同1億円（下限100万円）を補助し、合計で補助上限額は3億円（下限200万円）となる。
詳しくは事業委託先のぐるなび特設サイトへ。　米粉商品開発等支援対策事業</t>
    <phoneticPr fontId="16"/>
  </si>
  <si>
    <t>“アサリ産地偽装”主犯格送検　知人２人も書類送検</t>
    <phoneticPr fontId="16"/>
  </si>
  <si>
    <t>韓国産のアサリを熊本県産と偽って販売したとして逮捕された会社代表の男が、７日送検されました。共犯とされる男２人も書類送検されています。「植野容疑者が警察署から出てきました」食品表示法違反の疑いで送検された、水産会社「熊水」代表の植野樹容疑者（５６）は、２０２０年５月からおととし１１月にかけて、水産会社社長を務める男２人と共謀し、韓国産アサリ約１００トンの納品書に「熊本産活アサリ」と記載して、山口県内の水産会社に販売した疑いがもたれています。
植野容疑者の依頼を受けた男２人がペーパーカンパニーを立ち上げ、韓国産アサリを「熊水」に卸す際、熊本産活アサリと書き換える形で偽装が行われたとみられています。
植野容疑者と男２人も容疑を認めていて、警察は約束したマージンを価格に上乗せする形で報酬を得ていたとされる男２人についても７日、食品表示法違反の疑いで書類送検しました。</t>
    <phoneticPr fontId="16"/>
  </si>
  <si>
    <r>
      <t>食品添加物行政の課題検証　消費者団体が院内集会で問題点提示</t>
    </r>
    <r>
      <rPr>
        <b/>
        <sz val="20"/>
        <color rgb="FF333333"/>
        <rFont val="Segoe UI Symbol"/>
        <family val="3"/>
      </rPr>
      <t>🔒</t>
    </r>
    <phoneticPr fontId="16"/>
  </si>
  <si>
    <t>◎表示制度・安全性試験の実態を報告
NPO法人食品安全グローバルネットワークは1月25日、参議院議員会館で「食品添加物の制度と実態」をテーマに院内学習会を開いた。市民団体「食の安全・監視市民委員会」顧問の神山美智子弁護士が招かれ、食品添加物行政の問題点などを説明。同ネットワークの中村幹雄理事は既存添加物の安全性試験の状況と、日本から米国への食品輸出に必要な添加物の安全性研究が「収束」状態に置かれていることなどを紹介、添加物をめぐる課題や問題点が説明された。
当日の学習会には各政党の国会議員らも参加。それぞれ添加物、残留農薬問題などへの取組を推進していくことを表明した。
「食品添加物の規制と実態」を説明した神山美智子さんは、安全対策や表示実態が原則に沿っていないことを説明。安全性問題では既存添加物などを例に、食品衛生法改正時の国会附帯決議が反故にされている……（以下続く）</t>
    <phoneticPr fontId="16"/>
  </si>
  <si>
    <t>https://www.jc-press.com/?p=9244</t>
    <phoneticPr fontId="16"/>
  </si>
  <si>
    <t xml:space="preserve">日本、イチゴ農薬2種の使用許可申請へ 基準値超え検出相次ぎ／台湾 - Yahoo!ニュース </t>
    <phoneticPr fontId="16"/>
  </si>
  <si>
    <t>（台北中央社）日本から輸入されたイチゴから基準値を超える残留農薬が相次いで検出されているのを巡り、衛生福利部（保健省）食品薬物管理署は4日夜、日本から文書での説明が送られてきたと明らかにした。日本は台湾での使用が認められていない2種類の農薬について、残留基準の設定の申請を求める方針だという。
台湾は昨年11月から日本産イチゴに対し全ロット検査を実施。同12月下旬には、日本側に不合格の原因や改善、防止の措置について説明を求める通告を出しており、期限は今年2月5日までとしていた。同署食品組の鄭維智・副組長が中央社の取材に応じ、今月1日に日本からの返事を受け取ったと説明。台湾の規定に合った対応を業者に求めるとともに、農薬の使用許可に関する手続きも進める方針が示されていたという。農薬のクロルフェナピルとフロニカミドは、台湾ではイチゴへの使用が認められていない。鄭氏は、日本では気候や環境などの関係で使用の必要があるとし、残留基準が設定されてからは基準を満たしていれば輸入における問題はなくなると話した。鄭氏によれば、昨年12月下旬以降、日本産イチゴの不合格率は17％から3.96％にまで改善された。全ロット検査は当面続ける方針で、状況に応じて今後の対応を決めるという。</t>
    <phoneticPr fontId="16"/>
  </si>
  <si>
    <t>https://news.yahoo.co.jp/articles/f3fdc544b4d6626621cd76346dbd7eaee1f273c4</t>
    <phoneticPr fontId="16"/>
  </si>
  <si>
    <t>10億元産業を動かす「小さなイチゴ」―江蘇省塩城市</t>
    <phoneticPr fontId="16"/>
  </si>
  <si>
    <t xml:space="preserve">江蘇省塩城市塩都区のイチゴ栽培は、1990年代末頃にスタートしてからすでに20年以上の歴史があり、現在は栽培面積が90平方キロメートルに迫る。
15年前に企業の会計担当の職を辞してイチゴ栽培の世界に飛び込んだ村民の李万選さん（60）は、「自分はラッキーだった」と繰り返した。「当時は何の技術もなく、販売についても何も知らなかった。まさか小さなイチゴが一大産業に育つなんて夢にも思わなかった。今、うちでは0．67ヘクタールの土地でイチゴを育てている。自分から市場に売りに行かなくても、観光客がイチゴ摘みをしに来てくれる。ピーク時には1日の売り上げが2万元（約38万円）になる」と李さん。
キャリアのある李さんと比べると、「90後（1990年代生まれ）」の劉程媛さんはイチゴ栽培の新人だ。南京芸術学院でアナウンス・司会を専攻した劉さんは、2019年に家族の反対を押し切って教員の仕事を辞め、故郷に戻ってイチゴ栽培を始めた。今ではイチゴ栽培の年収は40万元（約760万円）に達するという。頭が柔軟な劉さんはフレッシュフルーツのイチゴの販売だけに満足せず、イチゴ酒、イチゴのシロップ漬け、ドライイチゴなど、一連の画期的な関連製品も開発した。
塩都区はさらに複数の科学研究機関とのマッチングを主体的に行い、20種類を超えるイチゴの新品種を相次いで導入し、イチゴの品種構造の最適化を最大限に進めている。スマート温室の1つ1つに、農業用モノのインターネット（IoT）や水肥料一体化などの先端技術が応用され、イチゴのスマート栽培・管理が実現した。従来の一般的な栽培方法に比べ、現在のスマート化した栽培方法は収穫量を40％増やし、収入を50％増やし、経済効果を60％以上高めたと同時に、40％の節水、50％の肥料カット、80％以上の人件費カットも実現した上、汚染排出量も大幅に削減した。
このほか塩都区の村民が誇りにしているのが、4年に1回開催される世界イチゴ会議が25年3月に塩都で行われることだ。会期中には中国内外のイチゴ栽培テクノロジー、関連の製品や設備が全方位的に展示され、塩都におけるイチゴの新品種、新技術、新設備の開発・応用が推進され、塩都のイチゴ産業の質とレベルがさらに向上するものと期待される。（提供/人民網日本語版・編集/KS）
</t>
    <phoneticPr fontId="16"/>
  </si>
  <si>
    <t>https://www.recordchina.co.jp/b908576-s6-c20-d0189.html</t>
    <phoneticPr fontId="16"/>
  </si>
  <si>
    <t xml:space="preserve">ダノン、食品会社初となるメタン排出量の削減目標を策定。リジェネラティブな酪農など推進 ｜ ESG投資の比較・ランキングならHEDGE GUIDE </t>
  </si>
  <si>
    <t xml:space="preserve">「日本食普及の親善大使」に韓国人２人任命 日本酒普及に尽力 - wowKorea </t>
  </si>
  <si>
    <t xml:space="preserve">回転寿司店で不衛生な悪ふざけ動画、日本で大勢が激怒 - BBCニュース </t>
  </si>
  <si>
    <t xml:space="preserve">オンライン特価のユッケを食べた数十人、食中毒の症状を訴える＝韓国 - WoW!Korea </t>
  </si>
  <si>
    <t>トルコ南東部地震 隣国シリアと合わせた死者1000人超 ｜ NHK</t>
  </si>
  <si>
    <t>米税関、マレーシア企業のパーム油の輸入許可、強制労働への対処確認(マレーシア、米国) ｜―ジェトロ</t>
  </si>
  <si>
    <t>米マクドナルド、ストロー不要のふたを試験的に導入 ： カラパイア</t>
  </si>
  <si>
    <t>https://hedge.guide/news/danone-reduce-methane-emissions-stock-information-202302.html</t>
    <phoneticPr fontId="106"/>
  </si>
  <si>
    <t>https://www.wowkorea.jp/news/korea/2023/0207/10382363.html</t>
    <phoneticPr fontId="106"/>
  </si>
  <si>
    <t>https://www.bbc.com/japanese/64507431</t>
    <phoneticPr fontId="106"/>
  </si>
  <si>
    <t>https://www.wowkorea.jp/news/Korea/2023/0205/10382116.html</t>
    <phoneticPr fontId="106"/>
  </si>
  <si>
    <t>https://www3.nhk.or.jp/news/html/20230206/k10013972721000.html</t>
    <phoneticPr fontId="106"/>
  </si>
  <si>
    <t>トルコの政府系通信社によりますと、エルドアン大統領は6日、今回の南東部の地震によってこれまでに912人が死亡したと発表しました。隣国のシリアでの被害もあわせた地震の死者は1000人を超えました。</t>
    <phoneticPr fontId="106"/>
  </si>
  <si>
    <t>https://www.jetro.go.jp/biznews/2023/02/e2af89ac60207e21.html</t>
    <phoneticPr fontId="106"/>
  </si>
  <si>
    <t>https://karapaia.com/archives/52319829.html</t>
    <phoneticPr fontId="106"/>
  </si>
  <si>
    <t>韓国のオンラインショップでセール販売していたユッケを食べた数十人が食中毒症状を訴え、メーカーが調査に乗り出した。
5日、オンラインコミュニティFMKorea（エフエムコリア）などに最近、オンラインショップで注文したユッケを食べた後、下痢や嘔吐（おうと）、腹痛などに苦しんだという投稿とコメントが次々と掲載された。彼らはすべて「ユッケを食べた翌日から家族全員が3日間下痢に苦しんだ」、「宅配受領後すぐに食べたが、翌日夕方から悪寒、下痢、嘔吐をしている」などの被害を訴えた。該当製品はFMKoreaなどで特価商品を紹介する「hotdeal（ホットディール）」掲示板に、先月6日に紹介され、複数のオンラインショップを通じて販売された。ソースと肉200グラムで構成され、通常価格1万1500ウォン（約1208円）、割引1万810ウォン（約1135円）で売られていた。EコマースメーカーA社のプラットフォームだけでも2550件が販売され、これまで75人が食中毒被害を報告した。
A社は通報が相次ぎ、この日午前1時販売を中断した。ユッケを製造したB社は6日、製品の成分検査を依頼する予定だと明らかにした。メーカー関係者は「購入者に発送したすべての製品は、屠畜して3日間以内の肉で作られた」とし、「販売者が顧客被害補償に積極的に乗り出している。われわれも販売者と消費者間の円滑なコミュニケーションが可能になるよう、最大限支援している」と明らかにした。</t>
    <phoneticPr fontId="106"/>
  </si>
  <si>
    <t>米国税関・国境警備局（CBP）は2月3日、マレーシアのサイム・ダービー・プランテーション（Sime Darby Plantation）とその子会社・合弁会社が製造したパーム油などを、強制労働を理由に輸入禁止していた措置を解除すると発表外部サイトへ、新しいウィンドウで開きますし、同日付の官報でも公示外部サイトへ、新しいウィンドウで開きますした。これにより、同社のパーム油などは同日以降、米国への輸出が再び認められるようになった。
CBPは2020年12月、強制労働の疑いにより、サイム・ダービー・プランテーションが製造したパーム油とそれを含む製品の輸入を差し止める違反商品保留命令（WRO）を発表した（注）。その後2022年1月には、同社が強制労働によってパーム油などを製造していると正式に認定した。これにより、米国に輸入された同社のパーム油などはCBPによる差し押さえ対象となっていた（2022年3月10日記事参照）。CBPは輸入を再び許可した理由について、サイム・ダービー・プランテーションがパーム油などの製造で強制労働を使用していないとの十分な証拠を得たためと説明している。CBPのトロイ・ミラー局長代行はニュースリリースで、CBPによる強制労働是正の取り組みは「米国のビジネスを不公正な経済貿易慣行から守る一方で、米国に向けられた物品が倫理的に調達されたものであることを確実にする」と強調した。マレーシア産パーム油を巡っては、2020年9月に発令したFGVホールディングスに対するWROは今も有効となっている。CBPはパーム油以外にも、同国産の使い捨て用手袋に対するWROを2021年以降で4件発表している（2022年2月4日記事参照）。一方で、2021年9月には、同国の使い捨て用手袋メーカーのトップ、グローブに対するWROについて、労働環境の改善を理由に解除している（2021年9月17日記事参照）。今回の件も含めて、WROが1度発動されても、適正な対処をすれば解除が可能なことが示されている。
（注）CBPは、強制労働を使用して生産された製品の輸入を禁じる1930年関税法307条に基づき、WROを発令する権限を持つ。米国の人権関連法・規制や、サプライチェーンに関わる規制の運用、実務上の対応などについては、2021年6月25日付地域・分析レポート、調査レポート「グローバル・バリューチェーン上の人権侵害に関連する米国規制と人権デューディリジェンスによる実務的対応」を参照。</t>
    <phoneticPr fontId="106"/>
  </si>
  <si>
    <t>仏食品大手ダノン（ティッカーシンボル：BN）は1月17日、2030年までに生乳のサプライチェーン上で排出されるメタンの絶対排出量を30％削減することを目指すグローバル・アクションプランを発表した（*1）。30年までに二酸化炭素（CO2）換算で120万トンのメタン排出を削減する。ダノンは18年から20年までにメタンの排出を約14％削減しており、野心的な目標を通じて取り組みを推進する。財務情報の開示と共にメタン排出量も報告する。今回の目標は、米欧の共同イニシアチブ「グローバル・メタン・プレッジ」の、30年までにメタンの排出を20年比で最低30％以上削減する目標に沿うものだ。気候変動に関する政府間パネル（IPCC）は、メタンの排出量削減は、CO2の排出削減だけでは不十分な1.5℃の気候目標達成に向けて即座に効果をもたらすと指摘する（*1）。牛乳・乳製品は人為的なメタン排出量の8％を占めると推計され、農業・酪農は世界全体のメタン排出量の約40％を占める一大排出源になっている。ダノンは目標達成に向け、酪農家と協働してリジェネラティブな酪農や革新的なソリューションの開発を試みる。また、競合他社や環境保護基金（EDF）などと連携し、イノベーション、レポーティング、先進的なファイナンスモデルの拡大を促す。政府と協働し、メタン政策、データ、レポーティング手法の改善を図るほか、研究のための資金拠出、リジェネラティブな酪農への移行を図る農家の支援も進める。メタンの温室効果は同じ量のCO2の25倍になるため、世界各国がメタン排出削減に向けた取り組みを強化している。仏エネルギー大手のトタルエナジーズ（TTEF）は2022年5月、ドローンを活用したメタン排出検知・定量化する取り組みを開始した（*3）。ニュージーランド政府は2022年10月、牛や羊などの家畜のゲップから排出されるメタンの削減に向けて農家に課税する計画を発表している（*4）。世界初の取り組みとして25年までに導入する意向でだ。</t>
    <phoneticPr fontId="106"/>
  </si>
  <si>
    <t>日本政府が日本食・食文化の普及などに取り組む日本料理関係者らを任命する「日本食普及の親善大使」の任命式が７日、ソウルの日本大使館公報文化院で開かれ、全日本酒類の徐正勳（ソ・ジョンフン）代表理事（７５）、日本酒コリアの楊秉錫（ヤン・ビョンソク）代表理事（５４）の２人に任命状が手渡された。
　日本の農林水産省は２０１５年から同大使を任命している。韓国では２０２１年に２人が初任命され、今回が２回目の任命となる。
　韓国では２０１０年代から日本風の居酒屋が急増し、若者や会社員らを中心に日本酒の人気も高まっている。韓国関税庁の輸出入貿易統計によると、昨年の日本からの「清酒」の輸入額は１８９９万ドル（約２５億円）となり、日本製品の不買運動に新型コロナウイルス禍が重なった２０２０年の１０２７万ドルに比べ約８５%増加した。徐さんは１９９４年、韓国で初めて日本酒の輸入免許を取得。韓国の日本酒市場を開拓したパイオニア的な存在だ。当時、日本酒は韓国のお酒との価格の差が大きく、厳しい環境が続いていたが、今や韓国人の所得上昇などにより日本酒への認識も変わっているという。徐さんは任命式で、「光栄だ。韓日の親善のためもっと頑張ろうという使命感を感じる」と感想を話した。
　楊さんは２００５年に日本酒コリアを設立した。久保田や獺祭（だっさい）をはじめ、日本各地の多様な地酒を積極的に紹介している。２００９年には日本酒造青年協議会認定の「酒サムライ」の称号を受けた。「日本酒も日本料理と共に世界に自慢できる日本食文化の一部だと思う」と語る。
　公報文化院の中條一夫院長はあいさつで、「今年度、世界中で１６人の親善大使が任命される。うち２人が韓国で選出され、韓国が日本にとって重要な国であることを実感する」と語った。新たに任命された２人については、「日本酒の輸入と流通を通じ、韓国にさまざまな日本酒を紹介するだけでなく、日本料理と日本酒を一緒に楽しむ日本の食文化の普及に貢献した」と評価した。</t>
    <phoneticPr fontId="106"/>
  </si>
  <si>
    <t>日本の回転寿司店を訪れた客による不衛生な悪ふざけの動画が拡散され、物議を醸している。飲食チェーンが新たな食事ルールを導入し、迷惑行為の加害者に対する法的措置を検討する事態となっている。日本のソーシャルメディアでは今週、10代の少年が醤油さしをこっそりなめて戻す様子を捉えた動画が広まり、「寿司テロ」という言葉が登場した。この動画は岐阜市内のスシローの店舗で撮影されたもの。その後、これをまねした様子の模倣犯による動画も浮上した。こうした動画はインターネット上で厳しく批判されている。日本の回転寿司店を訪れた客による不衛生な悪ふざけの動画が拡散され、物議を醸している。飲食チェーンが新たな食事ルールを導入し、迷惑行為の加害者に対する法的措置を検討する事態となっている。日本のソーシャルメディアでは今週、10代の少年が醤油さしをこっそりなめて戻す様子を捉えた動画が広まり、「寿司テロ」という言葉が登場した。この動画は岐阜市内のスシローの店舗で撮影されたもの。その後、これをまねした様子の模倣犯による動画も浮上した。こうした動画はインターネット上で厳しく批判されている。</t>
    <phoneticPr fontId="106"/>
  </si>
  <si>
    <t>ここ数年、ファストフード業界では、プラスチック製のストローから、より環境に優しい紙製のストローへの移行が見られた。だが、使ったことがある人ならわかると思うが、紙製のストローは最初はいいが徐々に飲みづらくなってしまうのが難点だ。アメリカのマクドナルドは、一部の都市の店舗で、冷たい飲み物にストローを使わない新しいふたを試験導入中だ。これは、より環境的に持続可能なものになるための、同社の取り組みの一環だという。
ストロー不要の新しいふたを一部の都市で試験導入
　現在、紙ストローを導入しているアメリカのマクドナルドは、ストローの必要性を完全に失くす新しいふたの導入が、一部の都市で試験的に行われている。
ストロー不要のふたは、より環境に優しくなるという会社の取り組みの一部だ。マクドナルドは、新しいふたが展開されている都市のリストを公開していないが、ミネソタ州ミネアポリス地域は、ふたがテストされている市場の 1 つだそうだ。スターバックスで、3年前から導入されている「シッピーカップ」に似ているデザインで、ふたには飲み物がこぼれるのを防ぐために引き上げ用のつまみが付いている。そのつまみを引くと、飲み物を簡単に飲むための半月形の開口部が現れ、移動時には上部を閉じたままにできる。</t>
    <phoneticPr fontId="106"/>
  </si>
  <si>
    <t>韓国</t>
    <rPh sb="0" eb="2">
      <t>カンコク</t>
    </rPh>
    <phoneticPr fontId="106"/>
  </si>
  <si>
    <t>トルコ</t>
    <phoneticPr fontId="106"/>
  </si>
  <si>
    <t>米国</t>
    <rPh sb="0" eb="2">
      <t>ベイコク</t>
    </rPh>
    <phoneticPr fontId="106"/>
  </si>
  <si>
    <t>　今週のお題 (ノロウイルスの排菌期間は意外と長い！)</t>
    <rPh sb="1" eb="3">
      <t>コンシュウ</t>
    </rPh>
    <rPh sb="5" eb="6">
      <t>ダイ</t>
    </rPh>
    <rPh sb="15" eb="17">
      <t>ハイキン</t>
    </rPh>
    <rPh sb="17" eb="19">
      <t>キカン</t>
    </rPh>
    <rPh sb="20" eb="22">
      <t>イガイ</t>
    </rPh>
    <rPh sb="23" eb="24">
      <t>ナガ</t>
    </rPh>
    <phoneticPr fontId="5"/>
  </si>
  <si>
    <t>何故　ノロウイルスの検査が必要なのか　(陰性になっても安全ではない)</t>
    <rPh sb="10" eb="12">
      <t>ケンサ</t>
    </rPh>
    <rPh sb="13" eb="15">
      <t>ヒツヨウ</t>
    </rPh>
    <rPh sb="20" eb="22">
      <t>インセイ</t>
    </rPh>
    <rPh sb="27" eb="29">
      <t>アンゼン</t>
    </rPh>
    <phoneticPr fontId="5"/>
  </si>
  <si>
    <r>
      <t xml:space="preserve">
</t>
    </r>
    <r>
      <rPr>
        <b/>
        <sz val="12"/>
        <color indexed="13"/>
        <rFont val="ＭＳ Ｐゴシック"/>
        <family val="3"/>
        <charset val="128"/>
      </rPr>
      <t>最初に陽性を確認した検査日から、陰性になった日までを、
ここでは排菌期間と定義しました。</t>
    </r>
    <r>
      <rPr>
        <b/>
        <sz val="12"/>
        <color indexed="9"/>
        <rFont val="ＭＳ Ｐゴシック"/>
        <family val="3"/>
        <charset val="128"/>
      </rPr>
      <t xml:space="preserve">
</t>
    </r>
    <r>
      <rPr>
        <b/>
        <u/>
        <sz val="12"/>
        <color indexed="9"/>
        <rFont val="ＭＳ Ｐゴシック"/>
        <family val="3"/>
        <charset val="128"/>
      </rPr>
      <t>★排菌期間は、最長で74日、平均で22.2日</t>
    </r>
    <r>
      <rPr>
        <b/>
        <sz val="12"/>
        <color indexed="9"/>
        <rFont val="ＭＳ Ｐゴシック"/>
        <family val="3"/>
        <charset val="128"/>
      </rPr>
      <t xml:space="preserve">
</t>
    </r>
    <r>
      <rPr>
        <b/>
        <u/>
        <sz val="12"/>
        <color indexed="9"/>
        <rFont val="ＭＳ Ｐゴシック"/>
        <family val="3"/>
        <charset val="128"/>
      </rPr>
      <t>ノロウイルスが排菌され、検査で陽性と確認されました。</t>
    </r>
    <r>
      <rPr>
        <b/>
        <sz val="12"/>
        <color indexed="9"/>
        <rFont val="ＭＳ Ｐゴシック"/>
        <family val="3"/>
        <charset val="128"/>
      </rPr>
      <t xml:space="preserve">
このことからノロウイルス感染後１ヶ月は、感染源になる可能性があるので注意が必要です。
</t>
    </r>
    <r>
      <rPr>
        <b/>
        <sz val="12"/>
        <color indexed="13"/>
        <rFont val="ＭＳ Ｐゴシック"/>
        <family val="3"/>
        <charset val="128"/>
      </rPr>
      <t>★検査で陰性になっても、しばらくは陽性に転換する場合があり注意が必要です。</t>
    </r>
    <r>
      <rPr>
        <b/>
        <sz val="12"/>
        <color indexed="9"/>
        <rFont val="ＭＳ Ｐゴシック"/>
        <family val="3"/>
        <charset val="128"/>
      </rPr>
      <t xml:space="preserve">
 ・丁寧な手洗いをする
 ・用便後のトイレを確認し、汚れがあれば塩素系消毒をする
 ・ドアノブ、手すりなど人が触れるものすべてに注意を払う
 ・調理する際は、食材や調理器具を素手で触れることを避ける
 ・生食するものを調理・提供作業をしない
 ・入浴は最後にする
 ・下着は塩素系漂白剤で消毒してから洗濯する
　</t>
    </r>
    <r>
      <rPr>
        <b/>
        <sz val="12"/>
        <color indexed="13"/>
        <rFont val="ＭＳ Ｐゴシック"/>
        <family val="3"/>
        <charset val="128"/>
      </rPr>
      <t>ウイルスは細菌よりはるかに小さい、少しくらいの手洗いでは
　落ちないと思ってください。</t>
    </r>
    <rPh sb="1" eb="3">
      <t>サイショ</t>
    </rPh>
    <rPh sb="11" eb="14">
      <t>ケンサビ</t>
    </rPh>
    <rPh sb="17" eb="19">
      <t>インセイ</t>
    </rPh>
    <rPh sb="38" eb="40">
      <t>テイギ</t>
    </rPh>
    <rPh sb="156" eb="158">
      <t>ヨウセイ</t>
    </rPh>
    <rPh sb="159" eb="161">
      <t>テンカン</t>
    </rPh>
    <rPh sb="163" eb="165">
      <t>バアイ</t>
    </rPh>
    <rPh sb="171" eb="173">
      <t>ヒツヨウ</t>
    </rPh>
    <rPh sb="338" eb="340">
      <t>サイキン</t>
    </rPh>
    <rPh sb="346" eb="347">
      <t>チイ</t>
    </rPh>
    <rPh sb="350" eb="351">
      <t>スコ</t>
    </rPh>
    <rPh sb="356" eb="358">
      <t>テアラ</t>
    </rPh>
    <rPh sb="363" eb="364">
      <t>オ</t>
    </rPh>
    <rPh sb="368" eb="369">
      <t>オモ</t>
    </rPh>
    <phoneticPr fontId="5"/>
  </si>
  <si>
    <r>
      <t xml:space="preserve">解　説
</t>
    </r>
    <r>
      <rPr>
        <b/>
        <sz val="12"/>
        <color indexed="13"/>
        <rFont val="ＭＳ Ｐゴシック"/>
        <family val="3"/>
        <charset val="128"/>
      </rPr>
      <t xml:space="preserve">
●</t>
    </r>
    <r>
      <rPr>
        <b/>
        <u/>
        <sz val="12"/>
        <color indexed="13"/>
        <rFont val="ＭＳ Ｐゴシック"/>
        <family val="3"/>
        <charset val="128"/>
      </rPr>
      <t>遺伝子検査で陰性になっても、体内からノロウイルスがいなくなったということではありません。</t>
    </r>
    <r>
      <rPr>
        <b/>
        <sz val="12"/>
        <color indexed="43"/>
        <rFont val="ＭＳ Ｐゴシック"/>
        <family val="3"/>
        <charset val="128"/>
      </rPr>
      <t>　検査は一定量のノロウイルスがないと陽性には なりません。体内の糞便は固形物で、ノロウイルスは均等に混じっていません。患部に直接触れる部分には多く、それ以外の部分には少ないのです。腸の動きは食後は活発で、睡眠時は不活発になります。検査用の便が、体内の状況をいつも正しく反映していないことも理解しておきましょう。
陽性者は自らが感染源になる危険があることを十分に意識しましょう。また調理責任者は、陰性となった者でも、しばらくは感染源になり得ると考えて、できれば直接的な調理に携わらないように監督してください。</t>
    </r>
    <r>
      <rPr>
        <b/>
        <u/>
        <sz val="12"/>
        <color rgb="FFFFFF00"/>
        <rFont val="ＭＳ Ｐゴシック"/>
        <family val="3"/>
        <charset val="128"/>
      </rPr>
      <t>食品衛生法が改正され、基本的には従業員の専用トイレ設置義務が削除されました。これは大変危険なことです。</t>
    </r>
    <r>
      <rPr>
        <b/>
        <u/>
        <sz val="14"/>
        <color rgb="FFFFFF00"/>
        <rFont val="ＭＳ Ｐゴシック"/>
        <family val="3"/>
        <charset val="128"/>
      </rPr>
      <t>従事者は出来る限り客用トイレを使用してはいけません。</t>
    </r>
    <rPh sb="6" eb="9">
      <t>イデンシ</t>
    </rPh>
    <rPh sb="9" eb="11">
      <t>ケンサ</t>
    </rPh>
    <rPh sb="12" eb="14">
      <t>インセイ</t>
    </rPh>
    <rPh sb="20" eb="22">
      <t>タイナイ</t>
    </rPh>
    <rPh sb="51" eb="53">
      <t>ケンサ</t>
    </rPh>
    <rPh sb="54" eb="56">
      <t>イッテイ</t>
    </rPh>
    <rPh sb="56" eb="57">
      <t>リョウ</t>
    </rPh>
    <rPh sb="68" eb="70">
      <t>ヨウセイ</t>
    </rPh>
    <rPh sb="79" eb="81">
      <t>タイナイ</t>
    </rPh>
    <rPh sb="82" eb="84">
      <t>フンベン</t>
    </rPh>
    <rPh sb="85" eb="88">
      <t>コケイブツ</t>
    </rPh>
    <rPh sb="97" eb="99">
      <t>キントウ</t>
    </rPh>
    <rPh sb="100" eb="101">
      <t>マ</t>
    </rPh>
    <rPh sb="109" eb="111">
      <t>カンブ</t>
    </rPh>
    <rPh sb="112" eb="114">
      <t>チョクセツ</t>
    </rPh>
    <rPh sb="114" eb="115">
      <t>フ</t>
    </rPh>
    <rPh sb="117" eb="119">
      <t>ブブン</t>
    </rPh>
    <rPh sb="121" eb="122">
      <t>オオ</t>
    </rPh>
    <rPh sb="126" eb="128">
      <t>イガイ</t>
    </rPh>
    <rPh sb="129" eb="131">
      <t>ブブン</t>
    </rPh>
    <rPh sb="133" eb="134">
      <t>スク</t>
    </rPh>
    <rPh sb="140" eb="141">
      <t>チョウ</t>
    </rPh>
    <rPh sb="142" eb="143">
      <t>ウゴ</t>
    </rPh>
    <rPh sb="145" eb="147">
      <t>ショクゴ</t>
    </rPh>
    <rPh sb="148" eb="150">
      <t>カッパツ</t>
    </rPh>
    <rPh sb="152" eb="154">
      <t>スイミン</t>
    </rPh>
    <rPh sb="154" eb="155">
      <t>ジ</t>
    </rPh>
    <rPh sb="156" eb="159">
      <t>フカッパツ</t>
    </rPh>
    <rPh sb="165" eb="168">
      <t>ケンサヨウ</t>
    </rPh>
    <rPh sb="169" eb="170">
      <t>ベン</t>
    </rPh>
    <rPh sb="172" eb="174">
      <t>タイナイ</t>
    </rPh>
    <rPh sb="175" eb="177">
      <t>ジョウキョウ</t>
    </rPh>
    <rPh sb="181" eb="182">
      <t>タダ</t>
    </rPh>
    <rPh sb="184" eb="186">
      <t>ハンエイ</t>
    </rPh>
    <rPh sb="194" eb="196">
      <t>リカイ</t>
    </rPh>
    <rPh sb="206" eb="208">
      <t>ヨウセイ</t>
    </rPh>
    <rPh sb="208" eb="209">
      <t>シャ</t>
    </rPh>
    <rPh sb="210" eb="211">
      <t>ミズカ</t>
    </rPh>
    <rPh sb="219" eb="221">
      <t>キケン</t>
    </rPh>
    <rPh sb="227" eb="229">
      <t>ジュウブン</t>
    </rPh>
    <rPh sb="230" eb="232">
      <t>イシキ</t>
    </rPh>
    <rPh sb="240" eb="242">
      <t>チョウリ</t>
    </rPh>
    <rPh sb="242" eb="245">
      <t>セキニンシャ</t>
    </rPh>
    <rPh sb="247" eb="249">
      <t>インセイ</t>
    </rPh>
    <rPh sb="253" eb="254">
      <t>モノ</t>
    </rPh>
    <rPh sb="262" eb="265">
      <t>カンセンゲン</t>
    </rPh>
    <rPh sb="268" eb="269">
      <t>エ</t>
    </rPh>
    <rPh sb="271" eb="272">
      <t>カンガ</t>
    </rPh>
    <rPh sb="279" eb="281">
      <t>チョクセツ</t>
    </rPh>
    <rPh sb="281" eb="282">
      <t>テキ</t>
    </rPh>
    <rPh sb="283" eb="285">
      <t>チョウリ</t>
    </rPh>
    <rPh sb="286" eb="287">
      <t>タズサ</t>
    </rPh>
    <rPh sb="294" eb="296">
      <t>カントク</t>
    </rPh>
    <rPh sb="303" eb="308">
      <t>ショクヒンエイセイホウ</t>
    </rPh>
    <rPh sb="309" eb="311">
      <t>カイセイ</t>
    </rPh>
    <rPh sb="314" eb="317">
      <t>キホンテキ</t>
    </rPh>
    <rPh sb="319" eb="322">
      <t>ジュウギョウイン</t>
    </rPh>
    <rPh sb="323" eb="325">
      <t>センヨウ</t>
    </rPh>
    <rPh sb="328" eb="332">
      <t>セッチギム</t>
    </rPh>
    <rPh sb="333" eb="335">
      <t>サクジョ</t>
    </rPh>
    <rPh sb="344" eb="348">
      <t>タイヘンキケン</t>
    </rPh>
    <rPh sb="354" eb="357">
      <t>ジュウジシャ</t>
    </rPh>
    <rPh sb="358" eb="360">
      <t>デキ</t>
    </rPh>
    <rPh sb="361" eb="362">
      <t>カギ</t>
    </rPh>
    <rPh sb="363" eb="365">
      <t>キャクヨウ</t>
    </rPh>
    <rPh sb="369" eb="371">
      <t>シヨウ</t>
    </rPh>
    <phoneticPr fontId="5"/>
  </si>
  <si>
    <t>JFS-B規格のe-ラーニング  モニタｰ若干名募集中</t>
    <rPh sb="5" eb="7">
      <t>キカク</t>
    </rPh>
    <rPh sb="21" eb="24">
      <t>ジャッカンメイ</t>
    </rPh>
    <rPh sb="23" eb="24">
      <t>メイ</t>
    </rPh>
    <rPh sb="24" eb="26">
      <t>ボシュウ</t>
    </rPh>
    <rPh sb="26" eb="27">
      <t>チュウ</t>
    </rPh>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</si>
</sst>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0_ "/>
    <numFmt numFmtId="177" formatCode="#,##0_ "/>
    <numFmt numFmtId="178" formatCode="yyyy&quot;年&quot;m&quot;月&quot;d&quot;日&quot;;@"/>
    <numFmt numFmtId="179" formatCode="m&quot;月&quot;d&quot;日&quot;;@"/>
    <numFmt numFmtId="180" formatCode="0.00;&quot;▲ &quot;0.00"/>
    <numFmt numFmtId="181" formatCode="0&quot;ヶ&quot;&quot;所&quot;"/>
    <numFmt numFmtId="182" formatCode="0;&quot;▲ &quot;0"/>
    <numFmt numFmtId="183" formatCode="&quot;+&quot;\ #,##0.00;&quot;-&quot;\ #,##0.00"/>
    <numFmt numFmtId="184" formatCode="0.0%"/>
    <numFmt numFmtId="185" formatCode="0_);[Red]\(0\)"/>
  </numFmts>
  <fonts count="244">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b/>
      <sz val="14"/>
      <color indexed="10"/>
      <name val="ＭＳ Ｐゴシック"/>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sz val="14"/>
      <color indexed="8"/>
      <name val="ＭＳ Ｐゴシック"/>
      <family val="3"/>
      <charset val="128"/>
    </font>
    <font>
      <sz val="8"/>
      <name val="ＭＳ Ｐゴシック"/>
      <family val="3"/>
      <charset val="128"/>
    </font>
    <font>
      <b/>
      <sz val="12"/>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indexed="9"/>
      <name val="ＭＳ Ｐゴシック"/>
      <family val="3"/>
      <charset val="128"/>
    </font>
    <font>
      <b/>
      <sz val="20"/>
      <name val="ＭＳ Ｐゴシック"/>
      <family val="3"/>
      <charset val="128"/>
    </font>
    <font>
      <sz val="16"/>
      <color indexed="18"/>
      <name val="ＭＳ Ｐゴシック"/>
      <family val="3"/>
      <charset val="128"/>
    </font>
    <font>
      <sz val="16"/>
      <color indexed="8"/>
      <name val="ＭＳ Ｐゴシック"/>
      <family val="3"/>
      <charset val="128"/>
    </font>
    <font>
      <sz val="16"/>
      <name val="ＭＳ Ｐゴシック"/>
      <family val="3"/>
      <charset val="128"/>
    </font>
    <font>
      <b/>
      <sz val="14.3"/>
      <color indexed="30"/>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b/>
      <sz val="20"/>
      <color indexed="8"/>
      <name val="ＭＳ Ｐゴシック"/>
      <family val="3"/>
      <charset val="128"/>
    </font>
    <font>
      <b/>
      <u/>
      <sz val="16"/>
      <color indexed="18"/>
      <name val="ＭＳ Ｐゴシック"/>
      <family val="3"/>
      <charset val="128"/>
    </font>
    <font>
      <sz val="6"/>
      <name val="ＭＳ Ｐゴシック"/>
      <family val="3"/>
      <charset val="128"/>
    </font>
    <font>
      <sz val="9"/>
      <color indexed="8"/>
      <name val="Meiryo"/>
      <family val="3"/>
      <charset val="128"/>
    </font>
    <font>
      <b/>
      <sz val="18"/>
      <name val="ＭＳ Ｐゴシック"/>
      <family val="3"/>
      <charset val="128"/>
    </font>
    <font>
      <sz val="6"/>
      <name val="ＭＳ Ｐゴシック"/>
      <family val="3"/>
      <charset val="128"/>
    </font>
    <font>
      <b/>
      <sz val="14"/>
      <color indexed="9"/>
      <name val="ＭＳ Ｐゴシック"/>
      <family val="3"/>
      <charset val="128"/>
    </font>
    <font>
      <b/>
      <sz val="14"/>
      <name val="ＭＳ Ｐゴシック"/>
      <family val="3"/>
      <charset val="128"/>
    </font>
    <font>
      <sz val="10.75"/>
      <color indexed="63"/>
      <name val="ＭＳ ゴシック"/>
      <family val="3"/>
      <charset val="128"/>
    </font>
    <font>
      <b/>
      <sz val="12"/>
      <color indexed="8"/>
      <name val="ＭＳ Ｐゴシック"/>
      <family val="3"/>
      <charset val="128"/>
    </font>
    <font>
      <sz val="8"/>
      <color indexed="8"/>
      <name val="ＭＳ Ｐゴシック"/>
      <family val="3"/>
      <charset val="128"/>
    </font>
    <font>
      <sz val="11"/>
      <name val="メイリオ"/>
      <family val="3"/>
      <charset val="128"/>
    </font>
    <font>
      <sz val="10.1"/>
      <color indexed="22"/>
      <name val="メイリオ"/>
      <family val="3"/>
      <charset val="128"/>
    </font>
    <font>
      <sz val="11"/>
      <color indexed="23"/>
      <name val="ＭＳ Ｐゴシック"/>
      <family val="3"/>
      <charset val="128"/>
    </font>
    <font>
      <sz val="10.75"/>
      <color indexed="63"/>
      <name val="メイリオ"/>
      <family val="3"/>
      <charset val="128"/>
    </font>
    <font>
      <b/>
      <sz val="10"/>
      <color indexed="8"/>
      <name val="ＭＳ Ｐゴシック"/>
      <family val="3"/>
      <charset val="128"/>
    </font>
    <font>
      <sz val="9"/>
      <name val="Arial"/>
      <family val="2"/>
    </font>
    <font>
      <sz val="11"/>
      <name val="Arial"/>
      <family val="2"/>
    </font>
    <font>
      <sz val="11"/>
      <color indexed="22"/>
      <name val="ＭＳ Ｐゴシック"/>
      <family val="3"/>
      <charset val="128"/>
    </font>
    <font>
      <sz val="8"/>
      <color indexed="8"/>
      <name val="メイリオ"/>
      <family val="3"/>
      <charset val="128"/>
    </font>
    <font>
      <sz val="9"/>
      <color indexed="8"/>
      <name val="ＭＳ Ｐゴシック"/>
      <family val="3"/>
      <charset val="128"/>
    </font>
    <font>
      <sz val="9"/>
      <color indexed="10"/>
      <name val="ＭＳ Ｐゴシック"/>
      <family val="3"/>
      <charset val="128"/>
    </font>
    <font>
      <sz val="12"/>
      <color indexed="8"/>
      <name val="ＭＳ Ｐゴシック"/>
      <family val="3"/>
      <charset val="128"/>
    </font>
    <font>
      <b/>
      <sz val="12"/>
      <color indexed="9"/>
      <name val="ＭＳ Ｐゴシック"/>
      <family val="3"/>
      <charset val="128"/>
    </font>
    <font>
      <sz val="9"/>
      <color indexed="53"/>
      <name val="ＭＳ Ｐゴシック"/>
      <family val="3"/>
      <charset val="128"/>
    </font>
    <font>
      <sz val="9"/>
      <color indexed="60"/>
      <name val="ＭＳ Ｐゴシック"/>
      <family val="3"/>
      <charset val="128"/>
    </font>
    <font>
      <sz val="11"/>
      <color indexed="8"/>
      <name val="メイリオ"/>
      <family val="3"/>
      <charset val="128"/>
    </font>
    <font>
      <sz val="10"/>
      <color indexed="8"/>
      <name val="ＭＳ Ｐゴシック"/>
      <family val="3"/>
      <charset val="128"/>
    </font>
    <font>
      <b/>
      <sz val="12"/>
      <color indexed="53"/>
      <name val="ＭＳ Ｐゴシック"/>
      <family val="3"/>
      <charset val="128"/>
    </font>
    <font>
      <b/>
      <sz val="14"/>
      <color indexed="13"/>
      <name val="ＭＳ Ｐゴシック"/>
      <family val="3"/>
      <charset val="128"/>
    </font>
    <font>
      <b/>
      <sz val="20"/>
      <color indexed="10"/>
      <name val="ＭＳ Ｐゴシック"/>
      <family val="3"/>
      <charset val="128"/>
    </font>
    <font>
      <b/>
      <sz val="14"/>
      <color indexed="22"/>
      <name val="ＭＳ Ｐゴシック"/>
      <family val="3"/>
      <charset val="128"/>
    </font>
    <font>
      <b/>
      <sz val="18"/>
      <color indexed="10"/>
      <name val="ＭＳ Ｐゴシック"/>
      <family val="3"/>
      <charset val="128"/>
    </font>
    <font>
      <sz val="18"/>
      <color indexed="8"/>
      <name val="ＭＳ Ｐゴシック"/>
      <family val="3"/>
      <charset val="128"/>
    </font>
    <font>
      <b/>
      <sz val="18"/>
      <color indexed="16"/>
      <name val="ＭＳ Ｐゴシック"/>
      <family val="3"/>
      <charset val="128"/>
    </font>
    <font>
      <sz val="11"/>
      <color indexed="16"/>
      <name val="ＭＳ Ｐゴシック"/>
      <family val="3"/>
      <charset val="128"/>
    </font>
    <font>
      <b/>
      <sz val="16"/>
      <color indexed="16"/>
      <name val="ＭＳ Ｐゴシック"/>
      <family val="3"/>
      <charset val="128"/>
    </font>
    <font>
      <b/>
      <sz val="11"/>
      <color indexed="16"/>
      <name val="ＭＳ Ｐゴシック"/>
      <family val="3"/>
      <charset val="128"/>
    </font>
    <font>
      <b/>
      <sz val="18"/>
      <color indexed="60"/>
      <name val="ＭＳ Ｐゴシック"/>
      <family val="3"/>
      <charset val="128"/>
    </font>
    <font>
      <sz val="72"/>
      <color indexed="10"/>
      <name val="ＭＳ Ｐゴシック"/>
      <family val="3"/>
      <charset val="128"/>
    </font>
    <font>
      <b/>
      <sz val="16"/>
      <color indexed="10"/>
      <name val="ＭＳ Ｐゴシック"/>
      <family val="3"/>
      <charset val="128"/>
    </font>
    <font>
      <b/>
      <u/>
      <sz val="11"/>
      <color indexed="12"/>
      <name val="ＭＳ Ｐゴシック"/>
      <family val="3"/>
      <charset val="128"/>
    </font>
    <font>
      <sz val="11"/>
      <color theme="1"/>
      <name val="ＭＳ Ｐゴシック"/>
      <family val="3"/>
      <charset val="128"/>
      <scheme val="minor"/>
    </font>
    <font>
      <sz val="12.55"/>
      <color theme="1"/>
      <name val="Inherit"/>
      <family val="2"/>
    </font>
    <font>
      <sz val="12.55"/>
      <color theme="0"/>
      <name val="Inherit"/>
      <family val="2"/>
    </font>
    <font>
      <sz val="12.55"/>
      <color theme="0"/>
      <name val="ＭＳ Ｐゴシック"/>
      <family val="3"/>
      <charset val="128"/>
    </font>
    <font>
      <b/>
      <sz val="11"/>
      <color rgb="FFFF0000"/>
      <name val="ＭＳ Ｐゴシック"/>
      <family val="3"/>
      <charset val="128"/>
      <scheme val="minor"/>
    </font>
    <font>
      <b/>
      <sz val="12"/>
      <color rgb="FF222222"/>
      <name val="游ゴシック"/>
      <family val="3"/>
      <charset val="128"/>
    </font>
    <font>
      <b/>
      <sz val="11"/>
      <color theme="1"/>
      <name val="ＭＳ Ｐゴシック"/>
      <family val="3"/>
      <charset val="128"/>
      <scheme val="minor"/>
    </font>
    <font>
      <sz val="11"/>
      <color rgb="FFFF0000"/>
      <name val="ＭＳ Ｐゴシック"/>
      <family val="3"/>
      <charset val="128"/>
      <scheme val="minor"/>
    </font>
    <font>
      <b/>
      <sz val="12"/>
      <color rgb="FFFF0000"/>
      <name val="ＭＳ Ｐゴシック"/>
      <family val="3"/>
      <charset val="128"/>
    </font>
    <font>
      <sz val="10.5"/>
      <color theme="1"/>
      <name val="游明朝"/>
      <family val="1"/>
      <charset val="128"/>
    </font>
    <font>
      <sz val="7"/>
      <color theme="1"/>
      <name val="Times New Roman"/>
      <family val="1"/>
    </font>
    <font>
      <sz val="9"/>
      <color theme="1"/>
      <name val="游明朝"/>
      <family val="1"/>
      <charset val="128"/>
    </font>
    <font>
      <sz val="8"/>
      <color theme="1"/>
      <name val="游明朝"/>
      <family val="1"/>
      <charset val="128"/>
    </font>
    <font>
      <b/>
      <sz val="20"/>
      <color rgb="FFFFFFFF"/>
      <name val="&amp;quot"/>
      <family val="2"/>
    </font>
    <font>
      <sz val="12"/>
      <color rgb="FF333333"/>
      <name val="&amp;quot"/>
      <family val="2"/>
    </font>
    <font>
      <b/>
      <sz val="13.5"/>
      <color rgb="FF333333"/>
      <name val="&amp;quot"/>
      <family val="2"/>
    </font>
    <font>
      <b/>
      <sz val="12"/>
      <color rgb="FFFF0A0A"/>
      <name val="&amp;quot"/>
      <family val="2"/>
    </font>
    <font>
      <b/>
      <sz val="12"/>
      <color rgb="FF333333"/>
      <name val="&amp;quot"/>
      <family val="2"/>
    </font>
    <font>
      <sz val="12"/>
      <color rgb="FF333333"/>
      <name val="ＭＳ Ｐゴシック"/>
      <family val="3"/>
      <charset val="128"/>
    </font>
    <font>
      <b/>
      <sz val="12"/>
      <color rgb="FF333333"/>
      <name val="ＭＳ Ｐゴシック"/>
      <family val="3"/>
      <charset val="128"/>
    </font>
    <font>
      <b/>
      <sz val="12"/>
      <color rgb="FFFF0A0A"/>
      <name val="ＭＳ Ｐゴシック"/>
      <family val="3"/>
      <charset val="128"/>
    </font>
    <font>
      <b/>
      <sz val="11"/>
      <color rgb="FFFF0000"/>
      <name val="ＭＳ Ｐゴシック"/>
      <family val="3"/>
      <charset val="128"/>
    </font>
    <font>
      <sz val="10.5"/>
      <color rgb="FFFF0000"/>
      <name val="游明朝"/>
      <family val="1"/>
      <charset val="128"/>
    </font>
    <font>
      <b/>
      <sz val="12"/>
      <color rgb="FFFF0000"/>
      <name val="メイリオ"/>
      <family val="3"/>
      <charset val="128"/>
    </font>
    <font>
      <sz val="11"/>
      <color theme="1"/>
      <name val="Inherit"/>
      <family val="2"/>
    </font>
    <font>
      <sz val="11"/>
      <color theme="0"/>
      <name val="Inherit"/>
      <family val="2"/>
    </font>
    <font>
      <sz val="11"/>
      <color theme="0"/>
      <name val="ＭＳ Ｐゴシック"/>
      <family val="3"/>
      <charset val="128"/>
    </font>
    <font>
      <sz val="11"/>
      <color theme="1"/>
      <name val="游明朝"/>
      <family val="1"/>
      <charset val="128"/>
    </font>
    <font>
      <sz val="10"/>
      <color theme="0"/>
      <name val="Inherit"/>
      <family val="3"/>
      <charset val="128"/>
    </font>
    <font>
      <sz val="10"/>
      <color theme="0"/>
      <name val="ＭＳ Ｐゴシック"/>
      <family val="3"/>
      <charset val="128"/>
    </font>
    <font>
      <sz val="10"/>
      <color theme="0"/>
      <name val="Inherit"/>
      <family val="2"/>
    </font>
    <font>
      <sz val="11"/>
      <color rgb="FFFF0000"/>
      <name val="ＭＳ Ｐゴシック"/>
      <family val="3"/>
      <charset val="128"/>
    </font>
    <font>
      <b/>
      <sz val="14"/>
      <color theme="4"/>
      <name val="ＭＳ Ｐゴシック"/>
      <family val="3"/>
      <charset val="128"/>
    </font>
    <font>
      <sz val="11"/>
      <color theme="1"/>
      <name val="Meiryo"/>
      <family val="3"/>
      <charset val="128"/>
    </font>
    <font>
      <b/>
      <sz val="20"/>
      <name val="游ゴシック"/>
      <family val="3"/>
      <charset val="128"/>
    </font>
    <font>
      <b/>
      <sz val="16"/>
      <color theme="0"/>
      <name val="ＭＳ Ｐゴシック"/>
      <family val="3"/>
      <charset val="128"/>
    </font>
    <font>
      <sz val="6"/>
      <name val="ＭＳ Ｐゴシック"/>
      <family val="3"/>
      <charset val="128"/>
      <scheme val="minor"/>
    </font>
    <font>
      <b/>
      <sz val="16"/>
      <color theme="1"/>
      <name val="游明朝"/>
      <family val="1"/>
      <charset val="128"/>
    </font>
    <font>
      <b/>
      <sz val="16"/>
      <name val="ＭＳ Ｐゴシック"/>
      <family val="3"/>
      <charset val="128"/>
    </font>
    <font>
      <sz val="20"/>
      <name val="ＭＳ Ｐゴシック"/>
      <family val="3"/>
      <charset val="128"/>
    </font>
    <font>
      <b/>
      <sz val="22"/>
      <name val="ＭＳ Ｐゴシック"/>
      <family val="3"/>
      <charset val="128"/>
    </font>
    <font>
      <sz val="11"/>
      <name val="ＭＳ Ｐゴシック"/>
      <family val="3"/>
      <charset val="128"/>
      <scheme val="minor"/>
    </font>
    <font>
      <b/>
      <sz val="16"/>
      <color indexed="18"/>
      <name val="ＭＳ Ｐゴシック"/>
      <family val="3"/>
      <charset val="128"/>
    </font>
    <font>
      <b/>
      <sz val="14"/>
      <color indexed="18"/>
      <name val="ＭＳ Ｐゴシック"/>
      <family val="3"/>
      <charset val="128"/>
    </font>
    <font>
      <b/>
      <sz val="11"/>
      <color indexed="8"/>
      <name val="ＭＳ Ｐゴシック"/>
      <family val="3"/>
      <charset val="128"/>
    </font>
    <font>
      <b/>
      <sz val="20"/>
      <color theme="0"/>
      <name val="ＭＳ Ｐゴシック"/>
      <family val="3"/>
      <charset val="128"/>
    </font>
    <font>
      <sz val="7"/>
      <color theme="1"/>
      <name val="游明朝"/>
      <family val="1"/>
      <charset val="128"/>
    </font>
    <font>
      <b/>
      <sz val="16"/>
      <color rgb="FFFF0000"/>
      <name val="游明朝"/>
      <family val="1"/>
      <charset val="128"/>
    </font>
    <font>
      <b/>
      <sz val="9"/>
      <color rgb="FF222222"/>
      <name val="Meiryo"/>
      <family val="3"/>
      <charset val="128"/>
    </font>
    <font>
      <b/>
      <sz val="11"/>
      <color indexed="63"/>
      <name val="ＭＳ Ｐゴシック"/>
      <family val="3"/>
      <charset val="128"/>
    </font>
    <font>
      <b/>
      <sz val="11.5"/>
      <name val="ＭＳ Ｐゴシック"/>
      <family val="3"/>
      <charset val="128"/>
    </font>
    <font>
      <b/>
      <sz val="12"/>
      <color theme="0"/>
      <name val="ＭＳ Ｐゴシック"/>
      <family val="3"/>
      <charset val="128"/>
    </font>
    <font>
      <b/>
      <sz val="16"/>
      <color theme="1"/>
      <name val="ＭＳ Ｐゴシック"/>
      <family val="3"/>
      <charset val="128"/>
      <scheme val="minor"/>
    </font>
    <font>
      <b/>
      <sz val="10"/>
      <color theme="0"/>
      <name val="ＭＳ Ｐゴシック"/>
      <family val="3"/>
      <charset val="128"/>
    </font>
    <font>
      <b/>
      <u/>
      <sz val="12"/>
      <color theme="0"/>
      <name val="ＭＳ Ｐゴシック"/>
      <family val="3"/>
      <charset val="128"/>
    </font>
    <font>
      <b/>
      <u/>
      <sz val="13"/>
      <color rgb="FFFFFF00"/>
      <name val="Inherit"/>
    </font>
    <font>
      <b/>
      <sz val="18"/>
      <color rgb="FFFFFF00"/>
      <name val="ＭＳ Ｐゴシック"/>
      <family val="3"/>
      <charset val="128"/>
    </font>
    <font>
      <b/>
      <sz val="12"/>
      <color rgb="FFFFFF00"/>
      <name val="ＭＳ Ｐゴシック"/>
      <family val="3"/>
      <charset val="128"/>
    </font>
    <font>
      <b/>
      <sz val="11"/>
      <color rgb="FFFFFF00"/>
      <name val="ＭＳ Ｐゴシック"/>
      <family val="3"/>
      <charset val="128"/>
    </font>
    <font>
      <sz val="11"/>
      <color rgb="FFFFFF00"/>
      <name val="ＭＳ Ｐゴシック"/>
      <family val="3"/>
      <charset val="128"/>
      <scheme val="minor"/>
    </font>
    <font>
      <b/>
      <sz val="16"/>
      <name val="Arial"/>
      <family val="2"/>
      <charset val="128"/>
    </font>
    <font>
      <b/>
      <sz val="18"/>
      <color rgb="FFFF0000"/>
      <name val="Arial"/>
      <family val="2"/>
    </font>
    <font>
      <sz val="13"/>
      <color theme="0"/>
      <name val="Inherit"/>
      <family val="2"/>
    </font>
    <font>
      <sz val="13"/>
      <color theme="0"/>
      <name val="Inherit"/>
    </font>
    <font>
      <b/>
      <sz val="16"/>
      <color rgb="FFFF0000"/>
      <name val="ＭＳ Ｐゴシック"/>
      <family val="3"/>
      <charset val="128"/>
      <scheme val="minor"/>
    </font>
    <font>
      <b/>
      <u/>
      <sz val="16"/>
      <color indexed="12"/>
      <name val="ＭＳ Ｐゴシック"/>
      <family val="3"/>
      <charset val="128"/>
    </font>
    <font>
      <sz val="13"/>
      <color theme="0"/>
      <name val="Arial"/>
      <family val="2"/>
    </font>
    <font>
      <b/>
      <sz val="18"/>
      <color indexed="8"/>
      <name val="ＭＳ Ｐゴシック"/>
      <family val="3"/>
      <charset val="128"/>
    </font>
    <font>
      <b/>
      <sz val="12"/>
      <name val="Arial"/>
      <family val="2"/>
    </font>
    <font>
      <sz val="20"/>
      <color rgb="FF000000"/>
      <name val="ＭＳ Ｐゴシック"/>
      <family val="3"/>
      <charset val="128"/>
    </font>
    <font>
      <b/>
      <sz val="12"/>
      <name val="ＭＳ Ｐゴシック"/>
      <family val="3"/>
      <charset val="128"/>
      <scheme val="minor"/>
    </font>
    <font>
      <sz val="12"/>
      <name val="Arial"/>
      <family val="2"/>
    </font>
    <font>
      <b/>
      <sz val="11"/>
      <color theme="1"/>
      <name val="ＭＳ Ｐゴシック"/>
      <family val="3"/>
      <charset val="128"/>
    </font>
    <font>
      <b/>
      <sz val="20"/>
      <color theme="1"/>
      <name val="ＭＳ Ｐゴシック"/>
      <family val="3"/>
      <charset val="128"/>
      <scheme val="minor"/>
    </font>
    <font>
      <sz val="11"/>
      <color rgb="FF000000"/>
      <name val="ＭＳ Ｐゴシック"/>
      <family val="3"/>
      <charset val="128"/>
    </font>
    <font>
      <b/>
      <sz val="20"/>
      <color rgb="FF000000"/>
      <name val="メイリオ"/>
      <family val="3"/>
      <charset val="128"/>
    </font>
    <font>
      <b/>
      <sz val="20"/>
      <color indexed="8"/>
      <name val="メイリオ"/>
      <family val="3"/>
      <charset val="128"/>
    </font>
    <font>
      <b/>
      <sz val="14"/>
      <name val="Arial"/>
      <family val="2"/>
    </font>
    <font>
      <sz val="14"/>
      <name val="Arial"/>
      <family val="2"/>
    </font>
    <font>
      <b/>
      <sz val="14"/>
      <color theme="0"/>
      <name val="ＭＳ Ｐゴシック"/>
      <family val="3"/>
      <charset val="128"/>
    </font>
    <font>
      <sz val="11"/>
      <color theme="1"/>
      <name val="ＭＳ Ｐゴシック"/>
      <family val="3"/>
      <charset val="128"/>
      <scheme val="major"/>
    </font>
    <font>
      <sz val="11"/>
      <name val="ＭＳ Ｐゴシック"/>
      <family val="3"/>
      <charset val="128"/>
      <scheme val="major"/>
    </font>
    <font>
      <sz val="13"/>
      <color theme="0"/>
      <name val="游ゴシック"/>
      <family val="2"/>
      <charset val="128"/>
    </font>
    <font>
      <b/>
      <sz val="13"/>
      <color rgb="FFFFFF00"/>
      <name val="Inherit"/>
    </font>
    <font>
      <b/>
      <sz val="11"/>
      <name val="游ゴシック"/>
      <family val="3"/>
      <charset val="128"/>
    </font>
    <font>
      <b/>
      <sz val="11"/>
      <color theme="1"/>
      <name val="游ゴシック"/>
      <family val="3"/>
      <charset val="128"/>
    </font>
    <font>
      <b/>
      <sz val="9"/>
      <color rgb="FFFF0000"/>
      <name val="ＭＳ Ｐゴシック"/>
      <family val="3"/>
      <charset val="128"/>
    </font>
    <font>
      <b/>
      <sz val="14"/>
      <color theme="1"/>
      <name val="ＭＳ Ｐゴシック"/>
      <family val="3"/>
      <charset val="128"/>
      <scheme val="minor"/>
    </font>
    <font>
      <sz val="16"/>
      <color theme="0"/>
      <name val="ＭＳ Ｐゴシック"/>
      <family val="3"/>
      <charset val="128"/>
    </font>
    <font>
      <sz val="14"/>
      <color theme="0"/>
      <name val="ＭＳ Ｐゴシック"/>
      <family val="3"/>
      <charset val="128"/>
    </font>
    <font>
      <b/>
      <sz val="12"/>
      <color rgb="FF000000"/>
      <name val="ＭＳ Ｐゴシック"/>
      <family val="3"/>
      <charset val="128"/>
    </font>
    <font>
      <sz val="11"/>
      <color theme="1"/>
      <name val="ＭＳ Ｐゴシック"/>
      <family val="2"/>
      <scheme val="minor"/>
    </font>
    <font>
      <u/>
      <sz val="11"/>
      <color theme="10"/>
      <name val="ＭＳ Ｐゴシック"/>
      <family val="2"/>
      <scheme val="minor"/>
    </font>
    <font>
      <sz val="11"/>
      <name val="ＪＳＰゴシック"/>
      <family val="3"/>
      <charset val="128"/>
    </font>
    <font>
      <sz val="12"/>
      <name val="ＪＳＰゴシック"/>
      <family val="3"/>
      <charset val="128"/>
    </font>
    <font>
      <sz val="14"/>
      <name val="ＭＳ Ｐゴシック"/>
      <family val="3"/>
      <charset val="128"/>
      <scheme val="minor"/>
    </font>
    <font>
      <b/>
      <sz val="9"/>
      <name val="ＭＳ Ｐゴシック"/>
      <family val="3"/>
      <charset val="128"/>
    </font>
    <font>
      <b/>
      <sz val="20"/>
      <color theme="1"/>
      <name val="ＭＳ Ｐゴシック"/>
      <family val="3"/>
      <charset val="128"/>
    </font>
    <font>
      <sz val="12.55"/>
      <name val="ＭＳ Ｐゴシック"/>
      <family val="3"/>
      <charset val="128"/>
    </font>
    <font>
      <sz val="12.55"/>
      <name val="Inherit"/>
      <family val="2"/>
    </font>
    <font>
      <sz val="20"/>
      <name val="ＭＳ Ｐゴシック"/>
      <family val="3"/>
      <charset val="128"/>
      <scheme val="minor"/>
    </font>
    <font>
      <b/>
      <sz val="11"/>
      <name val="ＭＳ Ｐゴシック"/>
      <family val="3"/>
      <charset val="128"/>
      <scheme val="minor"/>
    </font>
    <font>
      <sz val="12.55"/>
      <color rgb="FFFFFF00"/>
      <name val="ＭＳ Ｐゴシック"/>
      <family val="3"/>
      <charset val="128"/>
    </font>
    <font>
      <b/>
      <sz val="16"/>
      <name val="游ゴシック"/>
      <family val="3"/>
      <charset val="128"/>
    </font>
    <font>
      <b/>
      <sz val="16"/>
      <color indexed="18"/>
      <name val="游ゴシック"/>
      <family val="3"/>
      <charset val="128"/>
    </font>
    <font>
      <sz val="12"/>
      <color theme="0"/>
      <name val="Arial"/>
      <family val="2"/>
    </font>
    <font>
      <b/>
      <sz val="13"/>
      <color rgb="FFFFFFFF"/>
      <name val="Arial"/>
      <family val="2"/>
    </font>
    <font>
      <b/>
      <sz val="13"/>
      <name val="ＭＳ Ｐゴシック"/>
      <family val="3"/>
      <charset val="128"/>
      <scheme val="minor"/>
    </font>
    <font>
      <b/>
      <sz val="16"/>
      <color rgb="FF333333"/>
      <name val="メイリオ"/>
      <family val="3"/>
      <charset val="128"/>
    </font>
    <font>
      <b/>
      <sz val="16"/>
      <name val="メイリオ"/>
      <family val="3"/>
      <charset val="128"/>
    </font>
    <font>
      <b/>
      <sz val="20"/>
      <color rgb="FF000000"/>
      <name val="ＭＳ Ｐゴシック"/>
      <family val="3"/>
      <charset val="128"/>
    </font>
    <font>
      <b/>
      <sz val="14"/>
      <name val="ＭＳ Ｐゴシック"/>
      <family val="3"/>
      <charset val="128"/>
      <scheme val="minor"/>
    </font>
    <font>
      <b/>
      <u/>
      <sz val="14"/>
      <name val="ＭＳ Ｐゴシック"/>
      <family val="3"/>
      <charset val="128"/>
    </font>
    <font>
      <b/>
      <sz val="16"/>
      <color rgb="FF000033"/>
      <name val="游ゴシック"/>
      <family val="3"/>
      <charset val="128"/>
    </font>
    <font>
      <b/>
      <sz val="10"/>
      <color indexed="10"/>
      <name val="ＭＳ Ｐゴシック"/>
      <family val="3"/>
      <charset val="128"/>
    </font>
    <font>
      <b/>
      <sz val="20"/>
      <color rgb="FF333333"/>
      <name val="ＭＳ Ｐゴシック"/>
      <family val="3"/>
      <charset val="128"/>
      <scheme val="minor"/>
    </font>
    <font>
      <b/>
      <sz val="8"/>
      <color rgb="FFFF0000"/>
      <name val="メイリオ"/>
      <family val="3"/>
      <charset val="128"/>
    </font>
    <font>
      <b/>
      <sz val="8"/>
      <color rgb="FFFF0000"/>
      <name val="ＭＳ Ｐゴシック"/>
      <family val="3"/>
      <charset val="128"/>
    </font>
    <font>
      <sz val="20"/>
      <color theme="3"/>
      <name val="AR明朝体U"/>
      <family val="1"/>
      <charset val="128"/>
    </font>
    <font>
      <sz val="11"/>
      <color theme="3"/>
      <name val="ＭＳ Ｐゴシック"/>
      <family val="3"/>
      <charset val="128"/>
      <scheme val="minor"/>
    </font>
    <font>
      <sz val="13"/>
      <color theme="0"/>
      <name val="9,776"/>
    </font>
    <font>
      <sz val="14"/>
      <color rgb="FF333333"/>
      <name val="メイリオ"/>
      <family val="3"/>
      <charset val="128"/>
    </font>
    <font>
      <sz val="10"/>
      <color rgb="FFFFC000"/>
      <name val="ＭＳ Ｐゴシック"/>
      <family val="3"/>
      <charset val="128"/>
    </font>
    <font>
      <sz val="10"/>
      <color theme="5" tint="0.39997558519241921"/>
      <name val="ＭＳ Ｐゴシック"/>
      <family val="3"/>
      <charset val="128"/>
    </font>
    <font>
      <sz val="10"/>
      <color theme="0" tint="-0.14999847407452621"/>
      <name val="ＭＳ Ｐゴシック"/>
      <family val="3"/>
      <charset val="128"/>
    </font>
    <font>
      <sz val="10"/>
      <color theme="7" tint="0.39997558519241921"/>
      <name val="ＭＳ Ｐゴシック"/>
      <family val="3"/>
      <charset val="128"/>
    </font>
    <font>
      <sz val="10"/>
      <color indexed="40"/>
      <name val="ＭＳ Ｐゴシック"/>
      <family val="3"/>
      <charset val="128"/>
    </font>
    <font>
      <b/>
      <sz val="10"/>
      <name val="ＭＳ Ｐゴシック"/>
      <family val="3"/>
      <charset val="128"/>
    </font>
    <font>
      <sz val="12"/>
      <color theme="0"/>
      <name val="ＭＳ Ｐゴシック"/>
      <family val="3"/>
      <charset val="128"/>
    </font>
    <font>
      <sz val="12"/>
      <color theme="0"/>
      <name val="Inherit"/>
      <family val="2"/>
    </font>
    <font>
      <b/>
      <sz val="12"/>
      <color theme="0"/>
      <name val="Inherit"/>
      <family val="2"/>
    </font>
    <font>
      <b/>
      <sz val="12"/>
      <color theme="0"/>
      <name val="Inherit"/>
    </font>
    <font>
      <b/>
      <u/>
      <sz val="13"/>
      <color theme="0"/>
      <name val="Arial"/>
      <family val="2"/>
    </font>
    <font>
      <b/>
      <u/>
      <sz val="13"/>
      <color theme="0"/>
      <name val="Inherit"/>
      <family val="2"/>
    </font>
    <font>
      <b/>
      <u/>
      <sz val="13"/>
      <color theme="0"/>
      <name val="9,776"/>
    </font>
    <font>
      <u/>
      <sz val="13"/>
      <color theme="0"/>
      <name val="Inherit"/>
    </font>
    <font>
      <b/>
      <sz val="14"/>
      <color theme="9" tint="-0.249977111117893"/>
      <name val="ＭＳ Ｐゴシック"/>
      <family val="3"/>
      <charset val="128"/>
    </font>
    <font>
      <u/>
      <sz val="13"/>
      <color rgb="FFFFFF00"/>
      <name val="Inherit"/>
    </font>
    <font>
      <b/>
      <sz val="18"/>
      <color theme="1"/>
      <name val="ＭＳ Ｐゴシック"/>
      <family val="3"/>
      <charset val="128"/>
      <scheme val="minor"/>
    </font>
    <font>
      <b/>
      <u/>
      <sz val="12"/>
      <color rgb="FFFFFF00"/>
      <name val="ＭＳ Ｐゴシック"/>
      <family val="3"/>
      <charset val="128"/>
      <scheme val="minor"/>
    </font>
    <font>
      <b/>
      <sz val="12"/>
      <color theme="0"/>
      <name val="ＭＳ ゴシック"/>
      <family val="3"/>
      <charset val="128"/>
    </font>
    <font>
      <b/>
      <sz val="12"/>
      <color theme="0"/>
      <name val="ＭＳ Ｐゴシック"/>
      <family val="3"/>
      <charset val="128"/>
      <scheme val="minor"/>
    </font>
    <font>
      <sz val="10"/>
      <color rgb="FF6EF729"/>
      <name val="ＭＳ Ｐゴシック"/>
      <family val="3"/>
      <charset val="128"/>
    </font>
    <font>
      <sz val="20"/>
      <color indexed="9"/>
      <name val="ＭＳ Ｐゴシック"/>
      <family val="3"/>
      <charset val="128"/>
    </font>
    <font>
      <sz val="10"/>
      <name val="Arial"/>
      <family val="2"/>
    </font>
    <font>
      <b/>
      <sz val="14"/>
      <color indexed="53"/>
      <name val="ＭＳ Ｐゴシック"/>
      <family val="3"/>
      <charset val="128"/>
    </font>
    <font>
      <b/>
      <sz val="14"/>
      <color indexed="12"/>
      <name val="ＭＳ Ｐゴシック"/>
      <family val="3"/>
      <charset val="128"/>
    </font>
    <font>
      <b/>
      <sz val="24"/>
      <color theme="1"/>
      <name val="ＭＳ Ｐゴシック"/>
      <family val="3"/>
      <charset val="128"/>
      <scheme val="minor"/>
    </font>
    <font>
      <b/>
      <sz val="15"/>
      <name val="游ゴシック"/>
      <family val="3"/>
      <charset val="128"/>
    </font>
    <font>
      <sz val="9"/>
      <name val="Meiryo UI"/>
      <family val="3"/>
      <charset val="128"/>
    </font>
    <font>
      <sz val="9"/>
      <color theme="1"/>
      <name val="Meiryo"/>
      <family val="3"/>
      <charset val="128"/>
    </font>
    <font>
      <u/>
      <sz val="13"/>
      <color theme="0"/>
      <name val="Inherit"/>
      <family val="2"/>
    </font>
    <font>
      <u/>
      <sz val="12"/>
      <color theme="0"/>
      <name val="Inherit"/>
    </font>
    <font>
      <u/>
      <sz val="12"/>
      <color theme="0"/>
      <name val="Inherit"/>
      <family val="2"/>
    </font>
    <font>
      <b/>
      <sz val="20"/>
      <color rgb="FF000000"/>
      <name val="ＭＳ Ｐゴシック"/>
      <family val="2"/>
      <charset val="128"/>
    </font>
    <font>
      <b/>
      <sz val="10"/>
      <color indexed="62"/>
      <name val="ＭＳ Ｐゴシック"/>
      <family val="3"/>
      <charset val="128"/>
    </font>
    <font>
      <sz val="10"/>
      <color indexed="62"/>
      <name val="ＭＳ Ｐゴシック"/>
      <family val="3"/>
      <charset val="128"/>
    </font>
    <font>
      <b/>
      <sz val="8"/>
      <color indexed="10"/>
      <name val="ＭＳ Ｐゴシック"/>
      <family val="3"/>
      <charset val="128"/>
    </font>
    <font>
      <b/>
      <sz val="15"/>
      <color theme="1"/>
      <name val="Microsoft YaHei"/>
      <family val="3"/>
      <charset val="134"/>
    </font>
    <font>
      <sz val="14"/>
      <color indexed="63"/>
      <name val="Arial"/>
      <family val="2"/>
    </font>
    <font>
      <sz val="14"/>
      <color indexed="63"/>
      <name val="ＭＳ Ｐゴシック"/>
      <family val="3"/>
      <charset val="128"/>
    </font>
    <font>
      <b/>
      <sz val="12"/>
      <color indexed="13"/>
      <name val="ＭＳ Ｐゴシック"/>
      <family val="3"/>
      <charset val="128"/>
    </font>
    <font>
      <b/>
      <sz val="12"/>
      <color indexed="43"/>
      <name val="ＭＳ Ｐゴシック"/>
      <family val="3"/>
      <charset val="128"/>
    </font>
    <font>
      <b/>
      <sz val="16"/>
      <color theme="1"/>
      <name val="メイリオ"/>
      <family val="3"/>
      <charset val="128"/>
    </font>
    <font>
      <b/>
      <sz val="20"/>
      <color rgb="FF333333"/>
      <name val="Segoe UI Symbol"/>
      <family val="3"/>
    </font>
    <font>
      <sz val="18"/>
      <color theme="1"/>
      <name val="ＭＳ Ｐゴシック"/>
      <family val="3"/>
      <charset val="128"/>
      <scheme val="minor"/>
    </font>
    <font>
      <b/>
      <sz val="12"/>
      <color indexed="12"/>
      <name val="ＭＳ Ｐゴシック"/>
      <family val="3"/>
      <charset val="128"/>
    </font>
    <font>
      <sz val="12"/>
      <color indexed="12"/>
      <name val="ＭＳ Ｐゴシック"/>
      <family val="3"/>
      <charset val="128"/>
    </font>
    <font>
      <b/>
      <u/>
      <sz val="12"/>
      <color indexed="9"/>
      <name val="ＭＳ Ｐゴシック"/>
      <family val="3"/>
      <charset val="128"/>
    </font>
    <font>
      <sz val="11"/>
      <color indexed="63"/>
      <name val="ＭＳ ゴシック"/>
      <family val="3"/>
      <charset val="128"/>
    </font>
    <font>
      <b/>
      <sz val="10"/>
      <color indexed="9"/>
      <name val="ＭＳ Ｐゴシック"/>
      <family val="3"/>
      <charset val="128"/>
    </font>
    <font>
      <b/>
      <u/>
      <sz val="12"/>
      <color indexed="13"/>
      <name val="ＭＳ Ｐゴシック"/>
      <family val="3"/>
      <charset val="128"/>
    </font>
    <font>
      <b/>
      <u/>
      <sz val="12"/>
      <color rgb="FFFFFF00"/>
      <name val="ＭＳ Ｐゴシック"/>
      <family val="3"/>
      <charset val="128"/>
    </font>
    <font>
      <b/>
      <u/>
      <sz val="14"/>
      <color rgb="FFFFFF00"/>
      <name val="ＭＳ Ｐゴシック"/>
      <family val="3"/>
      <charset val="128"/>
    </font>
  </fonts>
  <fills count="52">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24"/>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53"/>
        <bgColor indexed="64"/>
      </patternFill>
    </fill>
    <fill>
      <patternFill patternType="solid">
        <fgColor indexed="41"/>
        <bgColor indexed="64"/>
      </patternFill>
    </fill>
    <fill>
      <patternFill patternType="solid">
        <fgColor indexed="52"/>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4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66"/>
        <bgColor indexed="64"/>
      </patternFill>
    </fill>
    <fill>
      <patternFill patternType="solid">
        <fgColor rgb="FFFFFF00"/>
        <bgColor indexed="64"/>
      </patternFill>
    </fill>
    <fill>
      <patternFill patternType="solid">
        <fgColor theme="1"/>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rgb="FFAEAAAA"/>
        <bgColor indexed="64"/>
      </patternFill>
    </fill>
    <fill>
      <patternFill patternType="solid">
        <fgColor theme="8" tint="0.39997558519241921"/>
        <bgColor indexed="64"/>
      </patternFill>
    </fill>
    <fill>
      <patternFill patternType="solid">
        <fgColor rgb="FFC00000"/>
        <bgColor indexed="64"/>
      </patternFill>
    </fill>
    <fill>
      <patternFill patternType="solid">
        <fgColor theme="9" tint="-0.249977111117893"/>
        <bgColor indexed="64"/>
      </patternFill>
    </fill>
    <fill>
      <patternFill patternType="solid">
        <fgColor theme="9"/>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9" tint="-0.499984740745262"/>
        <bgColor indexed="64"/>
      </patternFill>
    </fill>
    <fill>
      <patternFill patternType="solid">
        <fgColor theme="0" tint="-0.14999847407452621"/>
        <bgColor indexed="64"/>
      </patternFill>
    </fill>
    <fill>
      <patternFill patternType="solid">
        <fgColor rgb="FF6EF729"/>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2"/>
        <bgColor indexed="64"/>
      </patternFill>
    </fill>
    <fill>
      <patternFill patternType="solid">
        <fgColor rgb="FF7BB2F5"/>
        <bgColor indexed="64"/>
      </patternFill>
    </fill>
    <fill>
      <patternFill patternType="solid">
        <fgColor rgb="FFFFCC99"/>
        <bgColor indexed="64"/>
      </patternFill>
    </fill>
    <fill>
      <patternFill patternType="solid">
        <fgColor theme="4" tint="-0.249977111117893"/>
        <bgColor indexed="64"/>
      </patternFill>
    </fill>
    <fill>
      <patternFill patternType="solid">
        <fgColor indexed="12"/>
        <bgColor indexed="64"/>
      </patternFill>
    </fill>
    <fill>
      <patternFill patternType="solid">
        <fgColor rgb="FFFF9900"/>
        <bgColor indexed="64"/>
      </patternFill>
    </fill>
    <fill>
      <patternFill patternType="solid">
        <fgColor rgb="FF0070C0"/>
        <bgColor indexed="64"/>
      </patternFill>
    </fill>
    <fill>
      <patternFill patternType="solid">
        <fgColor rgb="FF92D050"/>
        <bgColor indexed="64"/>
      </patternFill>
    </fill>
    <fill>
      <patternFill patternType="solid">
        <fgColor rgb="FF6DDDF7"/>
        <bgColor indexed="64"/>
      </patternFill>
    </fill>
    <fill>
      <patternFill patternType="solid">
        <fgColor theme="5" tint="0.59999389629810485"/>
        <bgColor indexed="64"/>
      </patternFill>
    </fill>
    <fill>
      <patternFill patternType="solid">
        <fgColor indexed="48"/>
        <bgColor indexed="64"/>
      </patternFill>
    </fill>
    <fill>
      <patternFill patternType="solid">
        <fgColor rgb="FF002060"/>
        <bgColor indexed="64"/>
      </patternFill>
    </fill>
  </fills>
  <borders count="239">
    <border>
      <left/>
      <right/>
      <top/>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style="medium">
        <color indexed="48"/>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12"/>
      </left>
      <right style="medium">
        <color indexed="23"/>
      </right>
      <top style="medium">
        <color indexed="23"/>
      </top>
      <bottom style="medium">
        <color indexed="23"/>
      </bottom>
      <diagonal/>
    </border>
    <border>
      <left/>
      <right style="medium">
        <color indexed="36"/>
      </right>
      <top style="medium">
        <color indexed="23"/>
      </top>
      <bottom style="medium">
        <color indexed="23"/>
      </bottom>
      <diagonal/>
    </border>
    <border>
      <left style="medium">
        <color indexed="48"/>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style="medium">
        <color indexed="12"/>
      </left>
      <right/>
      <top/>
      <bottom/>
      <diagonal/>
    </border>
    <border>
      <left style="medium">
        <color indexed="23"/>
      </left>
      <right style="medium">
        <color indexed="23"/>
      </right>
      <top/>
      <bottom style="medium">
        <color indexed="23"/>
      </bottom>
      <diagonal/>
    </border>
    <border>
      <left style="medium">
        <color indexed="48"/>
      </left>
      <right/>
      <top style="medium">
        <color indexed="23"/>
      </top>
      <bottom style="medium">
        <color indexed="23"/>
      </bottom>
      <diagonal/>
    </border>
    <border>
      <left style="medium">
        <color indexed="12"/>
      </left>
      <right style="medium">
        <color indexed="23"/>
      </right>
      <top/>
      <bottom style="medium">
        <color indexed="23"/>
      </bottom>
      <diagonal/>
    </border>
    <border>
      <left style="medium">
        <color indexed="55"/>
      </left>
      <right style="medium">
        <color indexed="55"/>
      </right>
      <top style="medium">
        <color indexed="55"/>
      </top>
      <bottom style="medium">
        <color indexed="55"/>
      </bottom>
      <diagonal/>
    </border>
    <border>
      <left style="medium">
        <color indexed="48"/>
      </left>
      <right/>
      <top/>
      <bottom/>
      <diagonal/>
    </border>
    <border>
      <left/>
      <right style="medium">
        <color indexed="48"/>
      </right>
      <top/>
      <bottom/>
      <diagonal/>
    </border>
    <border>
      <left/>
      <right style="medium">
        <color indexed="36"/>
      </right>
      <top/>
      <bottom/>
      <diagonal/>
    </border>
    <border>
      <left style="medium">
        <color indexed="23"/>
      </left>
      <right/>
      <top style="medium">
        <color indexed="23"/>
      </top>
      <bottom style="medium">
        <color indexed="23"/>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bottom style="medium">
        <color indexed="36"/>
      </bottom>
      <diagonal/>
    </border>
    <border>
      <left/>
      <right/>
      <top/>
      <bottom style="medium">
        <color indexed="36"/>
      </bottom>
      <diagonal/>
    </border>
    <border>
      <left/>
      <right style="medium">
        <color indexed="36"/>
      </right>
      <top/>
      <bottom style="medium">
        <color indexed="36"/>
      </bottom>
      <diagonal/>
    </border>
    <border>
      <left/>
      <right/>
      <top style="medium">
        <color indexed="48"/>
      </top>
      <bottom/>
      <diagonal/>
    </border>
    <border>
      <left style="medium">
        <color indexed="12"/>
      </left>
      <right style="thin">
        <color indexed="12"/>
      </right>
      <top style="medium">
        <color indexed="12"/>
      </top>
      <bottom style="medium">
        <color indexed="12"/>
      </bottom>
      <diagonal/>
    </border>
    <border>
      <left style="thin">
        <color indexed="12"/>
      </left>
      <right/>
      <top style="medium">
        <color indexed="12"/>
      </top>
      <bottom style="medium">
        <color indexed="12"/>
      </bottom>
      <diagonal/>
    </border>
    <border>
      <left/>
      <right style="medium">
        <color indexed="12"/>
      </right>
      <top style="medium">
        <color indexed="12"/>
      </top>
      <bottom/>
      <diagonal/>
    </border>
    <border>
      <left/>
      <right/>
      <top style="medium">
        <color indexed="64"/>
      </top>
      <bottom style="thin">
        <color indexed="64"/>
      </bottom>
      <diagonal/>
    </border>
    <border>
      <left/>
      <right style="medium">
        <color indexed="64"/>
      </right>
      <top/>
      <bottom/>
      <diagonal/>
    </border>
    <border>
      <left style="medium">
        <color indexed="12"/>
      </left>
      <right style="medium">
        <color indexed="12"/>
      </right>
      <top style="thin">
        <color indexed="12"/>
      </top>
      <bottom/>
      <diagonal/>
    </border>
    <border>
      <left style="medium">
        <color indexed="12"/>
      </left>
      <right/>
      <top style="medium">
        <color indexed="12"/>
      </top>
      <bottom style="medium">
        <color indexed="12"/>
      </bottom>
      <diagonal/>
    </border>
    <border>
      <left style="thin">
        <color indexed="12"/>
      </left>
      <right style="thin">
        <color indexed="12"/>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23"/>
      </right>
      <top/>
      <bottom style="medium">
        <color indexed="23"/>
      </bottom>
      <diagonal/>
    </border>
    <border>
      <left style="medium">
        <color indexed="12"/>
      </left>
      <right/>
      <top/>
      <bottom style="medium">
        <color indexed="12"/>
      </bottom>
      <diagonal/>
    </border>
    <border>
      <left style="medium">
        <color indexed="12"/>
      </left>
      <right style="medium">
        <color indexed="12"/>
      </right>
      <top style="medium">
        <color indexed="12"/>
      </top>
      <bottom/>
      <diagonal/>
    </border>
    <border>
      <left style="medium">
        <color indexed="12"/>
      </left>
      <right/>
      <top style="medium">
        <color indexed="12"/>
      </top>
      <bottom/>
      <diagonal/>
    </border>
    <border>
      <left style="medium">
        <color indexed="12"/>
      </left>
      <right/>
      <top style="medium">
        <color indexed="12"/>
      </top>
      <bottom style="thin">
        <color indexed="12"/>
      </bottom>
      <diagonal/>
    </border>
    <border>
      <left style="medium">
        <color indexed="10"/>
      </left>
      <right/>
      <top style="thick">
        <color indexed="10"/>
      </top>
      <bottom/>
      <diagonal/>
    </border>
    <border>
      <left/>
      <right/>
      <top style="thick">
        <color indexed="10"/>
      </top>
      <bottom/>
      <diagonal/>
    </border>
    <border>
      <left/>
      <right style="medium">
        <color indexed="10"/>
      </right>
      <top style="thick">
        <color indexed="10"/>
      </top>
      <bottom/>
      <diagonal/>
    </border>
    <border>
      <left style="medium">
        <color indexed="10"/>
      </left>
      <right/>
      <top/>
      <bottom/>
      <diagonal/>
    </border>
    <border>
      <left/>
      <right style="medium">
        <color indexed="10"/>
      </right>
      <top/>
      <bottom/>
      <diagonal/>
    </border>
    <border>
      <left style="medium">
        <color indexed="10"/>
      </left>
      <right/>
      <top/>
      <bottom style="thick">
        <color indexed="10"/>
      </bottom>
      <diagonal/>
    </border>
    <border>
      <left/>
      <right/>
      <top/>
      <bottom style="thick">
        <color indexed="10"/>
      </bottom>
      <diagonal/>
    </border>
    <border>
      <left/>
      <right style="medium">
        <color indexed="10"/>
      </right>
      <top/>
      <bottom style="thick">
        <color indexed="10"/>
      </bottom>
      <diagonal/>
    </border>
    <border>
      <left style="thin">
        <color indexed="64"/>
      </left>
      <right style="thin">
        <color indexed="64"/>
      </right>
      <top/>
      <bottom style="thin">
        <color indexed="64"/>
      </bottom>
      <diagonal/>
    </border>
    <border>
      <left style="medium">
        <color indexed="23"/>
      </left>
      <right/>
      <top style="medium">
        <color indexed="23"/>
      </top>
      <bottom/>
      <diagonal/>
    </border>
    <border>
      <left style="medium">
        <color indexed="23"/>
      </left>
      <right style="medium">
        <color indexed="23"/>
      </right>
      <top style="medium">
        <color indexed="23"/>
      </top>
      <bottom/>
      <diagonal/>
    </border>
    <border>
      <left style="medium">
        <color indexed="55"/>
      </left>
      <right/>
      <top style="medium">
        <color indexed="55"/>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16"/>
      </left>
      <right style="medium">
        <color indexed="16"/>
      </right>
      <top style="medium">
        <color indexed="16"/>
      </top>
      <bottom/>
      <diagonal/>
    </border>
    <border>
      <left style="medium">
        <color indexed="16"/>
      </left>
      <right style="medium">
        <color indexed="16"/>
      </right>
      <top style="medium">
        <color indexed="16"/>
      </top>
      <bottom style="medium">
        <color indexed="16"/>
      </bottom>
      <diagonal/>
    </border>
    <border>
      <left style="medium">
        <color indexed="16"/>
      </left>
      <right/>
      <top style="medium">
        <color indexed="16"/>
      </top>
      <bottom style="medium">
        <color indexed="16"/>
      </bottom>
      <diagonal/>
    </border>
    <border>
      <left/>
      <right style="medium">
        <color indexed="16"/>
      </right>
      <top style="medium">
        <color indexed="16"/>
      </top>
      <bottom style="medium">
        <color indexed="16"/>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55"/>
      </left>
      <right style="medium">
        <color indexed="55"/>
      </right>
      <top/>
      <bottom/>
      <diagonal/>
    </border>
    <border>
      <left/>
      <right style="medium">
        <color indexed="55"/>
      </right>
      <top style="medium">
        <color indexed="55"/>
      </top>
      <bottom/>
      <diagonal/>
    </border>
    <border>
      <left/>
      <right/>
      <top style="medium">
        <color indexed="55"/>
      </top>
      <bottom style="medium">
        <color indexed="55"/>
      </bottom>
      <diagonal/>
    </border>
    <border>
      <left style="thick">
        <color indexed="10"/>
      </left>
      <right/>
      <top style="thick">
        <color indexed="10"/>
      </top>
      <bottom/>
      <diagonal/>
    </border>
    <border>
      <left style="thick">
        <color indexed="10"/>
      </left>
      <right/>
      <top/>
      <bottom/>
      <diagonal/>
    </border>
    <border>
      <left style="thick">
        <color indexed="10"/>
      </left>
      <right/>
      <top/>
      <bottom style="thick">
        <color indexed="10"/>
      </bottom>
      <diagonal/>
    </border>
    <border>
      <left/>
      <right style="thick">
        <color indexed="10"/>
      </right>
      <top/>
      <bottom/>
      <diagonal/>
    </border>
    <border>
      <left style="medium">
        <color indexed="55"/>
      </left>
      <right/>
      <top style="medium">
        <color indexed="55"/>
      </top>
      <bottom style="medium">
        <color indexed="55"/>
      </bottom>
      <diagonal/>
    </border>
    <border>
      <left/>
      <right/>
      <top style="medium">
        <color indexed="64"/>
      </top>
      <bottom style="medium">
        <color indexed="12"/>
      </bottom>
      <diagonal/>
    </border>
    <border>
      <left style="medium">
        <color indexed="12"/>
      </left>
      <right/>
      <top style="medium">
        <color indexed="12"/>
      </top>
      <bottom style="medium">
        <color indexed="16"/>
      </bottom>
      <diagonal/>
    </border>
    <border>
      <left/>
      <right/>
      <top style="medium">
        <color indexed="12"/>
      </top>
      <bottom style="medium">
        <color indexed="16"/>
      </bottom>
      <diagonal/>
    </border>
    <border>
      <left/>
      <right style="medium">
        <color indexed="12"/>
      </right>
      <top style="medium">
        <color indexed="12"/>
      </top>
      <bottom style="medium">
        <color indexed="16"/>
      </bottom>
      <diagonal/>
    </border>
    <border>
      <left style="thin">
        <color indexed="64"/>
      </left>
      <right/>
      <top style="thick">
        <color indexed="10"/>
      </top>
      <bottom style="thin">
        <color indexed="64"/>
      </bottom>
      <diagonal/>
    </border>
    <border>
      <left/>
      <right/>
      <top style="thick">
        <color indexed="10"/>
      </top>
      <bottom style="thin">
        <color indexed="64"/>
      </bottom>
      <diagonal/>
    </border>
    <border>
      <left/>
      <right style="thin">
        <color indexed="64"/>
      </right>
      <top style="thick">
        <color indexed="10"/>
      </top>
      <bottom style="thin">
        <color indexed="64"/>
      </bottom>
      <diagonal/>
    </border>
    <border>
      <left style="thin">
        <color indexed="64"/>
      </left>
      <right/>
      <top style="thick">
        <color indexed="10"/>
      </top>
      <bottom/>
      <diagonal/>
    </border>
    <border>
      <left style="thin">
        <color indexed="64"/>
      </left>
      <right/>
      <top style="thin">
        <color indexed="64"/>
      </top>
      <bottom style="medium">
        <color indexed="23"/>
      </bottom>
      <diagonal/>
    </border>
    <border>
      <left/>
      <right style="thin">
        <color indexed="64"/>
      </right>
      <top style="thin">
        <color indexed="64"/>
      </top>
      <bottom style="medium">
        <color indexed="23"/>
      </bottom>
      <diagonal/>
    </border>
    <border>
      <left style="thin">
        <color indexed="64"/>
      </left>
      <right/>
      <top/>
      <bottom style="medium">
        <color indexed="23"/>
      </bottom>
      <diagonal/>
    </border>
    <border>
      <left/>
      <right/>
      <top/>
      <bottom style="medium">
        <color indexed="23"/>
      </bottom>
      <diagonal/>
    </border>
    <border>
      <left style="thin">
        <color indexed="64"/>
      </left>
      <right/>
      <top/>
      <bottom style="thick">
        <color indexed="23"/>
      </bottom>
      <diagonal/>
    </border>
    <border>
      <left/>
      <right/>
      <top/>
      <bottom style="thick">
        <color indexed="23"/>
      </bottom>
      <diagonal/>
    </border>
    <border>
      <left style="medium">
        <color indexed="48"/>
      </left>
      <right/>
      <top style="medium">
        <color indexed="48"/>
      </top>
      <bottom/>
      <diagonal/>
    </border>
    <border>
      <left/>
      <right style="medium">
        <color indexed="48"/>
      </right>
      <top style="medium">
        <color indexed="48"/>
      </top>
      <bottom/>
      <diagonal/>
    </border>
    <border>
      <left style="medium">
        <color indexed="12"/>
      </left>
      <right/>
      <top style="medium">
        <color indexed="20"/>
      </top>
      <bottom/>
      <diagonal/>
    </border>
    <border>
      <left/>
      <right/>
      <top style="medium">
        <color indexed="36"/>
      </top>
      <bottom/>
      <diagonal/>
    </border>
    <border>
      <left/>
      <right style="medium">
        <color indexed="36"/>
      </right>
      <top style="medium">
        <color indexed="36"/>
      </top>
      <bottom/>
      <diagonal/>
    </border>
    <border>
      <left style="medium">
        <color indexed="48"/>
      </left>
      <right/>
      <top/>
      <bottom style="medium">
        <color indexed="23"/>
      </bottom>
      <diagonal/>
    </border>
    <border>
      <left/>
      <right style="medium">
        <color indexed="48"/>
      </right>
      <top/>
      <bottom style="medium">
        <color indexed="23"/>
      </bottom>
      <diagonal/>
    </border>
    <border>
      <left style="medium">
        <color indexed="12"/>
      </left>
      <right/>
      <top/>
      <bottom style="medium">
        <color indexed="23"/>
      </bottom>
      <diagonal/>
    </border>
    <border>
      <left/>
      <right style="medium">
        <color indexed="36"/>
      </right>
      <top/>
      <bottom style="medium">
        <color indexed="23"/>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12"/>
      </right>
      <top/>
      <bottom/>
      <diagonal/>
    </border>
    <border>
      <left style="medium">
        <color indexed="23"/>
      </left>
      <right style="medium">
        <color indexed="12"/>
      </right>
      <top style="medium">
        <color indexed="23"/>
      </top>
      <bottom style="medium">
        <color indexed="23"/>
      </bottom>
      <diagonal/>
    </border>
    <border>
      <left style="medium">
        <color indexed="23"/>
      </left>
      <right style="medium">
        <color indexed="23"/>
      </right>
      <top style="medium">
        <color indexed="23"/>
      </top>
      <bottom style="medium">
        <color indexed="55"/>
      </bottom>
      <diagonal/>
    </border>
    <border>
      <left style="medium">
        <color indexed="23"/>
      </left>
      <right style="medium">
        <color indexed="12"/>
      </right>
      <top style="medium">
        <color indexed="23"/>
      </top>
      <bottom style="medium">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ck">
        <color theme="6" tint="-0.499984740745262"/>
      </left>
      <right style="thin">
        <color indexed="64"/>
      </right>
      <top style="thick">
        <color theme="6" tint="-0.499984740745262"/>
      </top>
      <bottom/>
      <diagonal/>
    </border>
    <border>
      <left style="thin">
        <color indexed="64"/>
      </left>
      <right/>
      <top style="thick">
        <color theme="6" tint="-0.499984740745262"/>
      </top>
      <bottom/>
      <diagonal/>
    </border>
    <border>
      <left/>
      <right/>
      <top style="thick">
        <color theme="6" tint="-0.499984740745262"/>
      </top>
      <bottom/>
      <diagonal/>
    </border>
    <border>
      <left/>
      <right style="thin">
        <color indexed="64"/>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style="thin">
        <color indexed="64"/>
      </right>
      <top/>
      <bottom/>
      <diagonal/>
    </border>
    <border>
      <left/>
      <right style="thick">
        <color theme="6" tint="-0.499984740745262"/>
      </right>
      <top/>
      <bottom/>
      <diagonal/>
    </border>
    <border>
      <left style="thick">
        <color theme="6" tint="-0.499984740745262"/>
      </left>
      <right style="thin">
        <color indexed="64"/>
      </right>
      <top/>
      <bottom style="thick">
        <color theme="6" tint="-0.499984740745262"/>
      </bottom>
      <diagonal/>
    </border>
    <border>
      <left style="thin">
        <color indexed="64"/>
      </left>
      <right/>
      <top/>
      <bottom style="thick">
        <color theme="6" tint="-0.499984740745262"/>
      </bottom>
      <diagonal/>
    </border>
    <border>
      <left/>
      <right/>
      <top/>
      <bottom style="thick">
        <color theme="6" tint="-0.499984740745262"/>
      </bottom>
      <diagonal/>
    </border>
    <border>
      <left/>
      <right style="thin">
        <color indexed="64"/>
      </right>
      <top/>
      <bottom style="thick">
        <color theme="6" tint="-0.499984740745262"/>
      </bottom>
      <diagonal/>
    </border>
    <border>
      <left/>
      <right style="thick">
        <color theme="6" tint="-0.499984740745262"/>
      </right>
      <top/>
      <bottom style="thick">
        <color theme="6" tint="-0.499984740745262"/>
      </bottom>
      <diagonal/>
    </border>
    <border>
      <left/>
      <right/>
      <top style="thin">
        <color indexed="12"/>
      </top>
      <bottom style="medium">
        <color indexed="64"/>
      </bottom>
      <diagonal/>
    </border>
    <border>
      <left/>
      <right style="medium">
        <color rgb="FF888888"/>
      </right>
      <top/>
      <bottom style="medium">
        <color rgb="FF888888"/>
      </bottom>
      <diagonal/>
    </border>
    <border>
      <left style="thin">
        <color indexed="64"/>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55"/>
      </left>
      <right/>
      <top/>
      <bottom/>
      <diagonal/>
    </border>
    <border>
      <left style="thick">
        <color indexed="23"/>
      </left>
      <right/>
      <top style="thick">
        <color indexed="23"/>
      </top>
      <bottom/>
      <diagonal/>
    </border>
    <border>
      <left/>
      <right/>
      <top style="thick">
        <color indexed="23"/>
      </top>
      <bottom/>
      <diagonal/>
    </border>
    <border>
      <left/>
      <right style="thin">
        <color indexed="23"/>
      </right>
      <top style="thick">
        <color indexed="23"/>
      </top>
      <bottom/>
      <diagonal/>
    </border>
    <border>
      <left style="thin">
        <color indexed="23"/>
      </left>
      <right style="thin">
        <color indexed="23"/>
      </right>
      <top style="thick">
        <color indexed="23"/>
      </top>
      <bottom/>
      <diagonal/>
    </border>
    <border>
      <left style="thin">
        <color indexed="23"/>
      </left>
      <right style="thick">
        <color indexed="23"/>
      </right>
      <top style="thick">
        <color indexed="23"/>
      </top>
      <bottom/>
      <diagonal/>
    </border>
    <border>
      <left style="thin">
        <color auto="1"/>
      </left>
      <right style="thin">
        <color auto="1"/>
      </right>
      <top style="medium">
        <color theme="0" tint="-0.24994659260841701"/>
      </top>
      <bottom style="medium">
        <color theme="0" tint="-0.24994659260841701"/>
      </bottom>
      <diagonal/>
    </border>
    <border>
      <left style="thin">
        <color auto="1"/>
      </left>
      <right/>
      <top style="medium">
        <color theme="0" tint="-0.24994659260841701"/>
      </top>
      <bottom style="medium">
        <color theme="0" tint="-0.24994659260841701"/>
      </bottom>
      <diagonal/>
    </border>
    <border>
      <left style="medium">
        <color indexed="23"/>
      </left>
      <right/>
      <top/>
      <bottom style="medium">
        <color indexed="55"/>
      </bottom>
      <diagonal/>
    </border>
    <border>
      <left style="medium">
        <color theme="0" tint="-0.24994659260841701"/>
      </left>
      <right style="thin">
        <color auto="1"/>
      </right>
      <top style="medium">
        <color theme="0" tint="-0.24994659260841701"/>
      </top>
      <bottom style="medium">
        <color theme="0" tint="-0.24994659260841701"/>
      </bottom>
      <diagonal/>
    </border>
    <border>
      <left style="thin">
        <color auto="1"/>
      </left>
      <right style="medium">
        <color theme="0" tint="-0.24994659260841701"/>
      </right>
      <top style="medium">
        <color theme="0" tint="-0.24994659260841701"/>
      </top>
      <bottom style="medium">
        <color theme="0" tint="-0.24994659260841701"/>
      </bottom>
      <diagonal/>
    </border>
    <border>
      <left style="thin">
        <color indexed="23"/>
      </left>
      <right style="thin">
        <color indexed="23"/>
      </right>
      <top style="thin">
        <color indexed="23"/>
      </top>
      <bottom style="medium">
        <color indexed="23"/>
      </bottom>
      <diagonal/>
    </border>
    <border>
      <left style="thin">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medium">
        <color rgb="FF002060"/>
      </left>
      <right/>
      <top/>
      <bottom/>
      <diagonal/>
    </border>
    <border>
      <left/>
      <right style="medium">
        <color rgb="FF888888"/>
      </right>
      <top/>
      <bottom style="medium">
        <color rgb="FFD0D0D0"/>
      </bottom>
      <diagonal/>
    </border>
    <border>
      <left style="medium">
        <color indexed="12"/>
      </left>
      <right style="medium">
        <color indexed="12"/>
      </right>
      <top/>
      <bottom style="thick">
        <color indexed="12"/>
      </bottom>
      <diagonal/>
    </border>
    <border>
      <left style="thick">
        <color indexed="12"/>
      </left>
      <right/>
      <top/>
      <bottom/>
      <diagonal/>
    </border>
    <border>
      <left style="thick">
        <color indexed="12"/>
      </left>
      <right/>
      <top/>
      <bottom style="thick">
        <color indexed="12"/>
      </bottom>
      <diagonal/>
    </border>
    <border>
      <left style="thick">
        <color indexed="12"/>
      </left>
      <right/>
      <top style="medium">
        <color indexed="12"/>
      </top>
      <bottom/>
      <diagonal/>
    </border>
    <border>
      <left style="thick">
        <color indexed="12"/>
      </left>
      <right style="medium">
        <color indexed="12"/>
      </right>
      <top style="medium">
        <color indexed="12"/>
      </top>
      <bottom/>
      <diagonal/>
    </border>
    <border>
      <left style="thick">
        <color indexed="12"/>
      </left>
      <right style="medium">
        <color indexed="12"/>
      </right>
      <top/>
      <bottom style="medium">
        <color indexed="12"/>
      </bottom>
      <diagonal/>
    </border>
    <border>
      <left style="thick">
        <color indexed="12"/>
      </left>
      <right style="medium">
        <color indexed="12"/>
      </right>
      <top/>
      <bottom/>
      <diagonal/>
    </border>
    <border>
      <left/>
      <right style="medium">
        <color indexed="55"/>
      </right>
      <top/>
      <bottom/>
      <diagonal/>
    </border>
    <border>
      <left style="medium">
        <color indexed="55"/>
      </left>
      <right/>
      <top/>
      <bottom style="medium">
        <color indexed="55"/>
      </bottom>
      <diagonal/>
    </border>
    <border>
      <left/>
      <right style="medium">
        <color indexed="55"/>
      </right>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style="thin">
        <color indexed="12"/>
      </left>
      <right style="thin">
        <color indexed="12"/>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12"/>
      </top>
      <bottom style="thin">
        <color indexed="12"/>
      </bottom>
      <diagonal/>
    </border>
    <border>
      <left style="medium">
        <color indexed="12"/>
      </left>
      <right style="medium">
        <color auto="1"/>
      </right>
      <top style="medium">
        <color indexed="12"/>
      </top>
      <bottom style="medium">
        <color indexed="12"/>
      </bottom>
      <diagonal/>
    </border>
    <border>
      <left style="medium">
        <color auto="1"/>
      </left>
      <right/>
      <top style="thin">
        <color indexed="12"/>
      </top>
      <bottom style="thin">
        <color indexed="12"/>
      </bottom>
      <diagonal/>
    </border>
    <border>
      <left style="medium">
        <color auto="1"/>
      </left>
      <right/>
      <top style="thin">
        <color indexed="12"/>
      </top>
      <bottom style="medium">
        <color indexed="12"/>
      </bottom>
      <diagonal/>
    </border>
    <border>
      <left style="medium">
        <color auto="1"/>
      </left>
      <right/>
      <top style="thick">
        <color indexed="12"/>
      </top>
      <bottom/>
      <diagonal/>
    </border>
    <border>
      <left style="medium">
        <color indexed="12"/>
      </left>
      <right style="medium">
        <color auto="1"/>
      </right>
      <top style="medium">
        <color indexed="12"/>
      </top>
      <bottom style="thick">
        <color indexed="12"/>
      </bottom>
      <diagonal/>
    </border>
    <border>
      <left style="medium">
        <color auto="1"/>
      </left>
      <right/>
      <top style="thick">
        <color indexed="12"/>
      </top>
      <bottom style="thin">
        <color indexed="12"/>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D0D0D0"/>
      </right>
      <top/>
      <bottom style="medium">
        <color rgb="FFD0D0D0"/>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ck">
        <color indexed="12"/>
      </right>
      <top style="thin">
        <color indexed="12"/>
      </top>
      <bottom style="thick">
        <color indexed="12"/>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theme="1" tint="4.9989318521683403E-2"/>
      </left>
      <right style="medium">
        <color theme="1" tint="4.9989318521683403E-2"/>
      </right>
      <top style="medium">
        <color indexed="23"/>
      </top>
      <bottom style="medium">
        <color indexed="23"/>
      </bottom>
      <diagonal/>
    </border>
    <border>
      <left style="medium">
        <color indexed="23"/>
      </left>
      <right/>
      <top style="medium">
        <color indexed="55"/>
      </top>
      <bottom style="medium">
        <color indexed="55"/>
      </bottom>
      <diagonal/>
    </border>
    <border>
      <left style="medium">
        <color indexed="23"/>
      </left>
      <right/>
      <top style="medium">
        <color indexed="55"/>
      </top>
      <bottom/>
      <diagonal/>
    </border>
    <border>
      <left style="medium">
        <color indexed="23"/>
      </left>
      <right/>
      <top style="medium">
        <color indexed="23"/>
      </top>
      <bottom style="thin">
        <color indexed="23"/>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12"/>
      </top>
      <bottom style="thick">
        <color indexed="12"/>
      </bottom>
      <diagonal/>
    </border>
    <border>
      <left style="medium">
        <color indexed="12"/>
      </left>
      <right/>
      <top style="thin">
        <color indexed="12"/>
      </top>
      <bottom style="medium">
        <color indexed="12"/>
      </bottom>
      <diagonal/>
    </border>
    <border>
      <left style="thick">
        <color indexed="12"/>
      </left>
      <right style="medium">
        <color auto="1"/>
      </right>
      <top style="thick">
        <color indexed="12"/>
      </top>
      <bottom/>
      <diagonal/>
    </border>
    <border>
      <left style="thick">
        <color indexed="12"/>
      </left>
      <right style="medium">
        <color auto="1"/>
      </right>
      <top/>
      <bottom/>
      <diagonal/>
    </border>
    <border>
      <left style="thick">
        <color indexed="12"/>
      </left>
      <right style="medium">
        <color auto="1"/>
      </right>
      <top/>
      <bottom style="medium">
        <color indexed="12"/>
      </bottom>
      <diagonal/>
    </border>
    <border>
      <left style="medium">
        <color indexed="12"/>
      </left>
      <right style="medium">
        <color auto="1"/>
      </right>
      <top style="medium">
        <color indexed="12"/>
      </top>
      <bottom/>
      <diagonal/>
    </border>
    <border>
      <left style="medium">
        <color indexed="12"/>
      </left>
      <right style="medium">
        <color auto="1"/>
      </right>
      <top/>
      <bottom/>
      <diagonal/>
    </border>
    <border>
      <left style="medium">
        <color indexed="12"/>
      </left>
      <right style="medium">
        <color auto="1"/>
      </right>
      <top/>
      <bottom style="medium">
        <color indexed="12"/>
      </bottom>
      <diagonal/>
    </border>
    <border>
      <left style="medium">
        <color auto="1"/>
      </left>
      <right style="thick">
        <color indexed="12"/>
      </right>
      <top style="thin">
        <color indexed="12"/>
      </top>
      <bottom/>
      <diagonal/>
    </border>
    <border>
      <left style="medium">
        <color auto="1"/>
      </left>
      <right style="thick">
        <color indexed="12"/>
      </right>
      <top style="thin">
        <color auto="1"/>
      </top>
      <bottom style="thick">
        <color indexed="12"/>
      </bottom>
      <diagonal/>
    </border>
    <border>
      <left style="medium">
        <color rgb="FF888888"/>
      </left>
      <right style="medium">
        <color rgb="FF888888"/>
      </right>
      <top style="medium">
        <color rgb="FF888888"/>
      </top>
      <bottom style="medium">
        <color rgb="FF888888"/>
      </bottom>
      <diagonal/>
    </border>
    <border>
      <left style="thick">
        <color indexed="12"/>
      </left>
      <right style="medium">
        <color indexed="12"/>
      </right>
      <top style="thick">
        <color indexed="12"/>
      </top>
      <bottom style="thin">
        <color indexed="12"/>
      </bottom>
      <diagonal/>
    </border>
    <border>
      <left style="medium">
        <color indexed="12"/>
      </left>
      <right style="medium">
        <color indexed="12"/>
      </right>
      <top style="thick">
        <color indexed="12"/>
      </top>
      <bottom/>
      <diagonal/>
    </border>
    <border>
      <left style="medium">
        <color indexed="12"/>
      </left>
      <right style="thick">
        <color indexed="12"/>
      </right>
      <top style="thick">
        <color indexed="12"/>
      </top>
      <bottom/>
      <diagonal/>
    </border>
    <border>
      <left style="medium">
        <color indexed="12"/>
      </left>
      <right style="thick">
        <color indexed="12"/>
      </right>
      <top/>
      <bottom/>
      <diagonal/>
    </border>
    <border>
      <left style="thick">
        <color indexed="12"/>
      </left>
      <right/>
      <top style="thin">
        <color indexed="12"/>
      </top>
      <bottom style="thick">
        <color indexed="12"/>
      </bottom>
      <diagonal/>
    </border>
    <border>
      <left style="medium">
        <color indexed="12"/>
      </left>
      <right style="thick">
        <color indexed="12"/>
      </right>
      <top/>
      <bottom style="thick">
        <color indexed="1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12"/>
      </left>
      <right style="medium">
        <color indexed="12"/>
      </right>
      <top style="medium">
        <color indexed="12"/>
      </top>
      <bottom style="medium">
        <color indexed="12"/>
      </bottom>
      <diagonal/>
    </border>
    <border>
      <left style="medium">
        <color auto="1"/>
      </left>
      <right/>
      <top/>
      <bottom style="thin">
        <color indexed="12"/>
      </bottom>
      <diagonal/>
    </border>
    <border>
      <left style="medium">
        <color indexed="12"/>
      </left>
      <right/>
      <top style="thin">
        <color indexed="12"/>
      </top>
      <bottom style="thin">
        <color indexed="12"/>
      </bottom>
      <diagonal/>
    </border>
    <border>
      <left style="medium">
        <color rgb="FFFFFF00"/>
      </left>
      <right/>
      <top style="medium">
        <color rgb="FFFFFF00"/>
      </top>
      <bottom/>
      <diagonal/>
    </border>
    <border>
      <left/>
      <right/>
      <top style="medium">
        <color rgb="FFFFFF00"/>
      </top>
      <bottom/>
      <diagonal/>
    </border>
    <border>
      <left/>
      <right style="medium">
        <color rgb="FFFFFF00"/>
      </right>
      <top style="medium">
        <color rgb="FFFFFF00"/>
      </top>
      <bottom/>
      <diagonal/>
    </border>
    <border>
      <left style="medium">
        <color rgb="FFFFFF00"/>
      </left>
      <right/>
      <top/>
      <bottom/>
      <diagonal/>
    </border>
    <border>
      <left/>
      <right style="medium">
        <color rgb="FFFFFF00"/>
      </right>
      <top/>
      <bottom/>
      <diagonal/>
    </border>
    <border>
      <left style="medium">
        <color rgb="FFFFFF00"/>
      </left>
      <right/>
      <top/>
      <bottom style="medium">
        <color rgb="FFFFFF00"/>
      </bottom>
      <diagonal/>
    </border>
    <border>
      <left/>
      <right/>
      <top/>
      <bottom style="medium">
        <color rgb="FFFFFF00"/>
      </bottom>
      <diagonal/>
    </border>
    <border>
      <left/>
      <right style="medium">
        <color rgb="FFFFFF00"/>
      </right>
      <top/>
      <bottom style="medium">
        <color rgb="FFFFFF00"/>
      </bottom>
      <diagonal/>
    </border>
    <border>
      <left style="medium">
        <color indexed="23"/>
      </left>
      <right style="medium">
        <color indexed="12"/>
      </right>
      <top/>
      <bottom style="medium">
        <color indexed="23"/>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23"/>
      </right>
      <top/>
      <bottom/>
      <diagonal/>
    </border>
    <border>
      <left style="medium">
        <color theme="1" tint="4.9989318521683403E-2"/>
      </left>
      <right/>
      <top style="medium">
        <color indexed="23"/>
      </top>
      <bottom style="medium">
        <color indexed="23"/>
      </bottom>
      <diagonal/>
    </border>
    <border>
      <left style="medium">
        <color auto="1"/>
      </left>
      <right style="medium">
        <color auto="1"/>
      </right>
      <top style="medium">
        <color auto="1"/>
      </top>
      <bottom style="medium">
        <color auto="1"/>
      </bottom>
      <diagonal/>
    </border>
    <border>
      <left style="medium">
        <color theme="0" tint="-0.499984740745262"/>
      </left>
      <right style="medium">
        <color theme="0" tint="-0.499984740745262"/>
      </right>
      <top/>
      <bottom style="medium">
        <color theme="0" tint="-0.499984740745262"/>
      </bottom>
      <diagonal/>
    </border>
    <border>
      <left style="thick">
        <color indexed="23"/>
      </left>
      <right style="thin">
        <color indexed="23"/>
      </right>
      <top style="thin">
        <color indexed="23"/>
      </top>
      <bottom style="thin">
        <color indexed="23"/>
      </bottom>
      <diagonal/>
    </border>
    <border>
      <left/>
      <right/>
      <top/>
      <bottom style="medium">
        <color rgb="FFE2E2E2"/>
      </bottom>
      <diagonal/>
    </border>
    <border>
      <left/>
      <right style="medium">
        <color indexed="12"/>
      </right>
      <top style="thin">
        <color indexed="12"/>
      </top>
      <bottom style="medium">
        <color indexed="12"/>
      </bottom>
      <diagonal/>
    </border>
  </borders>
  <cellStyleXfs count="25">
    <xf numFmtId="0" fontId="0" fillId="0" borderId="0">
      <alignment vertical="center"/>
    </xf>
    <xf numFmtId="0" fontId="8" fillId="0" borderId="0" applyNumberFormat="0" applyFill="0" applyBorder="0" applyAlignment="0" applyProtection="0">
      <alignment vertical="top"/>
      <protection locked="0"/>
    </xf>
    <xf numFmtId="0" fontId="6" fillId="0" borderId="0">
      <alignment vertical="center"/>
    </xf>
    <xf numFmtId="0" fontId="70" fillId="0" borderId="0">
      <alignment vertical="center"/>
    </xf>
    <xf numFmtId="0" fontId="6" fillId="0" borderId="0"/>
    <xf numFmtId="0" fontId="70" fillId="0" borderId="0">
      <alignment vertical="center"/>
    </xf>
    <xf numFmtId="0" fontId="6"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3" fillId="0" borderId="0">
      <alignment vertical="center"/>
    </xf>
    <xf numFmtId="0" fontId="4" fillId="0" borderId="0">
      <alignment vertical="center"/>
    </xf>
    <xf numFmtId="0" fontId="70"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6" fillId="0" borderId="0">
      <alignment vertical="center"/>
    </xf>
    <xf numFmtId="0" fontId="1" fillId="0" borderId="0">
      <alignment vertical="center"/>
    </xf>
    <xf numFmtId="0" fontId="161" fillId="0" borderId="0"/>
    <xf numFmtId="0" fontId="162" fillId="0" borderId="0" applyNumberFormat="0" applyFill="0" applyBorder="0" applyAlignment="0" applyProtection="0"/>
    <xf numFmtId="0" fontId="161" fillId="0" borderId="0"/>
  </cellStyleXfs>
  <cellXfs count="843">
    <xf numFmtId="0" fontId="0" fillId="0" borderId="0" xfId="0">
      <alignment vertical="center"/>
    </xf>
    <xf numFmtId="0" fontId="6" fillId="0" borderId="0" xfId="2">
      <alignment vertical="center"/>
    </xf>
    <xf numFmtId="14" fontId="19" fillId="3" borderId="1" xfId="2" applyNumberFormat="1" applyFont="1" applyFill="1" applyBorder="1" applyAlignment="1">
      <alignment horizontal="center" vertical="center" shrinkToFit="1"/>
    </xf>
    <xf numFmtId="0" fontId="10" fillId="0" borderId="0" xfId="2" applyFont="1" applyAlignment="1">
      <alignment horizontal="center" vertical="center"/>
    </xf>
    <xf numFmtId="14" fontId="10" fillId="0" borderId="0" xfId="2" applyNumberFormat="1" applyFont="1" applyAlignment="1">
      <alignment horizontal="center" vertical="center"/>
    </xf>
    <xf numFmtId="0" fontId="10" fillId="0" borderId="0" xfId="2" applyFont="1" applyAlignment="1">
      <alignment vertical="top" wrapText="1"/>
    </xf>
    <xf numFmtId="0" fontId="23" fillId="4" borderId="3" xfId="2" applyFont="1" applyFill="1" applyBorder="1" applyAlignment="1">
      <alignment horizontal="center" vertical="center" wrapText="1"/>
    </xf>
    <xf numFmtId="0" fontId="23" fillId="4" borderId="4" xfId="2" applyFont="1" applyFill="1" applyBorder="1" applyAlignment="1">
      <alignment horizontal="center" vertical="center" wrapText="1"/>
    </xf>
    <xf numFmtId="0" fontId="23" fillId="4" borderId="5" xfId="2" applyFont="1" applyFill="1" applyBorder="1" applyAlignment="1">
      <alignment horizontal="center" vertical="center" wrapText="1"/>
    </xf>
    <xf numFmtId="0" fontId="23" fillId="4" borderId="6" xfId="2" applyFont="1" applyFill="1" applyBorder="1" applyAlignment="1">
      <alignment horizontal="center" vertical="center" wrapText="1"/>
    </xf>
    <xf numFmtId="0" fontId="6" fillId="5" borderId="0" xfId="2" applyFill="1">
      <alignment vertical="center"/>
    </xf>
    <xf numFmtId="177" fontId="12" fillId="3" borderId="8" xfId="2" applyNumberFormat="1" applyFont="1" applyFill="1" applyBorder="1" applyAlignment="1">
      <alignment horizontal="center" vertical="center" shrinkToFit="1"/>
    </xf>
    <xf numFmtId="0" fontId="6" fillId="0" borderId="9" xfId="2" applyBorder="1">
      <alignment vertical="center"/>
    </xf>
    <xf numFmtId="0" fontId="23" fillId="5" borderId="11" xfId="2" applyFont="1" applyFill="1" applyBorder="1" applyAlignment="1">
      <alignment horizontal="center" vertical="center"/>
    </xf>
    <xf numFmtId="0" fontId="0" fillId="0" borderId="8" xfId="0" applyBorder="1" applyAlignment="1">
      <alignment horizontal="center" vertical="center" wrapText="1"/>
    </xf>
    <xf numFmtId="0" fontId="0" fillId="2" borderId="8" xfId="0" applyFill="1" applyBorder="1" applyAlignment="1">
      <alignment horizontal="center" vertical="center" wrapText="1"/>
    </xf>
    <xf numFmtId="0" fontId="6" fillId="0" borderId="8" xfId="2" applyBorder="1" applyAlignment="1">
      <alignment horizontal="center" vertical="center" wrapText="1"/>
    </xf>
    <xf numFmtId="0" fontId="23" fillId="5" borderId="12" xfId="2" applyFont="1" applyFill="1" applyBorder="1" applyAlignment="1">
      <alignment horizontal="center" vertical="center"/>
    </xf>
    <xf numFmtId="0" fontId="23" fillId="5" borderId="7" xfId="2" applyFont="1" applyFill="1" applyBorder="1" applyAlignment="1">
      <alignment horizontal="center" vertical="center"/>
    </xf>
    <xf numFmtId="0" fontId="23" fillId="0" borderId="12" xfId="2" applyFont="1" applyBorder="1" applyAlignment="1">
      <alignment horizontal="center" vertical="center"/>
    </xf>
    <xf numFmtId="0" fontId="6" fillId="2" borderId="8" xfId="2" applyFill="1" applyBorder="1" applyAlignment="1">
      <alignment horizontal="center" vertical="center" wrapText="1"/>
    </xf>
    <xf numFmtId="0" fontId="23" fillId="5" borderId="14" xfId="2" applyFont="1" applyFill="1" applyBorder="1" applyAlignment="1">
      <alignment horizontal="center" vertical="center"/>
    </xf>
    <xf numFmtId="177" fontId="17" fillId="5" borderId="15" xfId="2" applyNumberFormat="1" applyFont="1" applyFill="1" applyBorder="1" applyAlignment="1">
      <alignment horizontal="center" vertical="center" wrapText="1"/>
    </xf>
    <xf numFmtId="0" fontId="23" fillId="5" borderId="9" xfId="2" applyFont="1" applyFill="1" applyBorder="1" applyAlignment="1">
      <alignment horizontal="center" vertical="center"/>
    </xf>
    <xf numFmtId="0" fontId="6" fillId="5" borderId="14" xfId="2" applyFill="1" applyBorder="1">
      <alignment vertical="center"/>
    </xf>
    <xf numFmtId="0" fontId="6" fillId="5" borderId="15" xfId="2" applyFill="1" applyBorder="1">
      <alignment vertical="center"/>
    </xf>
    <xf numFmtId="0" fontId="6" fillId="5" borderId="9" xfId="2" applyFill="1" applyBorder="1">
      <alignment vertical="center"/>
    </xf>
    <xf numFmtId="0" fontId="6" fillId="5" borderId="16" xfId="2" applyFill="1" applyBorder="1">
      <alignment vertical="center"/>
    </xf>
    <xf numFmtId="0" fontId="6" fillId="5" borderId="4" xfId="2" applyFill="1" applyBorder="1">
      <alignment vertical="center"/>
    </xf>
    <xf numFmtId="0" fontId="6" fillId="0" borderId="16" xfId="2" applyBorder="1">
      <alignment vertical="center"/>
    </xf>
    <xf numFmtId="0" fontId="6" fillId="5" borderId="18" xfId="2" applyFill="1" applyBorder="1">
      <alignment vertical="center"/>
    </xf>
    <xf numFmtId="0" fontId="6" fillId="5" borderId="19" xfId="2" applyFill="1" applyBorder="1">
      <alignment vertical="center"/>
    </xf>
    <xf numFmtId="0" fontId="6" fillId="5" borderId="20" xfId="2" applyFill="1" applyBorder="1">
      <alignment vertical="center"/>
    </xf>
    <xf numFmtId="0" fontId="6" fillId="0" borderId="21" xfId="2" applyBorder="1">
      <alignment vertical="center"/>
    </xf>
    <xf numFmtId="0" fontId="6" fillId="0" borderId="22" xfId="2" applyBorder="1">
      <alignment vertical="center"/>
    </xf>
    <xf numFmtId="0" fontId="6" fillId="0" borderId="23" xfId="2" applyBorder="1">
      <alignment vertical="center"/>
    </xf>
    <xf numFmtId="0" fontId="6" fillId="0" borderId="24" xfId="2" applyBorder="1">
      <alignment vertical="center"/>
    </xf>
    <xf numFmtId="0" fontId="18" fillId="3" borderId="25" xfId="2" applyFont="1" applyFill="1" applyBorder="1" applyAlignment="1">
      <alignment horizontal="center" vertical="center" wrapText="1"/>
    </xf>
    <xf numFmtId="0" fontId="25" fillId="0" borderId="0" xfId="2" applyFont="1">
      <alignment vertical="center"/>
    </xf>
    <xf numFmtId="0" fontId="9" fillId="5" borderId="0" xfId="2" applyFont="1" applyFill="1" applyAlignment="1">
      <alignment horizontal="center" vertical="center" wrapText="1"/>
    </xf>
    <xf numFmtId="14" fontId="9" fillId="5" borderId="0" xfId="2" applyNumberFormat="1" applyFont="1" applyFill="1" applyAlignment="1">
      <alignment horizontal="center" vertical="center"/>
    </xf>
    <xf numFmtId="14" fontId="26" fillId="5" borderId="0" xfId="2" applyNumberFormat="1" applyFont="1" applyFill="1" applyAlignment="1">
      <alignment horizontal="center" vertical="center"/>
    </xf>
    <xf numFmtId="0" fontId="6" fillId="0" borderId="0" xfId="2" applyAlignment="1">
      <alignment horizontal="center" vertical="center"/>
    </xf>
    <xf numFmtId="0" fontId="26" fillId="0" borderId="0" xfId="2" applyFont="1" applyAlignment="1">
      <alignment horizontal="center" vertical="center"/>
    </xf>
    <xf numFmtId="0" fontId="8" fillId="5" borderId="0" xfId="1" applyFill="1" applyAlignment="1" applyProtection="1">
      <alignment vertical="center" wrapText="1"/>
    </xf>
    <xf numFmtId="0" fontId="10" fillId="2" borderId="32" xfId="2" applyFont="1" applyFill="1" applyBorder="1" applyAlignment="1">
      <alignment horizontal="center" vertical="center"/>
    </xf>
    <xf numFmtId="14" fontId="10" fillId="2" borderId="33" xfId="2" applyNumberFormat="1" applyFont="1" applyFill="1" applyBorder="1" applyAlignment="1">
      <alignment horizontal="center" vertical="center"/>
    </xf>
    <xf numFmtId="0" fontId="6" fillId="5" borderId="0" xfId="2" applyFill="1" applyAlignment="1">
      <alignment vertical="center" wrapText="1"/>
    </xf>
    <xf numFmtId="14" fontId="27" fillId="3" borderId="1" xfId="1" applyNumberFormat="1" applyFont="1" applyFill="1" applyBorder="1" applyAlignment="1" applyProtection="1">
      <alignment horizontal="center" vertical="center" wrapText="1" shrinkToFit="1"/>
    </xf>
    <xf numFmtId="0" fontId="34" fillId="9" borderId="43" xfId="17" applyFont="1" applyFill="1" applyBorder="1" applyAlignment="1">
      <alignment horizontal="left" vertical="center"/>
    </xf>
    <xf numFmtId="0" fontId="34" fillId="9" borderId="44" xfId="17" applyFont="1" applyFill="1" applyBorder="1" applyAlignment="1">
      <alignment horizontal="center" vertical="center"/>
    </xf>
    <xf numFmtId="0" fontId="34" fillId="9" borderId="44" xfId="2" applyFont="1" applyFill="1" applyBorder="1" applyAlignment="1">
      <alignment horizontal="center" vertical="center"/>
    </xf>
    <xf numFmtId="0" fontId="35" fillId="9" borderId="44" xfId="2" applyFont="1" applyFill="1" applyBorder="1" applyAlignment="1">
      <alignment horizontal="center" vertical="center"/>
    </xf>
    <xf numFmtId="0" fontId="35" fillId="9" borderId="45" xfId="2" applyFont="1" applyFill="1" applyBorder="1" applyAlignment="1">
      <alignment horizontal="center" vertical="center"/>
    </xf>
    <xf numFmtId="0" fontId="36" fillId="0" borderId="0" xfId="2" applyFont="1">
      <alignment vertical="center"/>
    </xf>
    <xf numFmtId="0" fontId="39" fillId="0" borderId="0" xfId="2" applyFont="1" applyAlignment="1">
      <alignment horizontal="center" vertical="center"/>
    </xf>
    <xf numFmtId="0" fontId="40" fillId="0" borderId="0" xfId="2" applyFont="1" applyAlignment="1">
      <alignment vertical="center" wrapText="1"/>
    </xf>
    <xf numFmtId="0" fontId="1" fillId="0" borderId="0" xfId="17">
      <alignment vertical="center"/>
    </xf>
    <xf numFmtId="0" fontId="41" fillId="0" borderId="0" xfId="17" applyFont="1">
      <alignment vertical="center"/>
    </xf>
    <xf numFmtId="0" fontId="35" fillId="9" borderId="46" xfId="2" applyFont="1" applyFill="1" applyBorder="1" applyAlignment="1">
      <alignment horizontal="center" vertical="center"/>
    </xf>
    <xf numFmtId="0" fontId="35" fillId="9" borderId="47" xfId="2" applyFont="1" applyFill="1" applyBorder="1" applyAlignment="1">
      <alignment horizontal="center" vertical="center"/>
    </xf>
    <xf numFmtId="0" fontId="42" fillId="0" borderId="0" xfId="2" applyFont="1" applyAlignment="1">
      <alignment vertical="center" wrapText="1"/>
    </xf>
    <xf numFmtId="0" fontId="44" fillId="0" borderId="0" xfId="2" applyFont="1">
      <alignment vertical="center"/>
    </xf>
    <xf numFmtId="0" fontId="45" fillId="0" borderId="0" xfId="2" applyFont="1" applyAlignment="1">
      <alignment horizontal="center" vertical="center"/>
    </xf>
    <xf numFmtId="0" fontId="1" fillId="10" borderId="47" xfId="17" applyFill="1" applyBorder="1">
      <alignment vertical="center"/>
    </xf>
    <xf numFmtId="0" fontId="38" fillId="0" borderId="0" xfId="17" applyFont="1" applyAlignment="1">
      <alignment horizontal="center" vertical="center"/>
    </xf>
    <xf numFmtId="0" fontId="46" fillId="0" borderId="0" xfId="2" applyFont="1" applyAlignment="1">
      <alignment vertical="center" wrapText="1"/>
    </xf>
    <xf numFmtId="0" fontId="8" fillId="0" borderId="46" xfId="1" applyFill="1" applyBorder="1" applyAlignment="1" applyProtection="1">
      <alignment vertical="center"/>
    </xf>
    <xf numFmtId="0" fontId="1" fillId="10" borderId="47" xfId="17" applyFill="1" applyBorder="1" applyAlignment="1">
      <alignment horizontal="center" vertical="center"/>
    </xf>
    <xf numFmtId="0" fontId="42" fillId="0" borderId="0" xfId="2" applyFont="1">
      <alignment vertical="center"/>
    </xf>
    <xf numFmtId="0" fontId="8" fillId="10" borderId="0" xfId="1" applyFill="1" applyBorder="1" applyAlignment="1" applyProtection="1">
      <alignment vertical="center" wrapText="1"/>
    </xf>
    <xf numFmtId="0" fontId="6" fillId="10" borderId="47" xfId="2" applyFill="1" applyBorder="1" applyAlignment="1">
      <alignment vertical="center" wrapText="1"/>
    </xf>
    <xf numFmtId="0" fontId="46" fillId="0" borderId="0" xfId="17" applyFont="1" applyAlignment="1">
      <alignment vertical="center" wrapText="1"/>
    </xf>
    <xf numFmtId="0" fontId="48" fillId="0" borderId="0" xfId="17" applyFont="1" applyAlignment="1">
      <alignment horizontal="left" vertical="center"/>
    </xf>
    <xf numFmtId="0" fontId="38" fillId="0" borderId="0" xfId="17" applyFont="1" applyAlignment="1">
      <alignment vertical="top" wrapText="1"/>
    </xf>
    <xf numFmtId="0" fontId="8" fillId="0" borderId="0" xfId="1" applyFill="1" applyAlignment="1" applyProtection="1">
      <alignment horizontal="center" vertical="center"/>
    </xf>
    <xf numFmtId="0" fontId="0" fillId="11" borderId="0" xfId="0" applyFill="1" applyAlignment="1">
      <alignment vertical="center" wrapText="1"/>
    </xf>
    <xf numFmtId="0" fontId="1" fillId="11" borderId="0" xfId="17" applyFill="1">
      <alignment vertical="center"/>
    </xf>
    <xf numFmtId="0" fontId="50" fillId="12" borderId="53" xfId="17" applyFont="1" applyFill="1" applyBorder="1" applyAlignment="1">
      <alignment horizontal="center" vertical="center"/>
    </xf>
    <xf numFmtId="0" fontId="57" fillId="3" borderId="55" xfId="17" applyFont="1" applyFill="1" applyBorder="1" applyAlignment="1">
      <alignment horizontal="center" vertical="center" wrapText="1"/>
    </xf>
    <xf numFmtId="0" fontId="7" fillId="3" borderId="56" xfId="17" applyFont="1" applyFill="1" applyBorder="1" applyAlignment="1">
      <alignment horizontal="center" vertical="center" wrapText="1"/>
    </xf>
    <xf numFmtId="0" fontId="14" fillId="3" borderId="56" xfId="17" applyFont="1" applyFill="1" applyBorder="1" applyAlignment="1">
      <alignment horizontal="center" vertical="center" wrapText="1"/>
    </xf>
    <xf numFmtId="0" fontId="59" fillId="3" borderId="56" xfId="17" applyFont="1" applyFill="1" applyBorder="1" applyAlignment="1">
      <alignment horizontal="center" vertical="center" wrapText="1"/>
    </xf>
    <xf numFmtId="0" fontId="7" fillId="3" borderId="57" xfId="17" applyFont="1" applyFill="1" applyBorder="1" applyAlignment="1">
      <alignment horizontal="center" vertical="center" wrapText="1"/>
    </xf>
    <xf numFmtId="0" fontId="7" fillId="3" borderId="34" xfId="17" applyFont="1" applyFill="1" applyBorder="1" applyAlignment="1">
      <alignment horizontal="center" vertical="center" wrapText="1"/>
    </xf>
    <xf numFmtId="176" fontId="60" fillId="3" borderId="40" xfId="17" applyNumberFormat="1" applyFont="1" applyFill="1" applyBorder="1" applyAlignment="1">
      <alignment horizontal="center" vertical="center" wrapText="1"/>
    </xf>
    <xf numFmtId="0" fontId="60" fillId="3" borderId="40" xfId="17" applyFont="1" applyFill="1" applyBorder="1" applyAlignment="1">
      <alignment horizontal="left" vertical="center" wrapText="1"/>
    </xf>
    <xf numFmtId="0" fontId="7" fillId="3" borderId="29" xfId="17" applyFont="1" applyFill="1" applyBorder="1" applyAlignment="1">
      <alignment horizontal="center" vertical="center" wrapText="1"/>
    </xf>
    <xf numFmtId="176" fontId="60" fillId="13" borderId="58" xfId="17" applyNumberFormat="1" applyFont="1" applyFill="1" applyBorder="1" applyAlignment="1">
      <alignment horizontal="center" vertical="center" wrapText="1"/>
    </xf>
    <xf numFmtId="0" fontId="60" fillId="13" borderId="58" xfId="17" applyFont="1" applyFill="1" applyBorder="1" applyAlignment="1">
      <alignment horizontal="left" vertical="center" wrapText="1"/>
    </xf>
    <xf numFmtId="0" fontId="64" fillId="14" borderId="59" xfId="17" applyFont="1" applyFill="1" applyBorder="1" applyAlignment="1">
      <alignment horizontal="center" vertical="center" wrapText="1"/>
    </xf>
    <xf numFmtId="176" fontId="62" fillId="14" borderId="59" xfId="17" applyNumberFormat="1" applyFont="1" applyFill="1" applyBorder="1" applyAlignment="1">
      <alignment horizontal="center" vertical="center" wrapText="1"/>
    </xf>
    <xf numFmtId="181" fontId="64" fillId="10" borderId="59" xfId="0" applyNumberFormat="1" applyFont="1" applyFill="1" applyBorder="1" applyAlignment="1">
      <alignment horizontal="center" vertical="center"/>
    </xf>
    <xf numFmtId="0" fontId="64" fillId="14" borderId="60" xfId="17" applyFont="1" applyFill="1" applyBorder="1" applyAlignment="1">
      <alignment horizontal="center" vertical="center" wrapText="1"/>
    </xf>
    <xf numFmtId="182" fontId="66" fillId="14" borderId="61" xfId="17" applyNumberFormat="1" applyFont="1" applyFill="1" applyBorder="1" applyAlignment="1">
      <alignment horizontal="center" vertical="center" wrapText="1"/>
    </xf>
    <xf numFmtId="0" fontId="7" fillId="3" borderId="35" xfId="17" applyFont="1" applyFill="1" applyBorder="1" applyAlignment="1">
      <alignment horizontal="center" vertical="center" wrapText="1"/>
    </xf>
    <xf numFmtId="0" fontId="7" fillId="3" borderId="36" xfId="17" applyFont="1" applyFill="1" applyBorder="1" applyAlignment="1">
      <alignment horizontal="center" vertical="center" wrapText="1"/>
    </xf>
    <xf numFmtId="0" fontId="14" fillId="3" borderId="36" xfId="17" applyFont="1" applyFill="1" applyBorder="1" applyAlignment="1">
      <alignment horizontal="center" vertical="center" wrapText="1"/>
    </xf>
    <xf numFmtId="0" fontId="59" fillId="3" borderId="36" xfId="17" applyFont="1" applyFill="1" applyBorder="1" applyAlignment="1">
      <alignment horizontal="center" vertical="center" wrapText="1"/>
    </xf>
    <xf numFmtId="0" fontId="7" fillId="3" borderId="37" xfId="17" applyFont="1" applyFill="1" applyBorder="1" applyAlignment="1">
      <alignment horizontal="center" vertical="center" wrapText="1"/>
    </xf>
    <xf numFmtId="0" fontId="1" fillId="0" borderId="0" xfId="17" applyAlignment="1">
      <alignment horizontal="center" vertical="center"/>
    </xf>
    <xf numFmtId="0" fontId="6" fillId="0" borderId="0" xfId="2" applyAlignment="1">
      <alignment vertical="top" wrapText="1"/>
    </xf>
    <xf numFmtId="0" fontId="6" fillId="0" borderId="13" xfId="2" applyBorder="1" applyAlignment="1">
      <alignment vertical="top" wrapText="1"/>
    </xf>
    <xf numFmtId="0" fontId="6" fillId="15" borderId="13" xfId="2" applyFill="1" applyBorder="1" applyAlignment="1">
      <alignment vertical="top" wrapText="1"/>
    </xf>
    <xf numFmtId="0" fontId="23" fillId="0" borderId="0" xfId="2" applyFont="1" applyAlignment="1">
      <alignment vertical="top" wrapText="1"/>
    </xf>
    <xf numFmtId="0" fontId="6" fillId="2" borderId="13" xfId="2" applyFill="1" applyBorder="1" applyAlignment="1">
      <alignment vertical="top" wrapText="1"/>
    </xf>
    <xf numFmtId="0" fontId="6" fillId="2" borderId="63" xfId="2" applyFill="1" applyBorder="1" applyAlignment="1">
      <alignment vertical="top" wrapText="1"/>
    </xf>
    <xf numFmtId="0" fontId="6" fillId="2" borderId="64" xfId="2" applyFill="1" applyBorder="1" applyAlignment="1">
      <alignment vertical="top" wrapText="1"/>
    </xf>
    <xf numFmtId="0" fontId="1" fillId="2" borderId="65" xfId="2" applyFont="1" applyFill="1" applyBorder="1" applyAlignment="1">
      <alignment vertical="top" wrapText="1"/>
    </xf>
    <xf numFmtId="0" fontId="1" fillId="2" borderId="63" xfId="2" applyFont="1" applyFill="1" applyBorder="1" applyAlignment="1">
      <alignment vertical="top" wrapText="1"/>
    </xf>
    <xf numFmtId="0" fontId="1" fillId="2" borderId="62" xfId="2" applyFont="1" applyFill="1" applyBorder="1" applyAlignment="1">
      <alignment vertical="top" wrapText="1"/>
    </xf>
    <xf numFmtId="0" fontId="6" fillId="3" borderId="13" xfId="2" applyFill="1" applyBorder="1">
      <alignment vertical="center"/>
    </xf>
    <xf numFmtId="0" fontId="1" fillId="3" borderId="66" xfId="2" applyFont="1" applyFill="1" applyBorder="1" applyAlignment="1">
      <alignment vertical="top" wrapText="1"/>
    </xf>
    <xf numFmtId="0" fontId="6" fillId="16" borderId="13" xfId="2" applyFill="1" applyBorder="1">
      <alignment vertical="center"/>
    </xf>
    <xf numFmtId="0" fontId="0" fillId="0" borderId="68" xfId="0" applyBorder="1">
      <alignment vertical="center"/>
    </xf>
    <xf numFmtId="0" fontId="15" fillId="0" borderId="68" xfId="0" applyFont="1" applyBorder="1">
      <alignment vertical="center"/>
    </xf>
    <xf numFmtId="0" fontId="0" fillId="0" borderId="69" xfId="0" applyBorder="1">
      <alignment vertical="center"/>
    </xf>
    <xf numFmtId="0" fontId="0" fillId="0" borderId="49" xfId="0" applyBorder="1">
      <alignment vertical="center"/>
    </xf>
    <xf numFmtId="177" fontId="12" fillId="20" borderId="8" xfId="2" applyNumberFormat="1" applyFont="1" applyFill="1" applyBorder="1" applyAlignment="1">
      <alignment horizontal="center" vertical="center" shrinkToFit="1"/>
    </xf>
    <xf numFmtId="0" fontId="6" fillId="20" borderId="0" xfId="2" applyFill="1">
      <alignment vertical="center"/>
    </xf>
    <xf numFmtId="0" fontId="0" fillId="20" borderId="0" xfId="0" applyFill="1">
      <alignment vertical="center"/>
    </xf>
    <xf numFmtId="0" fontId="6" fillId="6" borderId="8" xfId="2" applyFill="1" applyBorder="1" applyAlignment="1">
      <alignment horizontal="center" vertical="center" wrapText="1"/>
    </xf>
    <xf numFmtId="0" fontId="6" fillId="0" borderId="104" xfId="2" applyBorder="1" applyAlignment="1">
      <alignment horizontal="center" vertical="center" wrapText="1"/>
    </xf>
    <xf numFmtId="0" fontId="6" fillId="6" borderId="104" xfId="2" applyFill="1" applyBorder="1" applyAlignment="1">
      <alignment horizontal="center" vertical="center" wrapText="1"/>
    </xf>
    <xf numFmtId="0" fontId="1" fillId="5" borderId="0" xfId="2" applyFont="1" applyFill="1">
      <alignment vertical="center"/>
    </xf>
    <xf numFmtId="0" fontId="8" fillId="20" borderId="0" xfId="1" applyFill="1" applyAlignment="1" applyProtection="1">
      <alignment vertical="center"/>
    </xf>
    <xf numFmtId="3" fontId="0" fillId="26" borderId="0" xfId="0" applyNumberFormat="1" applyFill="1">
      <alignment vertical="center"/>
    </xf>
    <xf numFmtId="0" fontId="0" fillId="24" borderId="0" xfId="0" applyFill="1">
      <alignment vertical="center"/>
    </xf>
    <xf numFmtId="0" fontId="0" fillId="0" borderId="68" xfId="0" applyBorder="1" applyAlignment="1">
      <alignment vertical="top"/>
    </xf>
    <xf numFmtId="0" fontId="0" fillId="0" borderId="0" xfId="0" applyAlignment="1">
      <alignment vertical="top"/>
    </xf>
    <xf numFmtId="0" fontId="76" fillId="20" borderId="0" xfId="0" applyFont="1" applyFill="1">
      <alignment vertical="center"/>
    </xf>
    <xf numFmtId="0" fontId="75" fillId="20" borderId="0" xfId="0" applyFont="1" applyFill="1">
      <alignment vertical="center"/>
    </xf>
    <xf numFmtId="0" fontId="1" fillId="15" borderId="65" xfId="2" applyFont="1" applyFill="1" applyBorder="1" applyAlignment="1">
      <alignment vertical="top" wrapText="1"/>
    </xf>
    <xf numFmtId="0" fontId="79" fillId="0" borderId="0" xfId="0" applyFont="1" applyAlignment="1">
      <alignment horizontal="justify" vertical="center"/>
    </xf>
    <xf numFmtId="0" fontId="82" fillId="0" borderId="57" xfId="0" applyFont="1" applyBorder="1" applyAlignment="1">
      <alignment horizontal="justify" vertical="center" wrapText="1"/>
    </xf>
    <xf numFmtId="0" fontId="82" fillId="0" borderId="37" xfId="0" applyFont="1" applyBorder="1" applyAlignment="1">
      <alignment horizontal="justify" vertical="center" wrapText="1"/>
    </xf>
    <xf numFmtId="0" fontId="79" fillId="0" borderId="107" xfId="0" applyFont="1" applyBorder="1" applyAlignment="1">
      <alignment horizontal="center" vertical="center" wrapText="1"/>
    </xf>
    <xf numFmtId="0" fontId="79" fillId="0" borderId="37" xfId="0" applyFont="1" applyBorder="1" applyAlignment="1">
      <alignment horizontal="center" vertical="center" wrapText="1"/>
    </xf>
    <xf numFmtId="0" fontId="79" fillId="28" borderId="37" xfId="0" applyFont="1" applyFill="1" applyBorder="1" applyAlignment="1">
      <alignment horizontal="justify" vertical="center" wrapText="1"/>
    </xf>
    <xf numFmtId="0" fontId="79" fillId="0" borderId="37" xfId="0" applyFont="1" applyBorder="1" applyAlignment="1">
      <alignment horizontal="justify" vertical="center" wrapText="1"/>
    </xf>
    <xf numFmtId="0" fontId="7" fillId="29" borderId="56" xfId="17" applyFont="1" applyFill="1" applyBorder="1" applyAlignment="1">
      <alignment horizontal="center" vertical="center" wrapText="1"/>
    </xf>
    <xf numFmtId="0" fontId="0" fillId="0" borderId="0" xfId="0" applyAlignment="1">
      <alignment horizontal="left" vertical="center"/>
    </xf>
    <xf numFmtId="0" fontId="83" fillId="0" borderId="0" xfId="0" applyFont="1" applyAlignment="1">
      <alignment horizontal="left" vertical="center"/>
    </xf>
    <xf numFmtId="0" fontId="84" fillId="0" borderId="0" xfId="0" applyFont="1" applyAlignment="1">
      <alignment horizontal="center" vertical="center" wrapText="1"/>
    </xf>
    <xf numFmtId="0" fontId="84" fillId="0" borderId="0" xfId="0" applyFont="1" applyAlignment="1">
      <alignment horizontal="left" vertical="center" wrapText="1"/>
    </xf>
    <xf numFmtId="0" fontId="79" fillId="24" borderId="107" xfId="0" applyFont="1" applyFill="1" applyBorder="1" applyAlignment="1">
      <alignment horizontal="center" vertical="center" wrapText="1"/>
    </xf>
    <xf numFmtId="0" fontId="79" fillId="24" borderId="37" xfId="0" applyFont="1" applyFill="1" applyBorder="1" applyAlignment="1">
      <alignment horizontal="center" vertical="center" wrapText="1"/>
    </xf>
    <xf numFmtId="0" fontId="79" fillId="24" borderId="37" xfId="0" applyFont="1" applyFill="1" applyBorder="1" applyAlignment="1">
      <alignment horizontal="justify" vertical="center" wrapText="1"/>
    </xf>
    <xf numFmtId="0" fontId="74" fillId="20" borderId="0" xfId="0" applyFont="1" applyFill="1" applyAlignment="1">
      <alignment horizontal="center" vertical="center"/>
    </xf>
    <xf numFmtId="0" fontId="79" fillId="20" borderId="107" xfId="0" applyFont="1" applyFill="1" applyBorder="1" applyAlignment="1">
      <alignment horizontal="center" vertical="center" wrapText="1"/>
    </xf>
    <xf numFmtId="0" fontId="79" fillId="20" borderId="37" xfId="0" applyFont="1" applyFill="1" applyBorder="1" applyAlignment="1">
      <alignment horizontal="center" vertical="center" wrapText="1"/>
    </xf>
    <xf numFmtId="0" fontId="79" fillId="20" borderId="37" xfId="0" applyFont="1" applyFill="1" applyBorder="1" applyAlignment="1">
      <alignment horizontal="justify" vertical="center" wrapText="1"/>
    </xf>
    <xf numFmtId="0" fontId="71" fillId="24" borderId="0" xfId="0" applyFont="1" applyFill="1" applyAlignment="1">
      <alignment vertical="top" wrapText="1"/>
    </xf>
    <xf numFmtId="0" fontId="8" fillId="0" borderId="130" xfId="1" applyFill="1" applyBorder="1" applyAlignment="1" applyProtection="1">
      <alignment vertical="center" wrapText="1"/>
    </xf>
    <xf numFmtId="0" fontId="97" fillId="0" borderId="57" xfId="0" applyFont="1" applyBorder="1" applyAlignment="1">
      <alignment horizontal="justify" vertical="center" wrapText="1"/>
    </xf>
    <xf numFmtId="0" fontId="97" fillId="0" borderId="37" xfId="0" applyFont="1" applyBorder="1" applyAlignment="1">
      <alignment horizontal="justify" vertical="center" wrapText="1"/>
    </xf>
    <xf numFmtId="0" fontId="97" fillId="28" borderId="37" xfId="0" applyFont="1" applyFill="1" applyBorder="1" applyAlignment="1">
      <alignment horizontal="justify" vertical="center" wrapText="1"/>
    </xf>
    <xf numFmtId="0" fontId="102" fillId="0" borderId="0" xfId="17" applyFont="1">
      <alignment vertical="center"/>
    </xf>
    <xf numFmtId="0" fontId="101" fillId="0" borderId="0" xfId="2" applyFont="1">
      <alignment vertical="center"/>
    </xf>
    <xf numFmtId="0" fontId="103" fillId="21" borderId="131" xfId="0" applyFont="1" applyFill="1" applyBorder="1" applyAlignment="1">
      <alignment horizontal="center" vertical="center" wrapText="1"/>
    </xf>
    <xf numFmtId="0" fontId="0" fillId="25" borderId="0" xfId="0" applyFill="1">
      <alignment vertical="center"/>
    </xf>
    <xf numFmtId="0" fontId="79" fillId="20" borderId="0" xfId="0" applyFont="1" applyFill="1" applyAlignment="1">
      <alignment horizontal="justify" vertical="center"/>
    </xf>
    <xf numFmtId="14" fontId="6" fillId="0" borderId="0" xfId="2" applyNumberFormat="1">
      <alignment vertical="center"/>
    </xf>
    <xf numFmtId="0" fontId="18" fillId="2" borderId="42" xfId="2"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31" fillId="0" borderId="10" xfId="0" applyFont="1" applyBorder="1" applyAlignment="1">
      <alignment horizontal="center" vertical="center" wrapText="1"/>
    </xf>
    <xf numFmtId="0" fontId="94" fillId="24" borderId="0" xfId="0" applyFont="1" applyFill="1" applyAlignment="1">
      <alignment vertical="top" wrapText="1"/>
    </xf>
    <xf numFmtId="0" fontId="72" fillId="25" borderId="0" xfId="0" applyFont="1" applyFill="1" applyAlignment="1">
      <alignment vertical="top" wrapText="1"/>
    </xf>
    <xf numFmtId="0" fontId="95" fillId="25" borderId="0" xfId="0" applyFont="1" applyFill="1" applyAlignment="1">
      <alignment vertical="top" wrapText="1"/>
    </xf>
    <xf numFmtId="0" fontId="73" fillId="25" borderId="0" xfId="0" applyFont="1" applyFill="1" applyAlignment="1">
      <alignment vertical="top" wrapText="1"/>
    </xf>
    <xf numFmtId="0" fontId="96" fillId="25" borderId="0" xfId="0" applyFont="1" applyFill="1" applyAlignment="1">
      <alignment horizontal="center" vertical="center" wrapText="1"/>
    </xf>
    <xf numFmtId="0" fontId="96" fillId="25" borderId="0" xfId="0" applyFont="1" applyFill="1" applyAlignment="1">
      <alignment horizontal="center" vertical="top" wrapText="1"/>
    </xf>
    <xf numFmtId="0" fontId="98" fillId="25" borderId="0" xfId="0" applyFont="1" applyFill="1" applyAlignment="1">
      <alignment horizontal="center" vertical="top" wrapText="1"/>
    </xf>
    <xf numFmtId="0" fontId="96" fillId="25" borderId="0" xfId="0" applyFont="1" applyFill="1" applyAlignment="1">
      <alignment vertical="top" wrapText="1"/>
    </xf>
    <xf numFmtId="0" fontId="28" fillId="26" borderId="0" xfId="0" applyFont="1" applyFill="1">
      <alignment vertical="center"/>
    </xf>
    <xf numFmtId="0" fontId="110" fillId="22" borderId="31" xfId="2" applyFont="1" applyFill="1" applyBorder="1" applyAlignment="1">
      <alignment horizontal="center" vertical="center" wrapText="1"/>
    </xf>
    <xf numFmtId="0" fontId="112" fillId="3" borderId="41" xfId="2" applyFont="1" applyFill="1" applyBorder="1" applyAlignment="1">
      <alignment horizontal="center" vertical="center"/>
    </xf>
    <xf numFmtId="14" fontId="112" fillId="3" borderId="40" xfId="2" applyNumberFormat="1" applyFont="1" applyFill="1" applyBorder="1" applyAlignment="1">
      <alignment horizontal="center" vertical="center"/>
    </xf>
    <xf numFmtId="14" fontId="112" fillId="3" borderId="1" xfId="2" applyNumberFormat="1" applyFont="1" applyFill="1" applyBorder="1" applyAlignment="1">
      <alignment horizontal="center" vertical="center"/>
    </xf>
    <xf numFmtId="0" fontId="112" fillId="3" borderId="39" xfId="2" applyFont="1" applyFill="1" applyBorder="1" applyAlignment="1">
      <alignment horizontal="center" vertical="center"/>
    </xf>
    <xf numFmtId="14" fontId="112" fillId="3" borderId="2" xfId="2" applyNumberFormat="1" applyFont="1" applyFill="1" applyBorder="1" applyAlignment="1">
      <alignment horizontal="center" vertical="center"/>
    </xf>
    <xf numFmtId="0" fontId="112" fillId="20" borderId="0" xfId="2" applyFont="1" applyFill="1" applyAlignment="1">
      <alignment horizontal="center" vertical="center"/>
    </xf>
    <xf numFmtId="14" fontId="112" fillId="20" borderId="0" xfId="2" applyNumberFormat="1" applyFont="1" applyFill="1" applyAlignment="1">
      <alignment horizontal="center" vertical="center"/>
    </xf>
    <xf numFmtId="0" fontId="113" fillId="0" borderId="0" xfId="2" applyFont="1" applyAlignment="1">
      <alignment horizontal="center" vertical="center"/>
    </xf>
    <xf numFmtId="14" fontId="112" fillId="0" borderId="0" xfId="2" applyNumberFormat="1" applyFont="1" applyAlignment="1">
      <alignment horizontal="center" vertical="center"/>
    </xf>
    <xf numFmtId="0" fontId="107" fillId="24" borderId="110" xfId="0" applyFont="1" applyFill="1" applyBorder="1" applyAlignment="1">
      <alignment horizontal="left" vertical="center"/>
    </xf>
    <xf numFmtId="0" fontId="107" fillId="24" borderId="111" xfId="0" applyFont="1" applyFill="1" applyBorder="1" applyAlignment="1">
      <alignment horizontal="left" vertical="center"/>
    </xf>
    <xf numFmtId="0" fontId="117" fillId="24" borderId="109" xfId="0" applyFont="1" applyFill="1" applyBorder="1" applyAlignment="1">
      <alignment horizontal="left" vertical="center"/>
    </xf>
    <xf numFmtId="0" fontId="0" fillId="0" borderId="13" xfId="0" applyBorder="1" applyAlignment="1">
      <alignment vertical="top" wrapText="1"/>
    </xf>
    <xf numFmtId="0" fontId="23" fillId="22" borderId="3" xfId="2" applyFont="1" applyFill="1" applyBorder="1" applyAlignment="1">
      <alignment horizontal="center" vertical="center" wrapText="1"/>
    </xf>
    <xf numFmtId="0" fontId="24" fillId="20" borderId="8" xfId="2" applyFont="1" applyFill="1" applyBorder="1" applyAlignment="1">
      <alignment horizontal="center" vertical="center" wrapText="1"/>
    </xf>
    <xf numFmtId="0" fontId="8" fillId="0" borderId="0" xfId="1" applyAlignment="1" applyProtection="1">
      <alignment vertical="center" wrapText="1"/>
    </xf>
    <xf numFmtId="0" fontId="0" fillId="35" borderId="0" xfId="0" applyFill="1">
      <alignment vertical="center"/>
    </xf>
    <xf numFmtId="0" fontId="126" fillId="35" borderId="0" xfId="0" applyFont="1" applyFill="1">
      <alignment vertical="center"/>
    </xf>
    <xf numFmtId="0" fontId="127" fillId="35" borderId="0" xfId="0" applyFont="1" applyFill="1">
      <alignment vertical="center"/>
    </xf>
    <xf numFmtId="0" fontId="128" fillId="35" borderId="0" xfId="0" applyFont="1" applyFill="1">
      <alignment vertical="center"/>
    </xf>
    <xf numFmtId="0" fontId="129" fillId="35" borderId="0" xfId="0" applyFont="1" applyFill="1">
      <alignment vertical="center"/>
    </xf>
    <xf numFmtId="0" fontId="77" fillId="35" borderId="0" xfId="0" applyFont="1" applyFill="1">
      <alignment vertical="center"/>
    </xf>
    <xf numFmtId="0" fontId="23" fillId="33" borderId="3" xfId="2" applyFont="1" applyFill="1" applyBorder="1" applyAlignment="1">
      <alignment horizontal="center" vertical="center" wrapText="1"/>
    </xf>
    <xf numFmtId="184" fontId="132" fillId="25" borderId="0" xfId="0" applyNumberFormat="1" applyFont="1" applyFill="1" applyAlignment="1">
      <alignment vertical="center" wrapText="1"/>
    </xf>
    <xf numFmtId="0" fontId="122" fillId="24" borderId="0" xfId="0" applyFont="1" applyFill="1">
      <alignment vertical="center"/>
    </xf>
    <xf numFmtId="177" fontId="132" fillId="25" borderId="0" xfId="0" applyNumberFormat="1" applyFont="1" applyFill="1" applyAlignment="1">
      <alignment horizontal="right" vertical="center" wrapText="1"/>
    </xf>
    <xf numFmtId="0" fontId="133" fillId="25" borderId="0" xfId="0" applyFont="1" applyFill="1" applyAlignment="1">
      <alignment vertical="center" wrapText="1"/>
    </xf>
    <xf numFmtId="0" fontId="6" fillId="0" borderId="67" xfId="0" applyFont="1" applyBorder="1">
      <alignment vertical="center"/>
    </xf>
    <xf numFmtId="0" fontId="6" fillId="0" borderId="44" xfId="0" applyFont="1" applyBorder="1">
      <alignment vertical="center"/>
    </xf>
    <xf numFmtId="0" fontId="6" fillId="0" borderId="68" xfId="0" applyFont="1" applyBorder="1">
      <alignment vertical="center"/>
    </xf>
    <xf numFmtId="0" fontId="6" fillId="0" borderId="0" xfId="0" applyFont="1">
      <alignment vertical="center"/>
    </xf>
    <xf numFmtId="0" fontId="111" fillId="0" borderId="68" xfId="0" applyFont="1" applyBorder="1">
      <alignment vertical="center"/>
    </xf>
    <xf numFmtId="0" fontId="111" fillId="0" borderId="0" xfId="0" applyFont="1">
      <alignment vertical="center"/>
    </xf>
    <xf numFmtId="0" fontId="111" fillId="5" borderId="68" xfId="0" applyFont="1" applyFill="1" applyBorder="1">
      <alignment vertical="center"/>
    </xf>
    <xf numFmtId="0" fontId="111" fillId="5" borderId="0" xfId="0" applyFont="1" applyFill="1">
      <alignment vertical="center"/>
    </xf>
    <xf numFmtId="0" fontId="6" fillId="5" borderId="149" xfId="2" applyFill="1" applyBorder="1">
      <alignment vertical="center"/>
    </xf>
    <xf numFmtId="0" fontId="6" fillId="0" borderId="149" xfId="2" applyBorder="1">
      <alignment vertical="center"/>
    </xf>
    <xf numFmtId="3" fontId="138" fillId="20" borderId="0" xfId="0" applyNumberFormat="1" applyFont="1" applyFill="1" applyAlignment="1">
      <alignment vertical="center" wrapText="1"/>
    </xf>
    <xf numFmtId="0" fontId="114" fillId="20" borderId="147" xfId="17" applyFont="1" applyFill="1" applyBorder="1" applyAlignment="1">
      <alignment horizontal="center" vertical="center" wrapText="1"/>
    </xf>
    <xf numFmtId="14" fontId="114" fillId="20" borderId="148" xfId="17" applyNumberFormat="1" applyFont="1" applyFill="1" applyBorder="1" applyAlignment="1">
      <alignment horizontal="center" vertical="center"/>
    </xf>
    <xf numFmtId="185" fontId="138" fillId="20" borderId="0" xfId="0" applyNumberFormat="1" applyFont="1" applyFill="1" applyAlignment="1">
      <alignment horizontal="right" vertical="center" wrapText="1"/>
    </xf>
    <xf numFmtId="0" fontId="6" fillId="0" borderId="0" xfId="2" applyAlignment="1">
      <alignment horizontal="left" vertical="top"/>
    </xf>
    <xf numFmtId="0" fontId="6" fillId="36" borderId="160" xfId="2" applyFill="1" applyBorder="1" applyAlignment="1">
      <alignment horizontal="left" vertical="top"/>
    </xf>
    <xf numFmtId="0" fontId="8" fillId="36" borderId="159" xfId="1" applyFill="1" applyBorder="1" applyAlignment="1" applyProtection="1">
      <alignment horizontal="left" vertical="top"/>
    </xf>
    <xf numFmtId="14" fontId="19" fillId="3" borderId="102" xfId="2" applyNumberFormat="1" applyFont="1" applyFill="1" applyBorder="1" applyAlignment="1">
      <alignment horizontal="center" vertical="center" shrinkToFit="1"/>
    </xf>
    <xf numFmtId="14" fontId="27" fillId="3" borderId="102" xfId="1" applyNumberFormat="1" applyFont="1" applyFill="1" applyBorder="1" applyAlignment="1" applyProtection="1">
      <alignment horizontal="center" vertical="center" wrapText="1" shrinkToFit="1"/>
    </xf>
    <xf numFmtId="0" fontId="8" fillId="0" borderId="107" xfId="1" applyFill="1" applyBorder="1" applyAlignment="1" applyProtection="1">
      <alignment vertical="center" wrapText="1"/>
    </xf>
    <xf numFmtId="0" fontId="102" fillId="0" borderId="0" xfId="17" applyFont="1" applyAlignment="1">
      <alignment horizontal="left" vertical="center"/>
    </xf>
    <xf numFmtId="0" fontId="71" fillId="25" borderId="0" xfId="0" applyFont="1" applyFill="1" applyAlignment="1">
      <alignment vertical="top" wrapText="1"/>
    </xf>
    <xf numFmtId="185" fontId="140" fillId="20" borderId="0" xfId="0" applyNumberFormat="1" applyFont="1" applyFill="1" applyAlignment="1">
      <alignment horizontal="right" vertical="center"/>
    </xf>
    <xf numFmtId="185" fontId="140" fillId="0" borderId="0" xfId="0" applyNumberFormat="1" applyFont="1" applyAlignment="1">
      <alignment horizontal="right" vertical="center"/>
    </xf>
    <xf numFmtId="184" fontId="133" fillId="25" borderId="0" xfId="0" applyNumberFormat="1" applyFont="1" applyFill="1" applyAlignment="1">
      <alignment horizontal="center" vertical="center" wrapText="1"/>
    </xf>
    <xf numFmtId="0" fontId="144" fillId="2" borderId="63" xfId="2" applyFont="1" applyFill="1" applyBorder="1" applyAlignment="1">
      <alignment vertical="top" wrapText="1"/>
    </xf>
    <xf numFmtId="0" fontId="112" fillId="22" borderId="41" xfId="2" applyFont="1" applyFill="1" applyBorder="1" applyAlignment="1">
      <alignment horizontal="center" vertical="center"/>
    </xf>
    <xf numFmtId="0" fontId="112" fillId="22" borderId="9" xfId="2" applyFont="1" applyFill="1" applyBorder="1" applyAlignment="1">
      <alignment horizontal="center" vertical="center" wrapText="1"/>
    </xf>
    <xf numFmtId="0" fontId="112" fillId="22" borderId="39" xfId="2" applyFont="1" applyFill="1" applyBorder="1" applyAlignment="1">
      <alignment horizontal="center" vertical="center"/>
    </xf>
    <xf numFmtId="0" fontId="8" fillId="0" borderId="0" xfId="1" applyFill="1" applyBorder="1" applyAlignment="1" applyProtection="1">
      <alignment vertical="center" wrapText="1"/>
    </xf>
    <xf numFmtId="0" fontId="18" fillId="22" borderId="169" xfId="2" applyFont="1" applyFill="1" applyBorder="1" applyAlignment="1">
      <alignment horizontal="center" vertical="center" wrapText="1"/>
    </xf>
    <xf numFmtId="0" fontId="8" fillId="0" borderId="172" xfId="1" applyFill="1" applyBorder="1" applyAlignment="1" applyProtection="1">
      <alignment vertical="center" wrapText="1"/>
    </xf>
    <xf numFmtId="0" fontId="18" fillId="22" borderId="173" xfId="1" applyFont="1" applyFill="1" applyBorder="1" applyAlignment="1" applyProtection="1">
      <alignment horizontal="center" vertical="center" wrapText="1"/>
    </xf>
    <xf numFmtId="0" fontId="141" fillId="20" borderId="0" xfId="0" applyFont="1" applyFill="1" applyAlignment="1">
      <alignment vertical="center" wrapText="1"/>
    </xf>
    <xf numFmtId="0" fontId="138" fillId="20" borderId="0" xfId="0" applyFont="1" applyFill="1" applyAlignment="1">
      <alignment vertical="center" wrapText="1"/>
    </xf>
    <xf numFmtId="0" fontId="109" fillId="0" borderId="28" xfId="2" applyFont="1" applyBorder="1" applyAlignment="1">
      <alignment vertical="center" shrinkToFit="1"/>
    </xf>
    <xf numFmtId="0" fontId="147" fillId="0" borderId="0" xfId="0" applyFont="1" applyAlignment="1">
      <alignment vertical="center" wrapText="1"/>
    </xf>
    <xf numFmtId="0" fontId="148" fillId="0" borderId="0" xfId="0" applyFont="1" applyAlignment="1">
      <alignment vertical="center" wrapText="1"/>
    </xf>
    <xf numFmtId="3" fontId="136" fillId="25" borderId="0" xfId="0" applyNumberFormat="1" applyFont="1" applyFill="1">
      <alignment vertical="center"/>
    </xf>
    <xf numFmtId="3" fontId="132" fillId="25" borderId="0" xfId="0" applyNumberFormat="1" applyFont="1" applyFill="1" applyAlignment="1">
      <alignment horizontal="right" vertical="center" wrapText="1"/>
    </xf>
    <xf numFmtId="0" fontId="27" fillId="0" borderId="96" xfId="2" applyFont="1" applyBorder="1" applyAlignment="1">
      <alignment vertical="top" wrapText="1"/>
    </xf>
    <xf numFmtId="0" fontId="18" fillId="24" borderId="165" xfId="2" applyFont="1" applyFill="1" applyBorder="1" applyAlignment="1">
      <alignment horizontal="center" vertical="center" wrapText="1"/>
    </xf>
    <xf numFmtId="0" fontId="108" fillId="24" borderId="166" xfId="2" applyFont="1" applyFill="1" applyBorder="1" applyAlignment="1">
      <alignment horizontal="center" vertical="center"/>
    </xf>
    <xf numFmtId="0" fontId="108" fillId="24" borderId="167" xfId="2" applyFont="1" applyFill="1" applyBorder="1" applyAlignment="1">
      <alignment horizontal="center" vertical="center"/>
    </xf>
    <xf numFmtId="0" fontId="150" fillId="20" borderId="8" xfId="0" applyFont="1" applyFill="1" applyBorder="1" applyAlignment="1">
      <alignment horizontal="center" vertical="center" wrapText="1"/>
    </xf>
    <xf numFmtId="177" fontId="151" fillId="20" borderId="8" xfId="2" applyNumberFormat="1" applyFont="1" applyFill="1" applyBorder="1" applyAlignment="1">
      <alignment horizontal="center" vertical="center" shrinkToFit="1"/>
    </xf>
    <xf numFmtId="0" fontId="6" fillId="0" borderId="0" xfId="2" applyAlignment="1">
      <alignment horizontal="left" vertical="center"/>
    </xf>
    <xf numFmtId="0" fontId="154" fillId="5" borderId="68" xfId="0" applyFont="1" applyFill="1" applyBorder="1">
      <alignment vertical="center"/>
    </xf>
    <xf numFmtId="0" fontId="154" fillId="5" borderId="0" xfId="0" applyFont="1" applyFill="1" applyAlignment="1">
      <alignment horizontal="left" vertical="center"/>
    </xf>
    <xf numFmtId="0" fontId="154" fillId="5" borderId="0" xfId="0" applyFont="1" applyFill="1">
      <alignment vertical="center"/>
    </xf>
    <xf numFmtId="176" fontId="154" fillId="5" borderId="0" xfId="0" applyNumberFormat="1" applyFont="1" applyFill="1" applyAlignment="1">
      <alignment horizontal="left" vertical="center"/>
    </xf>
    <xf numFmtId="183" fontId="154" fillId="5" borderId="0" xfId="0" applyNumberFormat="1" applyFont="1" applyFill="1" applyAlignment="1">
      <alignment horizontal="center" vertical="center"/>
    </xf>
    <xf numFmtId="0" fontId="154" fillId="5" borderId="68" xfId="0" applyFont="1" applyFill="1" applyBorder="1" applyAlignment="1">
      <alignment vertical="top"/>
    </xf>
    <xf numFmtId="0" fontId="154" fillId="5" borderId="0" xfId="0" applyFont="1" applyFill="1" applyAlignment="1">
      <alignment vertical="top"/>
    </xf>
    <xf numFmtId="14" fontId="154" fillId="5" borderId="0" xfId="0" applyNumberFormat="1" applyFont="1" applyFill="1" applyAlignment="1">
      <alignment horizontal="left" vertical="center"/>
    </xf>
    <xf numFmtId="14" fontId="154" fillId="0" borderId="0" xfId="0" applyNumberFormat="1" applyFont="1">
      <alignment vertical="center"/>
    </xf>
    <xf numFmtId="0" fontId="155" fillId="0" borderId="0" xfId="0" applyFont="1">
      <alignment vertical="center"/>
    </xf>
    <xf numFmtId="0" fontId="6" fillId="0" borderId="62" xfId="2" applyBorder="1" applyAlignment="1">
      <alignment vertical="top" wrapText="1"/>
    </xf>
    <xf numFmtId="0" fontId="8" fillId="36" borderId="135" xfId="1" applyFill="1" applyBorder="1" applyAlignment="1" applyProtection="1">
      <alignment horizontal="left" vertical="top"/>
    </xf>
    <xf numFmtId="0" fontId="6" fillId="36" borderId="158" xfId="2" applyFill="1" applyBorder="1" applyAlignment="1">
      <alignment horizontal="left" vertical="top"/>
    </xf>
    <xf numFmtId="0" fontId="37" fillId="0" borderId="0" xfId="17" applyFont="1">
      <alignment vertical="center"/>
    </xf>
    <xf numFmtId="0" fontId="93" fillId="0" borderId="0" xfId="17" applyFont="1" applyAlignment="1">
      <alignment horizontal="left" vertical="center"/>
    </xf>
    <xf numFmtId="0" fontId="35" fillId="9" borderId="0" xfId="2" applyFont="1" applyFill="1" applyAlignment="1">
      <alignment horizontal="center" vertical="center"/>
    </xf>
    <xf numFmtId="0" fontId="43" fillId="0" borderId="0" xfId="17" applyFont="1">
      <alignment vertical="center"/>
    </xf>
    <xf numFmtId="0" fontId="14" fillId="0" borderId="0" xfId="17" applyFont="1" applyAlignment="1">
      <alignment horizontal="center" vertical="center"/>
    </xf>
    <xf numFmtId="14" fontId="1" fillId="0" borderId="46" xfId="17" applyNumberFormat="1" applyBorder="1" applyAlignment="1">
      <alignment horizontal="center" vertical="center"/>
    </xf>
    <xf numFmtId="14" fontId="1" fillId="0" borderId="0" xfId="17" applyNumberFormat="1" applyAlignment="1">
      <alignment horizontal="center" vertical="center"/>
    </xf>
    <xf numFmtId="0" fontId="1" fillId="10" borderId="0" xfId="17" applyFill="1">
      <alignment vertical="center"/>
    </xf>
    <xf numFmtId="0" fontId="43" fillId="0" borderId="0" xfId="17" applyFont="1" applyAlignment="1">
      <alignment vertical="top" wrapText="1"/>
    </xf>
    <xf numFmtId="0" fontId="1" fillId="10" borderId="0" xfId="17" applyFill="1" applyAlignment="1">
      <alignment horizontal="center" vertical="center"/>
    </xf>
    <xf numFmtId="0" fontId="1" fillId="0" borderId="46" xfId="17" applyBorder="1">
      <alignment vertical="center"/>
    </xf>
    <xf numFmtId="0" fontId="6" fillId="10" borderId="0" xfId="2" applyFill="1" applyAlignment="1">
      <alignment vertical="center" wrapText="1"/>
    </xf>
    <xf numFmtId="0" fontId="38" fillId="0" borderId="0" xfId="17" applyFont="1">
      <alignment vertical="center"/>
    </xf>
    <xf numFmtId="0" fontId="47" fillId="0" borderId="0" xfId="17" applyFont="1" applyAlignment="1">
      <alignment horizontal="center" vertical="center" wrapText="1"/>
    </xf>
    <xf numFmtId="0" fontId="48" fillId="0" borderId="0" xfId="17" applyFont="1">
      <alignment vertical="center"/>
    </xf>
    <xf numFmtId="0" fontId="49" fillId="0" borderId="0" xfId="17" applyFont="1" applyAlignment="1">
      <alignment horizontal="left" vertical="center"/>
    </xf>
    <xf numFmtId="0" fontId="50" fillId="0" borderId="49" xfId="17" applyFont="1" applyBorder="1">
      <alignment vertical="center"/>
    </xf>
    <xf numFmtId="0" fontId="50" fillId="0" borderId="49" xfId="17" applyFont="1" applyBorder="1" applyAlignment="1">
      <alignment horizontal="right" vertical="center"/>
    </xf>
    <xf numFmtId="0" fontId="38" fillId="0" borderId="51" xfId="17" applyFont="1" applyBorder="1" applyAlignment="1">
      <alignment horizontal="center" vertical="center"/>
    </xf>
    <xf numFmtId="0" fontId="38" fillId="0" borderId="183" xfId="17" applyFont="1" applyBorder="1" applyAlignment="1">
      <alignment horizontal="center" vertical="center" wrapText="1"/>
    </xf>
    <xf numFmtId="0" fontId="51" fillId="0" borderId="0" xfId="17" applyFont="1" applyAlignment="1">
      <alignment horizontal="center" vertical="center"/>
    </xf>
    <xf numFmtId="0" fontId="52" fillId="0" borderId="0" xfId="17" applyFont="1" applyAlignment="1">
      <alignment horizontal="center" vertical="center"/>
    </xf>
    <xf numFmtId="0" fontId="53" fillId="0" borderId="0" xfId="17" applyFont="1" applyAlignment="1">
      <alignment horizontal="center" vertical="center" wrapText="1"/>
    </xf>
    <xf numFmtId="0" fontId="54" fillId="0" borderId="0" xfId="17" applyFont="1" applyAlignment="1">
      <alignment horizontal="center" vertical="center"/>
    </xf>
    <xf numFmtId="0" fontId="1" fillId="0" borderId="0" xfId="17" applyAlignment="1">
      <alignment vertical="center" shrinkToFit="1"/>
    </xf>
    <xf numFmtId="0" fontId="12" fillId="0" borderId="184" xfId="17" applyFont="1" applyBorder="1" applyAlignment="1">
      <alignment horizontal="center" vertical="center" shrinkToFit="1"/>
    </xf>
    <xf numFmtId="0" fontId="50" fillId="0" borderId="52" xfId="17" applyFont="1" applyBorder="1" applyAlignment="1">
      <alignment vertical="center" shrinkToFit="1"/>
    </xf>
    <xf numFmtId="0" fontId="50" fillId="0" borderId="52" xfId="17" applyFont="1" applyBorder="1" applyAlignment="1">
      <alignment horizontal="center" vertical="center"/>
    </xf>
    <xf numFmtId="0" fontId="1" fillId="0" borderId="139" xfId="17" applyBorder="1" applyAlignment="1">
      <alignment horizontal="center" vertical="center" wrapText="1"/>
    </xf>
    <xf numFmtId="0" fontId="1" fillId="0" borderId="140" xfId="17" applyBorder="1" applyAlignment="1">
      <alignment horizontal="center" vertical="center"/>
    </xf>
    <xf numFmtId="0" fontId="13" fillId="0" borderId="142" xfId="2" applyFont="1" applyBorder="1" applyAlignment="1">
      <alignment horizontal="center" vertical="center" wrapText="1"/>
    </xf>
    <xf numFmtId="0" fontId="13" fillId="0" borderId="143" xfId="2" applyFont="1" applyBorder="1" applyAlignment="1">
      <alignment horizontal="center" vertical="center" wrapText="1"/>
    </xf>
    <xf numFmtId="0" fontId="13" fillId="0" borderId="17" xfId="2" applyFont="1" applyBorder="1" applyAlignment="1">
      <alignment horizontal="center" vertical="center" wrapText="1"/>
    </xf>
    <xf numFmtId="0" fontId="1" fillId="20" borderId="146" xfId="17" applyFill="1" applyBorder="1" applyAlignment="1">
      <alignment horizontal="center" vertical="center" wrapText="1"/>
    </xf>
    <xf numFmtId="0" fontId="7" fillId="5" borderId="0" xfId="17" applyFont="1" applyFill="1" applyAlignment="1">
      <alignment horizontal="center" vertical="center" wrapText="1"/>
    </xf>
    <xf numFmtId="0" fontId="7" fillId="3" borderId="0" xfId="17" applyFont="1" applyFill="1" applyAlignment="1">
      <alignment horizontal="center" vertical="center" wrapText="1"/>
    </xf>
    <xf numFmtId="0" fontId="14" fillId="3" borderId="0" xfId="17" applyFont="1" applyFill="1" applyAlignment="1">
      <alignment horizontal="center" vertical="center" wrapText="1"/>
    </xf>
    <xf numFmtId="0" fontId="59" fillId="3" borderId="0" xfId="17" applyFont="1" applyFill="1" applyAlignment="1">
      <alignment horizontal="center" vertical="center" wrapText="1"/>
    </xf>
    <xf numFmtId="0" fontId="1" fillId="5" borderId="0" xfId="2" applyFont="1" applyFill="1" applyAlignment="1">
      <alignment horizontal="center" vertical="center"/>
    </xf>
    <xf numFmtId="0" fontId="46" fillId="5" borderId="0" xfId="0" applyFont="1" applyFill="1" applyAlignment="1">
      <alignment horizontal="center" vertical="center" wrapText="1"/>
    </xf>
    <xf numFmtId="180" fontId="50" fillId="5" borderId="0" xfId="17" applyNumberFormat="1" applyFont="1" applyFill="1" applyAlignment="1">
      <alignment horizontal="center" vertical="center"/>
    </xf>
    <xf numFmtId="0" fontId="1" fillId="5" borderId="0" xfId="17" applyFill="1">
      <alignment vertical="center"/>
    </xf>
    <xf numFmtId="0" fontId="1" fillId="5" borderId="0" xfId="17" applyFill="1" applyAlignment="1">
      <alignment horizontal="center" vertical="center"/>
    </xf>
    <xf numFmtId="0" fontId="46" fillId="5" borderId="0" xfId="17" applyFont="1" applyFill="1">
      <alignment vertical="center"/>
    </xf>
    <xf numFmtId="0" fontId="50" fillId="0" borderId="0" xfId="16" applyFont="1">
      <alignment vertical="center"/>
    </xf>
    <xf numFmtId="0" fontId="10" fillId="0" borderId="0" xfId="16" applyFont="1">
      <alignment vertical="center"/>
    </xf>
    <xf numFmtId="177" fontId="6" fillId="20" borderId="8" xfId="2" applyNumberFormat="1" applyFill="1" applyBorder="1" applyAlignment="1">
      <alignment horizontal="center" vertical="center" shrinkToFit="1"/>
    </xf>
    <xf numFmtId="177" fontId="1" fillId="20" borderId="38" xfId="2" applyNumberFormat="1" applyFont="1" applyFill="1" applyBorder="1" applyAlignment="1">
      <alignment horizontal="center" vertical="center" wrapText="1"/>
    </xf>
    <xf numFmtId="177" fontId="6" fillId="6" borderId="10" xfId="2" applyNumberFormat="1" applyFill="1" applyBorder="1" applyAlignment="1">
      <alignment horizontal="center" vertical="center" shrinkToFit="1"/>
    </xf>
    <xf numFmtId="177" fontId="6" fillId="5" borderId="10" xfId="2" applyNumberFormat="1" applyFill="1" applyBorder="1" applyAlignment="1">
      <alignment horizontal="center" vertical="center" shrinkToFit="1"/>
    </xf>
    <xf numFmtId="177" fontId="6" fillId="0" borderId="10" xfId="2" applyNumberFormat="1" applyBorder="1" applyAlignment="1">
      <alignment horizontal="center" vertical="center" shrinkToFit="1"/>
    </xf>
    <xf numFmtId="177" fontId="6" fillId="0" borderId="8" xfId="2" applyNumberFormat="1" applyBorder="1" applyAlignment="1">
      <alignment horizontal="center" vertical="center" shrinkToFit="1"/>
    </xf>
    <xf numFmtId="177" fontId="6" fillId="5" borderId="8" xfId="2" applyNumberFormat="1" applyFill="1" applyBorder="1" applyAlignment="1">
      <alignment horizontal="center" vertical="center" shrinkToFit="1"/>
    </xf>
    <xf numFmtId="177" fontId="6" fillId="23" borderId="8" xfId="2" applyNumberFormat="1" applyFill="1" applyBorder="1" applyAlignment="1">
      <alignment horizontal="center" vertical="center" shrinkToFit="1"/>
    </xf>
    <xf numFmtId="177" fontId="6" fillId="8" borderId="8" xfId="2" applyNumberFormat="1" applyFill="1" applyBorder="1" applyAlignment="1">
      <alignment horizontal="center" vertical="center" shrinkToFit="1"/>
    </xf>
    <xf numFmtId="177" fontId="10" fillId="0" borderId="8" xfId="2" applyNumberFormat="1" applyFont="1" applyBorder="1" applyAlignment="1">
      <alignment horizontal="center" vertical="center" shrinkToFit="1"/>
    </xf>
    <xf numFmtId="177" fontId="6" fillId="6" borderId="8" xfId="2" applyNumberFormat="1" applyFill="1" applyBorder="1" applyAlignment="1">
      <alignment horizontal="center" vertical="center" shrinkToFit="1"/>
    </xf>
    <xf numFmtId="177" fontId="6" fillId="2" borderId="8" xfId="2" applyNumberFormat="1" applyFill="1" applyBorder="1" applyAlignment="1">
      <alignment horizontal="center" vertical="center" shrinkToFit="1"/>
    </xf>
    <xf numFmtId="0" fontId="1" fillId="0" borderId="8" xfId="0" applyFont="1" applyBorder="1" applyAlignment="1">
      <alignment horizontal="center" vertical="center" wrapText="1"/>
    </xf>
    <xf numFmtId="0" fontId="6" fillId="5" borderId="8" xfId="2" applyFill="1" applyBorder="1" applyAlignment="1">
      <alignment horizontal="center" vertical="center" wrapText="1"/>
    </xf>
    <xf numFmtId="177" fontId="6" fillId="0" borderId="103" xfId="2" applyNumberFormat="1" applyBorder="1" applyAlignment="1">
      <alignment horizontal="center" vertical="center" wrapText="1"/>
    </xf>
    <xf numFmtId="0" fontId="6" fillId="0" borderId="8" xfId="2" applyBorder="1" applyAlignment="1">
      <alignment horizontal="center" vertical="center"/>
    </xf>
    <xf numFmtId="177" fontId="1" fillId="0" borderId="8" xfId="2" applyNumberFormat="1" applyFont="1" applyBorder="1" applyAlignment="1">
      <alignment horizontal="center" vertical="center" shrinkToFit="1"/>
    </xf>
    <xf numFmtId="177" fontId="6" fillId="5" borderId="8" xfId="2" applyNumberFormat="1" applyFill="1" applyBorder="1" applyAlignment="1">
      <alignment horizontal="center" vertical="center" wrapText="1"/>
    </xf>
    <xf numFmtId="177" fontId="6" fillId="0" borderId="8" xfId="2" applyNumberFormat="1" applyBorder="1" applyAlignment="1">
      <alignment horizontal="center" vertical="center" wrapText="1"/>
    </xf>
    <xf numFmtId="177" fontId="6" fillId="6" borderId="8" xfId="2" applyNumberFormat="1" applyFill="1" applyBorder="1" applyAlignment="1">
      <alignment horizontal="center" vertical="center" wrapText="1"/>
    </xf>
    <xf numFmtId="177" fontId="6" fillId="7" borderId="103" xfId="2" applyNumberFormat="1" applyFill="1" applyBorder="1" applyAlignment="1">
      <alignment horizontal="center" vertical="center" wrapText="1"/>
    </xf>
    <xf numFmtId="0" fontId="23" fillId="0" borderId="7" xfId="2" applyFont="1" applyBorder="1" applyAlignment="1">
      <alignment horizontal="center" vertical="center"/>
    </xf>
    <xf numFmtId="177" fontId="6" fillId="7" borderId="8" xfId="2" applyNumberFormat="1" applyFill="1" applyBorder="1" applyAlignment="1">
      <alignment horizontal="center" vertical="center" wrapText="1"/>
    </xf>
    <xf numFmtId="177" fontId="6" fillId="0" borderId="105" xfId="2" applyNumberFormat="1" applyBorder="1" applyAlignment="1">
      <alignment horizontal="center" vertical="center" wrapText="1"/>
    </xf>
    <xf numFmtId="177" fontId="6" fillId="5" borderId="0" xfId="2" applyNumberFormat="1" applyFill="1" applyAlignment="1">
      <alignment horizontal="center" vertical="center" wrapText="1"/>
    </xf>
    <xf numFmtId="0" fontId="6" fillId="5" borderId="0" xfId="2" applyFill="1" applyAlignment="1">
      <alignment horizontal="center" vertical="center" wrapText="1"/>
    </xf>
    <xf numFmtId="0" fontId="91" fillId="5" borderId="0" xfId="2" applyFont="1" applyFill="1" applyAlignment="1">
      <alignment horizontal="center" vertical="center"/>
    </xf>
    <xf numFmtId="0" fontId="78" fillId="5" borderId="0" xfId="2" applyFont="1" applyFill="1" applyAlignment="1">
      <alignment horizontal="left" vertical="center"/>
    </xf>
    <xf numFmtId="0" fontId="1" fillId="0" borderId="0" xfId="2" applyFont="1">
      <alignment vertical="center"/>
    </xf>
    <xf numFmtId="0" fontId="50" fillId="20" borderId="184" xfId="16" applyFont="1" applyFill="1" applyBorder="1">
      <alignment vertical="center"/>
    </xf>
    <xf numFmtId="0" fontId="50" fillId="20" borderId="185" xfId="16" applyFont="1" applyFill="1" applyBorder="1">
      <alignment vertical="center"/>
    </xf>
    <xf numFmtId="0" fontId="10" fillId="20" borderId="185" xfId="16" applyFont="1" applyFill="1" applyBorder="1">
      <alignment vertical="center"/>
    </xf>
    <xf numFmtId="0" fontId="37" fillId="0" borderId="0" xfId="17" applyFont="1" applyAlignment="1">
      <alignment horizontal="left" vertical="center" indent="2"/>
    </xf>
    <xf numFmtId="0" fontId="137" fillId="26" borderId="0" xfId="0" applyFont="1" applyFill="1">
      <alignment vertical="center"/>
    </xf>
    <xf numFmtId="0" fontId="156" fillId="0" borderId="0" xfId="17" applyFont="1">
      <alignment vertical="center"/>
    </xf>
    <xf numFmtId="10" fontId="133" fillId="25" borderId="0" xfId="0" applyNumberFormat="1" applyFont="1" applyFill="1" applyAlignment="1">
      <alignment horizontal="center" vertical="center" wrapText="1"/>
    </xf>
    <xf numFmtId="3" fontId="132" fillId="25" borderId="0" xfId="0" applyNumberFormat="1" applyFont="1" applyFill="1" applyAlignment="1">
      <alignment vertical="center" wrapText="1"/>
    </xf>
    <xf numFmtId="0" fontId="1" fillId="20" borderId="0" xfId="2" applyFont="1" applyFill="1">
      <alignment vertical="center"/>
    </xf>
    <xf numFmtId="0" fontId="24" fillId="20" borderId="38" xfId="2" applyFont="1" applyFill="1" applyBorder="1" applyAlignment="1">
      <alignment horizontal="center" vertical="top" wrapText="1"/>
    </xf>
    <xf numFmtId="0" fontId="23" fillId="20" borderId="186" xfId="2" applyFont="1" applyFill="1" applyBorder="1" applyAlignment="1">
      <alignment horizontal="left" vertical="center"/>
    </xf>
    <xf numFmtId="0" fontId="23" fillId="20" borderId="11" xfId="2" applyFont="1" applyFill="1" applyBorder="1" applyAlignment="1">
      <alignment horizontal="left" vertical="center"/>
    </xf>
    <xf numFmtId="0" fontId="23" fillId="5" borderId="11" xfId="2" applyFont="1" applyFill="1" applyBorder="1" applyAlignment="1">
      <alignment horizontal="left" vertical="center"/>
    </xf>
    <xf numFmtId="0" fontId="23" fillId="5" borderId="12" xfId="2" applyFont="1" applyFill="1" applyBorder="1" applyAlignment="1">
      <alignment horizontal="left" vertical="center"/>
    </xf>
    <xf numFmtId="177" fontId="13" fillId="38" borderId="103" xfId="2" applyNumberFormat="1" applyFont="1" applyFill="1" applyBorder="1" applyAlignment="1">
      <alignment horizontal="center" vertical="center" wrapText="1"/>
    </xf>
    <xf numFmtId="177" fontId="13" fillId="38" borderId="8" xfId="2" applyNumberFormat="1" applyFont="1" applyFill="1" applyBorder="1" applyAlignment="1">
      <alignment horizontal="center" vertical="center" shrinkToFit="1"/>
    </xf>
    <xf numFmtId="14" fontId="26" fillId="20" borderId="0" xfId="2" applyNumberFormat="1" applyFont="1" applyFill="1" applyAlignment="1">
      <alignment horizontal="left" vertical="center"/>
    </xf>
    <xf numFmtId="0" fontId="26" fillId="20" borderId="0" xfId="19" applyFont="1" applyFill="1">
      <alignment vertical="center"/>
    </xf>
    <xf numFmtId="0" fontId="26" fillId="20" borderId="0" xfId="2" applyFont="1" applyFill="1" applyAlignment="1">
      <alignment horizontal="left" vertical="center"/>
    </xf>
    <xf numFmtId="0" fontId="41" fillId="20" borderId="0" xfId="17" applyFont="1" applyFill="1">
      <alignment vertical="center"/>
    </xf>
    <xf numFmtId="177" fontId="13" fillId="0" borderId="8" xfId="2" applyNumberFormat="1" applyFont="1" applyBorder="1" applyAlignment="1">
      <alignment horizontal="center" vertical="center" wrapText="1"/>
    </xf>
    <xf numFmtId="177" fontId="13" fillId="0" borderId="8" xfId="2" applyNumberFormat="1" applyFont="1" applyBorder="1" applyAlignment="1">
      <alignment horizontal="center" vertical="center" shrinkToFit="1"/>
    </xf>
    <xf numFmtId="177" fontId="13" fillId="7" borderId="8" xfId="2" applyNumberFormat="1" applyFont="1" applyFill="1" applyBorder="1" applyAlignment="1">
      <alignment horizontal="center" vertical="center" shrinkToFit="1"/>
    </xf>
    <xf numFmtId="177" fontId="13" fillId="20" borderId="8" xfId="2" applyNumberFormat="1" applyFont="1" applyFill="1" applyBorder="1" applyAlignment="1">
      <alignment horizontal="center" vertical="center" shrinkToFit="1"/>
    </xf>
    <xf numFmtId="177" fontId="13" fillId="20" borderId="102" xfId="2" applyNumberFormat="1" applyFont="1" applyFill="1" applyBorder="1" applyAlignment="1">
      <alignment horizontal="center" vertical="center" wrapText="1"/>
    </xf>
    <xf numFmtId="0" fontId="13" fillId="0" borderId="187" xfId="2" applyFont="1" applyBorder="1" applyAlignment="1">
      <alignment horizontal="center" vertical="center" wrapText="1"/>
    </xf>
    <xf numFmtId="0" fontId="13" fillId="0" borderId="188" xfId="2" applyFont="1" applyBorder="1" applyAlignment="1">
      <alignment horizontal="center" vertical="center" wrapText="1"/>
    </xf>
    <xf numFmtId="0" fontId="13" fillId="0" borderId="189" xfId="2" applyFont="1" applyBorder="1" applyAlignment="1">
      <alignment horizontal="center" vertical="center" wrapText="1"/>
    </xf>
    <xf numFmtId="0" fontId="13" fillId="0" borderId="187" xfId="2" applyFont="1" applyBorder="1" applyAlignment="1">
      <alignment horizontal="center" vertical="center"/>
    </xf>
    <xf numFmtId="0" fontId="13" fillId="5" borderId="187" xfId="2" applyFont="1" applyFill="1" applyBorder="1" applyAlignment="1">
      <alignment horizontal="center" vertical="center" wrapText="1"/>
    </xf>
    <xf numFmtId="0" fontId="150" fillId="20" borderId="150" xfId="0" applyFont="1" applyFill="1" applyBorder="1" applyAlignment="1">
      <alignment horizontal="center" vertical="center" wrapText="1"/>
    </xf>
    <xf numFmtId="0" fontId="150" fillId="20" borderId="178" xfId="0" applyFont="1" applyFill="1" applyBorder="1" applyAlignment="1">
      <alignment horizontal="center" vertical="center" wrapText="1"/>
    </xf>
    <xf numFmtId="0" fontId="123" fillId="32" borderId="190" xfId="2" applyFont="1" applyFill="1" applyBorder="1" applyAlignment="1">
      <alignment horizontal="center" vertical="center" wrapText="1"/>
    </xf>
    <xf numFmtId="0" fontId="124" fillId="32" borderId="191" xfId="2" applyFont="1" applyFill="1" applyBorder="1" applyAlignment="1">
      <alignment horizontal="center" vertical="center" wrapText="1"/>
    </xf>
    <xf numFmtId="0" fontId="158" fillId="32" borderId="191" xfId="2" applyFont="1" applyFill="1" applyBorder="1" applyAlignment="1">
      <alignment horizontal="left" vertical="center"/>
    </xf>
    <xf numFmtId="0" fontId="121" fillId="32" borderId="191" xfId="2" applyFont="1" applyFill="1" applyBorder="1" applyAlignment="1">
      <alignment horizontal="center" vertical="center"/>
    </xf>
    <xf numFmtId="0" fontId="121" fillId="32" borderId="192" xfId="2" applyFont="1" applyFill="1" applyBorder="1" applyAlignment="1">
      <alignment horizontal="center" vertical="center"/>
    </xf>
    <xf numFmtId="0" fontId="103" fillId="0" borderId="131" xfId="0" applyFont="1" applyBorder="1" applyAlignment="1">
      <alignment horizontal="center" vertical="center" wrapText="1"/>
    </xf>
    <xf numFmtId="0" fontId="145" fillId="39" borderId="106" xfId="0" applyFont="1" applyFill="1" applyBorder="1" applyAlignment="1">
      <alignment horizontal="center" vertical="center" wrapText="1"/>
    </xf>
    <xf numFmtId="0" fontId="112" fillId="22" borderId="26" xfId="2" applyFont="1" applyFill="1" applyBorder="1" applyAlignment="1">
      <alignment horizontal="center" vertical="center"/>
    </xf>
    <xf numFmtId="14" fontId="112" fillId="22" borderId="27" xfId="2" applyNumberFormat="1" applyFont="1" applyFill="1" applyBorder="1" applyAlignment="1">
      <alignment horizontal="center" vertical="center"/>
    </xf>
    <xf numFmtId="0" fontId="6" fillId="20" borderId="0" xfId="2" applyFill="1" applyAlignment="1">
      <alignment vertical="center" wrapText="1"/>
    </xf>
    <xf numFmtId="0" fontId="0" fillId="25" borderId="0" xfId="0" applyFill="1" applyAlignment="1">
      <alignment horizontal="left" vertical="top"/>
    </xf>
    <xf numFmtId="3" fontId="13" fillId="20" borderId="0" xfId="0" applyNumberFormat="1" applyFont="1" applyFill="1" applyAlignment="1">
      <alignment horizontal="center" vertical="center"/>
    </xf>
    <xf numFmtId="14" fontId="108" fillId="24" borderId="168" xfId="2" applyNumberFormat="1" applyFont="1" applyFill="1" applyBorder="1" applyAlignment="1">
      <alignment horizontal="center" vertical="center"/>
    </xf>
    <xf numFmtId="0" fontId="13" fillId="0" borderId="0" xfId="2" applyFont="1" applyAlignment="1">
      <alignment horizontal="center" vertical="center"/>
    </xf>
    <xf numFmtId="14" fontId="108" fillId="0" borderId="0" xfId="2" applyNumberFormat="1" applyFont="1" applyAlignment="1">
      <alignment horizontal="center" vertical="center"/>
    </xf>
    <xf numFmtId="0" fontId="13" fillId="0" borderId="0" xfId="2" applyFont="1" applyAlignment="1">
      <alignment vertical="top" wrapText="1"/>
    </xf>
    <xf numFmtId="0" fontId="157" fillId="0" borderId="0" xfId="0" applyFont="1">
      <alignment vertical="center"/>
    </xf>
    <xf numFmtId="0" fontId="165" fillId="0" borderId="0" xfId="0" applyFont="1" applyAlignment="1">
      <alignment vertical="center" wrapText="1"/>
    </xf>
    <xf numFmtId="0" fontId="41" fillId="0" borderId="0" xfId="17" applyFont="1" applyAlignment="1">
      <alignment horizontal="center" vertical="center"/>
    </xf>
    <xf numFmtId="0" fontId="154" fillId="5" borderId="0" xfId="0" applyFont="1" applyFill="1" applyAlignment="1">
      <alignment horizontal="left" vertical="top"/>
    </xf>
    <xf numFmtId="0" fontId="167" fillId="22" borderId="175" xfId="1" applyFont="1" applyFill="1" applyBorder="1" applyAlignment="1" applyProtection="1">
      <alignment horizontal="center" vertical="center" wrapText="1"/>
    </xf>
    <xf numFmtId="0" fontId="166" fillId="20" borderId="0" xfId="17" applyFont="1" applyFill="1" applyAlignment="1">
      <alignment horizontal="left" vertical="center"/>
    </xf>
    <xf numFmtId="3" fontId="147" fillId="0" borderId="0" xfId="0" applyNumberFormat="1" applyFont="1" applyAlignment="1">
      <alignment vertical="center" wrapText="1"/>
    </xf>
    <xf numFmtId="0" fontId="111" fillId="20" borderId="0" xfId="0" applyFont="1" applyFill="1">
      <alignment vertical="center"/>
    </xf>
    <xf numFmtId="3" fontId="169" fillId="25" borderId="0" xfId="0" applyNumberFormat="1" applyFont="1" applyFill="1" applyAlignment="1">
      <alignment vertical="top" wrapText="1"/>
    </xf>
    <xf numFmtId="0" fontId="168" fillId="25" borderId="0" xfId="0" applyFont="1" applyFill="1" applyAlignment="1">
      <alignment vertical="top" wrapText="1"/>
    </xf>
    <xf numFmtId="0" fontId="170" fillId="20" borderId="0" xfId="0" applyFont="1" applyFill="1" applyAlignment="1">
      <alignment vertical="top" wrapText="1"/>
    </xf>
    <xf numFmtId="3" fontId="0" fillId="0" borderId="0" xfId="0" applyNumberFormat="1">
      <alignment vertical="center"/>
    </xf>
    <xf numFmtId="0" fontId="108" fillId="0" borderId="0" xfId="2" applyFont="1" applyAlignment="1">
      <alignment vertical="top" wrapText="1"/>
    </xf>
    <xf numFmtId="3" fontId="72" fillId="25" borderId="0" xfId="0" applyNumberFormat="1" applyFont="1" applyFill="1" applyAlignment="1">
      <alignment vertical="top" wrapText="1"/>
    </xf>
    <xf numFmtId="0" fontId="8" fillId="0" borderId="203" xfId="1" applyBorder="1" applyAlignment="1" applyProtection="1">
      <alignment vertical="center" wrapText="1"/>
    </xf>
    <xf numFmtId="0" fontId="8" fillId="0" borderId="195" xfId="1" applyFill="1" applyBorder="1" applyAlignment="1" applyProtection="1">
      <alignment vertical="center" wrapText="1"/>
    </xf>
    <xf numFmtId="180" fontId="50" fillId="12" borderId="204" xfId="17" applyNumberFormat="1" applyFont="1" applyFill="1" applyBorder="1" applyAlignment="1">
      <alignment horizontal="center" vertical="center"/>
    </xf>
    <xf numFmtId="0" fontId="108" fillId="22" borderId="9" xfId="1" applyFont="1" applyFill="1" applyBorder="1" applyAlignment="1" applyProtection="1">
      <alignment horizontal="center" vertical="center" wrapText="1"/>
    </xf>
    <xf numFmtId="0" fontId="8" fillId="0" borderId="182" xfId="1" applyBorder="1" applyAlignment="1" applyProtection="1">
      <alignment vertical="center" wrapText="1"/>
    </xf>
    <xf numFmtId="0" fontId="174" fillId="3" borderId="9" xfId="2" applyFont="1" applyFill="1" applyBorder="1" applyAlignment="1">
      <alignment horizontal="center" vertical="center"/>
    </xf>
    <xf numFmtId="0" fontId="108" fillId="0" borderId="30" xfId="1" applyFont="1" applyBorder="1" applyAlignment="1" applyProtection="1">
      <alignment horizontal="left" vertical="top" wrapText="1"/>
    </xf>
    <xf numFmtId="0" fontId="146" fillId="40" borderId="98" xfId="2" applyFont="1" applyFill="1" applyBorder="1" applyAlignment="1">
      <alignment horizontal="center" vertical="center" wrapText="1" shrinkToFit="1"/>
    </xf>
    <xf numFmtId="0" fontId="21" fillId="0" borderId="95" xfId="1" applyFont="1" applyBorder="1" applyAlignment="1" applyProtection="1">
      <alignment vertical="top" wrapText="1"/>
    </xf>
    <xf numFmtId="3" fontId="175" fillId="25" borderId="0" xfId="0" applyNumberFormat="1" applyFont="1" applyFill="1" applyAlignment="1">
      <alignment vertical="center" wrapText="1"/>
    </xf>
    <xf numFmtId="0" fontId="8" fillId="0" borderId="0" xfId="1" applyFill="1" applyAlignment="1" applyProtection="1">
      <alignment vertical="center"/>
    </xf>
    <xf numFmtId="0" fontId="21" fillId="0" borderId="130" xfId="1" applyFont="1" applyFill="1" applyBorder="1" applyAlignment="1" applyProtection="1">
      <alignment horizontal="left" vertical="top" wrapText="1"/>
    </xf>
    <xf numFmtId="0" fontId="132" fillId="25" borderId="0" xfId="0" applyFont="1" applyFill="1" applyAlignment="1">
      <alignment vertical="top" wrapText="1"/>
    </xf>
    <xf numFmtId="3" fontId="176" fillId="25" borderId="0" xfId="0" applyNumberFormat="1" applyFont="1" applyFill="1">
      <alignment vertical="center"/>
    </xf>
    <xf numFmtId="185" fontId="177" fillId="0" borderId="0" xfId="0" applyNumberFormat="1" applyFont="1" applyAlignment="1">
      <alignment horizontal="left" vertical="center"/>
    </xf>
    <xf numFmtId="0" fontId="8" fillId="20" borderId="0" xfId="1" applyFill="1" applyBorder="1" applyAlignment="1" applyProtection="1">
      <alignment vertical="center" wrapText="1"/>
    </xf>
    <xf numFmtId="14" fontId="112" fillId="22" borderId="151" xfId="2" applyNumberFormat="1" applyFont="1" applyFill="1" applyBorder="1" applyAlignment="1">
      <alignment vertical="center" shrinkToFit="1"/>
    </xf>
    <xf numFmtId="0" fontId="173" fillId="20" borderId="164" xfId="1" applyFont="1" applyFill="1" applyBorder="1" applyAlignment="1" applyProtection="1">
      <alignment horizontal="left" vertical="top" wrapText="1"/>
    </xf>
    <xf numFmtId="0" fontId="28" fillId="22" borderId="205" xfId="0" applyFont="1" applyFill="1" applyBorder="1" applyAlignment="1">
      <alignment horizontal="center" vertical="center" wrapText="1"/>
    </xf>
    <xf numFmtId="14" fontId="29" fillId="22" borderId="206" xfId="2" applyNumberFormat="1" applyFont="1" applyFill="1" applyBorder="1" applyAlignment="1">
      <alignment horizontal="center" vertical="center" shrinkToFit="1"/>
    </xf>
    <xf numFmtId="0" fontId="108" fillId="22" borderId="207" xfId="2" applyFont="1" applyFill="1" applyBorder="1">
      <alignment vertical="center"/>
    </xf>
    <xf numFmtId="0" fontId="178" fillId="0" borderId="152" xfId="0" applyFont="1" applyBorder="1" applyAlignment="1">
      <alignment horizontal="left" vertical="top" wrapText="1"/>
    </xf>
    <xf numFmtId="14" fontId="108" fillId="22" borderId="208" xfId="1" applyNumberFormat="1" applyFont="1" applyFill="1" applyBorder="1" applyAlignment="1" applyProtection="1">
      <alignment vertical="center" wrapText="1"/>
    </xf>
    <xf numFmtId="14" fontId="108" fillId="22" borderId="210" xfId="1" applyNumberFormat="1" applyFont="1" applyFill="1" applyBorder="1" applyAlignment="1" applyProtection="1">
      <alignment vertical="center" wrapText="1"/>
    </xf>
    <xf numFmtId="0" fontId="172" fillId="25" borderId="0" xfId="0" applyFont="1" applyFill="1" applyAlignment="1">
      <alignment vertical="top" wrapText="1"/>
    </xf>
    <xf numFmtId="0" fontId="179" fillId="0" borderId="171" xfId="1" applyFont="1" applyFill="1" applyBorder="1" applyAlignment="1" applyProtection="1">
      <alignment vertical="top" wrapText="1"/>
    </xf>
    <xf numFmtId="0" fontId="91" fillId="24" borderId="0" xfId="2" applyFont="1" applyFill="1">
      <alignment vertical="center"/>
    </xf>
    <xf numFmtId="56" fontId="108" fillId="22" borderId="207" xfId="2" applyNumberFormat="1" applyFont="1" applyFill="1" applyBorder="1">
      <alignment vertical="center"/>
    </xf>
    <xf numFmtId="0" fontId="0" fillId="41" borderId="0" xfId="0" applyFill="1">
      <alignment vertical="center"/>
    </xf>
    <xf numFmtId="0" fontId="8" fillId="0" borderId="0" xfId="1" applyAlignment="1" applyProtection="1">
      <alignment vertical="center"/>
    </xf>
    <xf numFmtId="14" fontId="112" fillId="22" borderId="1" xfId="2" applyNumberFormat="1" applyFont="1" applyFill="1" applyBorder="1" applyAlignment="1">
      <alignment vertical="center" wrapText="1" shrinkToFit="1"/>
    </xf>
    <xf numFmtId="0" fontId="183" fillId="0" borderId="0" xfId="0" applyFont="1" applyAlignment="1">
      <alignment horizontal="left" vertical="top" wrapText="1"/>
    </xf>
    <xf numFmtId="0" fontId="8" fillId="0" borderId="213" xfId="1" applyBorder="1" applyAlignment="1" applyProtection="1">
      <alignment vertical="center"/>
    </xf>
    <xf numFmtId="0" fontId="173" fillId="0" borderId="0" xfId="0" applyFont="1" applyAlignment="1">
      <alignment horizontal="left" vertical="top" wrapText="1"/>
    </xf>
    <xf numFmtId="0" fontId="18" fillId="22" borderId="214" xfId="2" applyFont="1" applyFill="1" applyBorder="1" applyAlignment="1">
      <alignment horizontal="center" vertical="center" wrapText="1"/>
    </xf>
    <xf numFmtId="0" fontId="184" fillId="5" borderId="17" xfId="2" applyFont="1" applyFill="1" applyBorder="1">
      <alignment vertical="center"/>
    </xf>
    <xf numFmtId="0" fontId="173" fillId="0" borderId="164" xfId="0" applyFont="1" applyBorder="1" applyAlignment="1">
      <alignment horizontal="left" vertical="top" wrapText="1"/>
    </xf>
    <xf numFmtId="0" fontId="76" fillId="0" borderId="0" xfId="0" applyFont="1">
      <alignment vertical="center"/>
    </xf>
    <xf numFmtId="0" fontId="187" fillId="5" borderId="14" xfId="2" applyFont="1" applyFill="1" applyBorder="1">
      <alignment vertical="center"/>
    </xf>
    <xf numFmtId="0" fontId="186" fillId="0" borderId="149" xfId="0" applyFont="1" applyBorder="1">
      <alignment vertical="center"/>
    </xf>
    <xf numFmtId="0" fontId="103" fillId="42" borderId="131" xfId="0" applyFont="1" applyFill="1" applyBorder="1" applyAlignment="1">
      <alignment horizontal="center" vertical="center" wrapText="1"/>
    </xf>
    <xf numFmtId="0" fontId="185" fillId="40" borderId="0" xfId="0" applyFont="1" applyFill="1" applyAlignment="1">
      <alignment horizontal="center" vertical="center" wrapText="1"/>
    </xf>
    <xf numFmtId="0" fontId="173" fillId="0" borderId="215" xfId="1" applyFont="1" applyFill="1" applyBorder="1" applyAlignment="1" applyProtection="1">
      <alignment vertical="top" wrapText="1"/>
    </xf>
    <xf numFmtId="3" fontId="132" fillId="25" borderId="217" xfId="0" applyNumberFormat="1" applyFont="1" applyFill="1" applyBorder="1" applyAlignment="1">
      <alignment horizontal="right" vertical="center" wrapText="1"/>
    </xf>
    <xf numFmtId="184" fontId="132" fillId="25" borderId="217" xfId="0" applyNumberFormat="1" applyFont="1" applyFill="1" applyBorder="1" applyAlignment="1">
      <alignment vertical="center" wrapText="1"/>
    </xf>
    <xf numFmtId="184" fontId="133" fillId="25" borderId="217" xfId="0" applyNumberFormat="1" applyFont="1" applyFill="1" applyBorder="1" applyAlignment="1">
      <alignment horizontal="center" vertical="center" wrapText="1"/>
    </xf>
    <xf numFmtId="3" fontId="152" fillId="25" borderId="0" xfId="0" applyNumberFormat="1" applyFont="1" applyFill="1" applyAlignment="1">
      <alignment vertical="center" wrapText="1"/>
    </xf>
    <xf numFmtId="177" fontId="133" fillId="25" borderId="0" xfId="0" applyNumberFormat="1" applyFont="1" applyFill="1" applyAlignment="1">
      <alignment horizontal="right" vertical="center" wrapText="1"/>
    </xf>
    <xf numFmtId="184" fontId="132" fillId="25" borderId="222" xfId="0" applyNumberFormat="1" applyFont="1" applyFill="1" applyBorder="1" applyAlignment="1">
      <alignment vertical="center" wrapText="1"/>
    </xf>
    <xf numFmtId="0" fontId="103" fillId="0" borderId="150" xfId="0" applyFont="1" applyBorder="1" applyAlignment="1">
      <alignment horizontal="center" vertical="center" wrapText="1"/>
    </xf>
    <xf numFmtId="14" fontId="13" fillId="22" borderId="1" xfId="1" applyNumberFormat="1" applyFont="1" applyFill="1" applyBorder="1" applyAlignment="1" applyProtection="1">
      <alignment horizontal="center" vertical="center" shrinkToFit="1"/>
    </xf>
    <xf numFmtId="177" fontId="13" fillId="20" borderId="224" xfId="2" applyNumberFormat="1" applyFont="1" applyFill="1" applyBorder="1" applyAlignment="1">
      <alignment horizontal="center" vertical="center" wrapText="1"/>
    </xf>
    <xf numFmtId="0" fontId="9" fillId="20" borderId="0" xfId="2" applyFont="1" applyFill="1" applyAlignment="1">
      <alignment horizontal="center" vertical="center" wrapText="1"/>
    </xf>
    <xf numFmtId="14" fontId="9" fillId="20" borderId="0" xfId="2" applyNumberFormat="1" applyFont="1" applyFill="1" applyAlignment="1">
      <alignment horizontal="center" vertical="center"/>
    </xf>
    <xf numFmtId="14" fontId="26" fillId="20" borderId="0" xfId="2" applyNumberFormat="1" applyFont="1" applyFill="1" applyAlignment="1">
      <alignment horizontal="center" vertical="center"/>
    </xf>
    <xf numFmtId="0" fontId="26" fillId="20" borderId="0" xfId="19" applyFont="1" applyFill="1" applyAlignment="1">
      <alignment horizontal="center" vertical="center"/>
    </xf>
    <xf numFmtId="0" fontId="26" fillId="20" borderId="0" xfId="19" applyFont="1" applyFill="1" applyAlignment="1">
      <alignment horizontal="center" vertical="center" wrapText="1"/>
    </xf>
    <xf numFmtId="3" fontId="132" fillId="25" borderId="217" xfId="0" applyNumberFormat="1" applyFont="1" applyFill="1" applyBorder="1">
      <alignment vertical="center"/>
    </xf>
    <xf numFmtId="3" fontId="136" fillId="25" borderId="222" xfId="0" applyNumberFormat="1" applyFont="1" applyFill="1" applyBorder="1">
      <alignment vertical="center"/>
    </xf>
    <xf numFmtId="3" fontId="136" fillId="25" borderId="0" xfId="0" applyNumberFormat="1" applyFont="1" applyFill="1" applyAlignment="1">
      <alignment horizontal="right" vertical="center"/>
    </xf>
    <xf numFmtId="3" fontId="133" fillId="25" borderId="0" xfId="0" applyNumberFormat="1" applyFont="1" applyFill="1">
      <alignment vertical="center"/>
    </xf>
    <xf numFmtId="3" fontId="136" fillId="25" borderId="0" xfId="0" applyNumberFormat="1" applyFont="1" applyFill="1" applyAlignment="1">
      <alignment vertical="center" wrapText="1"/>
    </xf>
    <xf numFmtId="184" fontId="133" fillId="25" borderId="222" xfId="0" applyNumberFormat="1" applyFont="1" applyFill="1" applyBorder="1" applyAlignment="1">
      <alignment horizontal="center" vertical="center" wrapText="1"/>
    </xf>
    <xf numFmtId="0" fontId="199" fillId="25" borderId="219" xfId="0" applyFont="1" applyFill="1" applyBorder="1" applyAlignment="1">
      <alignment horizontal="left" vertical="center" wrapText="1"/>
    </xf>
    <xf numFmtId="0" fontId="199" fillId="25" borderId="219" xfId="0" applyFont="1" applyFill="1" applyBorder="1" applyAlignment="1">
      <alignment horizontal="left" vertical="center"/>
    </xf>
    <xf numFmtId="0" fontId="199" fillId="25" borderId="219" xfId="0" applyFont="1" applyFill="1" applyBorder="1" applyAlignment="1">
      <alignment horizontal="left" vertical="center" shrinkToFit="1"/>
    </xf>
    <xf numFmtId="0" fontId="200" fillId="25" borderId="219" xfId="0" applyFont="1" applyFill="1" applyBorder="1" applyAlignment="1">
      <alignment horizontal="left" vertical="center" shrinkToFit="1"/>
    </xf>
    <xf numFmtId="0" fontId="199" fillId="25" borderId="216" xfId="0" applyFont="1" applyFill="1" applyBorder="1" applyAlignment="1">
      <alignment horizontal="left" vertical="center" wrapText="1"/>
    </xf>
    <xf numFmtId="0" fontId="198" fillId="25" borderId="219" xfId="0" applyFont="1" applyFill="1" applyBorder="1" applyAlignment="1">
      <alignment horizontal="left" vertical="center" wrapText="1"/>
    </xf>
    <xf numFmtId="184" fontId="153" fillId="43" borderId="0" xfId="0" applyNumberFormat="1" applyFont="1" applyFill="1" applyAlignment="1">
      <alignment horizontal="center" vertical="center" wrapText="1"/>
    </xf>
    <xf numFmtId="0" fontId="149" fillId="25" borderId="0" xfId="0" applyFont="1" applyFill="1" applyAlignment="1">
      <alignment vertical="top" wrapText="1"/>
    </xf>
    <xf numFmtId="0" fontId="171" fillId="20" borderId="211" xfId="0" applyFont="1" applyFill="1" applyBorder="1" applyAlignment="1">
      <alignment horizontal="left" vertical="center"/>
    </xf>
    <xf numFmtId="0" fontId="76" fillId="20" borderId="193" xfId="0" applyFont="1" applyFill="1" applyBorder="1" applyAlignment="1">
      <alignment horizontal="left" vertical="center"/>
    </xf>
    <xf numFmtId="14" fontId="76" fillId="20" borderId="193" xfId="0" applyNumberFormat="1" applyFont="1" applyFill="1" applyBorder="1" applyAlignment="1">
      <alignment horizontal="left" vertical="center"/>
    </xf>
    <xf numFmtId="14" fontId="76" fillId="20" borderId="212" xfId="0" applyNumberFormat="1" applyFont="1" applyFill="1" applyBorder="1" applyAlignment="1">
      <alignment horizontal="left" vertical="center"/>
    </xf>
    <xf numFmtId="184" fontId="207" fillId="43" borderId="0" xfId="0" applyNumberFormat="1" applyFont="1" applyFill="1" applyAlignment="1">
      <alignment horizontal="center" vertical="center" wrapText="1"/>
    </xf>
    <xf numFmtId="0" fontId="140" fillId="20" borderId="0" xfId="0" applyFont="1" applyFill="1" applyAlignment="1">
      <alignment horizontal="center" vertical="center" wrapText="1"/>
    </xf>
    <xf numFmtId="14" fontId="37" fillId="20" borderId="148" xfId="17" applyNumberFormat="1" applyFont="1" applyFill="1" applyBorder="1" applyAlignment="1">
      <alignment horizontal="center" vertical="center" wrapText="1"/>
    </xf>
    <xf numFmtId="0" fontId="37" fillId="20" borderId="147" xfId="17" applyFont="1" applyFill="1" applyBorder="1" applyAlignment="1">
      <alignment horizontal="center" vertical="center" wrapText="1"/>
    </xf>
    <xf numFmtId="14" fontId="37" fillId="20" borderId="148" xfId="17" applyNumberFormat="1" applyFont="1" applyFill="1" applyBorder="1" applyAlignment="1">
      <alignment horizontal="center" vertical="center"/>
    </xf>
    <xf numFmtId="0" fontId="1" fillId="20" borderId="147" xfId="17" applyFill="1" applyBorder="1" applyAlignment="1">
      <alignment horizontal="center" vertical="center" wrapText="1"/>
    </xf>
    <xf numFmtId="14" fontId="1" fillId="20" borderId="148" xfId="17" applyNumberFormat="1" applyFill="1" applyBorder="1" applyAlignment="1">
      <alignment horizontal="center" vertical="center"/>
    </xf>
    <xf numFmtId="0" fontId="155" fillId="5" borderId="0" xfId="0" applyFont="1" applyFill="1">
      <alignment vertical="center"/>
    </xf>
    <xf numFmtId="185" fontId="140" fillId="0" borderId="0" xfId="0" applyNumberFormat="1" applyFont="1" applyAlignment="1">
      <alignment horizontal="left" vertical="center"/>
    </xf>
    <xf numFmtId="184" fontId="125" fillId="43" borderId="0" xfId="0" applyNumberFormat="1" applyFont="1" applyFill="1" applyAlignment="1">
      <alignment horizontal="center" vertical="center" wrapText="1"/>
    </xf>
    <xf numFmtId="177" fontId="136" fillId="25" borderId="0" xfId="0" applyNumberFormat="1" applyFont="1" applyFill="1" applyAlignment="1">
      <alignment horizontal="right" vertical="center" wrapText="1"/>
    </xf>
    <xf numFmtId="184" fontId="133" fillId="25" borderId="220" xfId="0" applyNumberFormat="1" applyFont="1" applyFill="1" applyBorder="1" applyAlignment="1">
      <alignment vertical="center" wrapText="1"/>
    </xf>
    <xf numFmtId="0" fontId="209" fillId="30" borderId="225" xfId="0" applyFont="1" applyFill="1" applyBorder="1" applyAlignment="1">
      <alignment horizontal="left" vertical="center"/>
    </xf>
    <xf numFmtId="3" fontId="202" fillId="30" borderId="0" xfId="0" applyNumberFormat="1" applyFont="1" applyFill="1" applyAlignment="1">
      <alignment vertical="center" wrapText="1"/>
    </xf>
    <xf numFmtId="184" fontId="203" fillId="30" borderId="0" xfId="0" applyNumberFormat="1" applyFont="1" applyFill="1" applyAlignment="1">
      <alignment vertical="center" wrapText="1"/>
    </xf>
    <xf numFmtId="177" fontId="204" fillId="30" borderId="0" xfId="0" applyNumberFormat="1" applyFont="1" applyFill="1">
      <alignment vertical="center"/>
    </xf>
    <xf numFmtId="184" fontId="205" fillId="30" borderId="0" xfId="0" applyNumberFormat="1" applyFont="1" applyFill="1" applyAlignment="1">
      <alignment horizontal="center" vertical="center" wrapText="1"/>
    </xf>
    <xf numFmtId="184" fontId="125" fillId="30" borderId="226" xfId="0" applyNumberFormat="1" applyFont="1" applyFill="1" applyBorder="1" applyAlignment="1">
      <alignment vertical="center" wrapText="1"/>
    </xf>
    <xf numFmtId="0" fontId="201" fillId="25" borderId="219" xfId="0" applyFont="1" applyFill="1" applyBorder="1" applyAlignment="1">
      <alignment horizontal="left" vertical="center" shrinkToFit="1"/>
    </xf>
    <xf numFmtId="177" fontId="190" fillId="25" borderId="222" xfId="0" applyNumberFormat="1" applyFont="1" applyFill="1" applyBorder="1">
      <alignment vertical="center"/>
    </xf>
    <xf numFmtId="184" fontId="133" fillId="25" borderId="223" xfId="0" applyNumberFormat="1" applyFont="1" applyFill="1" applyBorder="1" applyAlignment="1">
      <alignment vertical="center" wrapText="1"/>
    </xf>
    <xf numFmtId="184" fontId="133" fillId="25" borderId="218" xfId="0" applyNumberFormat="1" applyFont="1" applyFill="1" applyBorder="1" applyAlignment="1">
      <alignment vertical="center" wrapText="1"/>
    </xf>
    <xf numFmtId="0" fontId="200" fillId="25" borderId="219" xfId="0" applyFont="1" applyFill="1" applyBorder="1" applyAlignment="1">
      <alignment horizontal="left" vertical="center" wrapText="1"/>
    </xf>
    <xf numFmtId="0" fontId="210" fillId="25" borderId="219" xfId="0" applyFont="1" applyFill="1" applyBorder="1" applyAlignment="1">
      <alignment horizontal="left" vertical="center" shrinkToFit="1"/>
    </xf>
    <xf numFmtId="0" fontId="211" fillId="25" borderId="221" xfId="0" applyFont="1" applyFill="1" applyBorder="1" applyAlignment="1">
      <alignment horizontal="left" vertical="center"/>
    </xf>
    <xf numFmtId="0" fontId="156" fillId="0" borderId="0" xfId="17" applyFont="1" applyAlignment="1">
      <alignment horizontal="left" vertical="center"/>
    </xf>
    <xf numFmtId="0" fontId="0" fillId="39" borderId="0" xfId="0" applyFill="1">
      <alignment vertical="center"/>
    </xf>
    <xf numFmtId="0" fontId="188" fillId="39" borderId="0" xfId="0" applyFont="1" applyFill="1">
      <alignment vertical="center"/>
    </xf>
    <xf numFmtId="0" fontId="189" fillId="39" borderId="0" xfId="0" applyFont="1" applyFill="1">
      <alignment vertical="center"/>
    </xf>
    <xf numFmtId="0" fontId="181" fillId="39" borderId="0" xfId="0" applyFont="1" applyFill="1">
      <alignment vertical="center"/>
    </xf>
    <xf numFmtId="0" fontId="182" fillId="39" borderId="0" xfId="1" applyFont="1" applyFill="1" applyAlignment="1" applyProtection="1">
      <alignment vertical="center"/>
    </xf>
    <xf numFmtId="0" fontId="171" fillId="20" borderId="230" xfId="0" applyFont="1" applyFill="1" applyBorder="1" applyAlignment="1">
      <alignment horizontal="left" vertical="center"/>
    </xf>
    <xf numFmtId="14" fontId="76" fillId="20" borderId="231" xfId="0" applyNumberFormat="1" applyFont="1" applyFill="1" applyBorder="1" applyAlignment="1">
      <alignment horizontal="left" vertical="center"/>
    </xf>
    <xf numFmtId="0" fontId="6" fillId="0" borderId="0" xfId="4"/>
    <xf numFmtId="0" fontId="218" fillId="0" borderId="215" xfId="1" applyFont="1" applyFill="1" applyBorder="1" applyAlignment="1" applyProtection="1">
      <alignment vertical="top" wrapText="1"/>
    </xf>
    <xf numFmtId="177" fontId="1" fillId="20" borderId="232" xfId="2" applyNumberFormat="1" applyFont="1" applyFill="1" applyBorder="1" applyAlignment="1">
      <alignment horizontal="center" vertical="center" wrapText="1"/>
    </xf>
    <xf numFmtId="0" fontId="23" fillId="20" borderId="233" xfId="2" applyFont="1" applyFill="1" applyBorder="1" applyAlignment="1">
      <alignment horizontal="left" vertical="center"/>
    </xf>
    <xf numFmtId="0" fontId="23" fillId="20" borderId="8" xfId="2" applyFont="1" applyFill="1" applyBorder="1" applyAlignment="1">
      <alignment horizontal="left" vertical="center"/>
    </xf>
    <xf numFmtId="177" fontId="163" fillId="20" borderId="8" xfId="2" applyNumberFormat="1" applyFont="1" applyFill="1" applyBorder="1" applyAlignment="1">
      <alignment horizontal="center" vertical="center" shrinkToFit="1"/>
    </xf>
    <xf numFmtId="177" fontId="164" fillId="20" borderId="8" xfId="2" applyNumberFormat="1" applyFont="1" applyFill="1" applyBorder="1" applyAlignment="1">
      <alignment horizontal="center" vertical="center" wrapText="1"/>
    </xf>
    <xf numFmtId="0" fontId="23" fillId="0" borderId="8" xfId="2" applyFont="1" applyBorder="1" applyAlignment="1">
      <alignment horizontal="left" vertical="center"/>
    </xf>
    <xf numFmtId="0" fontId="23" fillId="5" borderId="8" xfId="2" applyFont="1" applyFill="1" applyBorder="1" applyAlignment="1">
      <alignment horizontal="left" vertical="center"/>
    </xf>
    <xf numFmtId="0" fontId="23" fillId="20" borderId="17" xfId="2" applyFont="1" applyFill="1" applyBorder="1" applyAlignment="1">
      <alignment horizontal="left" vertical="center"/>
    </xf>
    <xf numFmtId="177" fontId="12" fillId="20" borderId="53" xfId="2" applyNumberFormat="1" applyFont="1" applyFill="1" applyBorder="1" applyAlignment="1">
      <alignment horizontal="center" vertical="center" shrinkToFit="1"/>
    </xf>
    <xf numFmtId="177" fontId="23" fillId="22" borderId="53" xfId="2" applyNumberFormat="1" applyFont="1" applyFill="1" applyBorder="1" applyAlignment="1">
      <alignment horizontal="center" vertical="center" shrinkToFit="1"/>
    </xf>
    <xf numFmtId="0" fontId="219" fillId="20" borderId="235" xfId="2" applyFont="1" applyFill="1" applyBorder="1" applyAlignment="1">
      <alignment horizontal="center" vertical="center"/>
    </xf>
    <xf numFmtId="177" fontId="219" fillId="20" borderId="235" xfId="2" applyNumberFormat="1" applyFont="1" applyFill="1" applyBorder="1" applyAlignment="1">
      <alignment horizontal="center" vertical="center" shrinkToFit="1"/>
    </xf>
    <xf numFmtId="0" fontId="220" fillId="0" borderId="235" xfId="0" applyFont="1" applyBorder="1" applyAlignment="1">
      <alignment horizontal="center" vertical="center" wrapText="1"/>
    </xf>
    <xf numFmtId="177" fontId="13" fillId="20" borderId="235" xfId="2" applyNumberFormat="1" applyFont="1" applyFill="1" applyBorder="1" applyAlignment="1">
      <alignment horizontal="center" vertical="center" wrapText="1"/>
    </xf>
    <xf numFmtId="0" fontId="219" fillId="20" borderId="10" xfId="2" applyFont="1" applyFill="1" applyBorder="1" applyAlignment="1">
      <alignment horizontal="center" vertical="center"/>
    </xf>
    <xf numFmtId="177" fontId="219" fillId="20" borderId="10" xfId="2" applyNumberFormat="1" applyFont="1" applyFill="1" applyBorder="1" applyAlignment="1">
      <alignment horizontal="center" vertical="center" shrinkToFit="1"/>
    </xf>
    <xf numFmtId="177" fontId="10" fillId="20" borderId="10" xfId="2" applyNumberFormat="1" applyFont="1" applyFill="1" applyBorder="1" applyAlignment="1">
      <alignment horizontal="center" vertical="center" wrapText="1"/>
    </xf>
    <xf numFmtId="177" fontId="23" fillId="20" borderId="234" xfId="2" applyNumberFormat="1" applyFont="1" applyFill="1" applyBorder="1" applyAlignment="1">
      <alignment horizontal="center" vertical="center" shrinkToFit="1"/>
    </xf>
    <xf numFmtId="177" fontId="1" fillId="20" borderId="234" xfId="2" applyNumberFormat="1" applyFont="1" applyFill="1" applyBorder="1" applyAlignment="1">
      <alignment horizontal="center" vertical="center" wrapText="1"/>
    </xf>
    <xf numFmtId="0" fontId="23" fillId="20" borderId="234" xfId="2" applyFont="1" applyFill="1" applyBorder="1" applyAlignment="1">
      <alignment horizontal="center" vertical="center" wrapText="1"/>
    </xf>
    <xf numFmtId="0" fontId="6" fillId="0" borderId="234" xfId="2" applyBorder="1">
      <alignment vertical="center"/>
    </xf>
    <xf numFmtId="0" fontId="6" fillId="0" borderId="234" xfId="2" applyBorder="1" applyAlignment="1">
      <alignment horizontal="center" vertical="center"/>
    </xf>
    <xf numFmtId="0" fontId="24" fillId="24" borderId="7" xfId="2" applyFont="1" applyFill="1" applyBorder="1" applyAlignment="1">
      <alignment horizontal="center" vertical="top" wrapText="1"/>
    </xf>
    <xf numFmtId="177" fontId="1" fillId="24" borderId="38" xfId="2" applyNumberFormat="1" applyFont="1" applyFill="1" applyBorder="1" applyAlignment="1">
      <alignment horizontal="center" vertical="center" wrapText="1"/>
    </xf>
    <xf numFmtId="0" fontId="24" fillId="24" borderId="7" xfId="2" applyFont="1" applyFill="1" applyBorder="1" applyAlignment="1">
      <alignment horizontal="center" vertical="center" wrapText="1"/>
    </xf>
    <xf numFmtId="0" fontId="8" fillId="0" borderId="27" xfId="1" applyBorder="1" applyAlignment="1" applyProtection="1">
      <alignment vertical="center"/>
    </xf>
    <xf numFmtId="0" fontId="108" fillId="0" borderId="202" xfId="2" applyFont="1" applyBorder="1" applyAlignment="1">
      <alignment horizontal="left" vertical="top" wrapText="1"/>
    </xf>
    <xf numFmtId="14" fontId="191" fillId="20" borderId="148" xfId="0" applyNumberFormat="1" applyFont="1" applyFill="1" applyBorder="1" applyAlignment="1">
      <alignment horizontal="center" vertical="center"/>
    </xf>
    <xf numFmtId="0" fontId="76" fillId="20" borderId="0" xfId="0" applyFont="1" applyFill="1" applyAlignment="1">
      <alignment horizontal="center" vertical="center"/>
    </xf>
    <xf numFmtId="0" fontId="119" fillId="20" borderId="0" xfId="0" applyFont="1" applyFill="1" applyAlignment="1">
      <alignment vertical="center" wrapText="1"/>
    </xf>
    <xf numFmtId="185" fontId="140" fillId="0" borderId="0" xfId="0" applyNumberFormat="1" applyFont="1">
      <alignment vertical="center"/>
    </xf>
    <xf numFmtId="0" fontId="222" fillId="25" borderId="227" xfId="0" applyFont="1" applyFill="1" applyBorder="1" applyAlignment="1">
      <alignment vertical="center" wrapText="1"/>
    </xf>
    <xf numFmtId="177" fontId="221" fillId="25" borderId="228" xfId="0" applyNumberFormat="1" applyFont="1" applyFill="1" applyBorder="1" applyAlignment="1">
      <alignment vertical="center" wrapText="1"/>
    </xf>
    <xf numFmtId="184" fontId="221" fillId="25" borderId="228" xfId="0" applyNumberFormat="1" applyFont="1" applyFill="1" applyBorder="1" applyAlignment="1">
      <alignment vertical="center" wrapText="1"/>
    </xf>
    <xf numFmtId="3" fontId="221" fillId="25" borderId="228" xfId="0" applyNumberFormat="1" applyFont="1" applyFill="1" applyBorder="1" applyAlignment="1">
      <alignment vertical="center" wrapText="1"/>
    </xf>
    <xf numFmtId="184" fontId="221" fillId="25" borderId="229" xfId="0" applyNumberFormat="1" applyFont="1" applyFill="1" applyBorder="1" applyAlignment="1">
      <alignment vertical="center" wrapText="1"/>
    </xf>
    <xf numFmtId="0" fontId="8" fillId="0" borderId="194" xfId="1" applyBorder="1" applyAlignment="1" applyProtection="1">
      <alignment vertical="center"/>
    </xf>
    <xf numFmtId="0" fontId="224" fillId="22" borderId="0" xfId="0" applyFont="1" applyFill="1" applyAlignment="1">
      <alignment horizontal="center" vertical="center" wrapText="1"/>
    </xf>
    <xf numFmtId="0" fontId="228" fillId="0" borderId="0" xfId="0" applyFont="1" applyAlignment="1">
      <alignment vertical="top" wrapText="1"/>
    </xf>
    <xf numFmtId="0" fontId="118" fillId="20" borderId="0" xfId="0" applyFont="1" applyFill="1" applyAlignment="1">
      <alignment horizontal="center" vertical="center"/>
    </xf>
    <xf numFmtId="0" fontId="103" fillId="45" borderId="131" xfId="0" applyFont="1" applyFill="1" applyBorder="1" applyAlignment="1">
      <alignment horizontal="center" vertical="center" wrapText="1"/>
    </xf>
    <xf numFmtId="184" fontId="125" fillId="46" borderId="228" xfId="0" applyNumberFormat="1" applyFont="1" applyFill="1" applyBorder="1" applyAlignment="1">
      <alignment horizontal="center" vertical="center" wrapText="1"/>
    </xf>
    <xf numFmtId="0" fontId="6" fillId="0" borderId="0" xfId="4" applyAlignment="1">
      <alignment vertical="center"/>
    </xf>
    <xf numFmtId="0" fontId="17" fillId="5" borderId="0" xfId="4" applyFont="1" applyFill="1"/>
    <xf numFmtId="185" fontId="181" fillId="0" borderId="0" xfId="0" applyNumberFormat="1" applyFont="1">
      <alignment vertical="center"/>
    </xf>
    <xf numFmtId="0" fontId="8" fillId="0" borderId="238" xfId="1" applyBorder="1" applyAlignment="1" applyProtection="1">
      <alignment horizontal="left" vertical="center"/>
    </xf>
    <xf numFmtId="0" fontId="233" fillId="0" borderId="209" xfId="1" applyFont="1" applyFill="1" applyBorder="1" applyAlignment="1" applyProtection="1">
      <alignment vertical="top" wrapText="1"/>
    </xf>
    <xf numFmtId="0" fontId="174" fillId="3" borderId="9" xfId="2" applyFont="1" applyFill="1" applyBorder="1" applyAlignment="1">
      <alignment horizontal="center" vertical="center" wrapText="1"/>
    </xf>
    <xf numFmtId="0" fontId="167" fillId="34" borderId="237" xfId="1" applyFont="1" applyFill="1" applyBorder="1" applyAlignment="1" applyProtection="1">
      <alignment horizontal="center" vertical="center" wrapText="1"/>
    </xf>
    <xf numFmtId="0" fontId="142" fillId="20" borderId="0" xfId="1" applyFont="1" applyFill="1" applyAlignment="1" applyProtection="1">
      <alignment horizontal="center" vertical="center" wrapText="1"/>
    </xf>
    <xf numFmtId="0" fontId="84" fillId="0" borderId="0" xfId="0" applyFont="1" applyAlignment="1">
      <alignment horizontal="left" vertical="center" wrapText="1"/>
    </xf>
    <xf numFmtId="0" fontId="88" fillId="0" borderId="0" xfId="0" applyFont="1" applyAlignment="1">
      <alignment horizontal="left" vertical="center" wrapText="1"/>
    </xf>
    <xf numFmtId="0" fontId="87" fillId="0" borderId="0" xfId="0" applyFont="1" applyAlignment="1">
      <alignment horizontal="left" vertical="center" wrapText="1"/>
    </xf>
    <xf numFmtId="0" fontId="88" fillId="0" borderId="0" xfId="0" applyFont="1" applyAlignment="1">
      <alignment horizontal="left" vertical="top" wrapText="1"/>
    </xf>
    <xf numFmtId="0" fontId="84" fillId="0" borderId="0" xfId="0" applyFont="1" applyAlignment="1">
      <alignment horizontal="left" vertical="top" wrapText="1"/>
    </xf>
    <xf numFmtId="0" fontId="85" fillId="0" borderId="0" xfId="0" applyFont="1" applyAlignment="1">
      <alignment horizontal="left" vertical="center" wrapText="1"/>
    </xf>
    <xf numFmtId="0" fontId="6" fillId="0" borderId="68" xfId="0" applyFont="1" applyBorder="1" applyAlignment="1">
      <alignment horizontal="left" vertical="center"/>
    </xf>
    <xf numFmtId="0" fontId="6" fillId="0" borderId="0" xfId="0" applyFont="1" applyAlignment="1">
      <alignment horizontal="left" vertical="center"/>
    </xf>
    <xf numFmtId="0" fontId="6" fillId="0" borderId="70" xfId="0" applyFont="1" applyBorder="1" applyAlignment="1">
      <alignment horizontal="left" vertical="center"/>
    </xf>
    <xf numFmtId="0" fontId="154" fillId="5" borderId="0" xfId="0" applyFont="1" applyFill="1" applyAlignment="1">
      <alignment horizontal="left" vertical="center" wrapText="1"/>
    </xf>
    <xf numFmtId="0" fontId="154" fillId="5" borderId="70" xfId="0" applyFont="1" applyFill="1" applyBorder="1" applyAlignment="1">
      <alignment horizontal="left" vertical="center" wrapText="1"/>
    </xf>
    <xf numFmtId="0" fontId="154" fillId="5" borderId="0" xfId="0" applyFont="1" applyFill="1" applyAlignment="1">
      <alignment horizontal="left" vertical="center"/>
    </xf>
    <xf numFmtId="0" fontId="154" fillId="5" borderId="0" xfId="0" applyFont="1" applyFill="1" applyAlignment="1">
      <alignment horizontal="left" vertical="top" wrapText="1"/>
    </xf>
    <xf numFmtId="0" fontId="8" fillId="0" borderId="0" xfId="1" applyAlignment="1" applyProtection="1">
      <alignment horizontal="center" vertical="center" wrapText="1"/>
    </xf>
    <xf numFmtId="0" fontId="157" fillId="39" borderId="0" xfId="0" applyFont="1" applyFill="1" applyAlignment="1">
      <alignment horizontal="left" vertical="top" wrapText="1"/>
    </xf>
    <xf numFmtId="0" fontId="208" fillId="39" borderId="0" xfId="0" applyFont="1" applyFill="1" applyAlignment="1">
      <alignment horizontal="center" vertical="center" wrapText="1"/>
    </xf>
    <xf numFmtId="0" fontId="217" fillId="39" borderId="0" xfId="0" applyFont="1" applyFill="1" applyAlignment="1">
      <alignment horizontal="center" vertical="center" wrapText="1"/>
    </xf>
    <xf numFmtId="0" fontId="0" fillId="39" borderId="0" xfId="0" applyFill="1" applyAlignment="1">
      <alignment horizontal="center" vertical="center"/>
    </xf>
    <xf numFmtId="0" fontId="10" fillId="6" borderId="144" xfId="17" applyFont="1" applyFill="1" applyBorder="1" applyAlignment="1">
      <alignment horizontal="left" vertical="center" wrapText="1"/>
    </xf>
    <xf numFmtId="0" fontId="10" fillId="6" borderId="141" xfId="17" applyFont="1" applyFill="1" applyBorder="1" applyAlignment="1">
      <alignment horizontal="left" vertical="center" wrapText="1"/>
    </xf>
    <xf numFmtId="0" fontId="10" fillId="6" borderId="145" xfId="17" applyFont="1" applyFill="1" applyBorder="1" applyAlignment="1">
      <alignment horizontal="left" vertical="center" wrapText="1"/>
    </xf>
    <xf numFmtId="0" fontId="37" fillId="20" borderId="179" xfId="17" applyFont="1" applyFill="1" applyBorder="1" applyAlignment="1">
      <alignment horizontal="left" vertical="top" wrapText="1"/>
    </xf>
    <xf numFmtId="0" fontId="37" fillId="20" borderId="180" xfId="17" applyFont="1" applyFill="1" applyBorder="1" applyAlignment="1">
      <alignment horizontal="left" vertical="top" wrapText="1"/>
    </xf>
    <xf numFmtId="0" fontId="37" fillId="20" borderId="181" xfId="17" applyFont="1" applyFill="1" applyBorder="1" applyAlignment="1">
      <alignment horizontal="left" vertical="top" wrapText="1"/>
    </xf>
    <xf numFmtId="0" fontId="50" fillId="0" borderId="48" xfId="17" applyFont="1" applyBorder="1" applyAlignment="1">
      <alignment horizontal="center" vertical="center"/>
    </xf>
    <xf numFmtId="0" fontId="50" fillId="0" borderId="49" xfId="17" applyFont="1" applyBorder="1" applyAlignment="1">
      <alignment horizontal="center" vertical="center"/>
    </xf>
    <xf numFmtId="0" fontId="50" fillId="0" borderId="50" xfId="17" applyFont="1" applyBorder="1" applyAlignment="1">
      <alignment horizontal="center" vertical="center"/>
    </xf>
    <xf numFmtId="0" fontId="1" fillId="0" borderId="76" xfId="17" applyBorder="1" applyAlignment="1">
      <alignment horizontal="center" vertical="center"/>
    </xf>
    <xf numFmtId="0" fontId="1" fillId="0" borderId="77" xfId="17" applyBorder="1" applyAlignment="1">
      <alignment horizontal="center" vertical="center"/>
    </xf>
    <xf numFmtId="0" fontId="1" fillId="0" borderId="78" xfId="17" applyBorder="1" applyAlignment="1">
      <alignment horizontal="center" vertical="center"/>
    </xf>
    <xf numFmtId="0" fontId="38" fillId="0" borderId="79" xfId="17" applyFont="1" applyBorder="1" applyAlignment="1">
      <alignment horizontal="center" vertical="center" wrapText="1"/>
    </xf>
    <xf numFmtId="0" fontId="38" fillId="0" borderId="44" xfId="17" applyFont="1" applyBorder="1" applyAlignment="1">
      <alignment horizontal="center" vertical="center" wrapText="1"/>
    </xf>
    <xf numFmtId="0" fontId="34" fillId="18" borderId="0" xfId="17" applyFont="1" applyFill="1" applyAlignment="1">
      <alignment horizontal="center" vertical="center"/>
    </xf>
    <xf numFmtId="179" fontId="11" fillId="0" borderId="80" xfId="17" applyNumberFormat="1" applyFont="1" applyBorder="1" applyAlignment="1">
      <alignment horizontal="center" vertical="center" shrinkToFit="1"/>
    </xf>
    <xf numFmtId="179" fontId="11" fillId="0" borderId="81" xfId="17" applyNumberFormat="1" applyFont="1" applyBorder="1" applyAlignment="1">
      <alignment horizontal="center" vertical="center" shrinkToFit="1"/>
    </xf>
    <xf numFmtId="0" fontId="48" fillId="0" borderId="82" xfId="17" applyFont="1" applyBorder="1" applyAlignment="1">
      <alignment horizontal="center" vertical="center"/>
    </xf>
    <xf numFmtId="0" fontId="48" fillId="0" borderId="83" xfId="17" applyFont="1" applyBorder="1" applyAlignment="1">
      <alignment horizontal="center" vertical="center"/>
    </xf>
    <xf numFmtId="0" fontId="37" fillId="11" borderId="84" xfId="18" applyFont="1" applyFill="1" applyBorder="1" applyAlignment="1">
      <alignment horizontal="center" vertical="center"/>
    </xf>
    <xf numFmtId="0" fontId="37" fillId="11" borderId="85" xfId="18" applyFont="1" applyFill="1" applyBorder="1" applyAlignment="1">
      <alignment horizontal="center" vertical="center"/>
    </xf>
    <xf numFmtId="0" fontId="12" fillId="0" borderId="132" xfId="17" applyFont="1" applyBorder="1" applyAlignment="1">
      <alignment horizontal="center" vertical="center" wrapText="1"/>
    </xf>
    <xf numFmtId="0" fontId="12" fillId="0" borderId="133" xfId="17" applyFont="1" applyBorder="1" applyAlignment="1">
      <alignment horizontal="center" vertical="center" wrapText="1"/>
    </xf>
    <xf numFmtId="0" fontId="12" fillId="0" borderId="134" xfId="17" applyFont="1" applyBorder="1" applyAlignment="1">
      <alignment horizontal="center" vertical="center" wrapText="1"/>
    </xf>
    <xf numFmtId="0" fontId="55" fillId="0" borderId="136" xfId="17" applyFont="1" applyBorder="1" applyAlignment="1">
      <alignment horizontal="center" vertical="center"/>
    </xf>
    <xf numFmtId="0" fontId="55" fillId="0" borderId="137" xfId="17" applyFont="1" applyBorder="1" applyAlignment="1">
      <alignment horizontal="center" vertical="center"/>
    </xf>
    <xf numFmtId="0" fontId="55" fillId="0" borderId="138" xfId="17" applyFont="1" applyBorder="1" applyAlignment="1">
      <alignment horizontal="center" vertical="center"/>
    </xf>
    <xf numFmtId="0" fontId="160" fillId="20" borderId="179" xfId="17" applyFont="1" applyFill="1" applyBorder="1" applyAlignment="1">
      <alignment horizontal="left" vertical="top" wrapText="1"/>
    </xf>
    <xf numFmtId="0" fontId="160" fillId="20" borderId="180" xfId="17" applyFont="1" applyFill="1" applyBorder="1" applyAlignment="1">
      <alignment horizontal="left" vertical="top" wrapText="1"/>
    </xf>
    <xf numFmtId="0" fontId="160" fillId="20" borderId="181" xfId="17" applyFont="1" applyFill="1" applyBorder="1" applyAlignment="1">
      <alignment horizontal="left" vertical="top" wrapText="1"/>
    </xf>
    <xf numFmtId="0" fontId="37" fillId="20" borderId="236" xfId="17" applyFont="1" applyFill="1" applyBorder="1" applyAlignment="1">
      <alignment horizontal="left" vertical="top" wrapText="1"/>
    </xf>
    <xf numFmtId="0" fontId="37" fillId="20" borderId="147" xfId="17" applyFont="1" applyFill="1" applyBorder="1" applyAlignment="1">
      <alignment horizontal="left" vertical="top" wrapText="1"/>
    </xf>
    <xf numFmtId="0" fontId="13" fillId="20" borderId="179" xfId="2" applyFont="1" applyFill="1" applyBorder="1" applyAlignment="1">
      <alignment horizontal="left" vertical="top" wrapText="1"/>
    </xf>
    <xf numFmtId="0" fontId="13" fillId="20" borderId="180" xfId="2" applyFont="1" applyFill="1" applyBorder="1" applyAlignment="1">
      <alignment horizontal="left" vertical="top" wrapText="1"/>
    </xf>
    <xf numFmtId="0" fontId="13" fillId="20" borderId="181" xfId="2" applyFont="1" applyFill="1" applyBorder="1" applyAlignment="1">
      <alignment horizontal="left" vertical="top" wrapText="1"/>
    </xf>
    <xf numFmtId="0" fontId="60" fillId="13" borderId="58" xfId="17" applyFont="1" applyFill="1" applyBorder="1" applyAlignment="1">
      <alignment horizontal="right" vertical="center" wrapText="1"/>
    </xf>
    <xf numFmtId="0" fontId="61" fillId="13" borderId="58" xfId="0" applyFont="1" applyFill="1" applyBorder="1" applyAlignment="1">
      <alignment horizontal="right" vertical="center"/>
    </xf>
    <xf numFmtId="0" fontId="0" fillId="13" borderId="58" xfId="0" applyFill="1" applyBorder="1" applyAlignment="1">
      <alignment horizontal="right" vertical="center"/>
    </xf>
    <xf numFmtId="180" fontId="60" fillId="13" borderId="58" xfId="17" applyNumberFormat="1" applyFont="1" applyFill="1" applyBorder="1" applyAlignment="1">
      <alignment horizontal="center" vertical="center" wrapText="1"/>
    </xf>
    <xf numFmtId="180" fontId="0" fillId="13" borderId="58" xfId="0" applyNumberFormat="1" applyFill="1" applyBorder="1" applyAlignment="1">
      <alignment horizontal="center" vertical="center" wrapText="1"/>
    </xf>
    <xf numFmtId="0" fontId="62" fillId="14" borderId="59" xfId="17" applyFont="1" applyFill="1" applyBorder="1" applyAlignment="1">
      <alignment horizontal="center" vertical="center" wrapText="1"/>
    </xf>
    <xf numFmtId="0" fontId="63" fillId="14" borderId="59" xfId="0" applyFont="1" applyFill="1" applyBorder="1" applyAlignment="1">
      <alignment horizontal="center" vertical="center"/>
    </xf>
    <xf numFmtId="0" fontId="62" fillId="10" borderId="59" xfId="0" applyFont="1" applyFill="1" applyBorder="1" applyAlignment="1">
      <alignment horizontal="center" vertical="center"/>
    </xf>
    <xf numFmtId="0" fontId="65" fillId="10" borderId="59" xfId="0" applyFont="1" applyFill="1" applyBorder="1" applyAlignment="1">
      <alignment horizontal="center" vertical="center"/>
    </xf>
    <xf numFmtId="0" fontId="67" fillId="19" borderId="118" xfId="16" applyFont="1" applyFill="1" applyBorder="1" applyAlignment="1">
      <alignment horizontal="center" vertical="center"/>
    </xf>
    <xf numFmtId="0" fontId="67" fillId="19" borderId="123" xfId="16" applyFont="1" applyFill="1" applyBorder="1" applyAlignment="1">
      <alignment horizontal="center" vertical="center"/>
    </xf>
    <xf numFmtId="0" fontId="67" fillId="19" borderId="125" xfId="16" applyFont="1" applyFill="1" applyBorder="1" applyAlignment="1">
      <alignment horizontal="center" vertical="center"/>
    </xf>
    <xf numFmtId="0" fontId="68" fillId="2" borderId="119" xfId="16" applyFont="1" applyFill="1" applyBorder="1" applyAlignment="1">
      <alignment vertical="center" wrapText="1"/>
    </xf>
    <xf numFmtId="0" fontId="68" fillId="2" borderId="120" xfId="16" applyFont="1" applyFill="1" applyBorder="1" applyAlignment="1">
      <alignment vertical="center" wrapText="1"/>
    </xf>
    <xf numFmtId="0" fontId="68" fillId="2" borderId="121" xfId="16" applyFont="1" applyFill="1" applyBorder="1" applyAlignment="1">
      <alignment vertical="center" wrapText="1"/>
    </xf>
    <xf numFmtId="0" fontId="68" fillId="2" borderId="100" xfId="16" applyFont="1" applyFill="1" applyBorder="1" applyAlignment="1">
      <alignment vertical="center" wrapText="1"/>
    </xf>
    <xf numFmtId="0" fontId="68" fillId="2" borderId="0" xfId="16" applyFont="1" applyFill="1" applyAlignment="1">
      <alignment vertical="center" wrapText="1"/>
    </xf>
    <xf numFmtId="0" fontId="68" fillId="2" borderId="101" xfId="16" applyFont="1" applyFill="1" applyBorder="1" applyAlignment="1">
      <alignment vertical="center" wrapText="1"/>
    </xf>
    <xf numFmtId="0" fontId="68" fillId="2" borderId="126" xfId="16" applyFont="1" applyFill="1" applyBorder="1" applyAlignment="1">
      <alignment vertical="center" wrapText="1"/>
    </xf>
    <xf numFmtId="0" fontId="68" fillId="2" borderId="127" xfId="16" applyFont="1" applyFill="1" applyBorder="1" applyAlignment="1">
      <alignment vertical="center" wrapText="1"/>
    </xf>
    <xf numFmtId="0" fontId="68" fillId="2" borderId="128" xfId="16" applyFont="1" applyFill="1" applyBorder="1" applyAlignment="1">
      <alignment vertical="center" wrapText="1"/>
    </xf>
    <xf numFmtId="0" fontId="68" fillId="2" borderId="119" xfId="16" applyFont="1" applyFill="1" applyBorder="1" applyAlignment="1">
      <alignment horizontal="left" vertical="center" wrapText="1"/>
    </xf>
    <xf numFmtId="0" fontId="68" fillId="2" borderId="120" xfId="16" applyFont="1" applyFill="1" applyBorder="1" applyAlignment="1">
      <alignment horizontal="left" vertical="center" wrapText="1"/>
    </xf>
    <xf numFmtId="0" fontId="68" fillId="2" borderId="122" xfId="16" applyFont="1" applyFill="1" applyBorder="1" applyAlignment="1">
      <alignment horizontal="left" vertical="center" wrapText="1"/>
    </xf>
    <xf numFmtId="0" fontId="68" fillId="2" borderId="100" xfId="16" applyFont="1" applyFill="1" applyBorder="1" applyAlignment="1">
      <alignment horizontal="left" vertical="center" wrapText="1"/>
    </xf>
    <xf numFmtId="0" fontId="68" fillId="2" borderId="0" xfId="16" applyFont="1" applyFill="1" applyAlignment="1">
      <alignment horizontal="left" vertical="center" wrapText="1"/>
    </xf>
    <xf numFmtId="0" fontId="68" fillId="2" borderId="124" xfId="16" applyFont="1" applyFill="1" applyBorder="1" applyAlignment="1">
      <alignment horizontal="left" vertical="center" wrapText="1"/>
    </xf>
    <xf numFmtId="0" fontId="68" fillId="2" borderId="126" xfId="16" applyFont="1" applyFill="1" applyBorder="1" applyAlignment="1">
      <alignment horizontal="left" vertical="center" wrapText="1"/>
    </xf>
    <xf numFmtId="0" fontId="68" fillId="2" borderId="127" xfId="16" applyFont="1" applyFill="1" applyBorder="1" applyAlignment="1">
      <alignment horizontal="left" vertical="center" wrapText="1"/>
    </xf>
    <xf numFmtId="0" fontId="68" fillId="2" borderId="129" xfId="16" applyFont="1" applyFill="1" applyBorder="1" applyAlignment="1">
      <alignment horizontal="left" vertical="center" wrapText="1"/>
    </xf>
    <xf numFmtId="0" fontId="7" fillId="5" borderId="36" xfId="17" applyFont="1" applyFill="1" applyBorder="1" applyAlignment="1">
      <alignment horizontal="center" vertical="center" wrapText="1"/>
    </xf>
    <xf numFmtId="0" fontId="60" fillId="29" borderId="72" xfId="17" applyFont="1" applyFill="1" applyBorder="1" applyAlignment="1">
      <alignment horizontal="center" vertical="center" wrapText="1"/>
    </xf>
    <xf numFmtId="0" fontId="58" fillId="17" borderId="72" xfId="17" applyFont="1" applyFill="1" applyBorder="1" applyAlignment="1">
      <alignment horizontal="center" vertical="center" wrapText="1"/>
    </xf>
    <xf numFmtId="0" fontId="0" fillId="17" borderId="72" xfId="0" applyFill="1" applyBorder="1" applyAlignment="1">
      <alignment horizontal="center" vertical="center" wrapText="1"/>
    </xf>
    <xf numFmtId="0" fontId="68" fillId="3" borderId="73" xfId="17" applyFont="1" applyFill="1" applyBorder="1" applyAlignment="1">
      <alignment horizontal="center" vertical="center" wrapText="1"/>
    </xf>
    <xf numFmtId="0" fontId="68" fillId="3" borderId="74" xfId="17" applyFont="1" applyFill="1" applyBorder="1" applyAlignment="1">
      <alignment horizontal="center" vertical="center" wrapText="1"/>
    </xf>
    <xf numFmtId="0" fontId="68" fillId="3" borderId="75" xfId="17" applyFont="1" applyFill="1" applyBorder="1" applyAlignment="1">
      <alignment horizontal="center" vertical="center" wrapText="1"/>
    </xf>
    <xf numFmtId="180" fontId="60" fillId="3" borderId="73" xfId="17" applyNumberFormat="1" applyFont="1" applyFill="1" applyBorder="1" applyAlignment="1">
      <alignment horizontal="center" vertical="center" wrapText="1"/>
    </xf>
    <xf numFmtId="180" fontId="60" fillId="3" borderId="75" xfId="17" applyNumberFormat="1" applyFont="1" applyFill="1" applyBorder="1" applyAlignment="1">
      <alignment horizontal="center" vertical="center" wrapText="1"/>
    </xf>
    <xf numFmtId="0" fontId="104" fillId="20" borderId="0" xfId="0" applyFont="1" applyFill="1" applyAlignment="1">
      <alignment horizontal="left" vertical="center"/>
    </xf>
    <xf numFmtId="0" fontId="79" fillId="0" borderId="108" xfId="0" applyFont="1" applyBorder="1" applyAlignment="1">
      <alignment horizontal="left" vertical="center"/>
    </xf>
    <xf numFmtId="0" fontId="79" fillId="20" borderId="108" xfId="0" applyFont="1" applyFill="1" applyBorder="1" applyAlignment="1">
      <alignment horizontal="left" vertical="center"/>
    </xf>
    <xf numFmtId="0" fontId="143" fillId="20" borderId="0" xfId="0" applyFont="1" applyFill="1" applyAlignment="1">
      <alignment horizontal="left" vertical="top" wrapText="1"/>
    </xf>
    <xf numFmtId="0" fontId="105" fillId="31" borderId="0" xfId="0" applyFont="1" applyFill="1" applyAlignment="1">
      <alignment horizontal="left" vertical="center" wrapText="1"/>
    </xf>
    <xf numFmtId="0" fontId="79" fillId="23" borderId="109" xfId="0" applyFont="1" applyFill="1" applyBorder="1" applyAlignment="1">
      <alignment horizontal="left" vertical="center"/>
    </xf>
    <xf numFmtId="0" fontId="79" fillId="23" borderId="110" xfId="0" applyFont="1" applyFill="1" applyBorder="1" applyAlignment="1">
      <alignment horizontal="left" vertical="center"/>
    </xf>
    <xf numFmtId="0" fontId="79" fillId="23" borderId="111" xfId="0" applyFont="1" applyFill="1" applyBorder="1" applyAlignment="1">
      <alignment horizontal="left" vertical="center"/>
    </xf>
    <xf numFmtId="0" fontId="107" fillId="24" borderId="109" xfId="0" applyFont="1" applyFill="1" applyBorder="1" applyAlignment="1">
      <alignment horizontal="left" vertical="center"/>
    </xf>
    <xf numFmtId="0" fontId="107" fillId="24" borderId="110" xfId="0" applyFont="1" applyFill="1" applyBorder="1" applyAlignment="1">
      <alignment horizontal="left" vertical="center"/>
    </xf>
    <xf numFmtId="0" fontId="107" fillId="24" borderId="111" xfId="0" applyFont="1" applyFill="1" applyBorder="1" applyAlignment="1">
      <alignment horizontal="left" vertical="center"/>
    </xf>
    <xf numFmtId="0" fontId="79" fillId="23" borderId="112" xfId="0" applyFont="1" applyFill="1" applyBorder="1" applyAlignment="1">
      <alignment horizontal="left" vertical="center"/>
    </xf>
    <xf numFmtId="0" fontId="79" fillId="23" borderId="113" xfId="0" applyFont="1" applyFill="1" applyBorder="1" applyAlignment="1">
      <alignment horizontal="left" vertical="center"/>
    </xf>
    <xf numFmtId="0" fontId="79" fillId="23" borderId="114" xfId="0" applyFont="1" applyFill="1" applyBorder="1" applyAlignment="1">
      <alignment horizontal="left" vertical="center"/>
    </xf>
    <xf numFmtId="0" fontId="79" fillId="23" borderId="117" xfId="0" applyFont="1" applyFill="1" applyBorder="1" applyAlignment="1">
      <alignment horizontal="left" vertical="center"/>
    </xf>
    <xf numFmtId="0" fontId="79" fillId="23" borderId="115" xfId="0" applyFont="1" applyFill="1" applyBorder="1" applyAlignment="1">
      <alignment horizontal="left" vertical="center"/>
    </xf>
    <xf numFmtId="0" fontId="79" fillId="23" borderId="116" xfId="0" applyFont="1" applyFill="1" applyBorder="1" applyAlignment="1">
      <alignment horizontal="left" vertical="center"/>
    </xf>
    <xf numFmtId="0" fontId="81" fillId="0" borderId="106" xfId="0" applyFont="1" applyBorder="1" applyAlignment="1">
      <alignment horizontal="justify" vertical="center" wrapText="1"/>
    </xf>
    <xf numFmtId="0" fontId="81" fillId="0" borderId="107" xfId="0" applyFont="1" applyBorder="1" applyAlignment="1">
      <alignment horizontal="justify" vertical="center" wrapText="1"/>
    </xf>
    <xf numFmtId="0" fontId="79" fillId="0" borderId="106" xfId="0" applyFont="1" applyBorder="1" applyAlignment="1">
      <alignment horizontal="justify" vertical="center" wrapText="1"/>
    </xf>
    <xf numFmtId="0" fontId="79" fillId="0" borderId="107" xfId="0" applyFont="1" applyBorder="1" applyAlignment="1">
      <alignment horizontal="justify" vertical="center" wrapText="1"/>
    </xf>
    <xf numFmtId="0" fontId="137" fillId="26" borderId="0" xfId="0" applyFont="1" applyFill="1" applyAlignment="1">
      <alignment horizontal="left" vertical="center" wrapText="1"/>
    </xf>
    <xf numFmtId="0" fontId="134" fillId="24" borderId="0" xfId="0" applyFont="1" applyFill="1" applyAlignment="1">
      <alignment horizontal="left" vertical="center"/>
    </xf>
    <xf numFmtId="0" fontId="135" fillId="24" borderId="0" xfId="1" applyFont="1" applyFill="1" applyBorder="1" applyAlignment="1" applyProtection="1">
      <alignment horizontal="left" vertical="top" wrapText="1"/>
    </xf>
    <xf numFmtId="0" fontId="168" fillId="25" borderId="0" xfId="0" applyFont="1" applyFill="1" applyAlignment="1">
      <alignment horizontal="right" vertical="top" wrapText="1"/>
    </xf>
    <xf numFmtId="0" fontId="115" fillId="30" borderId="0" xfId="0" applyFont="1" applyFill="1" applyAlignment="1">
      <alignment horizontal="center" vertical="top" wrapText="1"/>
    </xf>
    <xf numFmtId="0" fontId="105" fillId="30" borderId="0" xfId="0" applyFont="1" applyFill="1" applyAlignment="1">
      <alignment horizontal="center" vertical="top" wrapText="1"/>
    </xf>
    <xf numFmtId="0" fontId="131" fillId="34" borderId="0" xfId="0" applyFont="1" applyFill="1" applyAlignment="1">
      <alignment horizontal="left" vertical="top" wrapText="1"/>
    </xf>
    <xf numFmtId="0" fontId="130" fillId="34" borderId="0" xfId="0" applyFont="1" applyFill="1" applyAlignment="1">
      <alignment horizontal="left" vertical="top" wrapText="1"/>
    </xf>
    <xf numFmtId="0" fontId="18" fillId="34" borderId="0" xfId="0" applyFont="1" applyFill="1" applyAlignment="1">
      <alignment horizontal="center" vertical="center"/>
    </xf>
    <xf numFmtId="0" fontId="115" fillId="34" borderId="0" xfId="0" applyFont="1" applyFill="1" applyAlignment="1">
      <alignment horizontal="center" vertical="center"/>
    </xf>
    <xf numFmtId="0" fontId="172" fillId="25" borderId="0" xfId="0" applyFont="1" applyFill="1" applyAlignment="1">
      <alignment horizontal="left" vertical="top" wrapText="1"/>
    </xf>
    <xf numFmtId="0" fontId="172" fillId="25" borderId="0" xfId="0" applyFont="1" applyFill="1" applyAlignment="1">
      <alignment horizontal="center" vertical="top"/>
    </xf>
    <xf numFmtId="0" fontId="206" fillId="25" borderId="0" xfId="0" applyFont="1" applyFill="1" applyAlignment="1">
      <alignment horizontal="center" vertical="center" wrapText="1"/>
    </xf>
    <xf numFmtId="0" fontId="73" fillId="25" borderId="220" xfId="0" applyFont="1" applyFill="1" applyBorder="1" applyAlignment="1">
      <alignment horizontal="center" vertical="center" wrapText="1"/>
    </xf>
    <xf numFmtId="0" fontId="168" fillId="25" borderId="0" xfId="0" applyFont="1" applyFill="1" applyAlignment="1">
      <alignment horizontal="left" vertical="top" wrapText="1"/>
    </xf>
    <xf numFmtId="14" fontId="108" fillId="22" borderId="170" xfId="1" applyNumberFormat="1" applyFont="1" applyFill="1" applyBorder="1" applyAlignment="1" applyProtection="1">
      <alignment horizontal="center" vertical="center" wrapText="1"/>
    </xf>
    <xf numFmtId="0" fontId="108" fillId="22" borderId="170" xfId="2" applyFont="1" applyFill="1" applyBorder="1" applyAlignment="1">
      <alignment horizontal="center" vertical="center"/>
    </xf>
    <xf numFmtId="0" fontId="108" fillId="22" borderId="174" xfId="2" applyFont="1" applyFill="1" applyBorder="1" applyAlignment="1">
      <alignment horizontal="center" vertical="center"/>
    </xf>
    <xf numFmtId="56" fontId="108" fillId="22" borderId="40" xfId="2" applyNumberFormat="1" applyFont="1" applyFill="1" applyBorder="1" applyAlignment="1">
      <alignment horizontal="center" vertical="center" wrapText="1"/>
    </xf>
    <xf numFmtId="56" fontId="108" fillId="22" borderId="1" xfId="2" applyNumberFormat="1" applyFont="1" applyFill="1" applyBorder="1" applyAlignment="1">
      <alignment horizontal="center" vertical="center" wrapText="1"/>
    </xf>
    <xf numFmtId="56" fontId="108" fillId="22" borderId="151" xfId="2" applyNumberFormat="1" applyFont="1" applyFill="1" applyBorder="1" applyAlignment="1">
      <alignment horizontal="center" vertical="center" wrapText="1"/>
    </xf>
    <xf numFmtId="14" fontId="108" fillId="22" borderId="196" xfId="2" applyNumberFormat="1" applyFont="1" applyFill="1" applyBorder="1" applyAlignment="1">
      <alignment horizontal="center" vertical="center"/>
    </xf>
    <xf numFmtId="14" fontId="108" fillId="22" borderId="197" xfId="2" applyNumberFormat="1" applyFont="1" applyFill="1" applyBorder="1" applyAlignment="1">
      <alignment horizontal="center" vertical="center"/>
    </xf>
    <xf numFmtId="14" fontId="108" fillId="22" borderId="198" xfId="2" applyNumberFormat="1" applyFont="1" applyFill="1" applyBorder="1" applyAlignment="1">
      <alignment horizontal="center" vertical="center"/>
    </xf>
    <xf numFmtId="0" fontId="112" fillId="22" borderId="40" xfId="2" applyFont="1" applyFill="1" applyBorder="1" applyAlignment="1">
      <alignment horizontal="center" vertical="center" wrapText="1"/>
    </xf>
    <xf numFmtId="0" fontId="112" fillId="22" borderId="1" xfId="2" applyFont="1" applyFill="1" applyBorder="1" applyAlignment="1">
      <alignment horizontal="center" vertical="center" wrapText="1"/>
    </xf>
    <xf numFmtId="0" fontId="112" fillId="22" borderId="2" xfId="2" applyFont="1" applyFill="1" applyBorder="1" applyAlignment="1">
      <alignment horizontal="center" vertical="center" wrapText="1"/>
    </xf>
    <xf numFmtId="56" fontId="108" fillId="22" borderId="40" xfId="1" applyNumberFormat="1" applyFont="1" applyFill="1" applyBorder="1" applyAlignment="1" applyProtection="1">
      <alignment horizontal="center" vertical="center" wrapText="1"/>
    </xf>
    <xf numFmtId="56" fontId="108" fillId="22" borderId="1" xfId="1" applyNumberFormat="1" applyFont="1" applyFill="1" applyBorder="1" applyAlignment="1" applyProtection="1">
      <alignment horizontal="center" vertical="center" wrapText="1"/>
    </xf>
    <xf numFmtId="56" fontId="108" fillId="22" borderId="2" xfId="1" applyNumberFormat="1" applyFont="1" applyFill="1" applyBorder="1" applyAlignment="1" applyProtection="1">
      <alignment horizontal="center" vertical="center" wrapText="1"/>
    </xf>
    <xf numFmtId="14" fontId="108" fillId="22" borderId="154" xfId="2" applyNumberFormat="1" applyFont="1" applyFill="1" applyBorder="1" applyAlignment="1">
      <alignment horizontal="center" vertical="center" wrapText="1" shrinkToFit="1"/>
    </xf>
    <xf numFmtId="14" fontId="108" fillId="22" borderId="152" xfId="2" applyNumberFormat="1" applyFont="1" applyFill="1" applyBorder="1" applyAlignment="1">
      <alignment horizontal="center" vertical="center" wrapText="1" shrinkToFit="1"/>
    </xf>
    <xf numFmtId="14" fontId="108" fillId="22" borderId="153" xfId="2" applyNumberFormat="1" applyFont="1" applyFill="1" applyBorder="1" applyAlignment="1">
      <alignment horizontal="center" vertical="center" wrapText="1" shrinkToFit="1"/>
    </xf>
    <xf numFmtId="14" fontId="108" fillId="22" borderId="206" xfId="2" applyNumberFormat="1" applyFont="1" applyFill="1" applyBorder="1" applyAlignment="1">
      <alignment horizontal="center" vertical="center" shrinkToFit="1"/>
    </xf>
    <xf numFmtId="14" fontId="108" fillId="22" borderId="1" xfId="2" applyNumberFormat="1" applyFont="1" applyFill="1" applyBorder="1" applyAlignment="1">
      <alignment horizontal="center" vertical="center" shrinkToFit="1"/>
    </xf>
    <xf numFmtId="14" fontId="108" fillId="22" borderId="151" xfId="2" applyNumberFormat="1" applyFont="1" applyFill="1" applyBorder="1" applyAlignment="1">
      <alignment horizontal="center" vertical="center" shrinkToFit="1"/>
    </xf>
    <xf numFmtId="14" fontId="108" fillId="22" borderId="155" xfId="1" applyNumberFormat="1" applyFont="1" applyFill="1" applyBorder="1" applyAlignment="1" applyProtection="1">
      <alignment horizontal="center" vertical="center" wrapText="1" shrinkToFit="1"/>
    </xf>
    <xf numFmtId="14" fontId="108" fillId="22" borderId="157" xfId="1" applyNumberFormat="1" applyFont="1" applyFill="1" applyBorder="1" applyAlignment="1" applyProtection="1">
      <alignment horizontal="center" vertical="center" wrapText="1" shrinkToFit="1"/>
    </xf>
    <xf numFmtId="14" fontId="108" fillId="22" borderId="156" xfId="1" applyNumberFormat="1" applyFont="1" applyFill="1" applyBorder="1" applyAlignment="1" applyProtection="1">
      <alignment horizontal="center" vertical="center" wrapText="1" shrinkToFit="1"/>
    </xf>
    <xf numFmtId="14" fontId="108" fillId="22" borderId="199" xfId="1" applyNumberFormat="1" applyFont="1" applyFill="1" applyBorder="1" applyAlignment="1" applyProtection="1">
      <alignment horizontal="center" vertical="center" wrapText="1"/>
    </xf>
    <xf numFmtId="14" fontId="108" fillId="22" borderId="200" xfId="1" applyNumberFormat="1" applyFont="1" applyFill="1" applyBorder="1" applyAlignment="1" applyProtection="1">
      <alignment horizontal="center" vertical="center" wrapText="1"/>
    </xf>
    <xf numFmtId="14" fontId="108" fillId="22" borderId="201" xfId="1" applyNumberFormat="1" applyFont="1" applyFill="1" applyBorder="1" applyAlignment="1" applyProtection="1">
      <alignment horizontal="center" vertical="center" wrapText="1"/>
    </xf>
    <xf numFmtId="56" fontId="112" fillId="22" borderId="40" xfId="2" applyNumberFormat="1" applyFont="1" applyFill="1" applyBorder="1" applyAlignment="1">
      <alignment horizontal="center" vertical="center" wrapText="1"/>
    </xf>
    <xf numFmtId="0" fontId="10" fillId="0" borderId="167" xfId="2" applyFont="1" applyBorder="1">
      <alignment vertical="center"/>
    </xf>
    <xf numFmtId="0" fontId="10" fillId="0" borderId="0" xfId="2" applyFont="1" applyAlignment="1">
      <alignment vertical="center" wrapText="1"/>
    </xf>
    <xf numFmtId="0" fontId="14" fillId="5" borderId="17" xfId="2" applyFont="1" applyFill="1" applyBorder="1" applyAlignment="1">
      <alignment horizontal="left" vertical="center"/>
    </xf>
    <xf numFmtId="0" fontId="14" fillId="5" borderId="4" xfId="2" applyFont="1" applyFill="1" applyBorder="1" applyAlignment="1">
      <alignment horizontal="left" vertical="center"/>
    </xf>
    <xf numFmtId="0" fontId="6" fillId="5" borderId="86" xfId="2" applyFill="1" applyBorder="1">
      <alignment vertical="center"/>
    </xf>
    <xf numFmtId="0" fontId="6" fillId="5" borderId="24" xfId="2" applyFill="1" applyBorder="1">
      <alignment vertical="center"/>
    </xf>
    <xf numFmtId="0" fontId="6" fillId="5" borderId="87" xfId="2" applyFill="1" applyBorder="1">
      <alignment vertical="center"/>
    </xf>
    <xf numFmtId="0" fontId="6" fillId="5" borderId="88" xfId="2" applyFill="1" applyBorder="1">
      <alignment vertical="center"/>
    </xf>
    <xf numFmtId="0" fontId="6" fillId="5" borderId="89" xfId="2" applyFill="1" applyBorder="1">
      <alignment vertical="center"/>
    </xf>
    <xf numFmtId="0" fontId="6" fillId="5" borderId="90" xfId="2" applyFill="1" applyBorder="1">
      <alignment vertical="center"/>
    </xf>
    <xf numFmtId="0" fontId="22" fillId="5" borderId="91" xfId="2" applyFont="1" applyFill="1" applyBorder="1" applyAlignment="1">
      <alignment horizontal="center" vertical="top" wrapText="1"/>
    </xf>
    <xf numFmtId="0" fontId="22" fillId="5" borderId="83" xfId="2" applyFont="1" applyFill="1" applyBorder="1" applyAlignment="1">
      <alignment horizontal="center" vertical="top" wrapText="1"/>
    </xf>
    <xf numFmtId="0" fontId="22" fillId="5" borderId="92" xfId="2" applyFont="1" applyFill="1" applyBorder="1" applyAlignment="1">
      <alignment horizontal="center" vertical="top" wrapText="1"/>
    </xf>
    <xf numFmtId="0" fontId="22" fillId="5" borderId="93" xfId="2" applyFont="1" applyFill="1" applyBorder="1" applyAlignment="1">
      <alignment horizontal="center" vertical="top" wrapText="1"/>
    </xf>
    <xf numFmtId="0" fontId="22" fillId="5" borderId="94" xfId="2" applyFont="1" applyFill="1" applyBorder="1" applyAlignment="1">
      <alignment horizontal="center" vertical="top" wrapText="1"/>
    </xf>
    <xf numFmtId="0" fontId="1" fillId="5" borderId="14" xfId="2" applyFont="1" applyFill="1" applyBorder="1" applyAlignment="1">
      <alignment vertical="top" wrapText="1"/>
    </xf>
    <xf numFmtId="0" fontId="6" fillId="5" borderId="0" xfId="2" applyFill="1" applyAlignment="1">
      <alignment vertical="top" wrapText="1"/>
    </xf>
    <xf numFmtId="0" fontId="6" fillId="5" borderId="15" xfId="2" applyFill="1" applyBorder="1" applyAlignment="1">
      <alignment vertical="top" wrapText="1"/>
    </xf>
    <xf numFmtId="0" fontId="1" fillId="16" borderId="66" xfId="2" applyFont="1" applyFill="1" applyBorder="1" applyAlignment="1">
      <alignment vertical="top" wrapText="1"/>
    </xf>
    <xf numFmtId="0" fontId="6" fillId="0" borderId="62" xfId="2" applyBorder="1" applyAlignment="1">
      <alignment vertical="top" wrapText="1"/>
    </xf>
    <xf numFmtId="0" fontId="69" fillId="0" borderId="0" xfId="1" applyFont="1" applyAlignment="1" applyProtection="1">
      <alignment vertical="center"/>
    </xf>
    <xf numFmtId="0" fontId="6" fillId="0" borderId="0" xfId="2">
      <alignment vertical="center"/>
    </xf>
    <xf numFmtId="0" fontId="6" fillId="27" borderId="54" xfId="2" applyFill="1" applyBorder="1" applyAlignment="1">
      <alignment horizontal="left" vertical="top" wrapText="1"/>
    </xf>
    <xf numFmtId="0" fontId="6" fillId="27" borderId="135" xfId="2" applyFill="1" applyBorder="1" applyAlignment="1">
      <alignment horizontal="left" vertical="top" wrapText="1"/>
    </xf>
    <xf numFmtId="0" fontId="6" fillId="27" borderId="159" xfId="2" applyFill="1" applyBorder="1" applyAlignment="1">
      <alignment horizontal="left" vertical="top" wrapText="1"/>
    </xf>
    <xf numFmtId="0" fontId="1" fillId="36" borderId="54" xfId="2" applyFont="1" applyFill="1" applyBorder="1" applyAlignment="1">
      <alignment horizontal="left" vertical="top" wrapText="1"/>
    </xf>
    <xf numFmtId="0" fontId="1" fillId="36" borderId="65" xfId="2" applyFont="1" applyFill="1" applyBorder="1" applyAlignment="1">
      <alignment horizontal="left" vertical="top" wrapText="1"/>
    </xf>
    <xf numFmtId="0" fontId="8" fillId="36" borderId="135" xfId="1" applyFill="1" applyBorder="1" applyAlignment="1" applyProtection="1">
      <alignment horizontal="left" vertical="top"/>
    </xf>
    <xf numFmtId="0" fontId="6" fillId="36" borderId="158" xfId="2" applyFill="1" applyBorder="1" applyAlignment="1">
      <alignment horizontal="left" vertical="top"/>
    </xf>
    <xf numFmtId="0" fontId="6" fillId="2" borderId="71" xfId="2" applyFill="1" applyBorder="1" applyAlignment="1">
      <alignment vertical="top" wrapText="1"/>
    </xf>
    <xf numFmtId="0" fontId="15" fillId="2" borderId="62" xfId="0" applyFont="1" applyFill="1" applyBorder="1" applyAlignment="1">
      <alignment vertical="top" wrapText="1"/>
    </xf>
    <xf numFmtId="0" fontId="1" fillId="2" borderId="71" xfId="2" applyFont="1" applyFill="1" applyBorder="1" applyAlignment="1">
      <alignment horizontal="left" vertical="top" wrapText="1"/>
    </xf>
    <xf numFmtId="0" fontId="1" fillId="2" borderId="62" xfId="2" applyFont="1" applyFill="1" applyBorder="1" applyAlignment="1">
      <alignment horizontal="left" vertical="top" wrapText="1"/>
    </xf>
    <xf numFmtId="0" fontId="26" fillId="20" borderId="0" xfId="19" applyFont="1" applyFill="1" applyAlignment="1">
      <alignment vertical="center" wrapText="1"/>
    </xf>
    <xf numFmtId="0" fontId="28" fillId="22" borderId="98" xfId="2" applyFont="1" applyFill="1" applyBorder="1" applyAlignment="1">
      <alignment horizontal="center" vertical="center" shrinkToFit="1"/>
    </xf>
    <xf numFmtId="0" fontId="18" fillId="22" borderId="28" xfId="2" applyFont="1" applyFill="1" applyBorder="1" applyAlignment="1">
      <alignment horizontal="center" vertical="center" shrinkToFit="1"/>
    </xf>
    <xf numFmtId="0" fontId="18" fillId="22" borderId="99" xfId="2" applyFont="1" applyFill="1" applyBorder="1" applyAlignment="1">
      <alignment horizontal="center" vertical="center" shrinkToFit="1"/>
    </xf>
    <xf numFmtId="0" fontId="180" fillId="20" borderId="98" xfId="2" applyFont="1" applyFill="1" applyBorder="1" applyAlignment="1">
      <alignment horizontal="center" vertical="center" wrapText="1" shrinkToFit="1"/>
    </xf>
    <xf numFmtId="0" fontId="32" fillId="20" borderId="28" xfId="2" applyFont="1" applyFill="1" applyBorder="1" applyAlignment="1">
      <alignment horizontal="center" vertical="center" shrinkToFit="1"/>
    </xf>
    <xf numFmtId="0" fontId="32" fillId="20" borderId="99" xfId="2" applyFont="1" applyFill="1" applyBorder="1" applyAlignment="1">
      <alignment horizontal="center" vertical="center" shrinkToFit="1"/>
    </xf>
    <xf numFmtId="0" fontId="21" fillId="20" borderId="95" xfId="1" applyFont="1" applyFill="1" applyBorder="1" applyAlignment="1" applyProtection="1">
      <alignment vertical="top" wrapText="1"/>
    </xf>
    <xf numFmtId="0" fontId="21" fillId="20" borderId="96" xfId="2" applyFont="1" applyFill="1" applyBorder="1" applyAlignment="1">
      <alignment vertical="top" wrapText="1"/>
    </xf>
    <xf numFmtId="0" fontId="21" fillId="20" borderId="97" xfId="2" applyFont="1" applyFill="1" applyBorder="1" applyAlignment="1">
      <alignment vertical="top" wrapText="1"/>
    </xf>
    <xf numFmtId="0" fontId="21" fillId="37" borderId="95" xfId="1" applyFont="1" applyFill="1" applyBorder="1" applyAlignment="1" applyProtection="1">
      <alignment vertical="top" wrapText="1"/>
    </xf>
    <xf numFmtId="0" fontId="21" fillId="37" borderId="96" xfId="2" applyFont="1" applyFill="1" applyBorder="1" applyAlignment="1">
      <alignment vertical="top" wrapText="1"/>
    </xf>
    <xf numFmtId="0" fontId="21" fillId="37" borderId="97" xfId="2" applyFont="1" applyFill="1" applyBorder="1" applyAlignment="1">
      <alignment vertical="top" wrapText="1"/>
    </xf>
    <xf numFmtId="0" fontId="139" fillId="37" borderId="98" xfId="2" applyFont="1" applyFill="1" applyBorder="1" applyAlignment="1">
      <alignment horizontal="center" vertical="center" wrapText="1" shrinkToFit="1"/>
    </xf>
    <xf numFmtId="0" fontId="32" fillId="37" borderId="28" xfId="2" applyFont="1" applyFill="1" applyBorder="1" applyAlignment="1">
      <alignment horizontal="center" vertical="center" shrinkToFit="1"/>
    </xf>
    <xf numFmtId="0" fontId="32" fillId="37" borderId="99" xfId="2" applyFont="1" applyFill="1" applyBorder="1" applyAlignment="1">
      <alignment horizontal="center" vertical="center" shrinkToFit="1"/>
    </xf>
    <xf numFmtId="0" fontId="109" fillId="20" borderId="161" xfId="1" applyFont="1" applyFill="1" applyBorder="1" applyAlignment="1" applyProtection="1">
      <alignment horizontal="center" vertical="center" wrapText="1" shrinkToFit="1"/>
    </xf>
    <xf numFmtId="0" fontId="28" fillId="20" borderId="162" xfId="2" applyFont="1" applyFill="1" applyBorder="1" applyAlignment="1">
      <alignment horizontal="center" vertical="center" wrapText="1" shrinkToFit="1"/>
    </xf>
    <xf numFmtId="0" fontId="28" fillId="20" borderId="163" xfId="2" applyFont="1" applyFill="1" applyBorder="1" applyAlignment="1">
      <alignment horizontal="center" vertical="center" wrapText="1" shrinkToFit="1"/>
    </xf>
    <xf numFmtId="0" fontId="20" fillId="20" borderId="55" xfId="2" applyFont="1" applyFill="1" applyBorder="1" applyAlignment="1">
      <alignment horizontal="left" vertical="top" wrapText="1" shrinkToFit="1"/>
    </xf>
    <xf numFmtId="0" fontId="20" fillId="20" borderId="56" xfId="2" applyFont="1" applyFill="1" applyBorder="1" applyAlignment="1">
      <alignment horizontal="left" vertical="top" wrapText="1" shrinkToFit="1"/>
    </xf>
    <xf numFmtId="0" fontId="20" fillId="20" borderId="57" xfId="2" applyFont="1" applyFill="1" applyBorder="1" applyAlignment="1">
      <alignment horizontal="left" vertical="top" wrapText="1" shrinkToFit="1"/>
    </xf>
    <xf numFmtId="0" fontId="10" fillId="0" borderId="0" xfId="2" applyFont="1">
      <alignment vertical="center"/>
    </xf>
    <xf numFmtId="0" fontId="10" fillId="0" borderId="56" xfId="2" applyFont="1" applyBorder="1">
      <alignment vertical="center"/>
    </xf>
    <xf numFmtId="0" fontId="28" fillId="37" borderId="161" xfId="2" applyFont="1" applyFill="1" applyBorder="1" applyAlignment="1">
      <alignment horizontal="center" vertical="center" wrapText="1" shrinkToFit="1"/>
    </xf>
    <xf numFmtId="0" fontId="28" fillId="37" borderId="162" xfId="2" applyFont="1" applyFill="1" applyBorder="1" applyAlignment="1">
      <alignment horizontal="center" vertical="center" wrapText="1" shrinkToFit="1"/>
    </xf>
    <xf numFmtId="0" fontId="28" fillId="37" borderId="163" xfId="2" applyFont="1" applyFill="1" applyBorder="1" applyAlignment="1">
      <alignment horizontal="center" vertical="center" wrapText="1" shrinkToFit="1"/>
    </xf>
    <xf numFmtId="0" fontId="20" fillId="37" borderId="55" xfId="2" applyFont="1" applyFill="1" applyBorder="1" applyAlignment="1">
      <alignment horizontal="left" vertical="top" wrapText="1" shrinkToFit="1"/>
    </xf>
    <xf numFmtId="0" fontId="20" fillId="37" borderId="56" xfId="2" applyFont="1" applyFill="1" applyBorder="1" applyAlignment="1">
      <alignment horizontal="left" vertical="top" wrapText="1" shrinkToFit="1"/>
    </xf>
    <xf numFmtId="0" fontId="20" fillId="37" borderId="57" xfId="2" applyFont="1" applyFill="1" applyBorder="1" applyAlignment="1">
      <alignment horizontal="left" vertical="top" wrapText="1" shrinkToFit="1"/>
    </xf>
    <xf numFmtId="0" fontId="109" fillId="20" borderId="98" xfId="1" applyFont="1" applyFill="1" applyBorder="1" applyAlignment="1" applyProtection="1">
      <alignment horizontal="center" vertical="center" wrapText="1"/>
    </xf>
    <xf numFmtId="0" fontId="109" fillId="20" borderId="28" xfId="1" applyFont="1" applyFill="1" applyBorder="1" applyAlignment="1" applyProtection="1">
      <alignment horizontal="center" vertical="center" wrapText="1"/>
    </xf>
    <xf numFmtId="0" fontId="109" fillId="20" borderId="99" xfId="1" applyFont="1" applyFill="1" applyBorder="1" applyAlignment="1" applyProtection="1">
      <alignment horizontal="center" vertical="center" wrapText="1"/>
    </xf>
    <xf numFmtId="0" fontId="21" fillId="20" borderId="95" xfId="1" applyFont="1" applyFill="1" applyBorder="1" applyAlignment="1" applyProtection="1">
      <alignment horizontal="left" vertical="top" wrapText="1"/>
    </xf>
    <xf numFmtId="0" fontId="21" fillId="20" borderId="176" xfId="1" applyFont="1" applyFill="1" applyBorder="1" applyAlignment="1" applyProtection="1">
      <alignment horizontal="left" vertical="top" wrapText="1"/>
    </xf>
    <xf numFmtId="0" fontId="21" fillId="20" borderId="177" xfId="1" applyFont="1" applyFill="1" applyBorder="1" applyAlignment="1" applyProtection="1">
      <alignment horizontal="left" vertical="top" wrapText="1"/>
    </xf>
    <xf numFmtId="178" fontId="27" fillId="3" borderId="1" xfId="2" applyNumberFormat="1" applyFont="1" applyFill="1" applyBorder="1" applyAlignment="1">
      <alignment horizontal="center" vertical="center"/>
    </xf>
    <xf numFmtId="178" fontId="27" fillId="3" borderId="1" xfId="0" applyNumberFormat="1" applyFont="1" applyFill="1" applyBorder="1" applyAlignment="1">
      <alignment horizontal="center" vertical="center"/>
    </xf>
    <xf numFmtId="185" fontId="181" fillId="0" borderId="0" xfId="0" applyNumberFormat="1" applyFont="1" applyAlignment="1">
      <alignment horizontal="left" vertical="center"/>
    </xf>
    <xf numFmtId="0" fontId="172" fillId="25" borderId="219" xfId="0" applyFont="1" applyFill="1" applyBorder="1" applyAlignment="1">
      <alignment horizontal="left" vertical="top" wrapText="1"/>
    </xf>
    <xf numFmtId="0" fontId="76" fillId="47" borderId="193" xfId="0" applyFont="1" applyFill="1" applyBorder="1" applyAlignment="1">
      <alignment horizontal="left" vertical="center"/>
    </xf>
    <xf numFmtId="0" fontId="76" fillId="22" borderId="193" xfId="0" applyFont="1" applyFill="1" applyBorder="1" applyAlignment="1">
      <alignment horizontal="left" vertical="center"/>
    </xf>
    <xf numFmtId="0" fontId="76" fillId="36" borderId="193" xfId="0" applyFont="1" applyFill="1" applyBorder="1" applyAlignment="1">
      <alignment horizontal="left" vertical="center"/>
    </xf>
    <xf numFmtId="0" fontId="76" fillId="48" borderId="193" xfId="0" applyFont="1" applyFill="1" applyBorder="1" applyAlignment="1">
      <alignment horizontal="left" vertical="center"/>
    </xf>
    <xf numFmtId="0" fontId="76" fillId="49" borderId="193" xfId="0" applyFont="1" applyFill="1" applyBorder="1" applyAlignment="1">
      <alignment horizontal="left" vertical="center"/>
    </xf>
    <xf numFmtId="0" fontId="120" fillId="22" borderId="179" xfId="2" applyFont="1" applyFill="1" applyBorder="1" applyAlignment="1">
      <alignment horizontal="left" vertical="top" wrapText="1"/>
    </xf>
    <xf numFmtId="0" fontId="120" fillId="22" borderId="180" xfId="2" applyFont="1" applyFill="1" applyBorder="1" applyAlignment="1">
      <alignment horizontal="left" vertical="top" wrapText="1"/>
    </xf>
    <xf numFmtId="0" fontId="120" fillId="22" borderId="181" xfId="2" applyFont="1" applyFill="1" applyBorder="1" applyAlignment="1">
      <alignment horizontal="left" vertical="top" wrapText="1"/>
    </xf>
    <xf numFmtId="0" fontId="114" fillId="22" borderId="147" xfId="17" applyFont="1" applyFill="1" applyBorder="1" applyAlignment="1">
      <alignment horizontal="center" vertical="center" wrapText="1"/>
    </xf>
    <xf numFmtId="14" fontId="114" fillId="22" borderId="148" xfId="17" applyNumberFormat="1" applyFont="1" applyFill="1" applyBorder="1" applyAlignment="1">
      <alignment horizontal="center" vertical="center"/>
    </xf>
    <xf numFmtId="0" fontId="37" fillId="22" borderId="180" xfId="17" applyFont="1" applyFill="1" applyBorder="1" applyAlignment="1">
      <alignment horizontal="left" vertical="top" wrapText="1"/>
    </xf>
    <xf numFmtId="0" fontId="37" fillId="22" borderId="181" xfId="17" applyFont="1" applyFill="1" applyBorder="1" applyAlignment="1">
      <alignment horizontal="left" vertical="top" wrapText="1"/>
    </xf>
    <xf numFmtId="0" fontId="142" fillId="22" borderId="147" xfId="17" applyFont="1" applyFill="1" applyBorder="1" applyAlignment="1">
      <alignment horizontal="center" vertical="center" wrapText="1"/>
    </xf>
    <xf numFmtId="14" fontId="142" fillId="22" borderId="148" xfId="17" applyNumberFormat="1" applyFont="1" applyFill="1" applyBorder="1" applyAlignment="1">
      <alignment horizontal="center" vertical="center" wrapText="1"/>
    </xf>
    <xf numFmtId="0" fontId="37" fillId="22" borderId="179" xfId="17" applyFont="1" applyFill="1" applyBorder="1" applyAlignment="1">
      <alignment horizontal="left" vertical="top" wrapText="1"/>
    </xf>
    <xf numFmtId="0" fontId="13" fillId="22" borderId="179" xfId="2" applyFont="1" applyFill="1" applyBorder="1" applyAlignment="1">
      <alignment horizontal="left" vertical="top" wrapText="1"/>
    </xf>
    <xf numFmtId="0" fontId="13" fillId="22" borderId="180" xfId="2" applyFont="1" applyFill="1" applyBorder="1" applyAlignment="1">
      <alignment horizontal="left" vertical="top" wrapText="1"/>
    </xf>
    <xf numFmtId="0" fontId="13" fillId="22" borderId="181" xfId="2" applyFont="1" applyFill="1" applyBorder="1" applyAlignment="1">
      <alignment horizontal="left" vertical="top" wrapText="1"/>
    </xf>
    <xf numFmtId="0" fontId="13" fillId="22" borderId="179" xfId="17" applyFont="1" applyFill="1" applyBorder="1" applyAlignment="1">
      <alignment horizontal="left" vertical="top" wrapText="1"/>
    </xf>
    <xf numFmtId="0" fontId="13" fillId="22" borderId="180" xfId="17" applyFont="1" applyFill="1" applyBorder="1" applyAlignment="1">
      <alignment horizontal="left" vertical="top" wrapText="1"/>
    </xf>
    <xf numFmtId="0" fontId="13" fillId="22" borderId="181" xfId="17" applyFont="1" applyFill="1" applyBorder="1" applyAlignment="1">
      <alignment horizontal="left" vertical="top" wrapText="1"/>
    </xf>
    <xf numFmtId="0" fontId="13" fillId="22" borderId="147" xfId="17" applyFont="1" applyFill="1" applyBorder="1" applyAlignment="1">
      <alignment horizontal="center" vertical="center" wrapText="1"/>
    </xf>
    <xf numFmtId="14" fontId="13" fillId="22" borderId="148" xfId="17" applyNumberFormat="1" applyFont="1" applyFill="1" applyBorder="1" applyAlignment="1">
      <alignment horizontal="center" vertical="center"/>
    </xf>
    <xf numFmtId="14" fontId="114" fillId="22" borderId="148" xfId="17" applyNumberFormat="1" applyFont="1" applyFill="1" applyBorder="1" applyAlignment="1">
      <alignment horizontal="center" vertical="center" wrapText="1"/>
    </xf>
    <xf numFmtId="56" fontId="114" fillId="22" borderId="147" xfId="17" applyNumberFormat="1" applyFont="1" applyFill="1" applyBorder="1" applyAlignment="1">
      <alignment horizontal="center" vertical="center" wrapText="1"/>
    </xf>
    <xf numFmtId="0" fontId="235" fillId="0" borderId="215" xfId="1" applyFont="1" applyFill="1" applyBorder="1" applyAlignment="1" applyProtection="1">
      <alignment vertical="top" wrapText="1"/>
    </xf>
    <xf numFmtId="0" fontId="213" fillId="44" borderId="0" xfId="2" applyFont="1" applyFill="1" applyAlignment="1">
      <alignment horizontal="center" vertical="center"/>
    </xf>
    <xf numFmtId="0" fontId="229" fillId="0" borderId="0" xfId="2" applyFont="1">
      <alignment vertical="center"/>
    </xf>
    <xf numFmtId="0" fontId="109" fillId="20" borderId="0" xfId="2" applyFont="1" applyFill="1" applyAlignment="1">
      <alignment horizontal="center" vertical="center"/>
    </xf>
    <xf numFmtId="0" fontId="6" fillId="20" borderId="0" xfId="2" applyFill="1" applyAlignment="1">
      <alignment horizontal="center" vertical="center"/>
    </xf>
    <xf numFmtId="0" fontId="215" fillId="20" borderId="0" xfId="2" applyFont="1" applyFill="1" applyAlignment="1">
      <alignment horizontal="center" vertical="center"/>
    </xf>
    <xf numFmtId="0" fontId="34" fillId="11" borderId="0" xfId="2" applyFont="1" applyFill="1" applyAlignment="1">
      <alignment horizontal="center" vertical="center"/>
    </xf>
    <xf numFmtId="0" fontId="6" fillId="0" borderId="0" xfId="2" applyAlignment="1">
      <alignment horizontal="center" vertical="center"/>
    </xf>
    <xf numFmtId="0" fontId="7" fillId="5" borderId="0" xfId="4" applyFont="1" applyFill="1" applyAlignment="1">
      <alignment vertical="top"/>
    </xf>
    <xf numFmtId="0" fontId="197" fillId="5" borderId="0" xfId="2" applyFont="1" applyFill="1" applyAlignment="1">
      <alignment vertical="top"/>
    </xf>
    <xf numFmtId="0" fontId="7" fillId="5" borderId="0" xfId="2" applyFont="1" applyFill="1" applyAlignment="1">
      <alignment vertical="top"/>
    </xf>
    <xf numFmtId="0" fontId="214" fillId="0" borderId="0" xfId="2" applyFont="1">
      <alignment vertical="center"/>
    </xf>
    <xf numFmtId="0" fontId="225" fillId="5" borderId="0" xfId="2" applyFont="1" applyFill="1" applyAlignment="1">
      <alignment vertical="top" wrapText="1"/>
    </xf>
    <xf numFmtId="0" fontId="226" fillId="5" borderId="0" xfId="2" applyFont="1" applyFill="1" applyAlignment="1">
      <alignment vertical="top" wrapText="1"/>
    </xf>
    <xf numFmtId="0" fontId="236" fillId="5" borderId="0" xfId="2" applyFont="1" applyFill="1" applyAlignment="1">
      <alignment vertical="top" wrapText="1"/>
    </xf>
    <xf numFmtId="0" fontId="237" fillId="5" borderId="0" xfId="2" applyFont="1" applyFill="1" applyAlignment="1">
      <alignment vertical="top" wrapText="1"/>
    </xf>
    <xf numFmtId="0" fontId="51" fillId="50" borderId="0" xfId="2" applyFont="1" applyFill="1" applyAlignment="1">
      <alignment horizontal="left" vertical="top" wrapText="1" indent="1"/>
    </xf>
    <xf numFmtId="0" fontId="230" fillId="0" borderId="0" xfId="2" applyFont="1">
      <alignment vertical="center"/>
    </xf>
    <xf numFmtId="0" fontId="0" fillId="0" borderId="0" xfId="0" applyAlignment="1">
      <alignment horizontal="left" vertical="center" wrapText="1" indent="1"/>
    </xf>
    <xf numFmtId="0" fontId="216" fillId="5" borderId="0" xfId="2" applyFont="1" applyFill="1" applyAlignment="1">
      <alignment vertical="top"/>
    </xf>
    <xf numFmtId="0" fontId="34" fillId="5" borderId="0" xfId="2" applyFont="1" applyFill="1" applyAlignment="1">
      <alignment vertical="top"/>
    </xf>
    <xf numFmtId="0" fontId="239" fillId="0" borderId="0" xfId="0" applyFont="1">
      <alignment vertical="center"/>
    </xf>
    <xf numFmtId="0" fontId="227" fillId="5" borderId="0" xfId="2" applyFont="1" applyFill="1" applyAlignment="1">
      <alignment vertical="top"/>
    </xf>
    <xf numFmtId="0" fontId="34" fillId="5" borderId="0" xfId="4" applyFont="1" applyFill="1"/>
    <xf numFmtId="0" fontId="240" fillId="5" borderId="0" xfId="4" applyFont="1" applyFill="1"/>
    <xf numFmtId="0" fontId="6" fillId="5" borderId="0" xfId="4" applyFill="1"/>
    <xf numFmtId="0" fontId="17" fillId="51" borderId="0" xfId="4" applyFont="1" applyFill="1"/>
    <xf numFmtId="0" fontId="232" fillId="51" borderId="0" xfId="4" applyFont="1" applyFill="1" applyAlignment="1">
      <alignment horizontal="left" vertical="top" wrapText="1"/>
    </xf>
  </cellXfs>
  <cellStyles count="25">
    <cellStyle name="ハイパーリンク" xfId="1" builtinId="8"/>
    <cellStyle name="ハイパーリンク 2" xfId="23" xr:uid="{B5D3DB61-D240-4C3A-8915-4D98031A8B84}"/>
    <cellStyle name="標準" xfId="0" builtinId="0"/>
    <cellStyle name="標準 2" xfId="2" xr:uid="{00000000-0005-0000-0000-000002000000}"/>
    <cellStyle name="標準 2 2" xfId="3" xr:uid="{00000000-0005-0000-0000-000003000000}"/>
    <cellStyle name="標準 2 2 2" xfId="20" xr:uid="{1064B219-AC4F-414B-BDBF-39C21F29F659}"/>
    <cellStyle name="標準 2 2 2 2" xfId="21" xr:uid="{5F25B949-ADEE-42BE-8069-06F40D7FD504}"/>
    <cellStyle name="標準 3" xfId="4" xr:uid="{00000000-0005-0000-0000-000004000000}"/>
    <cellStyle name="標準 3 2" xfId="5" xr:uid="{00000000-0005-0000-0000-000005000000}"/>
    <cellStyle name="標準 3 2 2" xfId="6" xr:uid="{00000000-0005-0000-0000-000006000000}"/>
    <cellStyle name="標準 3 2 2 2" xfId="7" xr:uid="{00000000-0005-0000-0000-000007000000}"/>
    <cellStyle name="標準 4" xfId="8" xr:uid="{00000000-0005-0000-0000-000008000000}"/>
    <cellStyle name="標準 5" xfId="9" xr:uid="{00000000-0005-0000-0000-000009000000}"/>
    <cellStyle name="標準 6" xfId="10" xr:uid="{00000000-0005-0000-0000-00000A000000}"/>
    <cellStyle name="標準 6 2" xfId="11" xr:uid="{00000000-0005-0000-0000-00000B000000}"/>
    <cellStyle name="標準 6 2 2" xfId="12" xr:uid="{00000000-0005-0000-0000-00000C000000}"/>
    <cellStyle name="標準 6 2_2019-15" xfId="13" xr:uid="{00000000-0005-0000-0000-00000D000000}"/>
    <cellStyle name="標準 6_★2019-2" xfId="14" xr:uid="{00000000-0005-0000-0000-00000E000000}"/>
    <cellStyle name="標準 7" xfId="15" xr:uid="{00000000-0005-0000-0000-00000F000000}"/>
    <cellStyle name="標準 8" xfId="22" xr:uid="{E1CB95E9-5BB4-4D51-9DF8-AED85455084B}"/>
    <cellStyle name="標準 9" xfId="24" xr:uid="{4FCECFBE-A751-42FB-BF41-6CB6992F7569}"/>
    <cellStyle name="標準_H23-11 2" xfId="16" xr:uid="{00000000-0005-0000-0000-000010000000}"/>
    <cellStyle name="標準_H23-11_2019-4" xfId="17" xr:uid="{00000000-0005-0000-0000-000011000000}"/>
    <cellStyle name="標準_H23-11_2019-4 2" xfId="18" xr:uid="{00000000-0005-0000-0000-000012000000}"/>
    <cellStyle name="標準_H25-25 2 2" xfId="19" xr:uid="{00000000-0005-0000-0000-000013000000}"/>
  </cellStyles>
  <dxfs count="6">
    <dxf>
      <fill>
        <patternFill>
          <bgColor indexed="13"/>
        </patternFill>
      </fill>
    </dxf>
    <dxf>
      <fill>
        <patternFill>
          <bgColor indexed="51"/>
        </patternFill>
      </fill>
    </dxf>
    <dxf>
      <fill>
        <patternFill>
          <bgColor indexed="53"/>
        </patternFill>
      </fill>
    </dxf>
    <dxf>
      <fill>
        <patternFill>
          <bgColor indexed="13"/>
        </patternFill>
      </fill>
    </dxf>
    <dxf>
      <fill>
        <patternFill>
          <bgColor indexed="51"/>
        </patternFill>
      </fill>
    </dxf>
    <dxf>
      <fill>
        <patternFill>
          <bgColor indexed="53"/>
        </patternFill>
      </fill>
    </dxf>
  </dxfs>
  <tableStyles count="0" defaultTableStyle="TableStyleMedium2" defaultPivotStyle="PivotStyleLight16"/>
  <colors>
    <mruColors>
      <color rgb="FF6DDDF7"/>
      <color rgb="FF6EF729"/>
      <color rgb="FFFF99FF"/>
      <color rgb="FFFF0066"/>
      <color rgb="FF3399FF"/>
      <color rgb="FFFFCC00"/>
      <color rgb="FF7BB2F5"/>
      <color rgb="FF00CC00"/>
      <color rgb="FF0033CC"/>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腸管出血性大腸菌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4957074711950752E-2"/>
          <c:y val="0.17685185185185184"/>
          <c:w val="0.77210613690956476"/>
          <c:h val="0.60984543598716823"/>
        </c:manualLayout>
      </c:layout>
      <c:lineChart>
        <c:grouping val="standard"/>
        <c:varyColors val="0"/>
        <c:ser>
          <c:idx val="6"/>
          <c:order val="0"/>
          <c:tx>
            <c:strRef>
              <c:f>'5　感染症統計'!$A$7</c:f>
              <c:strCache>
                <c:ptCount val="1"/>
                <c:pt idx="0">
                  <c:v>2023年</c:v>
                </c:pt>
              </c:strCache>
            </c:strRef>
          </c:tx>
          <c:spPr>
            <a:ln w="63500" cap="rnd">
              <a:solidFill>
                <a:srgbClr val="FF0000"/>
              </a:solidFill>
              <a:round/>
            </a:ln>
            <a:effectLst/>
          </c:spPr>
          <c:marker>
            <c:symbol val="none"/>
          </c:marker>
          <c:val>
            <c:numRef>
              <c:f>'5　感染症統計'!$B$7:$M$7</c:f>
              <c:numCache>
                <c:formatCode>#,##0_ </c:formatCode>
                <c:ptCount val="12"/>
                <c:pt idx="0" formatCode="General">
                  <c:v>81</c:v>
                </c:pt>
                <c:pt idx="1">
                  <c:v>13</c:v>
                </c:pt>
              </c:numCache>
            </c:numRef>
          </c:val>
          <c:smooth val="0"/>
          <c:extLst>
            <c:ext xmlns:c16="http://schemas.microsoft.com/office/drawing/2014/chart" uri="{C3380CC4-5D6E-409C-BE32-E72D297353CC}">
              <c16:uniqueId val="{00000000-EF25-4824-8530-875CCEE0B185}"/>
            </c:ext>
          </c:extLst>
        </c:ser>
        <c:ser>
          <c:idx val="7"/>
          <c:order val="1"/>
          <c:tx>
            <c:strRef>
              <c:f>'5　感染症統計'!$A$8</c:f>
              <c:strCache>
                <c:ptCount val="1"/>
                <c:pt idx="0">
                  <c:v>2022年</c:v>
                </c:pt>
              </c:strCache>
            </c:strRef>
          </c:tx>
          <c:spPr>
            <a:ln w="25400" cap="rnd">
              <a:solidFill>
                <a:schemeClr val="accent6">
                  <a:lumMod val="75000"/>
                </a:schemeClr>
              </a:solidFill>
              <a:round/>
            </a:ln>
            <a:effectLst/>
          </c:spPr>
          <c:marker>
            <c:symbol val="none"/>
          </c:marker>
          <c:val>
            <c:numRef>
              <c:f>'5　感染症統計'!$B$8:$M$8</c:f>
              <c:numCache>
                <c:formatCode>#,##0_ </c:formatCode>
                <c:ptCount val="12"/>
                <c:pt idx="0" formatCode="General">
                  <c:v>81</c:v>
                </c:pt>
                <c:pt idx="1">
                  <c:v>39</c:v>
                </c:pt>
                <c:pt idx="2">
                  <c:v>72</c:v>
                </c:pt>
                <c:pt idx="3" formatCode="General">
                  <c:v>89</c:v>
                </c:pt>
                <c:pt idx="4" formatCode="General">
                  <c:v>258</c:v>
                </c:pt>
                <c:pt idx="5" formatCode="General">
                  <c:v>416</c:v>
                </c:pt>
                <c:pt idx="6" formatCode="General">
                  <c:v>554</c:v>
                </c:pt>
                <c:pt idx="7" formatCode="General">
                  <c:v>568</c:v>
                </c:pt>
                <c:pt idx="8" formatCode="General">
                  <c:v>578</c:v>
                </c:pt>
                <c:pt idx="9" formatCode="General">
                  <c:v>337</c:v>
                </c:pt>
                <c:pt idx="10" formatCode="General">
                  <c:v>169</c:v>
                </c:pt>
                <c:pt idx="11" formatCode="General">
                  <c:v>168</c:v>
                </c:pt>
              </c:numCache>
            </c:numRef>
          </c:val>
          <c:smooth val="0"/>
          <c:extLst>
            <c:ext xmlns:c16="http://schemas.microsoft.com/office/drawing/2014/chart" uri="{C3380CC4-5D6E-409C-BE32-E72D297353CC}">
              <c16:uniqueId val="{00000001-EF25-4824-8530-875CCEE0B185}"/>
            </c:ext>
          </c:extLst>
        </c:ser>
        <c:ser>
          <c:idx val="0"/>
          <c:order val="2"/>
          <c:tx>
            <c:strRef>
              <c:f>'5　感染症統計'!$A$9</c:f>
              <c:strCache>
                <c:ptCount val="1"/>
                <c:pt idx="0">
                  <c:v>2021年</c:v>
                </c:pt>
              </c:strCache>
            </c:strRef>
          </c:tx>
          <c:spPr>
            <a:ln w="28575" cap="rnd">
              <a:solidFill>
                <a:schemeClr val="accent6"/>
              </a:solidFill>
              <a:round/>
            </a:ln>
            <a:effectLst/>
          </c:spPr>
          <c:marker>
            <c:symbol val="none"/>
          </c:marker>
          <c:val>
            <c:numRef>
              <c:f>'5　感染症統計'!$B$9:$M$9</c:f>
              <c:numCache>
                <c:formatCode>General</c:formatCode>
                <c:ptCount val="12"/>
                <c:pt idx="0">
                  <c:v>81</c:v>
                </c:pt>
                <c:pt idx="1">
                  <c:v>48</c:v>
                </c:pt>
                <c:pt idx="2">
                  <c:v>71</c:v>
                </c:pt>
                <c:pt idx="3">
                  <c:v>128</c:v>
                </c:pt>
                <c:pt idx="4">
                  <c:v>171</c:v>
                </c:pt>
                <c:pt idx="5">
                  <c:v>350</c:v>
                </c:pt>
                <c:pt idx="6">
                  <c:v>569</c:v>
                </c:pt>
                <c:pt idx="7">
                  <c:v>553</c:v>
                </c:pt>
                <c:pt idx="8">
                  <c:v>458</c:v>
                </c:pt>
                <c:pt idx="9">
                  <c:v>306</c:v>
                </c:pt>
                <c:pt idx="10">
                  <c:v>220</c:v>
                </c:pt>
                <c:pt idx="11">
                  <c:v>229</c:v>
                </c:pt>
              </c:numCache>
            </c:numRef>
          </c:val>
          <c:smooth val="0"/>
          <c:extLst>
            <c:ext xmlns:c16="http://schemas.microsoft.com/office/drawing/2014/chart" uri="{C3380CC4-5D6E-409C-BE32-E72D297353CC}">
              <c16:uniqueId val="{00000002-EF25-4824-8530-875CCEE0B185}"/>
            </c:ext>
          </c:extLst>
        </c:ser>
        <c:ser>
          <c:idx val="1"/>
          <c:order val="3"/>
          <c:tx>
            <c:strRef>
              <c:f>'5　感染症統計'!$A$10</c:f>
              <c:strCache>
                <c:ptCount val="1"/>
                <c:pt idx="0">
                  <c:v>2020年</c:v>
                </c:pt>
              </c:strCache>
            </c:strRef>
          </c:tx>
          <c:spPr>
            <a:ln w="12700" cap="rnd">
              <a:solidFill>
                <a:srgbClr val="FF0066"/>
              </a:solidFill>
              <a:round/>
            </a:ln>
            <a:effectLst/>
          </c:spPr>
          <c:marker>
            <c:symbol val="none"/>
          </c:marker>
          <c:val>
            <c:numRef>
              <c:f>'5　感染症統計'!$B$10:$M$10</c:f>
              <c:numCache>
                <c:formatCode>General</c:formatCode>
                <c:ptCount val="12"/>
                <c:pt idx="0">
                  <c:v>112</c:v>
                </c:pt>
                <c:pt idx="1">
                  <c:v>85</c:v>
                </c:pt>
                <c:pt idx="2">
                  <c:v>60</c:v>
                </c:pt>
                <c:pt idx="3">
                  <c:v>97</c:v>
                </c:pt>
                <c:pt idx="4">
                  <c:v>95</c:v>
                </c:pt>
                <c:pt idx="5">
                  <c:v>305</c:v>
                </c:pt>
                <c:pt idx="6">
                  <c:v>544</c:v>
                </c:pt>
                <c:pt idx="7">
                  <c:v>449</c:v>
                </c:pt>
                <c:pt idx="8">
                  <c:v>475</c:v>
                </c:pt>
                <c:pt idx="9">
                  <c:v>505</c:v>
                </c:pt>
                <c:pt idx="10">
                  <c:v>219</c:v>
                </c:pt>
                <c:pt idx="11" formatCode="#,##0_ ">
                  <c:v>98</c:v>
                </c:pt>
              </c:numCache>
            </c:numRef>
          </c:val>
          <c:smooth val="0"/>
          <c:extLst>
            <c:ext xmlns:c16="http://schemas.microsoft.com/office/drawing/2014/chart" uri="{C3380CC4-5D6E-409C-BE32-E72D297353CC}">
              <c16:uniqueId val="{00000003-EF25-4824-8530-875CCEE0B185}"/>
            </c:ext>
          </c:extLst>
        </c:ser>
        <c:ser>
          <c:idx val="2"/>
          <c:order val="4"/>
          <c:tx>
            <c:strRef>
              <c:f>'5　感染症統計'!$A$11</c:f>
              <c:strCache>
                <c:ptCount val="1"/>
                <c:pt idx="0">
                  <c:v>2019年</c:v>
                </c:pt>
              </c:strCache>
            </c:strRef>
          </c:tx>
          <c:spPr>
            <a:ln w="19050" cap="rnd">
              <a:solidFill>
                <a:srgbClr val="0070C0"/>
              </a:solidFill>
              <a:round/>
            </a:ln>
            <a:effectLst/>
          </c:spPr>
          <c:marker>
            <c:symbol val="none"/>
          </c:marker>
          <c:val>
            <c:numRef>
              <c:f>'5　感染症統計'!$B$11:$M$11</c:f>
              <c:numCache>
                <c:formatCode>#,##0_ </c:formatCode>
                <c:ptCount val="12"/>
                <c:pt idx="0">
                  <c:v>84</c:v>
                </c:pt>
                <c:pt idx="1">
                  <c:v>100</c:v>
                </c:pt>
                <c:pt idx="2">
                  <c:v>77</c:v>
                </c:pt>
                <c:pt idx="3">
                  <c:v>80</c:v>
                </c:pt>
                <c:pt idx="4" formatCode="General">
                  <c:v>236</c:v>
                </c:pt>
                <c:pt idx="5" formatCode="General">
                  <c:v>438</c:v>
                </c:pt>
                <c:pt idx="6" formatCode="General">
                  <c:v>631</c:v>
                </c:pt>
                <c:pt idx="7" formatCode="General">
                  <c:v>752</c:v>
                </c:pt>
                <c:pt idx="8" formatCode="General">
                  <c:v>523</c:v>
                </c:pt>
                <c:pt idx="9" formatCode="General">
                  <c:v>427</c:v>
                </c:pt>
                <c:pt idx="10" formatCode="General">
                  <c:v>253</c:v>
                </c:pt>
                <c:pt idx="11">
                  <c:v>136</c:v>
                </c:pt>
              </c:numCache>
            </c:numRef>
          </c:val>
          <c:smooth val="0"/>
          <c:extLst>
            <c:ext xmlns:c16="http://schemas.microsoft.com/office/drawing/2014/chart" uri="{C3380CC4-5D6E-409C-BE32-E72D297353CC}">
              <c16:uniqueId val="{00000004-EF25-4824-8530-875CCEE0B185}"/>
            </c:ext>
          </c:extLst>
        </c:ser>
        <c:ser>
          <c:idx val="3"/>
          <c:order val="5"/>
          <c:tx>
            <c:strRef>
              <c:f>'5　感染症統計'!$A$12</c:f>
              <c:strCache>
                <c:ptCount val="1"/>
                <c:pt idx="0">
                  <c:v>2018年</c:v>
                </c:pt>
              </c:strCache>
            </c:strRef>
          </c:tx>
          <c:spPr>
            <a:ln w="12700" cap="rnd">
              <a:solidFill>
                <a:schemeClr val="accent4"/>
              </a:solidFill>
              <a:round/>
            </a:ln>
            <a:effectLst/>
          </c:spPr>
          <c:marker>
            <c:symbol val="none"/>
          </c:marker>
          <c:val>
            <c:numRef>
              <c:f>'5　感染症統計'!$B$12:$M$12</c:f>
              <c:numCache>
                <c:formatCode>#,##0_ </c:formatCode>
                <c:ptCount val="12"/>
                <c:pt idx="0">
                  <c:v>41</c:v>
                </c:pt>
                <c:pt idx="1">
                  <c:v>44</c:v>
                </c:pt>
                <c:pt idx="2">
                  <c:v>67</c:v>
                </c:pt>
                <c:pt idx="3">
                  <c:v>103</c:v>
                </c:pt>
                <c:pt idx="4">
                  <c:v>311</c:v>
                </c:pt>
                <c:pt idx="5">
                  <c:v>415</c:v>
                </c:pt>
                <c:pt idx="6">
                  <c:v>539</c:v>
                </c:pt>
                <c:pt idx="7">
                  <c:v>1165</c:v>
                </c:pt>
                <c:pt idx="8">
                  <c:v>534</c:v>
                </c:pt>
                <c:pt idx="9">
                  <c:v>297</c:v>
                </c:pt>
                <c:pt idx="10">
                  <c:v>205</c:v>
                </c:pt>
                <c:pt idx="11">
                  <c:v>92</c:v>
                </c:pt>
              </c:numCache>
            </c:numRef>
          </c:val>
          <c:smooth val="0"/>
          <c:extLst>
            <c:ext xmlns:c16="http://schemas.microsoft.com/office/drawing/2014/chart" uri="{C3380CC4-5D6E-409C-BE32-E72D297353CC}">
              <c16:uniqueId val="{00000005-EF25-4824-8530-875CCEE0B185}"/>
            </c:ext>
          </c:extLst>
        </c:ser>
        <c:ser>
          <c:idx val="4"/>
          <c:order val="6"/>
          <c:tx>
            <c:strRef>
              <c:f>'5　感染症統計'!$A$13</c:f>
              <c:strCache>
                <c:ptCount val="1"/>
                <c:pt idx="0">
                  <c:v>2017年</c:v>
                </c:pt>
              </c:strCache>
            </c:strRef>
          </c:tx>
          <c:spPr>
            <a:ln w="12700" cap="rnd">
              <a:solidFill>
                <a:schemeClr val="accent5"/>
              </a:solidFill>
              <a:round/>
            </a:ln>
            <a:effectLst/>
          </c:spPr>
          <c:marker>
            <c:symbol val="none"/>
          </c:marker>
          <c:val>
            <c:numRef>
              <c:f>'5　感染症統計'!$B$13:$M$13</c:f>
              <c:numCache>
                <c:formatCode>#,##0_ </c:formatCode>
                <c:ptCount val="12"/>
                <c:pt idx="0">
                  <c:v>57</c:v>
                </c:pt>
                <c:pt idx="1">
                  <c:v>35</c:v>
                </c:pt>
                <c:pt idx="2">
                  <c:v>95</c:v>
                </c:pt>
                <c:pt idx="3">
                  <c:v>112</c:v>
                </c:pt>
                <c:pt idx="4">
                  <c:v>131</c:v>
                </c:pt>
                <c:pt idx="5" formatCode="General">
                  <c:v>340</c:v>
                </c:pt>
                <c:pt idx="6" formatCode="General">
                  <c:v>483</c:v>
                </c:pt>
                <c:pt idx="7" formatCode="General">
                  <c:v>1339</c:v>
                </c:pt>
                <c:pt idx="8" formatCode="General">
                  <c:v>614</c:v>
                </c:pt>
                <c:pt idx="9" formatCode="General">
                  <c:v>349</c:v>
                </c:pt>
                <c:pt idx="10" formatCode="General">
                  <c:v>236</c:v>
                </c:pt>
                <c:pt idx="11" formatCode="General">
                  <c:v>68</c:v>
                </c:pt>
              </c:numCache>
            </c:numRef>
          </c:val>
          <c:smooth val="0"/>
          <c:extLst>
            <c:ext xmlns:c16="http://schemas.microsoft.com/office/drawing/2014/chart" uri="{C3380CC4-5D6E-409C-BE32-E72D297353CC}">
              <c16:uniqueId val="{00000006-EF25-4824-8530-875CCEE0B185}"/>
            </c:ext>
          </c:extLst>
        </c:ser>
        <c:ser>
          <c:idx val="5"/>
          <c:order val="7"/>
          <c:tx>
            <c:strRef>
              <c:f>'5　感染症統計'!$A$14</c:f>
              <c:strCache>
                <c:ptCount val="1"/>
                <c:pt idx="0">
                  <c:v>2016年</c:v>
                </c:pt>
              </c:strCache>
            </c:strRef>
          </c:tx>
          <c:spPr>
            <a:ln w="12700" cap="rnd">
              <a:solidFill>
                <a:schemeClr val="tx2"/>
              </a:solidFill>
              <a:round/>
            </a:ln>
            <a:effectLst/>
          </c:spPr>
          <c:marker>
            <c:symbol val="none"/>
          </c:marker>
          <c:val>
            <c:numRef>
              <c:f>'5　感染症統計'!$B$14:$M$14</c:f>
              <c:numCache>
                <c:formatCode>#,##0_ </c:formatCode>
                <c:ptCount val="12"/>
                <c:pt idx="0" formatCode="General">
                  <c:v>68</c:v>
                </c:pt>
                <c:pt idx="1">
                  <c:v>42</c:v>
                </c:pt>
                <c:pt idx="2">
                  <c:v>44</c:v>
                </c:pt>
                <c:pt idx="3">
                  <c:v>75</c:v>
                </c:pt>
                <c:pt idx="4">
                  <c:v>135</c:v>
                </c:pt>
                <c:pt idx="5">
                  <c:v>448</c:v>
                </c:pt>
                <c:pt idx="6">
                  <c:v>507</c:v>
                </c:pt>
                <c:pt idx="7">
                  <c:v>808</c:v>
                </c:pt>
                <c:pt idx="8">
                  <c:v>795</c:v>
                </c:pt>
                <c:pt idx="9">
                  <c:v>313</c:v>
                </c:pt>
                <c:pt idx="10">
                  <c:v>246</c:v>
                </c:pt>
                <c:pt idx="11">
                  <c:v>143</c:v>
                </c:pt>
              </c:numCache>
            </c:numRef>
          </c:val>
          <c:smooth val="0"/>
          <c:extLst>
            <c:ext xmlns:c16="http://schemas.microsoft.com/office/drawing/2014/chart" uri="{C3380CC4-5D6E-409C-BE32-E72D297353CC}">
              <c16:uniqueId val="{00000007-EF25-4824-8530-875CCEE0B185}"/>
            </c:ext>
          </c:extLst>
        </c:ser>
        <c:ser>
          <c:idx val="8"/>
          <c:order val="8"/>
          <c:tx>
            <c:strRef>
              <c:f>'5　感染症統計'!$A$15</c:f>
              <c:strCache>
                <c:ptCount val="1"/>
                <c:pt idx="0">
                  <c:v>2015年</c:v>
                </c:pt>
              </c:strCache>
            </c:strRef>
          </c:tx>
          <c:spPr>
            <a:ln w="28575" cap="rnd">
              <a:solidFill>
                <a:schemeClr val="accent3">
                  <a:lumMod val="60000"/>
                </a:schemeClr>
              </a:solidFill>
              <a:round/>
            </a:ln>
            <a:effectLst/>
          </c:spPr>
          <c:marker>
            <c:symbol val="none"/>
          </c:marker>
          <c:val>
            <c:numRef>
              <c:f>'5　感染症統計'!$B$15:$M$15</c:f>
            </c:numRef>
          </c:val>
          <c:smooth val="0"/>
          <c:extLst>
            <c:ext xmlns:c16="http://schemas.microsoft.com/office/drawing/2014/chart" uri="{C3380CC4-5D6E-409C-BE32-E72D297353CC}">
              <c16:uniqueId val="{00000000-6506-44AA-9707-A37582B7246C}"/>
            </c:ext>
          </c:extLst>
        </c:ser>
        <c:dLbls>
          <c:showLegendKey val="0"/>
          <c:showVal val="0"/>
          <c:showCatName val="0"/>
          <c:showSerName val="0"/>
          <c:showPercent val="0"/>
          <c:showBubbleSize val="0"/>
        </c:dLbls>
        <c:smooth val="0"/>
        <c:axId val="473875992"/>
        <c:axId val="473875208"/>
      </c:lineChart>
      <c:catAx>
        <c:axId val="47387599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208"/>
        <c:crosses val="autoZero"/>
        <c:auto val="1"/>
        <c:lblAlgn val="ctr"/>
        <c:lblOffset val="100"/>
        <c:noMultiLvlLbl val="0"/>
      </c:catAx>
      <c:valAx>
        <c:axId val="473875208"/>
        <c:scaling>
          <c:orientation val="minMax"/>
          <c:max val="1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992"/>
        <c:crosses val="autoZero"/>
        <c:crossBetween val="between"/>
      </c:val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ln w="6350">
                  <a:solidFill>
                    <a:schemeClr val="accent1"/>
                  </a:solidFill>
                </a:ln>
                <a:solidFill>
                  <a:schemeClr val="tx1">
                    <a:lumMod val="65000"/>
                    <a:lumOff val="35000"/>
                  </a:schemeClr>
                </a:solidFill>
                <a:latin typeface="+mn-lt"/>
                <a:ea typeface="+mn-ea"/>
                <a:cs typeface="+mn-cs"/>
              </a:defRPr>
            </a:pPr>
            <a:endParaRPr lang="ja-JP"/>
          </a:p>
        </c:txPr>
      </c:legendEntry>
      <c:legendEntry>
        <c:idx val="3"/>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4"/>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5"/>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6"/>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ayout>
        <c:manualLayout>
          <c:xMode val="edge"/>
          <c:yMode val="edge"/>
          <c:x val="0.86971423242222412"/>
          <c:y val="0.15798556430446195"/>
          <c:w val="0.13028580731600248"/>
          <c:h val="0.842014388798628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prstDash val="sysDash"/>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細菌性赤痢菌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2466823761346863E-2"/>
          <c:y val="0.1390935811110838"/>
          <c:w val="0.71832911183304882"/>
          <c:h val="0.62589415129079018"/>
        </c:manualLayout>
      </c:layout>
      <c:lineChart>
        <c:grouping val="standard"/>
        <c:varyColors val="0"/>
        <c:ser>
          <c:idx val="6"/>
          <c:order val="0"/>
          <c:tx>
            <c:strRef>
              <c:f>'5　感染症統計'!$P$7</c:f>
              <c:strCache>
                <c:ptCount val="1"/>
                <c:pt idx="0">
                  <c:v>2023年</c:v>
                </c:pt>
              </c:strCache>
            </c:strRef>
          </c:tx>
          <c:spPr>
            <a:ln w="63500" cap="rnd">
              <a:solidFill>
                <a:srgbClr val="FF0000"/>
              </a:solidFill>
              <a:round/>
            </a:ln>
            <a:effectLst/>
          </c:spPr>
          <c:marker>
            <c:symbol val="none"/>
          </c:marker>
          <c:val>
            <c:numRef>
              <c:f>'5　感染症統計'!$Q$7:$AB$7</c:f>
              <c:numCache>
                <c:formatCode>#,##0_ </c:formatCode>
                <c:ptCount val="12"/>
                <c:pt idx="0" formatCode="General">
                  <c:v>1</c:v>
                </c:pt>
              </c:numCache>
            </c:numRef>
          </c:val>
          <c:smooth val="0"/>
          <c:extLst>
            <c:ext xmlns:c16="http://schemas.microsoft.com/office/drawing/2014/chart" uri="{C3380CC4-5D6E-409C-BE32-E72D297353CC}">
              <c16:uniqueId val="{00000000-691A-4A61-BF12-3A5977548A2F}"/>
            </c:ext>
          </c:extLst>
        </c:ser>
        <c:ser>
          <c:idx val="7"/>
          <c:order val="1"/>
          <c:tx>
            <c:strRef>
              <c:f>'5　感染症統計'!$P$8</c:f>
              <c:strCache>
                <c:ptCount val="1"/>
                <c:pt idx="0">
                  <c:v>2022年</c:v>
                </c:pt>
              </c:strCache>
            </c:strRef>
          </c:tx>
          <c:spPr>
            <a:ln w="25400" cap="rnd">
              <a:solidFill>
                <a:schemeClr val="accent6">
                  <a:lumMod val="75000"/>
                </a:schemeClr>
              </a:solidFill>
              <a:round/>
            </a:ln>
            <a:effectLst/>
          </c:spPr>
          <c:marker>
            <c:symbol val="none"/>
          </c:marker>
          <c:val>
            <c:numRef>
              <c:f>'5　感染症統計'!$Q$8:$AB$8</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pt idx="11" formatCode="General">
                  <c:v>2</c:v>
                </c:pt>
              </c:numCache>
            </c:numRef>
          </c:val>
          <c:smooth val="0"/>
          <c:extLst>
            <c:ext xmlns:c16="http://schemas.microsoft.com/office/drawing/2014/chart" uri="{C3380CC4-5D6E-409C-BE32-E72D297353CC}">
              <c16:uniqueId val="{00000001-691A-4A61-BF12-3A5977548A2F}"/>
            </c:ext>
          </c:extLst>
        </c:ser>
        <c:ser>
          <c:idx val="0"/>
          <c:order val="2"/>
          <c:tx>
            <c:strRef>
              <c:f>'5　感染症統計'!$P$9</c:f>
              <c:strCache>
                <c:ptCount val="1"/>
                <c:pt idx="0">
                  <c:v>2021年</c:v>
                </c:pt>
              </c:strCache>
            </c:strRef>
          </c:tx>
          <c:spPr>
            <a:ln w="28575" cap="rnd">
              <a:solidFill>
                <a:srgbClr val="FF0066"/>
              </a:solidFill>
              <a:round/>
            </a:ln>
            <a:effectLst/>
          </c:spPr>
          <c:marker>
            <c:symbol val="none"/>
          </c:marker>
          <c:val>
            <c:numRef>
              <c:f>'5　感染症統計'!$Q$9:$AB$9</c:f>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val>
          <c:smooth val="0"/>
          <c:extLst>
            <c:ext xmlns:c16="http://schemas.microsoft.com/office/drawing/2014/chart" uri="{C3380CC4-5D6E-409C-BE32-E72D297353CC}">
              <c16:uniqueId val="{00000002-691A-4A61-BF12-3A5977548A2F}"/>
            </c:ext>
          </c:extLst>
        </c:ser>
        <c:ser>
          <c:idx val="1"/>
          <c:order val="3"/>
          <c:tx>
            <c:strRef>
              <c:f>'5　感染症統計'!$P$10</c:f>
              <c:strCache>
                <c:ptCount val="1"/>
                <c:pt idx="0">
                  <c:v>2020年</c:v>
                </c:pt>
              </c:strCache>
            </c:strRef>
          </c:tx>
          <c:spPr>
            <a:ln w="28575" cap="rnd">
              <a:solidFill>
                <a:schemeClr val="accent2"/>
              </a:solidFill>
              <a:round/>
            </a:ln>
            <a:effectLst/>
          </c:spPr>
          <c:marker>
            <c:symbol val="none"/>
          </c:marker>
          <c:val>
            <c:numRef>
              <c:f>'5　感染症統計'!$Q$10:$AB$10</c:f>
              <c:numCache>
                <c:formatCode>#,##0_ </c:formatCode>
                <c:ptCount val="12"/>
                <c:pt idx="0">
                  <c:v>16</c:v>
                </c:pt>
                <c:pt idx="1">
                  <c:v>1</c:v>
                </c:pt>
                <c:pt idx="2">
                  <c:v>19</c:v>
                </c:pt>
                <c:pt idx="3">
                  <c:v>3</c:v>
                </c:pt>
                <c:pt idx="4">
                  <c:v>13</c:v>
                </c:pt>
                <c:pt idx="5">
                  <c:v>1</c:v>
                </c:pt>
                <c:pt idx="6">
                  <c:v>2</c:v>
                </c:pt>
                <c:pt idx="7">
                  <c:v>2</c:v>
                </c:pt>
                <c:pt idx="8">
                  <c:v>0</c:v>
                </c:pt>
                <c:pt idx="9">
                  <c:v>24</c:v>
                </c:pt>
                <c:pt idx="10">
                  <c:v>4</c:v>
                </c:pt>
                <c:pt idx="11">
                  <c:v>2</c:v>
                </c:pt>
              </c:numCache>
            </c:numRef>
          </c:val>
          <c:smooth val="0"/>
          <c:extLst>
            <c:ext xmlns:c16="http://schemas.microsoft.com/office/drawing/2014/chart" uri="{C3380CC4-5D6E-409C-BE32-E72D297353CC}">
              <c16:uniqueId val="{00000003-691A-4A61-BF12-3A5977548A2F}"/>
            </c:ext>
          </c:extLst>
        </c:ser>
        <c:ser>
          <c:idx val="2"/>
          <c:order val="4"/>
          <c:tx>
            <c:strRef>
              <c:f>'5　感染症統計'!$P$11</c:f>
              <c:strCache>
                <c:ptCount val="1"/>
                <c:pt idx="0">
                  <c:v>2019年</c:v>
                </c:pt>
              </c:strCache>
            </c:strRef>
          </c:tx>
          <c:spPr>
            <a:ln w="28575" cap="rnd">
              <a:solidFill>
                <a:schemeClr val="accent3">
                  <a:lumMod val="50000"/>
                </a:schemeClr>
              </a:solidFill>
              <a:round/>
            </a:ln>
            <a:effectLst/>
          </c:spPr>
          <c:marker>
            <c:symbol val="none"/>
          </c:marker>
          <c:val>
            <c:numRef>
              <c:f>'5　感染症統計'!$Q$11:$AB$11</c:f>
              <c:numCache>
                <c:formatCode>#,##0_ </c:formatCode>
                <c:ptCount val="12"/>
                <c:pt idx="0">
                  <c:v>7</c:v>
                </c:pt>
                <c:pt idx="1">
                  <c:v>7</c:v>
                </c:pt>
                <c:pt idx="2">
                  <c:v>13</c:v>
                </c:pt>
                <c:pt idx="3">
                  <c:v>3</c:v>
                </c:pt>
                <c:pt idx="4">
                  <c:v>8</c:v>
                </c:pt>
                <c:pt idx="5">
                  <c:v>11</c:v>
                </c:pt>
                <c:pt idx="6">
                  <c:v>5</c:v>
                </c:pt>
                <c:pt idx="7">
                  <c:v>11</c:v>
                </c:pt>
                <c:pt idx="8">
                  <c:v>9</c:v>
                </c:pt>
                <c:pt idx="9">
                  <c:v>9</c:v>
                </c:pt>
                <c:pt idx="10">
                  <c:v>20</c:v>
                </c:pt>
                <c:pt idx="11">
                  <c:v>37</c:v>
                </c:pt>
              </c:numCache>
            </c:numRef>
          </c:val>
          <c:smooth val="0"/>
          <c:extLst>
            <c:ext xmlns:c16="http://schemas.microsoft.com/office/drawing/2014/chart" uri="{C3380CC4-5D6E-409C-BE32-E72D297353CC}">
              <c16:uniqueId val="{00000004-691A-4A61-BF12-3A5977548A2F}"/>
            </c:ext>
          </c:extLst>
        </c:ser>
        <c:ser>
          <c:idx val="3"/>
          <c:order val="5"/>
          <c:tx>
            <c:strRef>
              <c:f>'5　感染症統計'!$P$12</c:f>
              <c:strCache>
                <c:ptCount val="1"/>
                <c:pt idx="0">
                  <c:v>2018年</c:v>
                </c:pt>
              </c:strCache>
            </c:strRef>
          </c:tx>
          <c:spPr>
            <a:ln w="28575" cap="rnd">
              <a:solidFill>
                <a:schemeClr val="accent4">
                  <a:lumMod val="75000"/>
                </a:schemeClr>
              </a:solidFill>
              <a:round/>
            </a:ln>
            <a:effectLst/>
          </c:spPr>
          <c:marker>
            <c:symbol val="none"/>
          </c:marker>
          <c:val>
            <c:numRef>
              <c:f>'5　感染症統計'!$Q$12:$AB$12</c:f>
              <c:numCache>
                <c:formatCode>#,##0_ </c:formatCode>
                <c:ptCount val="12"/>
                <c:pt idx="0">
                  <c:v>9</c:v>
                </c:pt>
                <c:pt idx="1">
                  <c:v>22</c:v>
                </c:pt>
                <c:pt idx="2">
                  <c:v>18</c:v>
                </c:pt>
                <c:pt idx="3">
                  <c:v>9</c:v>
                </c:pt>
                <c:pt idx="4">
                  <c:v>21</c:v>
                </c:pt>
                <c:pt idx="5">
                  <c:v>14</c:v>
                </c:pt>
                <c:pt idx="6">
                  <c:v>6</c:v>
                </c:pt>
                <c:pt idx="7">
                  <c:v>13</c:v>
                </c:pt>
                <c:pt idx="8">
                  <c:v>7</c:v>
                </c:pt>
                <c:pt idx="9">
                  <c:v>81</c:v>
                </c:pt>
                <c:pt idx="10">
                  <c:v>31</c:v>
                </c:pt>
                <c:pt idx="11">
                  <c:v>37</c:v>
                </c:pt>
              </c:numCache>
            </c:numRef>
          </c:val>
          <c:smooth val="0"/>
          <c:extLst>
            <c:ext xmlns:c16="http://schemas.microsoft.com/office/drawing/2014/chart" uri="{C3380CC4-5D6E-409C-BE32-E72D297353CC}">
              <c16:uniqueId val="{00000005-691A-4A61-BF12-3A5977548A2F}"/>
            </c:ext>
          </c:extLst>
        </c:ser>
        <c:ser>
          <c:idx val="4"/>
          <c:order val="6"/>
          <c:tx>
            <c:strRef>
              <c:f>'5　感染症統計'!$P$13</c:f>
              <c:strCache>
                <c:ptCount val="1"/>
                <c:pt idx="0">
                  <c:v>2017年</c:v>
                </c:pt>
              </c:strCache>
            </c:strRef>
          </c:tx>
          <c:spPr>
            <a:ln w="28575" cap="rnd">
              <a:solidFill>
                <a:schemeClr val="accent5"/>
              </a:solidFill>
              <a:round/>
            </a:ln>
            <a:effectLst/>
          </c:spPr>
          <c:marker>
            <c:symbol val="none"/>
          </c:marker>
          <c:val>
            <c:numRef>
              <c:f>'5　感染症統計'!$Q$13:$AB$13</c:f>
              <c:numCache>
                <c:formatCode>#,##0_ </c:formatCode>
                <c:ptCount val="12"/>
                <c:pt idx="0">
                  <c:v>19</c:v>
                </c:pt>
                <c:pt idx="1">
                  <c:v>12</c:v>
                </c:pt>
                <c:pt idx="2">
                  <c:v>8</c:v>
                </c:pt>
                <c:pt idx="3">
                  <c:v>12</c:v>
                </c:pt>
                <c:pt idx="4">
                  <c:v>7</c:v>
                </c:pt>
                <c:pt idx="5">
                  <c:v>15</c:v>
                </c:pt>
                <c:pt idx="6" formatCode="General">
                  <c:v>16</c:v>
                </c:pt>
                <c:pt idx="7" formatCode="General">
                  <c:v>12</c:v>
                </c:pt>
                <c:pt idx="8">
                  <c:v>16</c:v>
                </c:pt>
                <c:pt idx="9">
                  <c:v>6</c:v>
                </c:pt>
                <c:pt idx="10">
                  <c:v>12</c:v>
                </c:pt>
                <c:pt idx="11">
                  <c:v>6</c:v>
                </c:pt>
              </c:numCache>
            </c:numRef>
          </c:val>
          <c:smooth val="0"/>
          <c:extLst>
            <c:ext xmlns:c16="http://schemas.microsoft.com/office/drawing/2014/chart" uri="{C3380CC4-5D6E-409C-BE32-E72D297353CC}">
              <c16:uniqueId val="{00000006-691A-4A61-BF12-3A5977548A2F}"/>
            </c:ext>
          </c:extLst>
        </c:ser>
        <c:ser>
          <c:idx val="5"/>
          <c:order val="7"/>
          <c:tx>
            <c:strRef>
              <c:f>'5　感染症統計'!$P$14</c:f>
              <c:strCache>
                <c:ptCount val="1"/>
                <c:pt idx="0">
                  <c:v>2016年</c:v>
                </c:pt>
              </c:strCache>
            </c:strRef>
          </c:tx>
          <c:spPr>
            <a:ln w="28575" cap="rnd">
              <a:solidFill>
                <a:srgbClr val="3399FF"/>
              </a:solidFill>
              <a:round/>
            </a:ln>
            <a:effectLst/>
          </c:spPr>
          <c:marker>
            <c:symbol val="none"/>
          </c:marker>
          <c:val>
            <c:numRef>
              <c:f>'5　感染症統計'!$Q$14:$AB$14</c:f>
              <c:numCache>
                <c:formatCode>#,##0_ </c:formatCode>
                <c:ptCount val="12"/>
                <c:pt idx="0" formatCode="General">
                  <c:v>9</c:v>
                </c:pt>
                <c:pt idx="1">
                  <c:v>16</c:v>
                </c:pt>
                <c:pt idx="2">
                  <c:v>12</c:v>
                </c:pt>
                <c:pt idx="3">
                  <c:v>6</c:v>
                </c:pt>
                <c:pt idx="4">
                  <c:v>7</c:v>
                </c:pt>
                <c:pt idx="5">
                  <c:v>14</c:v>
                </c:pt>
                <c:pt idx="6">
                  <c:v>9</c:v>
                </c:pt>
                <c:pt idx="7">
                  <c:v>14</c:v>
                </c:pt>
                <c:pt idx="8">
                  <c:v>9</c:v>
                </c:pt>
                <c:pt idx="9">
                  <c:v>9</c:v>
                </c:pt>
                <c:pt idx="10">
                  <c:v>8</c:v>
                </c:pt>
                <c:pt idx="11">
                  <c:v>7</c:v>
                </c:pt>
              </c:numCache>
            </c:numRef>
          </c:val>
          <c:smooth val="0"/>
          <c:extLst>
            <c:ext xmlns:c16="http://schemas.microsoft.com/office/drawing/2014/chart" uri="{C3380CC4-5D6E-409C-BE32-E72D297353CC}">
              <c16:uniqueId val="{00000000-1CAA-40BC-BA86-DDE164B336AE}"/>
            </c:ext>
          </c:extLst>
        </c:ser>
        <c:dLbls>
          <c:showLegendKey val="0"/>
          <c:showVal val="0"/>
          <c:showCatName val="0"/>
          <c:showSerName val="0"/>
          <c:showPercent val="0"/>
          <c:showBubbleSize val="0"/>
        </c:dLbls>
        <c:smooth val="0"/>
        <c:axId val="473874032"/>
        <c:axId val="473874424"/>
        <c:extLst/>
      </c:lineChart>
      <c:catAx>
        <c:axId val="473874032"/>
        <c:scaling>
          <c:orientation val="minMax"/>
        </c:scaling>
        <c:delete val="1"/>
        <c:axPos val="b"/>
        <c:numFmt formatCode="General" sourceLinked="1"/>
        <c:majorTickMark val="none"/>
        <c:minorTickMark val="none"/>
        <c:tickLblPos val="nextTo"/>
        <c:crossAx val="473874424"/>
        <c:crosses val="autoZero"/>
        <c:auto val="0"/>
        <c:lblAlgn val="ctr"/>
        <c:lblOffset val="100"/>
        <c:noMultiLvlLbl val="0"/>
      </c:catAx>
      <c:valAx>
        <c:axId val="473874424"/>
        <c:scaling>
          <c:orientation val="minMax"/>
          <c:max val="80"/>
        </c:scaling>
        <c:delete val="0"/>
        <c:axPos val="r"/>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4032"/>
        <c:crosses val="max"/>
        <c:crossBetween val="between"/>
      </c:valAx>
      <c:spPr>
        <a:noFill/>
        <a:ln>
          <a:noFill/>
        </a:ln>
        <a:effectLst/>
      </c:spPr>
    </c:plotArea>
    <c:legend>
      <c:legendPos val="b"/>
      <c:layout>
        <c:manualLayout>
          <c:xMode val="edge"/>
          <c:yMode val="edge"/>
          <c:x val="0.85543391131567292"/>
          <c:y val="8.9866993536922485E-2"/>
          <c:w val="0.1445661342448421"/>
          <c:h val="0.9101329872319845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gif"/><Relationship Id="rId1" Type="http://schemas.openxmlformats.org/officeDocument/2006/relationships/image" Target="../media/image4.png"/><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hyperlink" Target="http://www.google.co.jp/imgres?imgurl=http://www.health.ne.jp/images/LVL3/5000498/nail.gif&amp;imgrefurl=http://www.health.ne.jp/library/5000/w5000498.html&amp;h=168&amp;w=250&amp;tbnid=hJAO584Z2_GenM:&amp;zoom=1&amp;docid=59VqJ7hMyZ79IM&amp;ei=N56zVL6CEZTU8gX9kYGACA&amp;tbm=isch&amp;ved=0CCEQMygEMAQ&amp;iact=rc&amp;uact=3&amp;dur=647&amp;page=1&amp;start=0&amp;ndsp=12" TargetMode="External"/></Relationships>
</file>

<file path=xl/drawings/_rels/drawing5.xml.rels><?xml version="1.0" encoding="UTF-8" standalone="yes"?>
<Relationships xmlns="http://schemas.openxmlformats.org/package/2006/relationships"><Relationship Id="rId3" Type="http://schemas.openxmlformats.org/officeDocument/2006/relationships/image" Target="../media/image11.svg"/><Relationship Id="rId7" Type="http://schemas.openxmlformats.org/officeDocument/2006/relationships/image" Target="../media/image15.gif"/><Relationship Id="rId2" Type="http://schemas.openxmlformats.org/officeDocument/2006/relationships/image" Target="../media/image10.png"/><Relationship Id="rId1" Type="http://schemas.openxmlformats.org/officeDocument/2006/relationships/image" Target="../media/image9.png"/><Relationship Id="rId6" Type="http://schemas.openxmlformats.org/officeDocument/2006/relationships/image" Target="../media/image14.png"/><Relationship Id="rId5" Type="http://schemas.openxmlformats.org/officeDocument/2006/relationships/image" Target="../media/image13.svg"/><Relationship Id="rId4" Type="http://schemas.openxmlformats.org/officeDocument/2006/relationships/image" Target="../media/image12.png"/></Relationships>
</file>

<file path=xl/drawings/_rels/drawing6.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16.png"/></Relationships>
</file>

<file path=xl/drawings/_rels/drawing7.xml.rels><?xml version="1.0" encoding="UTF-8" standalone="yes"?>
<Relationships xmlns="http://schemas.openxmlformats.org/package/2006/relationships"><Relationship Id="rId1" Type="http://schemas.openxmlformats.org/officeDocument/2006/relationships/image" Target="../media/image17.png"/></Relationships>
</file>

<file path=xl/drawings/drawing1.xml><?xml version="1.0" encoding="utf-8"?>
<xdr:wsDr xmlns:xdr="http://schemas.openxmlformats.org/drawingml/2006/spreadsheetDrawing" xmlns:a="http://schemas.openxmlformats.org/drawingml/2006/main">
  <xdr:twoCellAnchor>
    <xdr:from>
      <xdr:col>1</xdr:col>
      <xdr:colOff>0</xdr:colOff>
      <xdr:row>22</xdr:row>
      <xdr:rowOff>76200</xdr:rowOff>
    </xdr:from>
    <xdr:to>
      <xdr:col>6</xdr:col>
      <xdr:colOff>28575</xdr:colOff>
      <xdr:row>28</xdr:row>
      <xdr:rowOff>9525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1162050" y="3943350"/>
          <a:ext cx="3209925" cy="962025"/>
        </a:xfrm>
        <a:prstGeom prst="horizontalScroll">
          <a:avLst>
            <a:gd name="adj" fmla="val 12500"/>
          </a:avLst>
        </a:prstGeom>
        <a:solidFill>
          <a:srgbClr val="FFFFFF"/>
        </a:solidFill>
        <a:ln w="9525">
          <a:solidFill>
            <a:srgbClr val="000000"/>
          </a:solidFill>
          <a:round/>
          <a:headEnd/>
          <a:tailEnd/>
        </a:ln>
      </xdr:spPr>
    </xdr:sp>
    <xdr:clientData/>
  </xdr:twoCellAnchor>
  <xdr:twoCellAnchor editAs="oneCell">
    <xdr:from>
      <xdr:col>10</xdr:col>
      <xdr:colOff>0</xdr:colOff>
      <xdr:row>36</xdr:row>
      <xdr:rowOff>0</xdr:rowOff>
    </xdr:from>
    <xdr:to>
      <xdr:col>10</xdr:col>
      <xdr:colOff>47625</xdr:colOff>
      <xdr:row>36</xdr:row>
      <xdr:rowOff>9525</xdr:rowOff>
    </xdr:to>
    <xdr:pic>
      <xdr:nvPicPr>
        <xdr:cNvPr id="2050" name="Picture 2" descr="sp">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1" name="Picture 3" descr="sp">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2" name="Picture 4" descr="sp">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3" name="Picture 5" descr="sp">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4" name="Picture 6" descr="sp">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5" name="Picture 7" descr="sp">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6" name="Picture 8" descr="sp">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7" name="Picture 9" descr="sp">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312420</xdr:colOff>
      <xdr:row>32</xdr:row>
      <xdr:rowOff>83820</xdr:rowOff>
    </xdr:from>
    <xdr:to>
      <xdr:col>16</xdr:col>
      <xdr:colOff>106680</xdr:colOff>
      <xdr:row>43</xdr:row>
      <xdr:rowOff>15240</xdr:rowOff>
    </xdr:to>
    <xdr:sp macro="" textlink="">
      <xdr:nvSpPr>
        <xdr:cNvPr id="10" name="正方形/長方形 9">
          <a:extLst>
            <a:ext uri="{FF2B5EF4-FFF2-40B4-BE49-F238E27FC236}">
              <a16:creationId xmlns:a16="http://schemas.microsoft.com/office/drawing/2014/main" id="{5EBE187A-C6B0-9920-8828-9017261DA5CD}"/>
            </a:ext>
          </a:extLst>
        </xdr:cNvPr>
        <xdr:cNvSpPr/>
      </xdr:nvSpPr>
      <xdr:spPr>
        <a:xfrm>
          <a:off x="4579620" y="5730240"/>
          <a:ext cx="4114800" cy="1775460"/>
        </a:xfrm>
        <a:prstGeom prst="rect">
          <a:avLst/>
        </a:prstGeom>
        <a:no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281940</xdr:colOff>
      <xdr:row>0</xdr:row>
      <xdr:rowOff>106680</xdr:rowOff>
    </xdr:from>
    <xdr:to>
      <xdr:col>25</xdr:col>
      <xdr:colOff>0</xdr:colOff>
      <xdr:row>29</xdr:row>
      <xdr:rowOff>15240</xdr:rowOff>
    </xdr:to>
    <xdr:sp macro="" textlink="">
      <xdr:nvSpPr>
        <xdr:cNvPr id="11" name="正方形/長方形 10">
          <a:extLst>
            <a:ext uri="{FF2B5EF4-FFF2-40B4-BE49-F238E27FC236}">
              <a16:creationId xmlns:a16="http://schemas.microsoft.com/office/drawing/2014/main" id="{8E4F2D03-AAF9-62C9-C274-8D69B9E6258A}"/>
            </a:ext>
          </a:extLst>
        </xdr:cNvPr>
        <xdr:cNvSpPr/>
      </xdr:nvSpPr>
      <xdr:spPr>
        <a:xfrm>
          <a:off x="8869680" y="106680"/>
          <a:ext cx="5204460" cy="5052060"/>
        </a:xfrm>
        <a:prstGeom prst="rect">
          <a:avLst/>
        </a:prstGeom>
        <a:no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304800</xdr:colOff>
      <xdr:row>31</xdr:row>
      <xdr:rowOff>0</xdr:rowOff>
    </xdr:from>
    <xdr:to>
      <xdr:col>25</xdr:col>
      <xdr:colOff>76200</xdr:colOff>
      <xdr:row>58</xdr:row>
      <xdr:rowOff>7620</xdr:rowOff>
    </xdr:to>
    <xdr:sp macro="" textlink="">
      <xdr:nvSpPr>
        <xdr:cNvPr id="12" name="正方形/長方形 11">
          <a:extLst>
            <a:ext uri="{FF2B5EF4-FFF2-40B4-BE49-F238E27FC236}">
              <a16:creationId xmlns:a16="http://schemas.microsoft.com/office/drawing/2014/main" id="{89313E35-04B0-1159-8C75-5B4524674423}"/>
            </a:ext>
          </a:extLst>
        </xdr:cNvPr>
        <xdr:cNvSpPr/>
      </xdr:nvSpPr>
      <xdr:spPr>
        <a:xfrm>
          <a:off x="8892540" y="5478780"/>
          <a:ext cx="5257800" cy="4533900"/>
        </a:xfrm>
        <a:prstGeom prst="rect">
          <a:avLst/>
        </a:prstGeom>
        <a:no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152400</xdr:colOff>
      <xdr:row>10</xdr:row>
      <xdr:rowOff>228600</xdr:rowOff>
    </xdr:from>
    <xdr:to>
      <xdr:col>7</xdr:col>
      <xdr:colOff>190500</xdr:colOff>
      <xdr:row>16</xdr:row>
      <xdr:rowOff>38100</xdr:rowOff>
    </xdr:to>
    <xdr:sp macro="" textlink="">
      <xdr:nvSpPr>
        <xdr:cNvPr id="13" name="四角形: 角を丸くする 12">
          <a:extLst>
            <a:ext uri="{FF2B5EF4-FFF2-40B4-BE49-F238E27FC236}">
              <a16:creationId xmlns:a16="http://schemas.microsoft.com/office/drawing/2014/main" id="{9652AA44-3E6C-D864-0CFF-3091818B54DD}"/>
            </a:ext>
          </a:extLst>
        </xdr:cNvPr>
        <xdr:cNvSpPr/>
      </xdr:nvSpPr>
      <xdr:spPr>
        <a:xfrm>
          <a:off x="1981200" y="2049780"/>
          <a:ext cx="2476500" cy="914400"/>
        </a:xfrm>
        <a:prstGeom prst="roundRect">
          <a:avLst/>
        </a:prstGeom>
        <a:no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0</xdr:colOff>
      <xdr:row>0</xdr:row>
      <xdr:rowOff>0</xdr:rowOff>
    </xdr:from>
    <xdr:to>
      <xdr:col>25</xdr:col>
      <xdr:colOff>113182</xdr:colOff>
      <xdr:row>58</xdr:row>
      <xdr:rowOff>152400</xdr:rowOff>
    </xdr:to>
    <xdr:grpSp>
      <xdr:nvGrpSpPr>
        <xdr:cNvPr id="18" name="グループ化 17">
          <a:extLst>
            <a:ext uri="{FF2B5EF4-FFF2-40B4-BE49-F238E27FC236}">
              <a16:creationId xmlns:a16="http://schemas.microsoft.com/office/drawing/2014/main" id="{507CB848-CB5C-0BBC-BE76-C288708A1B3B}"/>
            </a:ext>
          </a:extLst>
        </xdr:cNvPr>
        <xdr:cNvGrpSpPr/>
      </xdr:nvGrpSpPr>
      <xdr:grpSpPr>
        <a:xfrm>
          <a:off x="0" y="0"/>
          <a:ext cx="14187322" cy="10157460"/>
          <a:chOff x="0" y="22860"/>
          <a:chExt cx="14187322" cy="10157460"/>
        </a:xfrm>
        <a:solidFill>
          <a:srgbClr val="FFFF00"/>
        </a:solidFill>
      </xdr:grpSpPr>
      <xdr:pic>
        <xdr:nvPicPr>
          <xdr:cNvPr id="9" name="図 8">
            <a:extLst>
              <a:ext uri="{FF2B5EF4-FFF2-40B4-BE49-F238E27FC236}">
                <a16:creationId xmlns:a16="http://schemas.microsoft.com/office/drawing/2014/main" id="{5B72D0A4-B712-4B7E-EBAF-B20F65571E0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2860"/>
            <a:ext cx="14187322" cy="10157460"/>
          </a:xfrm>
          <a:prstGeom prst="rect">
            <a:avLst/>
          </a:prstGeom>
          <a:grpFill/>
        </xdr:spPr>
      </xdr:pic>
      <xdr:cxnSp macro="">
        <xdr:nvCxnSpPr>
          <xdr:cNvPr id="15" name="直線コネクタ 14">
            <a:extLst>
              <a:ext uri="{FF2B5EF4-FFF2-40B4-BE49-F238E27FC236}">
                <a16:creationId xmlns:a16="http://schemas.microsoft.com/office/drawing/2014/main" id="{32F8BAE1-7E3D-7271-CD68-0B5DD8F537D7}"/>
              </a:ext>
            </a:extLst>
          </xdr:cNvPr>
          <xdr:cNvCxnSpPr/>
        </xdr:nvCxnSpPr>
        <xdr:spPr>
          <a:xfrm flipV="1">
            <a:off x="2499360" y="2872740"/>
            <a:ext cx="1531620" cy="7620"/>
          </a:xfrm>
          <a:prstGeom prst="line">
            <a:avLst/>
          </a:prstGeom>
          <a:grpFill/>
        </xdr:spPr>
        <xdr:style>
          <a:lnRef idx="2">
            <a:schemeClr val="accent2"/>
          </a:lnRef>
          <a:fillRef idx="0">
            <a:schemeClr val="accent2"/>
          </a:fillRef>
          <a:effectRef idx="1">
            <a:schemeClr val="accent2"/>
          </a:effectRef>
          <a:fontRef idx="minor">
            <a:schemeClr val="tx1"/>
          </a:fontRef>
        </xdr:style>
      </xdr:cxnSp>
      <xdr:pic>
        <xdr:nvPicPr>
          <xdr:cNvPr id="16" name="図 15">
            <a:extLst>
              <a:ext uri="{FF2B5EF4-FFF2-40B4-BE49-F238E27FC236}">
                <a16:creationId xmlns:a16="http://schemas.microsoft.com/office/drawing/2014/main" id="{67634BE6-8991-7CE1-BC2A-1A11B5819CD5}"/>
              </a:ext>
            </a:extLst>
          </xdr:cNvPr>
          <xdr:cNvPicPr>
            <a:picLocks noChangeAspect="1"/>
          </xdr:cNvPicPr>
        </xdr:nvPicPr>
        <xdr:blipFill>
          <a:blip xmlns:r="http://schemas.openxmlformats.org/officeDocument/2006/relationships" r:embed="rId2"/>
          <a:stretch>
            <a:fillRect/>
          </a:stretch>
        </xdr:blipFill>
        <xdr:spPr>
          <a:xfrm>
            <a:off x="2438401" y="2620818"/>
            <a:ext cx="1501140" cy="229061"/>
          </a:xfrm>
          <a:prstGeom prst="rect">
            <a:avLst/>
          </a:prstGeom>
          <a:grpFill/>
        </xdr:spPr>
      </xdr:pic>
    </xdr:grpSp>
    <xdr:clientData/>
  </xdr:twoCellAnchor>
  <xdr:twoCellAnchor>
    <xdr:from>
      <xdr:col>17</xdr:col>
      <xdr:colOff>99060</xdr:colOff>
      <xdr:row>24</xdr:row>
      <xdr:rowOff>15240</xdr:rowOff>
    </xdr:from>
    <xdr:to>
      <xdr:col>24</xdr:col>
      <xdr:colOff>327660</xdr:colOff>
      <xdr:row>32</xdr:row>
      <xdr:rowOff>152400</xdr:rowOff>
    </xdr:to>
    <xdr:sp macro="" textlink="">
      <xdr:nvSpPr>
        <xdr:cNvPr id="2" name="思考の吹き出し: 雲形 1">
          <a:extLst>
            <a:ext uri="{FF2B5EF4-FFF2-40B4-BE49-F238E27FC236}">
              <a16:creationId xmlns:a16="http://schemas.microsoft.com/office/drawing/2014/main" id="{508F81BC-ABA3-513A-74C8-592BF1ABBBAD}"/>
            </a:ext>
          </a:extLst>
        </xdr:cNvPr>
        <xdr:cNvSpPr/>
      </xdr:nvSpPr>
      <xdr:spPr>
        <a:xfrm>
          <a:off x="9296400" y="4282440"/>
          <a:ext cx="4495800" cy="1516380"/>
        </a:xfrm>
        <a:prstGeom prst="cloudCallout">
          <a:avLst>
            <a:gd name="adj1" fmla="val -64731"/>
            <a:gd name="adj2" fmla="val -24937"/>
          </a:avLst>
        </a:prstGeom>
        <a:no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b="1">
              <a:solidFill>
                <a:srgbClr val="FF0000"/>
              </a:solidFill>
            </a:rPr>
            <a:t>モニターを募集します。</a:t>
          </a:r>
        </a:p>
        <a:p>
          <a:pPr algn="l"/>
          <a:r>
            <a:rPr kumimoji="1" lang="ja-JP" altLang="en-US" sz="1800" b="1">
              <a:solidFill>
                <a:srgbClr val="FF0000"/>
              </a:solidFill>
            </a:rPr>
            <a:t>興味ある方は　このチャンスに応募してください。</a:t>
          </a:r>
        </a:p>
      </xdr:txBody>
    </xdr:sp>
    <xdr:clientData/>
  </xdr:twoCellAnchor>
  <xdr:twoCellAnchor>
    <xdr:from>
      <xdr:col>6</xdr:col>
      <xdr:colOff>58239</xdr:colOff>
      <xdr:row>18</xdr:row>
      <xdr:rowOff>17048</xdr:rowOff>
    </xdr:from>
    <xdr:to>
      <xdr:col>18</xdr:col>
      <xdr:colOff>282900</xdr:colOff>
      <xdr:row>21</xdr:row>
      <xdr:rowOff>161828</xdr:rowOff>
    </xdr:to>
    <xdr:sp macro="" textlink="">
      <xdr:nvSpPr>
        <xdr:cNvPr id="3" name="矢印: 左 2">
          <a:extLst>
            <a:ext uri="{FF2B5EF4-FFF2-40B4-BE49-F238E27FC236}">
              <a16:creationId xmlns:a16="http://schemas.microsoft.com/office/drawing/2014/main" id="{85DD6FAF-12B5-47A2-77B8-FFFD10E3806C}"/>
            </a:ext>
          </a:extLst>
        </xdr:cNvPr>
        <xdr:cNvSpPr/>
      </xdr:nvSpPr>
      <xdr:spPr>
        <a:xfrm rot="1009104">
          <a:off x="3715839" y="3278408"/>
          <a:ext cx="6374001" cy="647700"/>
        </a:xfrm>
        <a:prstGeom prst="leftArrow">
          <a:avLst/>
        </a:prstGeom>
        <a:solidFill>
          <a:srgbClr val="FFFF00"/>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14</xdr:col>
      <xdr:colOff>350520</xdr:colOff>
      <xdr:row>24</xdr:row>
      <xdr:rowOff>15240</xdr:rowOff>
    </xdr:from>
    <xdr:to>
      <xdr:col>21</xdr:col>
      <xdr:colOff>160020</xdr:colOff>
      <xdr:row>26</xdr:row>
      <xdr:rowOff>45720</xdr:rowOff>
    </xdr:to>
    <xdr:sp macro="" textlink="">
      <xdr:nvSpPr>
        <xdr:cNvPr id="4" name="テキスト ボックス 3">
          <a:extLst>
            <a:ext uri="{FF2B5EF4-FFF2-40B4-BE49-F238E27FC236}">
              <a16:creationId xmlns:a16="http://schemas.microsoft.com/office/drawing/2014/main" id="{AB90917E-6830-0529-A1F7-4629E6F5C18E}"/>
            </a:ext>
          </a:extLst>
        </xdr:cNvPr>
        <xdr:cNvSpPr txBox="1"/>
      </xdr:nvSpPr>
      <xdr:spPr>
        <a:xfrm>
          <a:off x="7719060" y="4282440"/>
          <a:ext cx="4076700" cy="3657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b="1"/>
            <a:t>hy_food-safety@kxf.biglobe.ne.jp</a:t>
          </a:r>
          <a:endParaRPr kumimoji="1" lang="ja-JP" altLang="en-US" sz="1800" b="1"/>
        </a:p>
      </xdr:txBody>
    </xdr:sp>
    <xdr:clientData/>
  </xdr:twoCellAnchor>
  <xdr:twoCellAnchor>
    <xdr:from>
      <xdr:col>1</xdr:col>
      <xdr:colOff>396240</xdr:colOff>
      <xdr:row>5</xdr:row>
      <xdr:rowOff>0</xdr:rowOff>
    </xdr:from>
    <xdr:to>
      <xdr:col>8</xdr:col>
      <xdr:colOff>205740</xdr:colOff>
      <xdr:row>7</xdr:row>
      <xdr:rowOff>30480</xdr:rowOff>
    </xdr:to>
    <xdr:sp macro="" textlink="">
      <xdr:nvSpPr>
        <xdr:cNvPr id="5" name="テキスト ボックス 4">
          <a:extLst>
            <a:ext uri="{FF2B5EF4-FFF2-40B4-BE49-F238E27FC236}">
              <a16:creationId xmlns:a16="http://schemas.microsoft.com/office/drawing/2014/main" id="{34581634-7543-40B6-9798-DE0F2AA8F247}"/>
            </a:ext>
          </a:extLst>
        </xdr:cNvPr>
        <xdr:cNvSpPr txBox="1"/>
      </xdr:nvSpPr>
      <xdr:spPr>
        <a:xfrm>
          <a:off x="1005840" y="982980"/>
          <a:ext cx="4076700" cy="3657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b="1"/>
            <a:t>hy_food-safety@kxf.biglobe.ne.jp</a:t>
          </a:r>
          <a:endParaRPr kumimoji="1" lang="ja-JP" altLang="en-US" sz="1800" b="1"/>
        </a:p>
      </xdr:txBody>
    </xdr:sp>
    <xdr:clientData/>
  </xdr:twoCellAnchor>
  <xdr:twoCellAnchor>
    <xdr:from>
      <xdr:col>18</xdr:col>
      <xdr:colOff>449580</xdr:colOff>
      <xdr:row>30</xdr:row>
      <xdr:rowOff>53340</xdr:rowOff>
    </xdr:from>
    <xdr:to>
      <xdr:col>25</xdr:col>
      <xdr:colOff>259080</xdr:colOff>
      <xdr:row>32</xdr:row>
      <xdr:rowOff>83820</xdr:rowOff>
    </xdr:to>
    <xdr:sp macro="" textlink="">
      <xdr:nvSpPr>
        <xdr:cNvPr id="6" name="テキスト ボックス 5">
          <a:extLst>
            <a:ext uri="{FF2B5EF4-FFF2-40B4-BE49-F238E27FC236}">
              <a16:creationId xmlns:a16="http://schemas.microsoft.com/office/drawing/2014/main" id="{840C1AA8-3A2E-460D-AFA6-EDFE12011EF2}"/>
            </a:ext>
          </a:extLst>
        </xdr:cNvPr>
        <xdr:cNvSpPr txBox="1"/>
      </xdr:nvSpPr>
      <xdr:spPr>
        <a:xfrm>
          <a:off x="10256520" y="5364480"/>
          <a:ext cx="4076700" cy="3657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b="1"/>
            <a:t>hy_food-safety@kxf.biglobe.ne.jp</a:t>
          </a:r>
          <a:endParaRPr kumimoji="1" lang="ja-JP" altLang="en-US" sz="1800" b="1"/>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15240</xdr:colOff>
      <xdr:row>4</xdr:row>
      <xdr:rowOff>0</xdr:rowOff>
    </xdr:from>
    <xdr:to>
      <xdr:col>13</xdr:col>
      <xdr:colOff>114300</xdr:colOff>
      <xdr:row>18</xdr:row>
      <xdr:rowOff>0</xdr:rowOff>
    </xdr:to>
    <xdr:pic>
      <xdr:nvPicPr>
        <xdr:cNvPr id="30" name="図 29" descr="感染性胃腸炎患者報告数　直近5シーズン">
          <a:extLst>
            <a:ext uri="{FF2B5EF4-FFF2-40B4-BE49-F238E27FC236}">
              <a16:creationId xmlns:a16="http://schemas.microsoft.com/office/drawing/2014/main" id="{8F304F24-F477-7AEA-F9EE-7EBA45580A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9140" y="990600"/>
          <a:ext cx="7170420" cy="2811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487679</xdr:colOff>
      <xdr:row>9</xdr:row>
      <xdr:rowOff>137139</xdr:rowOff>
    </xdr:from>
    <xdr:to>
      <xdr:col>13</xdr:col>
      <xdr:colOff>350704</xdr:colOff>
      <xdr:row>16</xdr:row>
      <xdr:rowOff>68563</xdr:rowOff>
    </xdr:to>
    <xdr:grpSp>
      <xdr:nvGrpSpPr>
        <xdr:cNvPr id="3" name="グループ化 4">
          <a:extLst>
            <a:ext uri="{FF2B5EF4-FFF2-40B4-BE49-F238E27FC236}">
              <a16:creationId xmlns:a16="http://schemas.microsoft.com/office/drawing/2014/main" id="{61AB0240-66CD-4792-82E4-1225C2B6728B}"/>
            </a:ext>
          </a:extLst>
        </xdr:cNvPr>
        <xdr:cNvGrpSpPr>
          <a:grpSpLocks/>
        </xdr:cNvGrpSpPr>
      </xdr:nvGrpSpPr>
      <xdr:grpSpPr bwMode="auto">
        <a:xfrm>
          <a:off x="5021579" y="2019279"/>
          <a:ext cx="6934385" cy="1104904"/>
          <a:chOff x="15480370" y="3871792"/>
          <a:chExt cx="7209369" cy="987253"/>
        </a:xfrm>
      </xdr:grpSpPr>
      <xdr:cxnSp macro="">
        <xdr:nvCxnSpPr>
          <xdr:cNvPr id="4" name="直線コネクタ 153">
            <a:extLst>
              <a:ext uri="{FF2B5EF4-FFF2-40B4-BE49-F238E27FC236}">
                <a16:creationId xmlns:a16="http://schemas.microsoft.com/office/drawing/2014/main" id="{99F8F55A-487B-4516-8A2D-22633CCBB0BC}"/>
              </a:ext>
            </a:extLst>
          </xdr:cNvPr>
          <xdr:cNvCxnSpPr>
            <a:cxnSpLocks noChangeShapeType="1"/>
          </xdr:cNvCxnSpPr>
        </xdr:nvCxnSpPr>
        <xdr:spPr bwMode="auto">
          <a:xfrm>
            <a:off x="15554714" y="4849350"/>
            <a:ext cx="6930446" cy="9695"/>
          </a:xfrm>
          <a:prstGeom prst="line">
            <a:avLst/>
          </a:prstGeom>
          <a:noFill/>
          <a:ln w="9525" algn="ctr">
            <a:solidFill>
              <a:sysClr val="windowText" lastClr="000000"/>
            </a:solidFill>
            <a:prstDash val="dash"/>
            <a:round/>
            <a:headEnd/>
            <a:tailEnd/>
          </a:ln>
        </xdr:spPr>
      </xdr:cxnSp>
      <xdr:cxnSp macro="">
        <xdr:nvCxnSpPr>
          <xdr:cNvPr id="5" name="直線コネクタ 153">
            <a:extLst>
              <a:ext uri="{FF2B5EF4-FFF2-40B4-BE49-F238E27FC236}">
                <a16:creationId xmlns:a16="http://schemas.microsoft.com/office/drawing/2014/main" id="{5DF74CB2-E763-467C-BBBF-850376D1C7FA}"/>
              </a:ext>
            </a:extLst>
          </xdr:cNvPr>
          <xdr:cNvCxnSpPr>
            <a:cxnSpLocks noChangeShapeType="1"/>
          </xdr:cNvCxnSpPr>
        </xdr:nvCxnSpPr>
        <xdr:spPr bwMode="auto">
          <a:xfrm>
            <a:off x="15526115" y="4651508"/>
            <a:ext cx="6959044" cy="38782"/>
          </a:xfrm>
          <a:prstGeom prst="line">
            <a:avLst/>
          </a:prstGeom>
          <a:noFill/>
          <a:ln w="9525" algn="ctr">
            <a:solidFill>
              <a:schemeClr val="tx1"/>
            </a:solidFill>
            <a:prstDash val="sysDash"/>
            <a:round/>
            <a:headEnd/>
            <a:tailEnd/>
          </a:ln>
        </xdr:spPr>
      </xdr:cxnSp>
      <xdr:cxnSp macro="">
        <xdr:nvCxnSpPr>
          <xdr:cNvPr id="6" name="直線コネクタ 153">
            <a:extLst>
              <a:ext uri="{FF2B5EF4-FFF2-40B4-BE49-F238E27FC236}">
                <a16:creationId xmlns:a16="http://schemas.microsoft.com/office/drawing/2014/main" id="{9B26C330-3774-409B-A3CA-A03319A58FFA}"/>
              </a:ext>
            </a:extLst>
          </xdr:cNvPr>
          <xdr:cNvCxnSpPr>
            <a:cxnSpLocks noChangeShapeType="1"/>
          </xdr:cNvCxnSpPr>
        </xdr:nvCxnSpPr>
        <xdr:spPr bwMode="auto">
          <a:xfrm flipV="1">
            <a:off x="15545181" y="3871792"/>
            <a:ext cx="7054374" cy="9695"/>
          </a:xfrm>
          <a:prstGeom prst="line">
            <a:avLst/>
          </a:prstGeom>
          <a:noFill/>
          <a:ln w="6350" algn="ctr">
            <a:solidFill>
              <a:srgbClr val="000000"/>
            </a:solidFill>
            <a:prstDash val="dash"/>
            <a:round/>
            <a:headEnd/>
            <a:tailEnd/>
          </a:ln>
        </xdr:spPr>
      </xdr:cxnSp>
      <xdr:cxnSp macro="">
        <xdr:nvCxnSpPr>
          <xdr:cNvPr id="7" name="直線コネクタ 153">
            <a:extLst>
              <a:ext uri="{FF2B5EF4-FFF2-40B4-BE49-F238E27FC236}">
                <a16:creationId xmlns:a16="http://schemas.microsoft.com/office/drawing/2014/main" id="{781B2B20-05AC-4F23-9459-005DCA279508}"/>
              </a:ext>
            </a:extLst>
          </xdr:cNvPr>
          <xdr:cNvCxnSpPr>
            <a:cxnSpLocks noChangeShapeType="1"/>
          </xdr:cNvCxnSpPr>
        </xdr:nvCxnSpPr>
        <xdr:spPr bwMode="auto">
          <a:xfrm flipV="1">
            <a:off x="15630977" y="4171099"/>
            <a:ext cx="7054374" cy="9695"/>
          </a:xfrm>
          <a:prstGeom prst="line">
            <a:avLst/>
          </a:prstGeom>
          <a:noFill/>
          <a:ln w="6350" algn="ctr">
            <a:solidFill>
              <a:srgbClr val="000000"/>
            </a:solidFill>
            <a:prstDash val="dash"/>
            <a:round/>
            <a:headEnd/>
            <a:tailEnd/>
          </a:ln>
        </xdr:spPr>
      </xdr:cxnSp>
      <xdr:cxnSp macro="">
        <xdr:nvCxnSpPr>
          <xdr:cNvPr id="8" name="直線コネクタ 153">
            <a:extLst>
              <a:ext uri="{FF2B5EF4-FFF2-40B4-BE49-F238E27FC236}">
                <a16:creationId xmlns:a16="http://schemas.microsoft.com/office/drawing/2014/main" id="{6E7EC974-79D1-4204-AE45-F76E9F19174B}"/>
              </a:ext>
            </a:extLst>
          </xdr:cNvPr>
          <xdr:cNvCxnSpPr>
            <a:cxnSpLocks noChangeShapeType="1"/>
          </xdr:cNvCxnSpPr>
        </xdr:nvCxnSpPr>
        <xdr:spPr bwMode="auto">
          <a:xfrm>
            <a:off x="15480370" y="4470969"/>
            <a:ext cx="7209369" cy="2736"/>
          </a:xfrm>
          <a:prstGeom prst="line">
            <a:avLst/>
          </a:prstGeom>
          <a:noFill/>
          <a:ln w="19050" algn="ctr">
            <a:solidFill>
              <a:srgbClr val="FF0000"/>
            </a:solidFill>
            <a:prstDash val="dash"/>
            <a:round/>
            <a:headEnd/>
            <a:tailEnd/>
          </a:ln>
        </xdr:spPr>
      </xdr:cxnSp>
    </xdr:grpSp>
    <xdr:clientData/>
  </xdr:twoCellAnchor>
  <xdr:twoCellAnchor>
    <xdr:from>
      <xdr:col>7</xdr:col>
      <xdr:colOff>981075</xdr:colOff>
      <xdr:row>2</xdr:row>
      <xdr:rowOff>6016</xdr:rowOff>
    </xdr:from>
    <xdr:to>
      <xdr:col>13</xdr:col>
      <xdr:colOff>2139</xdr:colOff>
      <xdr:row>3</xdr:row>
      <xdr:rowOff>214731</xdr:rowOff>
    </xdr:to>
    <xdr:sp macro="" textlink="">
      <xdr:nvSpPr>
        <xdr:cNvPr id="9" name="Text Box 435">
          <a:extLst>
            <a:ext uri="{FF2B5EF4-FFF2-40B4-BE49-F238E27FC236}">
              <a16:creationId xmlns:a16="http://schemas.microsoft.com/office/drawing/2014/main" id="{285A2B2C-5EFD-41E6-9CAF-35C24FDBF8C8}"/>
            </a:ext>
          </a:extLst>
        </xdr:cNvPr>
        <xdr:cNvSpPr txBox="1">
          <a:spLocks noChangeArrowheads="1"/>
        </xdr:cNvSpPr>
      </xdr:nvSpPr>
      <xdr:spPr bwMode="auto">
        <a:xfrm>
          <a:off x="5514975" y="554656"/>
          <a:ext cx="6092424" cy="429695"/>
        </a:xfrm>
        <a:prstGeom prst="rect">
          <a:avLst/>
        </a:prstGeom>
        <a:solidFill>
          <a:srgbClr val="FFFFFF"/>
        </a:solidFill>
        <a:ln w="952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東京都は　　レベル </a:t>
          </a:r>
          <a:r>
            <a:rPr lang="en-US" altLang="ja-JP" sz="1200" b="1" i="0" u="none" strike="noStrike" baseline="0">
              <a:solidFill>
                <a:srgbClr val="FF0000"/>
              </a:solidFill>
              <a:latin typeface="ＭＳ Ｐゴシック"/>
              <a:ea typeface="ＭＳ Ｐゴシック"/>
            </a:rPr>
            <a:t>3</a:t>
          </a:r>
          <a:r>
            <a:rPr lang="en-US" altLang="ja-JP"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 全国平均 </a:t>
          </a:r>
          <a:r>
            <a:rPr lang="ja-JP" altLang="en-US"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レベル</a:t>
          </a:r>
          <a:r>
            <a:rPr lang="en-US" altLang="ja-JP" sz="1800" b="1" i="0" u="none" strike="noStrike" baseline="0">
              <a:solidFill>
                <a:srgbClr val="FF0000"/>
              </a:solidFill>
              <a:latin typeface="ＭＳ Ｐゴシック"/>
              <a:ea typeface="ＭＳ Ｐゴシック"/>
            </a:rPr>
            <a:t>3</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　</a:t>
          </a:r>
          <a:r>
            <a:rPr lang="en-US" altLang="ja-JP" sz="2000" b="1" i="0" u="none" strike="noStrike" baseline="0">
              <a:solidFill>
                <a:srgbClr val="FF0000"/>
              </a:solidFill>
              <a:latin typeface="ＭＳ Ｐゴシック"/>
              <a:ea typeface="ＭＳ Ｐゴシック"/>
            </a:rPr>
            <a:t>7.89</a:t>
          </a:r>
        </a:p>
      </xdr:txBody>
    </xdr:sp>
    <xdr:clientData/>
  </xdr:twoCellAnchor>
  <xdr:twoCellAnchor>
    <xdr:from>
      <xdr:col>4</xdr:col>
      <xdr:colOff>66674</xdr:colOff>
      <xdr:row>8</xdr:row>
      <xdr:rowOff>104776</xdr:rowOff>
    </xdr:from>
    <xdr:to>
      <xdr:col>4</xdr:col>
      <xdr:colOff>457199</xdr:colOff>
      <xdr:row>10</xdr:row>
      <xdr:rowOff>9744</xdr:rowOff>
    </xdr:to>
    <xdr:sp macro="" textlink="">
      <xdr:nvSpPr>
        <xdr:cNvPr id="10" name="右矢印 4">
          <a:extLst>
            <a:ext uri="{FF2B5EF4-FFF2-40B4-BE49-F238E27FC236}">
              <a16:creationId xmlns:a16="http://schemas.microsoft.com/office/drawing/2014/main" id="{BB9A530A-E1A8-4D2A-821A-A787279950C2}"/>
            </a:ext>
          </a:extLst>
        </xdr:cNvPr>
        <xdr:cNvSpPr/>
      </xdr:nvSpPr>
      <xdr:spPr>
        <a:xfrm>
          <a:off x="2025014" y="1819276"/>
          <a:ext cx="390525" cy="2402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759922</xdr:colOff>
      <xdr:row>4</xdr:row>
      <xdr:rowOff>38471</xdr:rowOff>
    </xdr:from>
    <xdr:to>
      <xdr:col>12</xdr:col>
      <xdr:colOff>893651</xdr:colOff>
      <xdr:row>7</xdr:row>
      <xdr:rowOff>76383</xdr:rowOff>
    </xdr:to>
    <xdr:sp macro="" textlink="">
      <xdr:nvSpPr>
        <xdr:cNvPr id="11" name="線吹き出し 2 (枠付き) 14">
          <a:extLst>
            <a:ext uri="{FF2B5EF4-FFF2-40B4-BE49-F238E27FC236}">
              <a16:creationId xmlns:a16="http://schemas.microsoft.com/office/drawing/2014/main" id="{76056B01-D9F9-4167-BF91-EEAC187535F7}"/>
            </a:ext>
          </a:extLst>
        </xdr:cNvPr>
        <xdr:cNvSpPr/>
      </xdr:nvSpPr>
      <xdr:spPr bwMode="auto">
        <a:xfrm>
          <a:off x="9119062" y="1029071"/>
          <a:ext cx="2457829" cy="594172"/>
        </a:xfrm>
        <a:prstGeom prst="borderCallout2">
          <a:avLst>
            <a:gd name="adj1" fmla="val 101279"/>
            <a:gd name="adj2" fmla="val 51060"/>
            <a:gd name="adj3" fmla="val 210486"/>
            <a:gd name="adj4" fmla="val 51057"/>
            <a:gd name="adj5" fmla="val 277548"/>
            <a:gd name="adj6" fmla="val -49783"/>
          </a:avLst>
        </a:prstGeom>
        <a:solidFill>
          <a:srgbClr val="FFE7FF"/>
        </a:solidFill>
        <a:ln>
          <a:solidFill>
            <a:schemeClr val="tx1"/>
          </a:solidFill>
          <a:prstDash val="sysDash"/>
          <a:tailEnd type="triangle"/>
        </a:ln>
        <a:effectLst>
          <a:innerShdw blurRad="63500" dist="50800" dir="2700000">
            <a:prstClr val="black">
              <a:alpha val="50000"/>
            </a:prstClr>
          </a:inn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rtl="0">
            <a:defRPr sz="1000"/>
          </a:pPr>
          <a:r>
            <a:rPr lang="ja-JP" altLang="en-US" sz="1400" b="1" i="0" u="none" strike="noStrike" baseline="0">
              <a:solidFill>
                <a:srgbClr val="FF0000"/>
              </a:solidFill>
              <a:latin typeface="ＭＳ Ｐゴシック"/>
              <a:ea typeface="ＭＳ Ｐゴシック"/>
            </a:rPr>
            <a:t>散発事故事例の報告例年より一ヵ月早い</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9</xdr:col>
      <xdr:colOff>435064</xdr:colOff>
      <xdr:row>12</xdr:row>
      <xdr:rowOff>145907</xdr:rowOff>
    </xdr:from>
    <xdr:to>
      <xdr:col>9</xdr:col>
      <xdr:colOff>757882</xdr:colOff>
      <xdr:row>14</xdr:row>
      <xdr:rowOff>110026</xdr:rowOff>
    </xdr:to>
    <xdr:sp macro="" textlink="">
      <xdr:nvSpPr>
        <xdr:cNvPr id="12" name="円/楕円 17">
          <a:extLst>
            <a:ext uri="{FF2B5EF4-FFF2-40B4-BE49-F238E27FC236}">
              <a16:creationId xmlns:a16="http://schemas.microsoft.com/office/drawing/2014/main" id="{26CB123A-9358-4833-A988-B4FD20522346}"/>
            </a:ext>
          </a:extLst>
        </xdr:cNvPr>
        <xdr:cNvSpPr>
          <a:spLocks noChangeArrowheads="1"/>
        </xdr:cNvSpPr>
      </xdr:nvSpPr>
      <xdr:spPr bwMode="auto">
        <a:xfrm>
          <a:off x="7689304" y="2530967"/>
          <a:ext cx="322818" cy="299399"/>
        </a:xfrm>
        <a:prstGeom prst="ellipse">
          <a:avLst/>
        </a:prstGeom>
        <a:noFill/>
        <a:ln w="25400" algn="ctr">
          <a:solidFill>
            <a:srgbClr val="000000"/>
          </a:solidFill>
          <a:round/>
          <a:headEnd/>
          <a:tailEnd/>
        </a:ln>
      </xdr:spPr>
    </xdr:sp>
    <xdr:clientData/>
  </xdr:twoCellAnchor>
  <xdr:twoCellAnchor editAs="oneCell">
    <xdr:from>
      <xdr:col>4</xdr:col>
      <xdr:colOff>0</xdr:colOff>
      <xdr:row>69</xdr:row>
      <xdr:rowOff>0</xdr:rowOff>
    </xdr:from>
    <xdr:to>
      <xdr:col>4</xdr:col>
      <xdr:colOff>45720</xdr:colOff>
      <xdr:row>69</xdr:row>
      <xdr:rowOff>7620</xdr:rowOff>
    </xdr:to>
    <xdr:pic>
      <xdr:nvPicPr>
        <xdr:cNvPr id="18" name="図 17">
          <a:extLst>
            <a:ext uri="{FF2B5EF4-FFF2-40B4-BE49-F238E27FC236}">
              <a16:creationId xmlns:a16="http://schemas.microsoft.com/office/drawing/2014/main" id="{7CB4DA9F-1B04-4EF3-99C7-A9090BC2701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9" name="図 18">
          <a:extLst>
            <a:ext uri="{FF2B5EF4-FFF2-40B4-BE49-F238E27FC236}">
              <a16:creationId xmlns:a16="http://schemas.microsoft.com/office/drawing/2014/main" id="{208194EA-FBC2-4047-BA77-494FAAF342B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0" name="図 19">
          <a:extLst>
            <a:ext uri="{FF2B5EF4-FFF2-40B4-BE49-F238E27FC236}">
              <a16:creationId xmlns:a16="http://schemas.microsoft.com/office/drawing/2014/main" id="{03D950EE-8196-4739-AF66-F13AF36FDA3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1" name="図 20">
          <a:extLst>
            <a:ext uri="{FF2B5EF4-FFF2-40B4-BE49-F238E27FC236}">
              <a16:creationId xmlns:a16="http://schemas.microsoft.com/office/drawing/2014/main" id="{491353A3-CC01-4949-85EC-1A0A640F522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2" name="図 21">
          <a:extLst>
            <a:ext uri="{FF2B5EF4-FFF2-40B4-BE49-F238E27FC236}">
              <a16:creationId xmlns:a16="http://schemas.microsoft.com/office/drawing/2014/main" id="{5569E63F-0160-4666-AC52-18244311A7B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3" name="図 22">
          <a:extLst>
            <a:ext uri="{FF2B5EF4-FFF2-40B4-BE49-F238E27FC236}">
              <a16:creationId xmlns:a16="http://schemas.microsoft.com/office/drawing/2014/main" id="{345405F4-606A-4911-AA46-B9ED0E802CB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4" name="図 23">
          <a:extLst>
            <a:ext uri="{FF2B5EF4-FFF2-40B4-BE49-F238E27FC236}">
              <a16:creationId xmlns:a16="http://schemas.microsoft.com/office/drawing/2014/main" id="{F57B54D6-02C2-4AE7-8292-4CE19FD8C1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 name="図 1">
          <a:extLst>
            <a:ext uri="{FF2B5EF4-FFF2-40B4-BE49-F238E27FC236}">
              <a16:creationId xmlns:a16="http://schemas.microsoft.com/office/drawing/2014/main" id="{2D16E8F2-B1AD-4ED1-A4D3-960FAA3937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4" name="図 13">
          <a:extLst>
            <a:ext uri="{FF2B5EF4-FFF2-40B4-BE49-F238E27FC236}">
              <a16:creationId xmlns:a16="http://schemas.microsoft.com/office/drawing/2014/main" id="{EB21ACAE-943D-4A31-B7F1-62A0BD139E3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5" name="図 14">
          <a:extLst>
            <a:ext uri="{FF2B5EF4-FFF2-40B4-BE49-F238E27FC236}">
              <a16:creationId xmlns:a16="http://schemas.microsoft.com/office/drawing/2014/main" id="{FA10BB8C-BD8E-49FD-9A13-7E128D1B191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7" name="図 16">
          <a:extLst>
            <a:ext uri="{FF2B5EF4-FFF2-40B4-BE49-F238E27FC236}">
              <a16:creationId xmlns:a16="http://schemas.microsoft.com/office/drawing/2014/main" id="{AD2D2AB9-000A-4AEE-BBBE-31967CB0F63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5" name="図 24">
          <a:extLst>
            <a:ext uri="{FF2B5EF4-FFF2-40B4-BE49-F238E27FC236}">
              <a16:creationId xmlns:a16="http://schemas.microsoft.com/office/drawing/2014/main" id="{ED1C992E-D8CA-4418-ADCA-2F0D75A5A6E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6" name="図 25">
          <a:extLst>
            <a:ext uri="{FF2B5EF4-FFF2-40B4-BE49-F238E27FC236}">
              <a16:creationId xmlns:a16="http://schemas.microsoft.com/office/drawing/2014/main" id="{794C03DF-CB0A-4E11-BA7A-EFA43DEF510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7" name="図 26">
          <a:extLst>
            <a:ext uri="{FF2B5EF4-FFF2-40B4-BE49-F238E27FC236}">
              <a16:creationId xmlns:a16="http://schemas.microsoft.com/office/drawing/2014/main" id="{1A2A6859-F065-411F-86FE-D677A0895D4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xdr:row>
      <xdr:rowOff>0</xdr:rowOff>
    </xdr:from>
    <xdr:to>
      <xdr:col>3</xdr:col>
      <xdr:colOff>191089</xdr:colOff>
      <xdr:row>15</xdr:row>
      <xdr:rowOff>160020</xdr:rowOff>
    </xdr:to>
    <xdr:pic>
      <xdr:nvPicPr>
        <xdr:cNvPr id="31" name="図 30">
          <a:extLst>
            <a:ext uri="{FF2B5EF4-FFF2-40B4-BE49-F238E27FC236}">
              <a16:creationId xmlns:a16="http://schemas.microsoft.com/office/drawing/2014/main" id="{00B4E2C4-DA89-EF41-ACA6-D1E8242FFE50}"/>
            </a:ext>
          </a:extLst>
        </xdr:cNvPr>
        <xdr:cNvPicPr>
          <a:picLocks noChangeAspect="1"/>
        </xdr:cNvPicPr>
      </xdr:nvPicPr>
      <xdr:blipFill>
        <a:blip xmlns:r="http://schemas.openxmlformats.org/officeDocument/2006/relationships" r:embed="rId3"/>
        <a:stretch>
          <a:fillRect/>
        </a:stretch>
      </xdr:blipFill>
      <xdr:spPr>
        <a:xfrm>
          <a:off x="0" y="548640"/>
          <a:ext cx="1676989" cy="2499360"/>
        </a:xfrm>
        <a:prstGeom prst="rect">
          <a:avLst/>
        </a:prstGeom>
      </xdr:spPr>
    </xdr:pic>
    <xdr:clientData/>
  </xdr:twoCellAnchor>
  <xdr:twoCellAnchor editAs="oneCell">
    <xdr:from>
      <xdr:col>5</xdr:col>
      <xdr:colOff>38328</xdr:colOff>
      <xdr:row>2</xdr:row>
      <xdr:rowOff>15240</xdr:rowOff>
    </xdr:from>
    <xdr:to>
      <xdr:col>6</xdr:col>
      <xdr:colOff>754508</xdr:colOff>
      <xdr:row>16</xdr:row>
      <xdr:rowOff>22860</xdr:rowOff>
    </xdr:to>
    <xdr:pic>
      <xdr:nvPicPr>
        <xdr:cNvPr id="33" name="図 32">
          <a:extLst>
            <a:ext uri="{FF2B5EF4-FFF2-40B4-BE49-F238E27FC236}">
              <a16:creationId xmlns:a16="http://schemas.microsoft.com/office/drawing/2014/main" id="{0BD07D25-CC81-F070-A422-000C9BEE1129}"/>
            </a:ext>
          </a:extLst>
        </xdr:cNvPr>
        <xdr:cNvPicPr>
          <a:picLocks noChangeAspect="1"/>
        </xdr:cNvPicPr>
      </xdr:nvPicPr>
      <xdr:blipFill>
        <a:blip xmlns:r="http://schemas.openxmlformats.org/officeDocument/2006/relationships" r:embed="rId4"/>
        <a:stretch>
          <a:fillRect/>
        </a:stretch>
      </xdr:blipFill>
      <xdr:spPr>
        <a:xfrm>
          <a:off x="2895828" y="563880"/>
          <a:ext cx="1615340" cy="2514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5</xdr:row>
      <xdr:rowOff>28575</xdr:rowOff>
    </xdr:from>
    <xdr:to>
      <xdr:col>4</xdr:col>
      <xdr:colOff>657225</xdr:colOff>
      <xdr:row>14</xdr:row>
      <xdr:rowOff>38100</xdr:rowOff>
    </xdr:to>
    <xdr:sp macro="" textlink="">
      <xdr:nvSpPr>
        <xdr:cNvPr id="2" name="正方形/長方形 2">
          <a:extLst>
            <a:ext uri="{FF2B5EF4-FFF2-40B4-BE49-F238E27FC236}">
              <a16:creationId xmlns:a16="http://schemas.microsoft.com/office/drawing/2014/main" id="{17DD8C6A-BDCD-4809-B5D6-F37BE856950D}"/>
            </a:ext>
          </a:extLst>
        </xdr:cNvPr>
        <xdr:cNvSpPr>
          <a:spLocks noChangeArrowheads="1"/>
        </xdr:cNvSpPr>
      </xdr:nvSpPr>
      <xdr:spPr bwMode="auto">
        <a:xfrm>
          <a:off x="344805" y="1529715"/>
          <a:ext cx="2461260" cy="2478405"/>
        </a:xfrm>
        <a:prstGeom prst="rect">
          <a:avLst/>
        </a:prstGeom>
        <a:noFill/>
        <a:ln w="63500" algn="ctr">
          <a:solidFill>
            <a:srgbClr val="FFFFFF"/>
          </a:solidFill>
          <a:round/>
          <a:headEnd/>
          <a:tailEnd/>
        </a:ln>
      </xdr:spPr>
    </xdr:sp>
    <xdr:clientData/>
  </xdr:twoCellAnchor>
  <xdr:twoCellAnchor editAs="oneCell">
    <xdr:from>
      <xdr:col>13</xdr:col>
      <xdr:colOff>0</xdr:colOff>
      <xdr:row>4</xdr:row>
      <xdr:rowOff>0</xdr:rowOff>
    </xdr:from>
    <xdr:to>
      <xdr:col>13</xdr:col>
      <xdr:colOff>304800</xdr:colOff>
      <xdr:row>5</xdr:row>
      <xdr:rowOff>76200</xdr:rowOff>
    </xdr:to>
    <xdr:sp macro="" textlink="">
      <xdr:nvSpPr>
        <xdr:cNvPr id="3" name="AutoShape 1025" descr="data:image/jpeg;base64,/9j/4AAQSkZJRgABAQAAAQABAAD/2wCEAAkGBxQSEhUUExMVEhIWGBUXGBcXFhMYFBcYFxYcGhcXGBwYHCggHRolHBkVIjEhJSksLi4uGB8/ODMsOCgvLi0BCgoKDg0OGxAQGywkICQsLC8tMCwsNyw0LCw0LC8sLiwsLCwsLCwsNCwsLCwsLy0sLCwsLSwsLCwsLCwsLCwsLP/AABEIAIYAyAMBEQACEQEDEQH/xAAbAAACAgMBAAAAAAAAAAAAAAAABAMFAQIGB//EAEkQAAIBAgMCBg0LAwMDBQAAAAECAwARBBIhBTEGE0FRYXEHFyI1UlORoaKywdHSFBUWMjNCcnOBkrEjYpM0Y7MkQ/CDwsPT4//EABoBAAIDAQEAAAAAAAAAAAAAAAADAQIEBQb/xAA6EQACAQICBQkHBAICAwAAAAAAAQIDEQQxEhMhUpEFFDJBUXFysdEVYYGSocHSIjOy8ELhBvEjQ6L/2gAMAwEAAhEDEQA/AOW7H3AcOFxOKVXjZbxxHUMDpne3JzDy2trxeUuUnRerp59b7DpYLBKotOeR6Eux8OAB8nhsAAP6ce4Cw5K89LE1pO7m+J11QppWUVwD5ow/iIf8UfuqOcVd58WTqae6uAfNGH8RD/ij91HOKu8+LDU091cA+aMP4iH/ABR+6jnFXefFhqae6uBvDsSBmCjDw3JAH9OPef0q0KtaclGMnd7M2RKnSinJxWz3FrHwHjO+PCrrb6iHXm0XfXTjgMU3+qrbq6Te3sMLxVBZQv8AARbg1CZTHHBDIQbXESDdv3jS1Y3Gu6zpU5uT9zfr1GlOkqesnFIbk4EqBcYfDsbXsEjJ/TTWtMsDjVG6lf3KQiOJwzdtG3wFcJwbwzrcphU1tZo0B6/q1noKdWOk62j3tjquhB2VO/ckMYvghBHfMuFuBfLxa3PV3NPrYarRT0qyva9rsVTrU6lrU9nbZCp4OQ8UJeIgylstuKS/XurM9eqCrabs3a12PWq1ur0Ve18hcbHgOnyeH/HH7qzqvWezSfFjXSpr/FcCXE8HoY3KNh4cwtujj5d3JTazxFKpq5Sd+9i6aozhppK3cSx8GYuNETYeFWJA+yjNr8u6mRhideqEpNN+9+pRyo6p1IxTXcNQ8DoTmzRwR5cxs0Kg5QbZvq7q0wwteSblV0bXzvkuvuFSr0la0L37LZ9hoOCMPH8TxUF7XzcUlrWvzVTm+I5xqNY72ve7y4k62jqdbofCwvguDkEgciGEZFLfZJrbk3UjD66upNVGtFXze36ja2rpuKcFtdiTCcEklUMmHgIP9kV9Oi1MoUMZWjpwk7eIpVq4enLRkvoMYngTGpOWDDso1vkiF9Oan1cFi4N6M7pdelb6XF08Th5JXjZ93+ip+aMP4iH/ABR+6uZzirvPizbqae6uAfNGH8RD/ij91HOKu8+LDU091cA+aMP4iH/FH7qOcVd58WGpp7q4GJNi4dgVOHhIOh/pp7BerQxVeLupviRLD0pKzijzLsh8C/k+bEwACAkZ0vbiixsMt96EndydVel5N5Q5xeM+kvqcXGYTU/qjl5HqGx3Jw8BOp4qLzRqK8ziZOVabfaztUElTil2DdIGhQAUAFAD2xYi08YHIwJ6hrWzAU3PEwS7b8DPi5qNGTfYWy4oBBJ935UTfoN9fJXTVeKpqr1a1v4bdvAwuk3Nw69WZiwhEmKjUhZGsVvp3LElreWrQw8lVxFOGyUrW7m23YiVVOFKctsVn3rI2ijLYhCmkMC5S/wB02Hdf+dFWhBzxUXT6FNWv1ZbSJSUaElLpTd7eQnhcLxiYlxGSG1j0/uP1endWShQdaFeoo3T6Oz3vI0VKurlSi5ZZ8FmM8IYnYkCC4yqeMsbiw1FaOVIVJNqNK+xfq6xOBlBJNz63sFVhZ8GoQFiJSSBqRofeKyqlOpyfFU1d6bvb4/6HOcYYtubt+kWx2CEKR5ieOJzFdLBRu/Xd56RicNHDU4OXTe1rsX9+46jWdacrdHK/vHuEeB1aYuLMVCjlbTU1s5VwqvKu5bHay7TPgK+xUksr39xtHtEGTDuHAYqUk6ALWuTz61aOMjKtQmpbWrS/2Vlh2qdWNtl7xJ58M4WZs5mLrkUDW2ZiSotzACnVKFRRqz0nPSVlbbm3sXcLhVg5QjbRs7vhmQYrFrFjCzXyhcptv1Wk1sRChyg5SytZ8BlOlKrhFGOd7/U2ViBPMV4tGTi41IsSDoNKtGTjGriJR0YuOjFZXIaTdOkndp3YnsBMmecjuUUgX3Mx5KycmR1WniJLZFP4vsH416ejRWbfBG8yq2HdzAsRBQKQCCb8uvJV6kYTwk6kqSi7q2z1Kxco14wU3LO5S1yDoBQAUAFAFNwzcjAYm2l4mH6G1buTpNYmFu0zYxJ0ZXOg4KbEeXBwOGUAxRixvfRBzCtUeTJ4hyqRkl+qXmzO8dCilBp5LyLb6MSeGnpe6rexKu+vqV9qU91h9GJPDT0vdR7Eq76+oe1Ke6w+jEnhp6Xuo9iVd9fUPalPdYfRiTw09L3UexKu+vqHtSnus3i4OyrqsqqSCNM247xuq8OR68HeNRLiVlylRlslFvgY+jkuXLxi5b3t3Vr8+6o9jV9HQ01bs2k+0qWlpaLv8DMvB2VtWlViBbXNuHJuqZ8j15u85p8SI8pUY9GLXABwemy5eNXLvtdreS1HsevoaGsVuzbYPaNHS0tF3+BtHsGdRZZso5g0gHmq0eSsTFWjVsvc2iJcoUJO7hf4IydiYg757j8UlS+TMW9jrfVkLHYdf+v6IxBsGZPqTBb77Fx7KinyTiafQqJd1yZ8oUJ9KDfAjfg3KTcyKSeU5if4pb5FrSd3NN/EsuU6SVlF/QG4Nym15FNt18+nVpUvkWs85rZ3guU6Syi/oY+jEnhp6XuqvsSrvr6k+1Ke6yaPYc6gATABb2sW0vv5KdHkvFRSUatrZZi3j6Ertwz7iKTg3KxJMikneTmufNS5cjVptuU02+8vHlOlFWUX9CSfYUz2zyq1tBfNp5qvU5KxNW2nUTtlmVhyhQhfRg1c1PB+YqFMq5Qbgd1a/kqr5IxDgoOorLq2krlGipaWg7/A3m2HO4CtMGUbgc1h5qvPkvFVIqM6qaWWZWOPoRblGDTfcQ/RiTw09L3Un2JV319RntSnusPoxJ4ael7qPYlXfX1D2pT3WH0Yk8NPS91HsSrvr6h7Up7rD6MSeGnpe6j2JV319Q9qU91nMdknZDQ7OxDMykFCNL9fL1VanyfPDV6cpSTvK2zuZE8ZGvTnFJrYdd2Pu9+H/LX1RXWwH7T8Uv5M52L6a7o+R0VbTMFAHE8LuEMxmGDwl+NOjsN4v90c2mpNdzk/BUlT5ziOj1L7+iOTjMVUdTUUc+sUTsblxmlxJMh39xm162a5pz5dUXaFPZ32+wpckOW2c9vd/sXjxuK2VKqTMZsM243JFhvK31DDwaY6WH5RpuVNaM1/dvqUVStgpqM3eL/v9R6PG4YAg3BAII3EHca80007M7qaaujaoJCgAoAKAEts7QGHheYqzhATlUXJ9w6eSqTloxbNGEw7xFaNJNK7zYvwc29FjYhJEddA6H6yNzH2HlqKdRVFdDcfgKuDq6up8H1NCG3+GEWFnigytLI5AYJqyA7jbezE/dHJf9aVK8YSUczVguR6uJoyrXUYpbL9b+y950lPOQFABQAUAFAEOMxAjRnIZgqlrKLsbDcAN5qG7K4ylTdSagmld227F8So4K8J4sdGWTuJF+vGTdl5j0qeelUq0aiujdylyZVwM9Ge1PJ9voyLhVwtiwORWUyyuRZFOoW+rH2DlPlqKteNPvL8m8k1cbpST0Yrrfb2evYdBG9wDYi4BsRYi/IRyGnnLkrNo2oIOI7MfeubqP8ABrDjOnS8a8masN0anh+6LXsfd78P+WvqipwH7T8Uv5MjF9Nd0fI6KtpmCgDz/gYAdpYwt9cGXLffbjbafpavQ8pXWBpJZbPI4uBtzupfPb5noFeeO0ct2SFU4Js1rh0y8978n6Xrq8jOXOlbsdzncqJc3d+1FlwRJ+RYe+/ix7bVm5Qtzqdu00YP9iHcW9YzSFABQAUAYNAHkvC62zcYHwMmWSRW4yIC6rzacx1NuS1c2t/4p3pv4HuuS78pYTQxkbpNWl2/3K/WXvYw2dCyNijJx+KYnOT9aK/Jrrc+Fy8lOwsItad7vyOZ/wAixNaM1hlHRprK3+X/AF2cTvq2HmAoAKACgAoAKAPLuH8CYLExYnCycXiXPdRKLhh4RA5DuIO/k3Vz8QlTmpQe3sPZ8iVJ43DSw+JjpU1lJ9Xu+Hb1dYx2NcJFiZJMXNJx2LDfVb/tjkex39FtBVsLFTbnJ3Yv/kFWrhqccLSjo07Zrr93r2npNbjyAUAcR2Y+9c3Uf4NYcZ06XjXkzVhujU8P3Ra9j7vfh/y19UVOA/afil/JkYvpruj5HRVtMwUAcJws2NNBiPluEBJ3uoBJBtYmw3qRvrv4DFUq1Hmtf4P+9fYcfGYepTq6+j8TaDskxZf6kMivyhSpW/QSQaifINS/6ZK3vJjyvTt+qLuVkhxG2JVGUw4VDv1sL7zc6M9vJfy6lqOTKb26U3/fgvMzvW4+a2Wgv78WekQxBFCqLKoAA5gNBXmJScm5PNnejFRVkSVBIUAFABQAltnjuJk+T5eOynJm3X9/NVJ6Wi9HM0YTU66Ovvo322Of4GcEvk955zxuLk1YnXJfeBzk8ppNChofqlmdXlblbnFqNH9NOOXv/vUhLG8E5sPi0xGzyqK5tLG32YB3m3KvQNQd1VlQlGelT+JopcrUcRhXQxqbaX6Ws/8Avz6zuq1nmgoAKACgAoAhxefI3F5eMscua+XNyXtyVDvbYXpaGmtZfRvttnb3HI8EOCbrIcXjTxmKY3ANiI+nTTN1aCs1Gg09OeZ3uVOVoSgsLhNlNfX/AF5kfCTglKs64vZ5Ec1+7TQI1zq3NbnHLya1FWg1LTp5l8BytSlQeFxqvC2x9a93o/sdtHewzWzWF7XtfltfkvWs85K13bI2oIOI7MfeubqP8GsOM6dLxryZqw3RqeH7otex93vw/wCWvqipwH7T8Uv5MjF9Nd0fI6KtpmFcbiimUKuZ2vYE5VAUXJJ5Bu8tBKVyvfatjriMKv8AaoeVvRdf4oL6PuZG2JiOpMTHn+RzHz3piqzSspPiyjoxf+PkbDagGgxOGUDcrxyR+dpPZVHt6y6hbqHcNjyWVWCENcK8b51JAvY6Ag2uRv3VBVxH6CoUAFAGksgUFmIVRvJIAHWTQAmNolvs4nceEe4U9WexI6QKq5pF9DtDj5/FxDrkf2R1XWE6CD5TMN8SEf2ya+koo1iI0UbJtJLhXDRMdwcWBPMrfVJ6L3q6kmQ4sdqSoUAFAGKAK+Xa6WJQGRVvdxYRC2/u2IU/oTVXJIsoMXw2055LkQrGn3TI7Zj05AtwOsipL6tdpridqzRm7Qo0fK6SN3PSVKXA6bm1D2Bq12ja7WUAGRWjU6hzZorc+dSQB0m1QpJldB9Q+rAi4NweUbqsUOJ7MfeubqP8GsOM6dLxryZqw3RqeH7otex93vw/5a+qKnAftPxS/kyMX013R8i/kkCgsxsoBJPMALk1tMxzkmEEksEkq3dxKxVtQoyqVS27QHXpqkXdmiOy6RboLCw0HMNB5qYBm9AATQBWY3Z0TSwkoty7A2GW/wDTY8nKCNDvFLnsRN9ha7MkJVlY5mRilzvI3qT05SKmLuhEltHKsVCgChxsha8mhtIsUQYEopzhWkK6Xa97fhG65pbd3YdFE+WfkmQ/ih+FxU6tFrIxfEeMh/xSf/ZUatBZB/1HjIR1Qv7ZKNWgsiLFtKq3Z0kW6hkMQCsrMAfvHXWhwSQWQ7gO4keK5ygK6XN7Akqyi/ICB+8VMHdCpLrLCrlAoArcUvGymM6xoAWHI7t9VT/aALkcuZealzlbYMirK4sf6z3/AOzGbKOR3Xex/tU6Ac9zyCiEesYlYcpoGaAEkPydtNIHNiOSJydCOZGOhHIbHlNKnHrQNXGI0EUqhe5jkzKV+6HAzKVHJcBwbb9KiD6hctqOb7MfeubqP8Gs2M6dLxryY7DdGp4fui17H3e/D/lr6oqcB+0/FL+TIxfTXdHyLTbQvCy+GVT9HYKfMTWx5CIZi+P+3h6p/wCEpdPMbHJk9OJCgAoAXxH2kP42/wCJ6XUyDqZPhDaeUcjJE/63dG8ypUU8hU8iwphQ1kcKCTuAJPUNaAKIoRhoAd+bDk9bOrN5yaRHpD1mWFaCQoAKAFNq/ZN1p661WWRKGsRpPE3PxqfuAYedKVTzFPIsKcLCgCnDf08Q40JMxB5e4XKPVpE8xq6iTBqBGgAsAiAAbh3Ip5dktSAUAazRhlZWF1IIIO4gjUVACoc/JoXJuRxDEnfvUEn9CaRHpFXm0UfZj72TdR/g0jGdOl415MZhujU8P3Ra9j7vfh/y19UVOA/afil/JkYvpruj5FrtMXCD/dj8xv7K1yyERzFcb9tB1TfwlUpjY9Y+mGJ36U6xVzRucJ01NiNYaPhiOmosSpoQxI/qQ/jb/iel1Mi/UTbsQnTFKP2vGR/JqtMXLIsaaLEttNbDzH/ak9Q0Fo5oX2stkUc0kI8kgpEOkNiORwE9ArRYhySJPknTU2K6w1bCnk1qLE6aK3a62ia/OnrrVZZF07jOPHdRHmlXzhh7aTDMp1FhTxQCgCliP/SuedZz5S5rPLMd18BvAxFkS3gr6orSTKSQ18k6amxTWGDhDz0WJ0yCRCN4qCyaZXP/AKC/Nhw37UB9lZlmH+RTdmTvZN1H+DSsZ06XjXky+G6NTw/dFr2Pu9+H/LX1RRgP2n4pfyZGL6a7o+Rb4/7n5i+2tc8hEcxfFqwkikClwmcFRbNZwNRci9rbuml05JPaM6rE42wn3o5k64ZSPKoIp2nEpoMBtzD+NA6GDKfIwBqdJEaEuwx89RH6olf8MMx8+W1GnHtJ0GQSSGaSMiN0VCzFnAUm6lQoF78t7nmpVSaa2FoqyN5P9RD+Gf8A+P3VFMiWRY00WIbe/wBNN+Bv4qHkWh0kY2pEWXuRmZXRwL2zZHBtc8ptSIuzGI3G1wPrRTr/AOk7epetGsiU0GZG3IOWTL+NXT1wKnSXaRoSD57hP1S7/gjlbzqpFGnHtDQYtjsQZ1CLFIt2W7OuQKAwJOpud261UlONi0VY32kdEP8Aux+vSoZkllTxQCgCo2fHmwyruzIwvzZri/nrO8x3WS4XaRRFV4ZQVAByoXW4Frgpe4/SnqpEq43ZN89w8rMn445U9ZRVtOPaV0GHz3ByOX/Akj+opo0l2hoSI5tqZgQsMzHkuhQX63taodSJKi08xfEw5MI6E3KwMpPISIyKzdYy+0oOzJ3sm6j/AAaXjOnS8a8mXw3RqeH7otex93vw/wCWvqijAftPxS/kyMX013R8i22ibCP8xPPpWueQiOZJWcYZoAMxoIAmgDFBIs/+oi6EnPnjHtptMrLIsaaLEdui+Gm/Lc+RSfZUMtHpInJrMXMUEmc1BAE0AYoJFseL8WOeWPzG/sq8MyOosaeKAUAVmyRaFRzZl/a5HsrPLMcN1UDN6CAzUAYoJFNrm2Hm/Kk9Q1KBZnN9mTvZN1H+DS8Z06XjXkxmG6NTw/dFr2Pu9+H/AC19UUYD9p+KX8mRi+mu6PkWm2Ps7+C8beSRb+atkshEcyc1mLmKCQoAKACgBePXE/hh/wCST/8AOm0yssiwposjxEWdWU7mUr5RagEJ7NkzQxMd5jQnrKi9ZmOeYxUAFABQAUALYsXeEf7l/wBsbH3UynmQ8mWNOFBQBW7OFg45pJPO2b20ieY0aqhIUAFABQAptYXhceFZf3MF9tWjmCOb7MneybqP8Gk4zp0vGvJjMN0anh+6LXsfd78P+WvqipwH7T8Uv5MjF9Nd0fItdsx5sPKBv4t7dYUkecCtoiOaJFcMAw3EAjqIvWUuZoJCgAoAKAIMGLzTHmESeQM3/vp1PIpPJD9MKAKAKzZQtEF8Euv7XIHmtWeWY4bqoBQAUAFAC0ms8I5lmb1FHrGm0yssixposKAK7DC0kw/vVv3IPappNTMaskM0skKACgAoAV2gLhBzyR+Zs3sq8MyDmuzH3rm6j/BpGM6dLxryY3DdGp4fui17H3e/D/lr6oqcB+0/FL+TIxfTXdHyOgZhuJH6kVsujNYVwkHFRIrMO4RVLbh3IAvrSnDruM0rvYifi+mp1ZGkGTpFRq/eGkaK6nc6k9Yo0F2k3fYbPYWuwFzYX0ueYdNDhbNgpXNMPDkLksO7bNzWGUKB5qYlZWKt3GAasVM0AK4fC5c2uhdmHRm1t5b0uULsvpG0zKguzKo5yQB56o4JZslNvJGkOIjc2SRGI1NmBsOfSoioyyaJd1mjfOtwudcx3C4ubdFToK9rkXediTi6tqyNIiXDHjc99MmQDra5PmXyVaMbEOV0M1cqFACkcIMjuGBBVFIGtmQte/6MPJVJLSyZe9lZkl11OZbA2Oo0PMemqaHvJv7gQqdzKT0EGjQv1hf3GVAO5geoijV+8NIjedBvkQakasBqN4848tVaS60TtfUaywhjGcwsrZ/xAKRp+4GmRjbbcq2cn2YWB2XMRqLH+DWXF9Oj415Mfh8qnh+6LDsdYpHwMARswEcZB1FwVFzrrowYfpU4T9Ep0nmm38HtvxugxH6lGosmrfFG3CfCHEMY48PnlC245xZEU3ICnlYm/VVcVT1r0Yxu+15InDz1a0pS2diMY9g+GhUpMkd8jwhGaVymgTNyC4N25eSpqNSpRVnbJq21+64Q2VG7q/b1d5Ns/AcThWWWOR+Ma5iRmcoDuUHNewAFyDVqVPQpNTTd+pbbe4rOenUvFrZ19otwWwoTMr4eZXcyAs4YpxZa6qbsRusN1UwsNG6cXd3z7C+IlfapK2ziabH2HFNM04i4uFGHErkEdyALudA1r7garRw8Kk3UtZLLZb49pNWtOMNC9317b/AV2jg5HxMWYTRo0pspdmJtfM4K6IBcADfrS6lOcqsb3Sv2/X3F4TjGm7Wbt/V7y227hE7lRh3xExXKhJbKAvK7Xtpe/TWmvCOxKOk7bP8AbEUZPa9Ky/uRabHwPEQpHfMVGp5zvP6Xp9Gnq4KPYKqz05uQ7TRYUAUfCvWNVyu5YsAFUMN28gqei3XWXFbYpWbuaMP0rnN7KgdY8QTAyO0bxoFDEE5gtgR021J131hpRkoTvGzaaX9/vaaqkk5R/VdXuWezcBxOIDCPQTPGSF5Hhjyt+HMra/3U+lS1dW9uu3/yvuhU56cLX6r/AFZ1tdExBQAUAU+Jw7zYgqc6QxxstwSM7ycosfugeU1mlGU6lnsSXFv0HxkoQus2/L1EYocSMNlUrCycbxjZe7cr9V05O65zrSlGsqVlsavf3+9d4xunrLvblb3d/cM4DDwpgk42PMmRXdSpcsx1JI3k3plOMI0FpLZm+spOUnWei9vULcGtjLCpxLoRKQSEVQMi6nKFW12tbfrS8Nh1Ba2S2+SL16zm9BPZ5iuz8JxeIjnGFMMJvGoX7QFrWkkUch1HRS6dPRqqooWWXv73/dhectKDhpXef+kKY7BskkiPHIwztNnbu1yWYAAC+pbKP0HNS5wak00873z2f9l4TTimmuyw/iInhTDOULWw7RZQrM+d1BAAA03WJPNTpKUFCVv8bfFik1JyV+u/wKLsmMsOxzDIwVlhAO892bKq6c5J8lV0LzpUuuP6n7tllxu+BZStGpU3ti8zxngBw5l2dJqWeA3ugIureEl9NeUbj1gVsr4ZVGpJ2ksmvL3oz0q2gnFq6fUevxdmCLKpMMhJVTuQbwD4fTWaVXE0/wBLUX8Wvsxyp0Jq6clwfobduGHxEno/FVec4jcj8z/EnUUd58F6h24YfESeh8VHOcRuR+Z/iGoo7z4L1Dtww+Ik9D4qOc4jcj8z/ENRR3nwXqHbhh8RJ6PxUc5xG5H5n+IaijvPgvUO3DD4iT0fio5ziNyPzP8AENRR3nwXqHbhh8RJ6PxUc5xG5H5n+IaijvPgvUO3DD4iT0Pio5ziNyPzP8Q1FHefBeoduGHxEnofFRznEbkfmf4hqKO8+C9Q7cMPiJPQ+KjnOI3I/M/xDUUd58F6h24YfESej8VHOcRuR+Z/iGoo7z4L1Dtww+Ik9H4qOc4jcj8z/ENRR3nwXqHbhh8RJ6PxUc5xG5H5n+IaijvPgvUO3DD4iT0Pio5ziNyPzP8AENRR3nwXqHbhh8RJ6HxUc5xG5H5n+IaijvPgvUO3DD4iT0Pio5ziNyPzP8Q1FHefBeoduGHxEnofFRznEbkfmf4hqKO8+C9Q7cMPiJPQ+KjnOI3I/M/xDUUd58F6h24YfESej8VHOcRuR+Z/iGoo7z4L1Dtww+Ik9H4qOc4jcj8z/ENRR3nwXqHbhh8RJ6PxUc5xG5H5n+IaijvPgvUO3DD4iT0fio5ziNyPzP8AENRR3nwXqRYvsxRCNmWGQFRfchv6enkNWjUxNTYtGPF/ZFXChDa7v6HjHDfhdLtCYsxZYQTkQm9v7mtoXPm3CtdDDxpJ7bt5t5sTVquo+xLJdh//2Q==">
          <a:hlinkClick xmlns:r="http://schemas.openxmlformats.org/officeDocument/2006/relationships" r:id="rId1"/>
          <a:extLst>
            <a:ext uri="{FF2B5EF4-FFF2-40B4-BE49-F238E27FC236}">
              <a16:creationId xmlns:a16="http://schemas.microsoft.com/office/drawing/2014/main" id="{D9057344-CF2A-4D32-8EA8-4D5ADF85B281}"/>
            </a:ext>
          </a:extLst>
        </xdr:cNvPr>
        <xdr:cNvSpPr>
          <a:spLocks noChangeAspect="1" noChangeArrowheads="1"/>
        </xdr:cNvSpPr>
      </xdr:nvSpPr>
      <xdr:spPr bwMode="auto">
        <a:xfrm>
          <a:off x="10462260" y="1280160"/>
          <a:ext cx="304800" cy="297180"/>
        </a:xfrm>
        <a:prstGeom prst="rect">
          <a:avLst/>
        </a:prstGeom>
        <a:noFill/>
        <a:ln w="9525">
          <a:noFill/>
          <a:miter lim="800000"/>
          <a:headEnd/>
          <a:tailEnd/>
        </a:ln>
      </xdr:spPr>
    </xdr:sp>
    <xdr:clientData/>
  </xdr:twoCellAnchor>
  <xdr:twoCellAnchor editAs="oneCell">
    <xdr:from>
      <xdr:col>0</xdr:col>
      <xdr:colOff>51435</xdr:colOff>
      <xdr:row>4</xdr:row>
      <xdr:rowOff>45720</xdr:rowOff>
    </xdr:from>
    <xdr:to>
      <xdr:col>9</xdr:col>
      <xdr:colOff>461010</xdr:colOff>
      <xdr:row>24</xdr:row>
      <xdr:rowOff>22860</xdr:rowOff>
    </xdr:to>
    <xdr:pic>
      <xdr:nvPicPr>
        <xdr:cNvPr id="4" name="Picture 21">
          <a:extLst>
            <a:ext uri="{FF2B5EF4-FFF2-40B4-BE49-F238E27FC236}">
              <a16:creationId xmlns:a16="http://schemas.microsoft.com/office/drawing/2014/main" id="{4BD68C54-9BAE-41D6-B3FA-6C31AB9B5D9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1435" y="1325880"/>
          <a:ext cx="5476875" cy="4206240"/>
        </a:xfrm>
        <a:prstGeom prst="rect">
          <a:avLst/>
        </a:prstGeom>
        <a:noFill/>
        <a:ln w="9525">
          <a:noFill/>
          <a:miter lim="800000"/>
          <a:headEnd/>
          <a:tailEnd/>
        </a:ln>
      </xdr:spPr>
    </xdr:pic>
    <xdr:clientData/>
  </xdr:twoCellAnchor>
  <xdr:twoCellAnchor>
    <xdr:from>
      <xdr:col>8</xdr:col>
      <xdr:colOff>312420</xdr:colOff>
      <xdr:row>11</xdr:row>
      <xdr:rowOff>160020</xdr:rowOff>
    </xdr:from>
    <xdr:to>
      <xdr:col>10</xdr:col>
      <xdr:colOff>83820</xdr:colOff>
      <xdr:row>14</xdr:row>
      <xdr:rowOff>234315</xdr:rowOff>
    </xdr:to>
    <xdr:sp macro="" textlink="">
      <xdr:nvSpPr>
        <xdr:cNvPr id="5" name="右矢印 1">
          <a:extLst>
            <a:ext uri="{FF2B5EF4-FFF2-40B4-BE49-F238E27FC236}">
              <a16:creationId xmlns:a16="http://schemas.microsoft.com/office/drawing/2014/main" id="{1A23EAC7-358F-4CBD-83DC-198B8FA932A2}"/>
            </a:ext>
          </a:extLst>
        </xdr:cNvPr>
        <xdr:cNvSpPr>
          <a:spLocks noChangeArrowheads="1"/>
        </xdr:cNvSpPr>
      </xdr:nvSpPr>
      <xdr:spPr bwMode="auto">
        <a:xfrm>
          <a:off x="4968240" y="3307080"/>
          <a:ext cx="800100" cy="897255"/>
        </a:xfrm>
        <a:prstGeom prst="rightArrow">
          <a:avLst>
            <a:gd name="adj1" fmla="val 50000"/>
            <a:gd name="adj2" fmla="val 50002"/>
          </a:avLst>
        </a:prstGeom>
        <a:solidFill>
          <a:srgbClr val="C0C0C0"/>
        </a:solidFill>
        <a:ln w="9525">
          <a:miter lim="800000"/>
          <a:headEnd/>
          <a:tailEnd/>
        </a:ln>
        <a:scene3d>
          <a:camera prst="legacyObliqueTopLeft"/>
          <a:lightRig rig="legacyFlat3" dir="t"/>
        </a:scene3d>
        <a:sp3d extrusionH="430200" prstMaterial="legacyMatte">
          <a:bevelT w="13500" h="13500" prst="angle"/>
          <a:bevelB w="13500" h="13500" prst="angle"/>
          <a:extrusionClr>
            <a:srgbClr val="C0C0C0"/>
          </a:extrusionClr>
        </a:sp3d>
      </xdr:spPr>
    </xdr:sp>
    <xdr:clientData/>
  </xdr:twoCellAnchor>
  <xdr:twoCellAnchor>
    <xdr:from>
      <xdr:col>2</xdr:col>
      <xdr:colOff>342900</xdr:colOff>
      <xdr:row>18</xdr:row>
      <xdr:rowOff>647700</xdr:rowOff>
    </xdr:from>
    <xdr:to>
      <xdr:col>6</xdr:col>
      <xdr:colOff>590550</xdr:colOff>
      <xdr:row>23</xdr:row>
      <xdr:rowOff>152400</xdr:rowOff>
    </xdr:to>
    <xdr:sp macro="" textlink="">
      <xdr:nvSpPr>
        <xdr:cNvPr id="6" name="Text Box 23">
          <a:extLst>
            <a:ext uri="{FF2B5EF4-FFF2-40B4-BE49-F238E27FC236}">
              <a16:creationId xmlns:a16="http://schemas.microsoft.com/office/drawing/2014/main" id="{E33F4B85-3112-4B87-BDB3-1D4F0D7BB709}"/>
            </a:ext>
          </a:extLst>
        </xdr:cNvPr>
        <xdr:cNvSpPr txBox="1">
          <a:spLocks noChangeArrowheads="1"/>
        </xdr:cNvSpPr>
      </xdr:nvSpPr>
      <xdr:spPr bwMode="auto">
        <a:xfrm>
          <a:off x="1295400" y="5341620"/>
          <a:ext cx="2716530" cy="1524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ゴシック"/>
              <a:ea typeface="ＭＳ Ｐゴシック"/>
            </a:rPr>
            <a:t>12/1</a:t>
          </a: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000000"/>
              </a:solidFill>
              <a:latin typeface="ＭＳ Ｐゴシック"/>
              <a:ea typeface="ＭＳ Ｐゴシック"/>
            </a:rPr>
            <a:t>12/30</a:t>
          </a: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000000"/>
              </a:solidFill>
              <a:latin typeface="ＭＳ Ｐゴシック"/>
              <a:ea typeface="ＭＳ Ｐゴシック"/>
            </a:rPr>
            <a:t>1/30</a:t>
          </a:r>
        </a:p>
      </xdr:txBody>
    </xdr:sp>
    <xdr:clientData/>
  </xdr:twoCellAnchor>
  <xdr:twoCellAnchor>
    <xdr:from>
      <xdr:col>5</xdr:col>
      <xdr:colOff>43814</xdr:colOff>
      <xdr:row>8</xdr:row>
      <xdr:rowOff>3810</xdr:rowOff>
    </xdr:from>
    <xdr:to>
      <xdr:col>5</xdr:col>
      <xdr:colOff>377189</xdr:colOff>
      <xdr:row>9</xdr:row>
      <xdr:rowOff>51435</xdr:rowOff>
    </xdr:to>
    <xdr:sp macro="" textlink="">
      <xdr:nvSpPr>
        <xdr:cNvPr id="7" name="テキスト ボックス 6">
          <a:extLst>
            <a:ext uri="{FF2B5EF4-FFF2-40B4-BE49-F238E27FC236}">
              <a16:creationId xmlns:a16="http://schemas.microsoft.com/office/drawing/2014/main" id="{D6153F35-3DCA-4843-BF5A-BF1E09910C9B}"/>
            </a:ext>
          </a:extLst>
        </xdr:cNvPr>
        <xdr:cNvSpPr txBox="1"/>
      </xdr:nvSpPr>
      <xdr:spPr>
        <a:xfrm>
          <a:off x="2847974" y="2327910"/>
          <a:ext cx="333375" cy="321945"/>
        </a:xfrm>
        <a:prstGeom prst="rect">
          <a:avLst/>
        </a:prstGeom>
        <a:solidFill>
          <a:srgbClr val="FFCCCC">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日</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325120</xdr:colOff>
      <xdr:row>33</xdr:row>
      <xdr:rowOff>203200</xdr:rowOff>
    </xdr:from>
    <xdr:to>
      <xdr:col>10</xdr:col>
      <xdr:colOff>731520</xdr:colOff>
      <xdr:row>41</xdr:row>
      <xdr:rowOff>179004</xdr:rowOff>
    </xdr:to>
    <xdr:pic>
      <xdr:nvPicPr>
        <xdr:cNvPr id="9" name="図 8">
          <a:extLst>
            <a:ext uri="{FF2B5EF4-FFF2-40B4-BE49-F238E27FC236}">
              <a16:creationId xmlns:a16="http://schemas.microsoft.com/office/drawing/2014/main" id="{C6FC0021-F486-E35A-0ED4-CAA9A940D6FC}"/>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1198880" y="15179040"/>
          <a:ext cx="11155680" cy="2170364"/>
        </a:xfrm>
        <a:prstGeom prst="rect">
          <a:avLst/>
        </a:prstGeom>
      </xdr:spPr>
    </xdr:pic>
    <xdr:clientData/>
  </xdr:twoCellAnchor>
  <xdr:twoCellAnchor>
    <xdr:from>
      <xdr:col>11</xdr:col>
      <xdr:colOff>740411</xdr:colOff>
      <xdr:row>7</xdr:row>
      <xdr:rowOff>78742</xdr:rowOff>
    </xdr:from>
    <xdr:to>
      <xdr:col>13</xdr:col>
      <xdr:colOff>1930400</xdr:colOff>
      <xdr:row>11</xdr:row>
      <xdr:rowOff>121920</xdr:rowOff>
    </xdr:to>
    <xdr:sp macro="" textlink="">
      <xdr:nvSpPr>
        <xdr:cNvPr id="3" name="四角形吹き出し 7">
          <a:extLst>
            <a:ext uri="{FF2B5EF4-FFF2-40B4-BE49-F238E27FC236}">
              <a16:creationId xmlns:a16="http://schemas.microsoft.com/office/drawing/2014/main" id="{4536BC87-42E0-412F-82F9-981865BD05B8}"/>
            </a:ext>
          </a:extLst>
        </xdr:cNvPr>
        <xdr:cNvSpPr/>
      </xdr:nvSpPr>
      <xdr:spPr>
        <a:xfrm>
          <a:off x="13115291" y="8572502"/>
          <a:ext cx="3191509" cy="1059178"/>
        </a:xfrm>
        <a:prstGeom prst="wedgeRectCallout">
          <a:avLst>
            <a:gd name="adj1" fmla="val -44124"/>
            <a:gd name="adj2" fmla="val 69116"/>
          </a:avLst>
        </a:prstGeom>
        <a:solidFill>
          <a:schemeClr val="tx1"/>
        </a:solidFill>
        <a:ln>
          <a:solidFill>
            <a:schemeClr val="accent6">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solidFill>
                <a:srgbClr val="FFFF00"/>
              </a:solidFill>
            </a:rPr>
            <a:t>世界の感染率は</a:t>
          </a:r>
          <a:r>
            <a:rPr kumimoji="1" lang="en-US" altLang="ja-JP" sz="1400" b="1">
              <a:solidFill>
                <a:srgbClr val="FFFF00"/>
              </a:solidFill>
            </a:rPr>
            <a:t>1.02% :</a:t>
          </a:r>
          <a:r>
            <a:rPr kumimoji="1" lang="ja-JP" altLang="en-US" sz="1400" b="1">
              <a:solidFill>
                <a:srgbClr val="FFFF00"/>
              </a:solidFill>
            </a:rPr>
            <a:t>　増減なし　　　　　　　　　　　　　　　　　　　　　　　　　</a:t>
          </a:r>
          <a:r>
            <a:rPr kumimoji="1" lang="en-US" altLang="ja-JP" sz="1100">
              <a:solidFill>
                <a:schemeClr val="bg1"/>
              </a:solidFill>
            </a:rPr>
            <a:t>65</a:t>
          </a:r>
          <a:r>
            <a:rPr kumimoji="1" lang="ja-JP" altLang="en-US" sz="1100">
              <a:solidFill>
                <a:schemeClr val="bg1"/>
              </a:solidFill>
            </a:rPr>
            <a:t>歳以上の高齢者に肺炎発症による重度化リスクが高い　　</a:t>
          </a:r>
          <a:r>
            <a:rPr kumimoji="1" lang="ja-JP" altLang="en-US" sz="1100" b="1">
              <a:solidFill>
                <a:schemeClr val="bg1"/>
              </a:solidFill>
            </a:rPr>
            <a:t>　    </a:t>
          </a:r>
          <a:endParaRPr kumimoji="1" lang="en-US" altLang="ja-JP" sz="1100" b="1">
            <a:solidFill>
              <a:schemeClr val="bg1"/>
            </a:solidFill>
          </a:endParaRPr>
        </a:p>
        <a:p>
          <a:pPr algn="l"/>
          <a:endParaRPr kumimoji="1" lang="ja-JP" altLang="en-US" sz="1400" b="1" i="0" u="sng">
            <a:solidFill>
              <a:srgbClr val="FFFF00"/>
            </a:solidFill>
          </a:endParaRPr>
        </a:p>
        <a:p>
          <a:pPr algn="l"/>
          <a:endParaRPr kumimoji="1" lang="en-US" altLang="ja-JP" sz="1400" b="1" i="0" u="sng">
            <a:solidFill>
              <a:srgbClr val="FFC000"/>
            </a:solidFill>
          </a:endParaRPr>
        </a:p>
        <a:p>
          <a:pPr algn="l"/>
          <a:r>
            <a:rPr kumimoji="1" lang="en-US" altLang="ja-JP" sz="1400" b="1" i="0" u="sng">
              <a:solidFill>
                <a:srgbClr val="FFC000"/>
              </a:solidFill>
            </a:rPr>
            <a:t>)</a:t>
          </a:r>
          <a:endParaRPr kumimoji="1" lang="ja-JP" altLang="en-US" sz="1400" b="1" i="0" u="sng">
            <a:solidFill>
              <a:srgbClr val="FFC000"/>
            </a:solidFill>
          </a:endParaRPr>
        </a:p>
      </xdr:txBody>
    </xdr:sp>
    <xdr:clientData/>
  </xdr:twoCellAnchor>
  <xdr:twoCellAnchor>
    <xdr:from>
      <xdr:col>5</xdr:col>
      <xdr:colOff>558800</xdr:colOff>
      <xdr:row>49</xdr:row>
      <xdr:rowOff>265814</xdr:rowOff>
    </xdr:from>
    <xdr:to>
      <xdr:col>5</xdr:col>
      <xdr:colOff>593651</xdr:colOff>
      <xdr:row>70</xdr:row>
      <xdr:rowOff>101600</xdr:rowOff>
    </xdr:to>
    <xdr:cxnSp macro="">
      <xdr:nvCxnSpPr>
        <xdr:cNvPr id="5" name="直線矢印コネクタ 4">
          <a:extLst>
            <a:ext uri="{FF2B5EF4-FFF2-40B4-BE49-F238E27FC236}">
              <a16:creationId xmlns:a16="http://schemas.microsoft.com/office/drawing/2014/main" id="{38D8CF2F-16BC-4C80-BA5E-A4B32E25EEC4}"/>
            </a:ext>
          </a:extLst>
        </xdr:cNvPr>
        <xdr:cNvCxnSpPr/>
      </xdr:nvCxnSpPr>
      <xdr:spPr>
        <a:xfrm flipH="1">
          <a:off x="6685280" y="26549734"/>
          <a:ext cx="34851" cy="5322186"/>
        </a:xfrm>
        <a:prstGeom prst="straightConnector1">
          <a:avLst/>
        </a:prstGeom>
        <a:ln>
          <a:tailEnd type="triangle"/>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0</xdr:col>
      <xdr:colOff>828644</xdr:colOff>
      <xdr:row>10</xdr:row>
      <xdr:rowOff>163254</xdr:rowOff>
    </xdr:from>
    <xdr:to>
      <xdr:col>2</xdr:col>
      <xdr:colOff>150627</xdr:colOff>
      <xdr:row>27</xdr:row>
      <xdr:rowOff>265814</xdr:rowOff>
    </xdr:to>
    <xdr:sp macro="" textlink="">
      <xdr:nvSpPr>
        <xdr:cNvPr id="6" name="吹き出し: 四角形 5">
          <a:extLst>
            <a:ext uri="{FF2B5EF4-FFF2-40B4-BE49-F238E27FC236}">
              <a16:creationId xmlns:a16="http://schemas.microsoft.com/office/drawing/2014/main" id="{3CC40751-A841-46FA-96C6-42F7806D92A4}"/>
            </a:ext>
          </a:extLst>
        </xdr:cNvPr>
        <xdr:cNvSpPr/>
      </xdr:nvSpPr>
      <xdr:spPr>
        <a:xfrm>
          <a:off x="828644" y="10780454"/>
          <a:ext cx="1912783" cy="3689040"/>
        </a:xfrm>
        <a:prstGeom prst="wedgeRectCallout">
          <a:avLst>
            <a:gd name="adj1" fmla="val 153383"/>
            <a:gd name="adj2" fmla="val -40876"/>
          </a:avLst>
        </a:prstGeom>
        <a:solidFill>
          <a:schemeClr val="tx1"/>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b="1">
            <a:solidFill>
              <a:schemeClr val="bg1"/>
            </a:solidFill>
          </a:endParaRPr>
        </a:p>
        <a:p>
          <a:pPr algn="l"/>
          <a:endParaRPr kumimoji="1" lang="ja-JP" altLang="en-US" sz="1100" b="1">
            <a:solidFill>
              <a:schemeClr val="bg1"/>
            </a:solidFill>
          </a:endParaRPr>
        </a:p>
        <a:p>
          <a:pPr algn="l"/>
          <a:endParaRPr kumimoji="1" lang="ja-JP" altLang="en-US" sz="1100" b="1">
            <a:solidFill>
              <a:schemeClr val="bg1"/>
            </a:solidFill>
          </a:endParaRPr>
        </a:p>
        <a:p>
          <a:pPr algn="l"/>
          <a:endParaRPr kumimoji="1" lang="ja-JP" altLang="en-US" sz="1100" b="1">
            <a:solidFill>
              <a:schemeClr val="bg1"/>
            </a:solidFill>
          </a:endParaRPr>
        </a:p>
        <a:p>
          <a:pPr algn="l"/>
          <a:r>
            <a:rPr kumimoji="1" lang="ja-JP" altLang="en-US" sz="1400" b="1">
              <a:solidFill>
                <a:srgbClr val="FFFF00"/>
              </a:solidFill>
            </a:rPr>
            <a:t>世界の増加率が上昇</a:t>
          </a:r>
        </a:p>
        <a:p>
          <a:pPr algn="l"/>
          <a:endParaRPr kumimoji="1" lang="ja-JP" altLang="en-US" sz="1400" b="1">
            <a:solidFill>
              <a:srgbClr val="FFFF00"/>
            </a:solidFill>
          </a:endParaRPr>
        </a:p>
        <a:p>
          <a:pPr algn="l"/>
          <a:r>
            <a:rPr kumimoji="1" lang="en-US" altLang="ja-JP" sz="1400" b="1">
              <a:solidFill>
                <a:srgbClr val="FFFF00"/>
              </a:solidFill>
            </a:rPr>
            <a:t>o</a:t>
          </a:r>
          <a:r>
            <a:rPr kumimoji="1" lang="ja-JP" altLang="en-US" sz="1400" b="1">
              <a:solidFill>
                <a:srgbClr val="FFFF00"/>
              </a:solidFill>
            </a:rPr>
            <a:t>　</a:t>
          </a:r>
          <a:r>
            <a:rPr kumimoji="1" lang="en-US" altLang="ja-JP" sz="1400" b="0">
              <a:solidFill>
                <a:srgbClr val="FFFF00"/>
              </a:solidFill>
            </a:rPr>
            <a:t>BBX</a:t>
          </a:r>
          <a:r>
            <a:rPr kumimoji="1" lang="en-US" altLang="ja-JP" sz="1400" b="1">
              <a:solidFill>
                <a:srgbClr val="FFFF00"/>
              </a:solidFill>
            </a:rPr>
            <a:t>1</a:t>
          </a:r>
          <a:r>
            <a:rPr kumimoji="1" lang="ja-JP" altLang="en-US" sz="1400" b="1">
              <a:solidFill>
                <a:srgbClr val="FFFF00"/>
              </a:solidFill>
            </a:rPr>
            <a:t>・</a:t>
          </a:r>
          <a:r>
            <a:rPr kumimoji="1" lang="en-US" altLang="ja-JP" sz="1400" b="1">
              <a:solidFill>
                <a:srgbClr val="FFFF00"/>
              </a:solidFill>
            </a:rPr>
            <a:t>5</a:t>
          </a:r>
        </a:p>
        <a:p>
          <a:pPr algn="l"/>
          <a:endParaRPr kumimoji="1" lang="en-US" altLang="ja-JP" sz="1400" b="1">
            <a:solidFill>
              <a:srgbClr val="FFFF00"/>
            </a:solidFill>
          </a:endParaRPr>
        </a:p>
        <a:p>
          <a:pPr algn="l"/>
          <a:r>
            <a:rPr kumimoji="1" lang="ja-JP" altLang="en-US" sz="1400" b="1">
              <a:solidFill>
                <a:srgbClr val="FFFF00"/>
              </a:solidFill>
            </a:rPr>
            <a:t>・　</a:t>
          </a:r>
          <a:r>
            <a:rPr kumimoji="1" lang="en-US" altLang="ja-JP" sz="1400" b="1">
              <a:solidFill>
                <a:srgbClr val="FFFF00"/>
              </a:solidFill>
            </a:rPr>
            <a:t>BQ1.1</a:t>
          </a:r>
          <a:endParaRPr kumimoji="1" lang="ja-JP" altLang="en-US" sz="1400" b="1">
            <a:solidFill>
              <a:srgbClr val="FFFF00"/>
            </a:solidFill>
          </a:endParaRPr>
        </a:p>
        <a:p>
          <a:pPr algn="l"/>
          <a:endParaRPr kumimoji="1" lang="ja-JP" altLang="en-US" sz="1400" b="1">
            <a:solidFill>
              <a:srgbClr val="FFFF00"/>
            </a:solidFill>
          </a:endParaRPr>
        </a:p>
        <a:p>
          <a:pPr algn="l"/>
          <a:endParaRPr kumimoji="1" lang="ja-JP" altLang="en-US" sz="1400" b="1">
            <a:solidFill>
              <a:srgbClr val="FFFF00"/>
            </a:solidFill>
          </a:endParaRPr>
        </a:p>
      </xdr:txBody>
    </xdr:sp>
    <xdr:clientData/>
  </xdr:twoCellAnchor>
  <xdr:twoCellAnchor>
    <xdr:from>
      <xdr:col>1</xdr:col>
      <xdr:colOff>1348740</xdr:colOff>
      <xdr:row>4</xdr:row>
      <xdr:rowOff>1181100</xdr:rowOff>
    </xdr:from>
    <xdr:to>
      <xdr:col>13</xdr:col>
      <xdr:colOff>1402080</xdr:colOff>
      <xdr:row>4</xdr:row>
      <xdr:rowOff>2367280</xdr:rowOff>
    </xdr:to>
    <xdr:sp macro="" textlink="">
      <xdr:nvSpPr>
        <xdr:cNvPr id="10" name="テキスト ボックス 9">
          <a:extLst>
            <a:ext uri="{FF2B5EF4-FFF2-40B4-BE49-F238E27FC236}">
              <a16:creationId xmlns:a16="http://schemas.microsoft.com/office/drawing/2014/main" id="{995E2A9C-FBB0-4719-9C03-1A670623514F}"/>
            </a:ext>
          </a:extLst>
        </xdr:cNvPr>
        <xdr:cNvSpPr txBox="1"/>
      </xdr:nvSpPr>
      <xdr:spPr>
        <a:xfrm>
          <a:off x="2222500" y="5722620"/>
          <a:ext cx="12926060" cy="118618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2000" b="1">
              <a:solidFill>
                <a:srgbClr val="FFFF00"/>
              </a:solidFill>
            </a:rPr>
            <a:t>*評価に値する政府のコロナ対策</a:t>
          </a:r>
          <a:r>
            <a:rPr kumimoji="1" lang="ja-JP" altLang="en-US" sz="2000" b="1" baseline="0">
              <a:solidFill>
                <a:srgbClr val="FFFF00"/>
              </a:solidFill>
            </a:rPr>
            <a:t>   </a:t>
          </a:r>
          <a:r>
            <a:rPr kumimoji="1" lang="ja-JP" altLang="en-US" sz="2000" b="1" baseline="0">
              <a:solidFill>
                <a:schemeClr val="bg1"/>
              </a:solidFill>
            </a:rPr>
            <a:t>第</a:t>
          </a:r>
          <a:r>
            <a:rPr kumimoji="1" lang="en-US" altLang="ja-JP" sz="2000" b="1" baseline="0">
              <a:solidFill>
                <a:schemeClr val="bg1"/>
              </a:solidFill>
            </a:rPr>
            <a:t>5</a:t>
          </a:r>
          <a:r>
            <a:rPr kumimoji="1" lang="ja-JP" altLang="en-US" sz="2000" b="1" baseline="0">
              <a:solidFill>
                <a:schemeClr val="bg1"/>
              </a:solidFill>
            </a:rPr>
            <a:t>回目ブースター接種の予定を明確にすべき時期</a:t>
          </a:r>
          <a:r>
            <a:rPr kumimoji="1" lang="en-US" altLang="ja-JP" sz="2000" b="1" baseline="0">
              <a:solidFill>
                <a:schemeClr val="bg1"/>
              </a:solidFill>
            </a:rPr>
            <a:t>!!</a:t>
          </a:r>
          <a:endParaRPr kumimoji="1" lang="en-US" altLang="ja-JP" sz="2000" b="1">
            <a:solidFill>
              <a:schemeClr val="bg1"/>
            </a:solidFill>
          </a:endParaRPr>
        </a:p>
        <a:p>
          <a:pPr algn="l"/>
          <a:r>
            <a:rPr kumimoji="1" lang="ja-JP" altLang="en-US" sz="2000" b="1">
              <a:solidFill>
                <a:srgbClr val="FFFF00"/>
              </a:solidFill>
            </a:rPr>
            <a:t>*世界は感染第</a:t>
          </a:r>
          <a:r>
            <a:rPr kumimoji="1" lang="en-US" altLang="ja-JP" sz="2000" b="1">
              <a:solidFill>
                <a:srgbClr val="FFFF00"/>
              </a:solidFill>
            </a:rPr>
            <a:t>6</a:t>
          </a:r>
          <a:r>
            <a:rPr kumimoji="1" lang="ja-JP" altLang="en-US" sz="2000" b="1">
              <a:solidFill>
                <a:srgbClr val="FFFF00"/>
              </a:solidFill>
            </a:rPr>
            <a:t>波リバウンドもピークインしている　今週は毎日</a:t>
          </a:r>
          <a:r>
            <a:rPr kumimoji="1" lang="en-US" altLang="ja-JP" sz="2000" b="1">
              <a:solidFill>
                <a:srgbClr val="FFFF00"/>
              </a:solidFill>
            </a:rPr>
            <a:t>17</a:t>
          </a:r>
          <a:r>
            <a:rPr kumimoji="1" lang="ja-JP" altLang="en-US" sz="2000" b="1">
              <a:solidFill>
                <a:srgbClr val="FFFF00"/>
              </a:solidFill>
            </a:rPr>
            <a:t>万人が新規感染状態。　　　　　　　　　　　　　　　　　　　　　　　　　　　</a:t>
          </a:r>
          <a:endParaRPr kumimoji="1" lang="en-US" altLang="ja-JP" sz="2000" b="1">
            <a:solidFill>
              <a:schemeClr val="bg1"/>
            </a:solidFill>
          </a:endParaRPr>
        </a:p>
      </xdr:txBody>
    </xdr:sp>
    <xdr:clientData/>
  </xdr:twoCellAnchor>
  <xdr:twoCellAnchor editAs="oneCell">
    <xdr:from>
      <xdr:col>1</xdr:col>
      <xdr:colOff>277511</xdr:colOff>
      <xdr:row>4</xdr:row>
      <xdr:rowOff>964727</xdr:rowOff>
    </xdr:from>
    <xdr:to>
      <xdr:col>1</xdr:col>
      <xdr:colOff>1190021</xdr:colOff>
      <xdr:row>4</xdr:row>
      <xdr:rowOff>1879127</xdr:rowOff>
    </xdr:to>
    <xdr:pic>
      <xdr:nvPicPr>
        <xdr:cNvPr id="8" name="グラフィックス 7" descr="針">
          <a:extLst>
            <a:ext uri="{FF2B5EF4-FFF2-40B4-BE49-F238E27FC236}">
              <a16:creationId xmlns:a16="http://schemas.microsoft.com/office/drawing/2014/main" id="{4F2E414E-B222-4085-A733-CD7BE0A0758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a:ext>
            <a:ext uri="{96DAC541-7B7A-43D3-8B79-37D633B846F1}">
              <asvg:svgBlip xmlns:asvg="http://schemas.microsoft.com/office/drawing/2016/SVG/main" r:embed="rId3"/>
            </a:ext>
          </a:extLst>
        </a:blip>
        <a:stretch>
          <a:fillRect/>
        </a:stretch>
      </xdr:blipFill>
      <xdr:spPr>
        <a:xfrm>
          <a:off x="1151271" y="5110007"/>
          <a:ext cx="912510" cy="914400"/>
        </a:xfrm>
        <a:prstGeom prst="rect">
          <a:avLst/>
        </a:prstGeom>
      </xdr:spPr>
    </xdr:pic>
    <xdr:clientData/>
  </xdr:twoCellAnchor>
  <xdr:twoCellAnchor editAs="oneCell">
    <xdr:from>
      <xdr:col>2</xdr:col>
      <xdr:colOff>117195</xdr:colOff>
      <xdr:row>32</xdr:row>
      <xdr:rowOff>101600</xdr:rowOff>
    </xdr:from>
    <xdr:to>
      <xdr:col>3</xdr:col>
      <xdr:colOff>399785</xdr:colOff>
      <xdr:row>35</xdr:row>
      <xdr:rowOff>235215</xdr:rowOff>
    </xdr:to>
    <xdr:pic>
      <xdr:nvPicPr>
        <xdr:cNvPr id="11" name="グラフィックス 10" descr="針">
          <a:extLst>
            <a:ext uri="{FF2B5EF4-FFF2-40B4-BE49-F238E27FC236}">
              <a16:creationId xmlns:a16="http://schemas.microsoft.com/office/drawing/2014/main" id="{A728F270-B4D6-417C-AD76-74AD289D8B6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a:ext>
            <a:ext uri="{96DAC541-7B7A-43D3-8B79-37D633B846F1}">
              <asvg:svgBlip xmlns:asvg="http://schemas.microsoft.com/office/drawing/2016/SVG/main" r:embed="rId5"/>
            </a:ext>
          </a:extLst>
        </a:blip>
        <a:stretch>
          <a:fillRect/>
        </a:stretch>
      </xdr:blipFill>
      <xdr:spPr>
        <a:xfrm rot="10800000">
          <a:off x="2707995" y="15656560"/>
          <a:ext cx="912510" cy="956575"/>
        </a:xfrm>
        <a:prstGeom prst="rect">
          <a:avLst/>
        </a:prstGeom>
      </xdr:spPr>
    </xdr:pic>
    <xdr:clientData/>
  </xdr:twoCellAnchor>
  <xdr:twoCellAnchor>
    <xdr:from>
      <xdr:col>5</xdr:col>
      <xdr:colOff>629920</xdr:colOff>
      <xdr:row>2</xdr:row>
      <xdr:rowOff>243840</xdr:rowOff>
    </xdr:from>
    <xdr:to>
      <xdr:col>13</xdr:col>
      <xdr:colOff>1270000</xdr:colOff>
      <xdr:row>2</xdr:row>
      <xdr:rowOff>3312160</xdr:rowOff>
    </xdr:to>
    <xdr:sp macro="" textlink="">
      <xdr:nvSpPr>
        <xdr:cNvPr id="24" name="テキスト ボックス 23">
          <a:extLst>
            <a:ext uri="{FF2B5EF4-FFF2-40B4-BE49-F238E27FC236}">
              <a16:creationId xmlns:a16="http://schemas.microsoft.com/office/drawing/2014/main" id="{87A11060-5553-4DE4-913E-BB156696BAD6}"/>
            </a:ext>
          </a:extLst>
        </xdr:cNvPr>
        <xdr:cNvSpPr txBox="1"/>
      </xdr:nvSpPr>
      <xdr:spPr>
        <a:xfrm>
          <a:off x="6756400" y="1036320"/>
          <a:ext cx="8890000" cy="30683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2000" b="0" i="0">
              <a:solidFill>
                <a:schemeClr val="dk1"/>
              </a:solidFill>
              <a:effectLst/>
              <a:latin typeface="+mn-lt"/>
              <a:ea typeface="+mn-ea"/>
              <a:cs typeface="+mn-cs"/>
            </a:rPr>
            <a:t>地域人口当たりの感染率</a:t>
          </a:r>
        </a:p>
        <a:p>
          <a:r>
            <a:rPr lang="ja-JP" altLang="en-US" sz="2000" b="0" i="0">
              <a:solidFill>
                <a:schemeClr val="dk1"/>
              </a:solidFill>
              <a:effectLst/>
              <a:latin typeface="+mn-lt"/>
              <a:ea typeface="+mn-ea"/>
              <a:cs typeface="+mn-cs"/>
            </a:rPr>
            <a:t>　　　・　ヨーロッパ　</a:t>
          </a:r>
          <a:r>
            <a:rPr lang="en-US" altLang="ja-JP" sz="2000" b="0" i="0">
              <a:solidFill>
                <a:schemeClr val="dk1"/>
              </a:solidFill>
              <a:effectLst/>
              <a:latin typeface="+mn-lt"/>
              <a:ea typeface="+mn-ea"/>
              <a:cs typeface="+mn-cs"/>
            </a:rPr>
            <a:t>2.5/7</a:t>
          </a:r>
          <a:r>
            <a:rPr lang="ja-JP" altLang="en-US" sz="2000" b="0" i="0">
              <a:solidFill>
                <a:schemeClr val="dk1"/>
              </a:solidFill>
              <a:effectLst/>
              <a:latin typeface="+mn-lt"/>
              <a:ea typeface="+mn-ea"/>
              <a:cs typeface="+mn-cs"/>
            </a:rPr>
            <a:t>億人　</a:t>
          </a:r>
          <a:r>
            <a:rPr lang="en-US" altLang="ja-JP" sz="2000" b="0" i="0">
              <a:solidFill>
                <a:schemeClr val="dk1"/>
              </a:solidFill>
              <a:effectLst/>
              <a:latin typeface="+mn-lt"/>
              <a:ea typeface="+mn-ea"/>
              <a:cs typeface="+mn-cs"/>
            </a:rPr>
            <a:t>=36%</a:t>
          </a:r>
        </a:p>
        <a:p>
          <a:r>
            <a:rPr lang="en-US" altLang="ja-JP" sz="2000" b="0" i="0" baseline="0">
              <a:solidFill>
                <a:schemeClr val="dk1"/>
              </a:solidFill>
              <a:effectLst/>
              <a:latin typeface="+mn-lt"/>
              <a:ea typeface="+mn-ea"/>
              <a:cs typeface="+mn-cs"/>
            </a:rPr>
            <a:t>        </a:t>
          </a:r>
          <a:r>
            <a:rPr lang="ja-JP" altLang="en-US" sz="2000" b="0" i="0" baseline="0">
              <a:solidFill>
                <a:schemeClr val="dk1"/>
              </a:solidFill>
              <a:effectLst/>
              <a:latin typeface="+mn-lt"/>
              <a:ea typeface="+mn-ea"/>
              <a:cs typeface="+mn-cs"/>
            </a:rPr>
            <a:t> ・　北米　　　　 </a:t>
          </a:r>
          <a:r>
            <a:rPr lang="en-US" altLang="ja-JP" sz="2000" b="0" i="0" baseline="0">
              <a:solidFill>
                <a:schemeClr val="dk1"/>
              </a:solidFill>
              <a:effectLst/>
              <a:latin typeface="+mn-lt"/>
              <a:ea typeface="+mn-ea"/>
              <a:cs typeface="+mn-cs"/>
            </a:rPr>
            <a:t>1.0/6</a:t>
          </a:r>
          <a:r>
            <a:rPr lang="ja-JP" altLang="en-US" sz="2000" b="0" i="0" baseline="0">
              <a:solidFill>
                <a:schemeClr val="dk1"/>
              </a:solidFill>
              <a:effectLst/>
              <a:latin typeface="+mn-lt"/>
              <a:ea typeface="+mn-ea"/>
              <a:cs typeface="+mn-cs"/>
            </a:rPr>
            <a:t>億人　</a:t>
          </a:r>
          <a:r>
            <a:rPr lang="en-US" altLang="ja-JP" sz="2000" b="0" i="0" baseline="0">
              <a:solidFill>
                <a:schemeClr val="dk1"/>
              </a:solidFill>
              <a:effectLst/>
              <a:latin typeface="+mn-lt"/>
              <a:ea typeface="+mn-ea"/>
              <a:cs typeface="+mn-cs"/>
            </a:rPr>
            <a:t>=17%</a:t>
          </a:r>
          <a:r>
            <a:rPr lang="ja-JP" altLang="en-US" sz="2000" b="0" i="0" baseline="0">
              <a:solidFill>
                <a:schemeClr val="dk1"/>
              </a:solidFill>
              <a:effectLst/>
              <a:latin typeface="+mn-lt"/>
              <a:ea typeface="+mn-ea"/>
              <a:cs typeface="+mn-cs"/>
            </a:rPr>
            <a:t>　</a:t>
          </a:r>
        </a:p>
        <a:p>
          <a:r>
            <a:rPr lang="ja-JP" altLang="en-US" sz="2000" b="0" i="0" baseline="0">
              <a:solidFill>
                <a:schemeClr val="dk1"/>
              </a:solidFill>
              <a:effectLst/>
              <a:latin typeface="+mn-lt"/>
              <a:ea typeface="+mn-ea"/>
              <a:cs typeface="+mn-cs"/>
            </a:rPr>
            <a:t>　　　・　アジア　　　 </a:t>
          </a:r>
          <a:r>
            <a:rPr lang="en-US" altLang="ja-JP" sz="2000" b="0" i="0" baseline="0">
              <a:solidFill>
                <a:schemeClr val="dk1"/>
              </a:solidFill>
              <a:effectLst/>
              <a:latin typeface="+mn-lt"/>
              <a:ea typeface="+mn-ea"/>
              <a:cs typeface="+mn-cs"/>
            </a:rPr>
            <a:t>1.6/45</a:t>
          </a:r>
          <a:r>
            <a:rPr lang="ja-JP" altLang="en-US" sz="2000" b="0" i="0" baseline="0">
              <a:solidFill>
                <a:schemeClr val="dk1"/>
              </a:solidFill>
              <a:effectLst/>
              <a:latin typeface="+mn-lt"/>
              <a:ea typeface="+mn-ea"/>
              <a:cs typeface="+mn-cs"/>
            </a:rPr>
            <a:t>億人 </a:t>
          </a:r>
          <a:r>
            <a:rPr lang="en-US" altLang="ja-JP" sz="2000" b="0" i="0" baseline="0">
              <a:solidFill>
                <a:schemeClr val="dk1"/>
              </a:solidFill>
              <a:effectLst/>
              <a:latin typeface="+mn-lt"/>
              <a:ea typeface="+mn-ea"/>
              <a:cs typeface="+mn-cs"/>
            </a:rPr>
            <a:t>= 4%</a:t>
          </a:r>
          <a:endParaRPr lang="ja-JP" altLang="en-US" sz="2000" b="0" i="0" baseline="0">
            <a:solidFill>
              <a:schemeClr val="dk1"/>
            </a:solidFill>
            <a:effectLst/>
            <a:latin typeface="+mn-lt"/>
            <a:ea typeface="+mn-ea"/>
            <a:cs typeface="+mn-cs"/>
          </a:endParaRPr>
        </a:p>
        <a:p>
          <a:r>
            <a:rPr lang="ja-JP" altLang="en-US" sz="2000" b="0" i="0" baseline="0">
              <a:solidFill>
                <a:schemeClr val="dk1"/>
              </a:solidFill>
              <a:effectLst/>
              <a:latin typeface="+mn-lt"/>
              <a:ea typeface="+mn-ea"/>
              <a:cs typeface="+mn-cs"/>
            </a:rPr>
            <a:t>　　　・　中南米</a:t>
          </a:r>
          <a:r>
            <a:rPr lang="ja-JP" altLang="en-US" sz="2000" b="0" i="0">
              <a:solidFill>
                <a:schemeClr val="dk1"/>
              </a:solidFill>
              <a:effectLst/>
              <a:latin typeface="+mn-lt"/>
              <a:ea typeface="+mn-ea"/>
              <a:cs typeface="+mn-cs"/>
            </a:rPr>
            <a:t>　　　</a:t>
          </a:r>
          <a:r>
            <a:rPr lang="en-US" altLang="ja-JP" sz="2000" b="0" i="0">
              <a:solidFill>
                <a:schemeClr val="dk1"/>
              </a:solidFill>
              <a:effectLst/>
              <a:latin typeface="+mn-lt"/>
              <a:ea typeface="+mn-ea"/>
              <a:cs typeface="+mn-cs"/>
            </a:rPr>
            <a:t>0.8/4</a:t>
          </a:r>
          <a:r>
            <a:rPr lang="ja-JP" altLang="en-US" sz="2000" b="0" i="0">
              <a:solidFill>
                <a:schemeClr val="dk1"/>
              </a:solidFill>
              <a:effectLst/>
              <a:latin typeface="+mn-lt"/>
              <a:ea typeface="+mn-ea"/>
              <a:cs typeface="+mn-cs"/>
            </a:rPr>
            <a:t>億人</a:t>
          </a:r>
          <a:r>
            <a:rPr lang="en-US" altLang="ja-JP" sz="2000" b="0" i="0" baseline="0">
              <a:solidFill>
                <a:schemeClr val="dk1"/>
              </a:solidFill>
              <a:effectLst/>
              <a:latin typeface="+mn-lt"/>
              <a:ea typeface="+mn-ea"/>
              <a:cs typeface="+mn-cs"/>
            </a:rPr>
            <a:t>   =20%</a:t>
          </a:r>
          <a:endParaRPr lang="ja-JP" altLang="en-US" sz="2000" b="0" i="0">
            <a:solidFill>
              <a:schemeClr val="dk1"/>
            </a:solidFill>
            <a:effectLst/>
            <a:latin typeface="+mn-lt"/>
            <a:ea typeface="+mn-ea"/>
            <a:cs typeface="+mn-cs"/>
          </a:endParaRPr>
        </a:p>
        <a:p>
          <a:r>
            <a:rPr lang="ja-JP" altLang="en-US" sz="2000" b="0" i="0">
              <a:solidFill>
                <a:schemeClr val="dk1"/>
              </a:solidFill>
              <a:effectLst/>
              <a:latin typeface="+mn-lt"/>
              <a:ea typeface="+mn-ea"/>
              <a:cs typeface="+mn-cs"/>
            </a:rPr>
            <a:t>　　　・　アフリカ他　</a:t>
          </a:r>
          <a:r>
            <a:rPr lang="en-US" altLang="ja-JP" sz="2000" b="0" i="0">
              <a:solidFill>
                <a:schemeClr val="dk1"/>
              </a:solidFill>
              <a:effectLst/>
              <a:latin typeface="+mn-lt"/>
              <a:ea typeface="+mn-ea"/>
              <a:cs typeface="+mn-cs"/>
            </a:rPr>
            <a:t>0.7/16</a:t>
          </a:r>
          <a:r>
            <a:rPr lang="ja-JP" altLang="en-US" sz="2000" b="0" i="0">
              <a:solidFill>
                <a:schemeClr val="dk1"/>
              </a:solidFill>
              <a:effectLst/>
              <a:latin typeface="+mn-lt"/>
              <a:ea typeface="+mn-ea"/>
              <a:cs typeface="+mn-cs"/>
            </a:rPr>
            <a:t>億人 </a:t>
          </a:r>
          <a:r>
            <a:rPr lang="en-US" altLang="ja-JP" sz="2000" b="0" i="0">
              <a:solidFill>
                <a:schemeClr val="dk1"/>
              </a:solidFill>
              <a:effectLst/>
              <a:latin typeface="+mn-lt"/>
              <a:ea typeface="+mn-ea"/>
              <a:cs typeface="+mn-cs"/>
            </a:rPr>
            <a:t>= 5%</a:t>
          </a:r>
          <a:r>
            <a:rPr lang="ja-JP" altLang="en-US" sz="2000" b="0" i="0">
              <a:solidFill>
                <a:schemeClr val="dk1"/>
              </a:solidFill>
              <a:effectLst/>
              <a:latin typeface="+mn-lt"/>
              <a:ea typeface="+mn-ea"/>
              <a:cs typeface="+mn-cs"/>
            </a:rPr>
            <a:t>　　</a:t>
          </a:r>
          <a:endParaRPr lang="en-US" altLang="ja-JP" sz="2000" b="0" i="0">
            <a:solidFill>
              <a:schemeClr val="dk1"/>
            </a:solidFill>
            <a:effectLst/>
            <a:latin typeface="+mn-lt"/>
            <a:ea typeface="+mn-ea"/>
            <a:cs typeface="+mn-cs"/>
          </a:endParaRPr>
        </a:p>
        <a:p>
          <a:r>
            <a:rPr lang="en-US" altLang="ja-JP" sz="2000" b="0" i="0">
              <a:solidFill>
                <a:schemeClr val="dk1"/>
              </a:solidFill>
              <a:effectLst/>
              <a:latin typeface="+mn-lt"/>
              <a:ea typeface="+mn-ea"/>
              <a:cs typeface="+mn-cs"/>
            </a:rPr>
            <a:t>  </a:t>
          </a:r>
          <a:r>
            <a:rPr lang="ja-JP" altLang="en-US" sz="2000" b="0" i="0">
              <a:solidFill>
                <a:schemeClr val="dk1"/>
              </a:solidFill>
              <a:effectLst/>
              <a:latin typeface="+mn-lt"/>
              <a:ea typeface="+mn-ea"/>
              <a:cs typeface="+mn-cs"/>
            </a:rPr>
            <a:t>一連の新型コロナウイルスの感染状況から　感染源はアジア・アフリカに風土的に存在したウイルスで、歴史的に抗原接触が希薄であったヨーロッパ・南北アメリカ大陸で急速に感染拡大したと推察された。</a:t>
          </a:r>
          <a:endParaRPr lang="en-US" altLang="ja-JP" sz="2000" b="0" i="0">
            <a:solidFill>
              <a:schemeClr val="dk1"/>
            </a:solidFill>
            <a:effectLst/>
            <a:latin typeface="+mn-lt"/>
            <a:ea typeface="+mn-ea"/>
            <a:cs typeface="+mn-cs"/>
          </a:endParaRPr>
        </a:p>
        <a:p>
          <a:r>
            <a:rPr lang="en-US" altLang="ja-JP" sz="2000" b="0" i="0">
              <a:solidFill>
                <a:schemeClr val="dk1"/>
              </a:solidFill>
              <a:effectLst/>
              <a:latin typeface="+mn-lt"/>
              <a:ea typeface="+mn-ea"/>
              <a:cs typeface="+mn-cs"/>
            </a:rPr>
            <a:t>  </a:t>
          </a:r>
          <a:r>
            <a:rPr lang="ja-JP" altLang="en-US" sz="2000" b="0" i="0">
              <a:solidFill>
                <a:schemeClr val="dk1"/>
              </a:solidFill>
              <a:effectLst/>
              <a:latin typeface="+mn-lt"/>
              <a:ea typeface="+mn-ea"/>
              <a:cs typeface="+mn-cs"/>
            </a:rPr>
            <a:t>　　　　　　</a:t>
          </a:r>
          <a:endParaRPr lang="en-US" altLang="ja-JP" sz="2000" b="1" i="0">
            <a:solidFill>
              <a:schemeClr val="dk1"/>
            </a:solidFill>
            <a:effectLst/>
            <a:latin typeface="+mn-lt"/>
            <a:ea typeface="+mn-ea"/>
            <a:cs typeface="+mn-cs"/>
          </a:endParaRPr>
        </a:p>
      </xdr:txBody>
    </xdr:sp>
    <xdr:clientData/>
  </xdr:twoCellAnchor>
  <xdr:twoCellAnchor>
    <xdr:from>
      <xdr:col>3</xdr:col>
      <xdr:colOff>621844</xdr:colOff>
      <xdr:row>38</xdr:row>
      <xdr:rowOff>20319</xdr:rowOff>
    </xdr:from>
    <xdr:to>
      <xdr:col>4</xdr:col>
      <xdr:colOff>660403</xdr:colOff>
      <xdr:row>39</xdr:row>
      <xdr:rowOff>40639</xdr:rowOff>
    </xdr:to>
    <xdr:sp macro="" textlink="">
      <xdr:nvSpPr>
        <xdr:cNvPr id="12" name="右大かっこ 11">
          <a:extLst>
            <a:ext uri="{FF2B5EF4-FFF2-40B4-BE49-F238E27FC236}">
              <a16:creationId xmlns:a16="http://schemas.microsoft.com/office/drawing/2014/main" id="{7EC26A29-06D7-4F9D-9756-685D7BAB9327}"/>
            </a:ext>
          </a:extLst>
        </xdr:cNvPr>
        <xdr:cNvSpPr/>
      </xdr:nvSpPr>
      <xdr:spPr>
        <a:xfrm rot="16200000">
          <a:off x="4501924" y="15535679"/>
          <a:ext cx="294640" cy="1613359"/>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5</xdr:col>
      <xdr:colOff>579120</xdr:colOff>
      <xdr:row>38</xdr:row>
      <xdr:rowOff>71120</xdr:rowOff>
    </xdr:from>
    <xdr:to>
      <xdr:col>6</xdr:col>
      <xdr:colOff>833120</xdr:colOff>
      <xdr:row>39</xdr:row>
      <xdr:rowOff>40640</xdr:rowOff>
    </xdr:to>
    <xdr:sp macro="" textlink="">
      <xdr:nvSpPr>
        <xdr:cNvPr id="20" name="右大かっこ 19">
          <a:extLst>
            <a:ext uri="{FF2B5EF4-FFF2-40B4-BE49-F238E27FC236}">
              <a16:creationId xmlns:a16="http://schemas.microsoft.com/office/drawing/2014/main" id="{E149C133-9A92-4DC0-AF69-33E2207543DC}"/>
            </a:ext>
          </a:extLst>
        </xdr:cNvPr>
        <xdr:cNvSpPr/>
      </xdr:nvSpPr>
      <xdr:spPr>
        <a:xfrm rot="16200000">
          <a:off x="7132320" y="15819120"/>
          <a:ext cx="243840" cy="109728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4</xdr:col>
      <xdr:colOff>701048</xdr:colOff>
      <xdr:row>38</xdr:row>
      <xdr:rowOff>10160</xdr:rowOff>
    </xdr:from>
    <xdr:to>
      <xdr:col>5</xdr:col>
      <xdr:colOff>558804</xdr:colOff>
      <xdr:row>39</xdr:row>
      <xdr:rowOff>71120</xdr:rowOff>
    </xdr:to>
    <xdr:sp macro="" textlink="">
      <xdr:nvSpPr>
        <xdr:cNvPr id="21" name="右大かっこ 20">
          <a:extLst>
            <a:ext uri="{FF2B5EF4-FFF2-40B4-BE49-F238E27FC236}">
              <a16:creationId xmlns:a16="http://schemas.microsoft.com/office/drawing/2014/main" id="{CFCF7CC2-DDE6-424C-8939-C0A100D79072}"/>
            </a:ext>
          </a:extLst>
        </xdr:cNvPr>
        <xdr:cNvSpPr/>
      </xdr:nvSpPr>
      <xdr:spPr>
        <a:xfrm rot="16200000">
          <a:off x="5923286" y="15758162"/>
          <a:ext cx="335280" cy="1188716"/>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3</xdr:col>
      <xdr:colOff>599440</xdr:colOff>
      <xdr:row>39</xdr:row>
      <xdr:rowOff>6716</xdr:rowOff>
    </xdr:from>
    <xdr:to>
      <xdr:col>10</xdr:col>
      <xdr:colOff>10160</xdr:colOff>
      <xdr:row>41</xdr:row>
      <xdr:rowOff>10140</xdr:rowOff>
    </xdr:to>
    <xdr:sp macro="" textlink="">
      <xdr:nvSpPr>
        <xdr:cNvPr id="2" name="テキスト ボックス 1">
          <a:extLst>
            <a:ext uri="{FF2B5EF4-FFF2-40B4-BE49-F238E27FC236}">
              <a16:creationId xmlns:a16="http://schemas.microsoft.com/office/drawing/2014/main" id="{608ABBFC-599C-4C80-A56F-6D52C64F54A5}"/>
            </a:ext>
          </a:extLst>
        </xdr:cNvPr>
        <xdr:cNvSpPr txBox="1"/>
      </xdr:nvSpPr>
      <xdr:spPr>
        <a:xfrm>
          <a:off x="3820160" y="16455756"/>
          <a:ext cx="7813040" cy="552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bg1"/>
              </a:solidFill>
            </a:rPr>
            <a:t>      第一波　　　　　  第二波　　　第三波      　        　　第四波　　　　　　第五波</a:t>
          </a:r>
        </a:p>
      </xdr:txBody>
    </xdr:sp>
    <xdr:clientData/>
  </xdr:twoCellAnchor>
  <xdr:twoCellAnchor>
    <xdr:from>
      <xdr:col>7</xdr:col>
      <xdr:colOff>345440</xdr:colOff>
      <xdr:row>34</xdr:row>
      <xdr:rowOff>213360</xdr:rowOff>
    </xdr:from>
    <xdr:to>
      <xdr:col>8</xdr:col>
      <xdr:colOff>508000</xdr:colOff>
      <xdr:row>39</xdr:row>
      <xdr:rowOff>71120</xdr:rowOff>
    </xdr:to>
    <xdr:sp macro="" textlink="">
      <xdr:nvSpPr>
        <xdr:cNvPr id="29" name="右大かっこ 28">
          <a:extLst>
            <a:ext uri="{FF2B5EF4-FFF2-40B4-BE49-F238E27FC236}">
              <a16:creationId xmlns:a16="http://schemas.microsoft.com/office/drawing/2014/main" id="{CBC0D307-3F7A-4B60-831C-AAAC0594D26F}"/>
            </a:ext>
          </a:extLst>
        </xdr:cNvPr>
        <xdr:cNvSpPr/>
      </xdr:nvSpPr>
      <xdr:spPr>
        <a:xfrm rot="16200000">
          <a:off x="8514080" y="15107920"/>
          <a:ext cx="1229360" cy="159512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8</xdr:col>
      <xdr:colOff>304800</xdr:colOff>
      <xdr:row>31</xdr:row>
      <xdr:rowOff>111760</xdr:rowOff>
    </xdr:from>
    <xdr:to>
      <xdr:col>10</xdr:col>
      <xdr:colOff>650240</xdr:colOff>
      <xdr:row>33</xdr:row>
      <xdr:rowOff>20320</xdr:rowOff>
    </xdr:to>
    <xdr:sp macro="" textlink="">
      <xdr:nvSpPr>
        <xdr:cNvPr id="18" name="テキスト ボックス 17">
          <a:extLst>
            <a:ext uri="{FF2B5EF4-FFF2-40B4-BE49-F238E27FC236}">
              <a16:creationId xmlns:a16="http://schemas.microsoft.com/office/drawing/2014/main" id="{CF185106-E988-47D3-B811-81F36DA744F4}"/>
            </a:ext>
          </a:extLst>
        </xdr:cNvPr>
        <xdr:cNvSpPr txBox="1"/>
      </xdr:nvSpPr>
      <xdr:spPr>
        <a:xfrm>
          <a:off x="9723120" y="14538960"/>
          <a:ext cx="2550160" cy="45720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FF00"/>
              </a:solidFill>
            </a:rPr>
            <a:t>世界の第</a:t>
          </a:r>
          <a:r>
            <a:rPr kumimoji="1" lang="en-US" altLang="ja-JP" sz="1800">
              <a:solidFill>
                <a:srgbClr val="FFFF00"/>
              </a:solidFill>
            </a:rPr>
            <a:t>5</a:t>
          </a:r>
          <a:r>
            <a:rPr kumimoji="1" lang="ja-JP" altLang="en-US" sz="1800">
              <a:solidFill>
                <a:srgbClr val="FFFF00"/>
              </a:solidFill>
            </a:rPr>
            <a:t>波 </a:t>
          </a:r>
          <a:r>
            <a:rPr kumimoji="1" lang="en-US" altLang="ja-JP" sz="1800">
              <a:solidFill>
                <a:srgbClr val="FFFF00"/>
              </a:solidFill>
            </a:rPr>
            <a:t>BBX1-5</a:t>
          </a:r>
          <a:endParaRPr kumimoji="1" lang="ja-JP" altLang="en-US" sz="1800">
            <a:solidFill>
              <a:srgbClr val="FFFF00"/>
            </a:solidFill>
          </a:endParaRPr>
        </a:p>
      </xdr:txBody>
    </xdr:sp>
    <xdr:clientData/>
  </xdr:twoCellAnchor>
  <xdr:twoCellAnchor>
    <xdr:from>
      <xdr:col>8</xdr:col>
      <xdr:colOff>589280</xdr:colOff>
      <xdr:row>37</xdr:row>
      <xdr:rowOff>243840</xdr:rowOff>
    </xdr:from>
    <xdr:to>
      <xdr:col>9</xdr:col>
      <xdr:colOff>477520</xdr:colOff>
      <xdr:row>39</xdr:row>
      <xdr:rowOff>111760</xdr:rowOff>
    </xdr:to>
    <xdr:sp macro="" textlink="">
      <xdr:nvSpPr>
        <xdr:cNvPr id="32" name="右大かっこ 31">
          <a:extLst>
            <a:ext uri="{FF2B5EF4-FFF2-40B4-BE49-F238E27FC236}">
              <a16:creationId xmlns:a16="http://schemas.microsoft.com/office/drawing/2014/main" id="{24555815-A3D9-4279-927D-CF7B8FA48425}"/>
            </a:ext>
          </a:extLst>
        </xdr:cNvPr>
        <xdr:cNvSpPr/>
      </xdr:nvSpPr>
      <xdr:spPr>
        <a:xfrm rot="16200000">
          <a:off x="10393680" y="15930880"/>
          <a:ext cx="416560" cy="118872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editAs="oneCell">
    <xdr:from>
      <xdr:col>5</xdr:col>
      <xdr:colOff>558800</xdr:colOff>
      <xdr:row>0</xdr:row>
      <xdr:rowOff>375920</xdr:rowOff>
    </xdr:from>
    <xdr:to>
      <xdr:col>8</xdr:col>
      <xdr:colOff>686912</xdr:colOff>
      <xdr:row>2</xdr:row>
      <xdr:rowOff>97862</xdr:rowOff>
    </xdr:to>
    <xdr:pic>
      <xdr:nvPicPr>
        <xdr:cNvPr id="23" name="図 22">
          <a:extLst>
            <a:ext uri="{FF2B5EF4-FFF2-40B4-BE49-F238E27FC236}">
              <a16:creationId xmlns:a16="http://schemas.microsoft.com/office/drawing/2014/main" id="{B9E1364F-868C-27A3-7EA5-B57C762E86D0}"/>
            </a:ext>
          </a:extLst>
        </xdr:cNvPr>
        <xdr:cNvPicPr>
          <a:picLocks noChangeAspect="1"/>
        </xdr:cNvPicPr>
      </xdr:nvPicPr>
      <xdr:blipFill>
        <a:blip xmlns:r="http://schemas.openxmlformats.org/officeDocument/2006/relationships" r:embed="rId6"/>
        <a:stretch>
          <a:fillRect/>
        </a:stretch>
      </xdr:blipFill>
      <xdr:spPr>
        <a:xfrm>
          <a:off x="6685280" y="375920"/>
          <a:ext cx="3419952" cy="514422"/>
        </a:xfrm>
        <a:prstGeom prst="rect">
          <a:avLst/>
        </a:prstGeom>
      </xdr:spPr>
    </xdr:pic>
    <xdr:clientData/>
  </xdr:twoCellAnchor>
  <xdr:twoCellAnchor>
    <xdr:from>
      <xdr:col>10</xdr:col>
      <xdr:colOff>0</xdr:colOff>
      <xdr:row>38</xdr:row>
      <xdr:rowOff>71120</xdr:rowOff>
    </xdr:from>
    <xdr:to>
      <xdr:col>10</xdr:col>
      <xdr:colOff>528320</xdr:colOff>
      <xdr:row>38</xdr:row>
      <xdr:rowOff>152400</xdr:rowOff>
    </xdr:to>
    <xdr:cxnSp macro="">
      <xdr:nvCxnSpPr>
        <xdr:cNvPr id="14" name="直線矢印コネクタ 13">
          <a:extLst>
            <a:ext uri="{FF2B5EF4-FFF2-40B4-BE49-F238E27FC236}">
              <a16:creationId xmlns:a16="http://schemas.microsoft.com/office/drawing/2014/main" id="{78ACB7CD-E2A6-F561-AB06-07DD06EE1420}"/>
            </a:ext>
          </a:extLst>
        </xdr:cNvPr>
        <xdr:cNvCxnSpPr/>
      </xdr:nvCxnSpPr>
      <xdr:spPr>
        <a:xfrm flipV="1">
          <a:off x="11623040" y="16245840"/>
          <a:ext cx="528320" cy="81280"/>
        </a:xfrm>
        <a:prstGeom prst="straightConnector1">
          <a:avLst/>
        </a:prstGeom>
        <a:ln w="38100">
          <a:solidFill>
            <a:srgbClr val="FFFF00"/>
          </a:solidFill>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editAs="oneCell">
    <xdr:from>
      <xdr:col>1</xdr:col>
      <xdr:colOff>1371601</xdr:colOff>
      <xdr:row>0</xdr:row>
      <xdr:rowOff>345441</xdr:rowOff>
    </xdr:from>
    <xdr:to>
      <xdr:col>5</xdr:col>
      <xdr:colOff>487681</xdr:colOff>
      <xdr:row>2</xdr:row>
      <xdr:rowOff>3697309</xdr:rowOff>
    </xdr:to>
    <xdr:pic>
      <xdr:nvPicPr>
        <xdr:cNvPr id="13" name="図 12">
          <a:extLst>
            <a:ext uri="{FF2B5EF4-FFF2-40B4-BE49-F238E27FC236}">
              <a16:creationId xmlns:a16="http://schemas.microsoft.com/office/drawing/2014/main" id="{6AC0351E-CDE4-1E65-6665-7DDB7722FCB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245361" y="345441"/>
          <a:ext cx="4368800" cy="4144348"/>
        </a:xfrm>
        <a:prstGeom prst="rect">
          <a:avLst/>
        </a:prstGeom>
      </xdr:spPr>
    </xdr:pic>
    <xdr:clientData/>
  </xdr:twoCellAnchor>
  <xdr:twoCellAnchor>
    <xdr:from>
      <xdr:col>12</xdr:col>
      <xdr:colOff>142240</xdr:colOff>
      <xdr:row>19</xdr:row>
      <xdr:rowOff>20320</xdr:rowOff>
    </xdr:from>
    <xdr:to>
      <xdr:col>12</xdr:col>
      <xdr:colOff>426720</xdr:colOff>
      <xdr:row>24</xdr:row>
      <xdr:rowOff>0</xdr:rowOff>
    </xdr:to>
    <xdr:sp macro="" textlink="">
      <xdr:nvSpPr>
        <xdr:cNvPr id="4" name="右中かっこ 3">
          <a:extLst>
            <a:ext uri="{FF2B5EF4-FFF2-40B4-BE49-F238E27FC236}">
              <a16:creationId xmlns:a16="http://schemas.microsoft.com/office/drawing/2014/main" id="{054FB224-B5BB-D6CC-744A-DEAFBE34BEFD}"/>
            </a:ext>
          </a:extLst>
        </xdr:cNvPr>
        <xdr:cNvSpPr/>
      </xdr:nvSpPr>
      <xdr:spPr>
        <a:xfrm>
          <a:off x="13411200" y="11633200"/>
          <a:ext cx="284480" cy="1046480"/>
        </a:xfrm>
        <a:prstGeom prst="rightBrace">
          <a:avLst/>
        </a:prstGeom>
        <a:ln w="28575">
          <a:solidFill>
            <a:srgbClr val="FFFF00"/>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35</xdr:row>
      <xdr:rowOff>0</xdr:rowOff>
    </xdr:from>
    <xdr:ext cx="47625" cy="9525"/>
    <xdr:pic>
      <xdr:nvPicPr>
        <xdr:cNvPr id="2" name="図 4" descr="http://www1.pref.shimane.lg.jp/contents/kansen/dis/zensu/sp.gif">
          <a:extLst>
            <a:ext uri="{FF2B5EF4-FFF2-40B4-BE49-F238E27FC236}">
              <a16:creationId xmlns:a16="http://schemas.microsoft.com/office/drawing/2014/main" id="{D0BF3FAD-8B78-4829-B409-A1954F13E75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737860"/>
          <a:ext cx="47625" cy="9525"/>
        </a:xfrm>
        <a:prstGeom prst="rect">
          <a:avLst/>
        </a:prstGeom>
        <a:noFill/>
        <a:ln w="9525">
          <a:noFill/>
          <a:miter lim="800000"/>
          <a:headEnd/>
          <a:tailEnd/>
        </a:ln>
      </xdr:spPr>
    </xdr:pic>
    <xdr:clientData/>
  </xdr:oneCellAnchor>
  <xdr:twoCellAnchor>
    <xdr:from>
      <xdr:col>6</xdr:col>
      <xdr:colOff>457199</xdr:colOff>
      <xdr:row>23</xdr:row>
      <xdr:rowOff>66675</xdr:rowOff>
    </xdr:from>
    <xdr:to>
      <xdr:col>9</xdr:col>
      <xdr:colOff>447674</xdr:colOff>
      <xdr:row>25</xdr:row>
      <xdr:rowOff>811</xdr:rowOff>
    </xdr:to>
    <xdr:sp macro="" textlink="">
      <xdr:nvSpPr>
        <xdr:cNvPr id="3" name="テキスト ボックス 2">
          <a:extLst>
            <a:ext uri="{FF2B5EF4-FFF2-40B4-BE49-F238E27FC236}">
              <a16:creationId xmlns:a16="http://schemas.microsoft.com/office/drawing/2014/main" id="{9874C449-DF02-47AB-A1B5-1BE9F751027B}"/>
            </a:ext>
          </a:extLst>
        </xdr:cNvPr>
        <xdr:cNvSpPr txBox="1"/>
      </xdr:nvSpPr>
      <xdr:spPr>
        <a:xfrm>
          <a:off x="3284219" y="3815715"/>
          <a:ext cx="1384935" cy="238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Ｈ２９／８月は非常に多かった</a:t>
          </a:r>
        </a:p>
      </xdr:txBody>
    </xdr:sp>
    <xdr:clientData/>
  </xdr:twoCellAnchor>
  <xdr:twoCellAnchor>
    <xdr:from>
      <xdr:col>21</xdr:col>
      <xdr:colOff>95250</xdr:colOff>
      <xdr:row>15</xdr:row>
      <xdr:rowOff>0</xdr:rowOff>
    </xdr:from>
    <xdr:to>
      <xdr:col>24</xdr:col>
      <xdr:colOff>851</xdr:colOff>
      <xdr:row>21</xdr:row>
      <xdr:rowOff>90488</xdr:rowOff>
    </xdr:to>
    <xdr:cxnSp macro="">
      <xdr:nvCxnSpPr>
        <xdr:cNvPr id="4" name="直線矢印コネクタ 3">
          <a:extLst>
            <a:ext uri="{FF2B5EF4-FFF2-40B4-BE49-F238E27FC236}">
              <a16:creationId xmlns:a16="http://schemas.microsoft.com/office/drawing/2014/main" id="{5BE9AAA2-3CF1-4EB9-ADD2-016A5D44ED73}"/>
            </a:ext>
          </a:extLst>
        </xdr:cNvPr>
        <xdr:cNvCxnSpPr>
          <a:stCxn id="5" idx="1"/>
        </xdr:cNvCxnSpPr>
      </xdr:nvCxnSpPr>
      <xdr:spPr>
        <a:xfrm flipV="1">
          <a:off x="9925050" y="3025140"/>
          <a:ext cx="1300061" cy="425768"/>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95250</xdr:colOff>
      <xdr:row>19</xdr:row>
      <xdr:rowOff>95250</xdr:rowOff>
    </xdr:from>
    <xdr:to>
      <xdr:col>27</xdr:col>
      <xdr:colOff>171450</xdr:colOff>
      <xdr:row>23</xdr:row>
      <xdr:rowOff>28575</xdr:rowOff>
    </xdr:to>
    <xdr:sp macro="" textlink="">
      <xdr:nvSpPr>
        <xdr:cNvPr id="5" name="テキスト ボックス 4">
          <a:extLst>
            <a:ext uri="{FF2B5EF4-FFF2-40B4-BE49-F238E27FC236}">
              <a16:creationId xmlns:a16="http://schemas.microsoft.com/office/drawing/2014/main" id="{45ED006D-DD6E-4DF8-A09F-29C04193D3D4}"/>
            </a:ext>
          </a:extLst>
        </xdr:cNvPr>
        <xdr:cNvSpPr txBox="1"/>
      </xdr:nvSpPr>
      <xdr:spPr>
        <a:xfrm>
          <a:off x="9925050" y="3120390"/>
          <a:ext cx="286512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effectLst/>
            </a:rPr>
            <a:t>2011</a:t>
          </a:r>
          <a:r>
            <a:rPr lang="ja-JP" altLang="en-US" sz="800">
              <a:effectLst/>
            </a:rPr>
            <a:t>年</a:t>
          </a:r>
          <a:r>
            <a:rPr lang="en-US" altLang="ja-JP" sz="800">
              <a:effectLst/>
            </a:rPr>
            <a:t>8</a:t>
          </a:r>
          <a:r>
            <a:rPr lang="ja-JP" altLang="en-US" sz="800">
              <a:effectLst/>
            </a:rPr>
            <a:t>月に外食チェーン店が原因とされた赤痢菌</a:t>
          </a:r>
          <a:r>
            <a:rPr lang="en-US" altLang="ja-JP" sz="800" i="1">
              <a:effectLst/>
            </a:rPr>
            <a:t>Shigella sonnei</a:t>
          </a:r>
          <a:r>
            <a:rPr lang="ja-JP" altLang="en-US" sz="800">
              <a:effectLst/>
            </a:rPr>
            <a:t>の広域集団感染事例が青森県、宮城県、山形県、福島県において発生した。本事例は、それとほぼ同時期に発生しておりその関連性が強く疑われた事例である。</a:t>
          </a:r>
          <a:endParaRPr kumimoji="1" lang="ja-JP" altLang="en-US" sz="800"/>
        </a:p>
      </xdr:txBody>
    </xdr:sp>
    <xdr:clientData/>
  </xdr:twoCellAnchor>
  <xdr:twoCellAnchor>
    <xdr:from>
      <xdr:col>25</xdr:col>
      <xdr:colOff>219075</xdr:colOff>
      <xdr:row>11</xdr:row>
      <xdr:rowOff>9525</xdr:rowOff>
    </xdr:from>
    <xdr:to>
      <xdr:col>31</xdr:col>
      <xdr:colOff>613410</xdr:colOff>
      <xdr:row>15</xdr:row>
      <xdr:rowOff>0</xdr:rowOff>
    </xdr:to>
    <xdr:grpSp>
      <xdr:nvGrpSpPr>
        <xdr:cNvPr id="6" name="グループ化 8580">
          <a:extLst>
            <a:ext uri="{FF2B5EF4-FFF2-40B4-BE49-F238E27FC236}">
              <a16:creationId xmlns:a16="http://schemas.microsoft.com/office/drawing/2014/main" id="{A1FB5C9D-4D8F-41EE-8774-C92108824141}"/>
            </a:ext>
          </a:extLst>
        </xdr:cNvPr>
        <xdr:cNvGrpSpPr>
          <a:grpSpLocks/>
        </xdr:cNvGrpSpPr>
      </xdr:nvGrpSpPr>
      <xdr:grpSpPr bwMode="auto">
        <a:xfrm>
          <a:off x="11908155" y="2501265"/>
          <a:ext cx="3488055" cy="676275"/>
          <a:chOff x="13125451" y="1438276"/>
          <a:chExt cx="3733799" cy="628650"/>
        </a:xfrm>
      </xdr:grpSpPr>
      <xdr:sp macro="" textlink="">
        <xdr:nvSpPr>
          <xdr:cNvPr id="7" name="テキスト ボックス 6">
            <a:extLst>
              <a:ext uri="{FF2B5EF4-FFF2-40B4-BE49-F238E27FC236}">
                <a16:creationId xmlns:a16="http://schemas.microsoft.com/office/drawing/2014/main" id="{369D07B1-2BE8-B005-7442-FCBB27DC269E}"/>
              </a:ext>
            </a:extLst>
          </xdr:cNvPr>
          <xdr:cNvSpPr txBox="1"/>
        </xdr:nvSpPr>
        <xdr:spPr>
          <a:xfrm>
            <a:off x="14969416" y="1438276"/>
            <a:ext cx="1889834"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b="1">
                <a:solidFill>
                  <a:schemeClr val="dk1"/>
                </a:solidFill>
                <a:effectLst/>
                <a:latin typeface="+mn-lt"/>
                <a:ea typeface="+mn-ea"/>
                <a:cs typeface="+mn-cs"/>
              </a:rPr>
              <a:t>2018</a:t>
            </a:r>
            <a:r>
              <a:rPr lang="ja-JP" altLang="en-US" sz="800" b="1">
                <a:solidFill>
                  <a:schemeClr val="dk1"/>
                </a:solidFill>
                <a:effectLst/>
                <a:latin typeface="+mn-lt"/>
                <a:ea typeface="+mn-ea"/>
                <a:cs typeface="+mn-cs"/>
              </a:rPr>
              <a:t>年</a:t>
            </a:r>
            <a:r>
              <a:rPr lang="en-US" altLang="ja-JP" sz="800" b="1">
                <a:solidFill>
                  <a:schemeClr val="dk1"/>
                </a:solidFill>
                <a:effectLst/>
                <a:latin typeface="+mn-lt"/>
                <a:ea typeface="+mn-ea"/>
                <a:cs typeface="+mn-cs"/>
              </a:rPr>
              <a:t>10</a:t>
            </a:r>
            <a:r>
              <a:rPr lang="ja-JP" altLang="en-US" sz="800" b="1">
                <a:solidFill>
                  <a:schemeClr val="dk1"/>
                </a:solidFill>
                <a:effectLst/>
                <a:latin typeface="+mn-lt"/>
                <a:ea typeface="+mn-ea"/>
                <a:cs typeface="+mn-cs"/>
              </a:rPr>
              <a:t>月</a:t>
            </a:r>
            <a:r>
              <a:rPr lang="en-US" altLang="ja-JP" sz="800">
                <a:solidFill>
                  <a:schemeClr val="dk1"/>
                </a:solidFill>
                <a:effectLst/>
                <a:latin typeface="+mn-lt"/>
                <a:ea typeface="+mn-ea"/>
                <a:cs typeface="+mn-cs"/>
              </a:rPr>
              <a:t>3</a:t>
            </a:r>
            <a:r>
              <a:rPr lang="ja-JP" altLang="en-US" sz="800">
                <a:solidFill>
                  <a:schemeClr val="dk1"/>
                </a:solidFill>
                <a:effectLst/>
                <a:latin typeface="+mn-lt"/>
                <a:ea typeface="+mn-ea"/>
                <a:cs typeface="+mn-cs"/>
              </a:rPr>
              <a:t>日、山梨県内の宿坊を利用した</a:t>
            </a:r>
            <a:r>
              <a:rPr lang="en-US" altLang="ja-JP" sz="800">
                <a:solidFill>
                  <a:schemeClr val="dk1"/>
                </a:solidFill>
                <a:effectLst/>
                <a:latin typeface="+mn-lt"/>
                <a:ea typeface="+mn-ea"/>
                <a:cs typeface="+mn-cs"/>
              </a:rPr>
              <a:t>2</a:t>
            </a:r>
            <a:r>
              <a:rPr lang="ja-JP" altLang="en-US" sz="800">
                <a:solidFill>
                  <a:schemeClr val="dk1"/>
                </a:solidFill>
                <a:effectLst/>
                <a:latin typeface="+mn-lt"/>
                <a:ea typeface="+mn-ea"/>
                <a:cs typeface="+mn-cs"/>
              </a:rPr>
              <a:t>グループ</a:t>
            </a:r>
            <a:r>
              <a:rPr lang="en-US" altLang="ja-JP" sz="800">
                <a:solidFill>
                  <a:schemeClr val="dk1"/>
                </a:solidFill>
                <a:effectLst/>
                <a:latin typeface="+mn-lt"/>
                <a:ea typeface="+mn-ea"/>
                <a:cs typeface="+mn-cs"/>
              </a:rPr>
              <a:t>42</a:t>
            </a:r>
            <a:r>
              <a:rPr lang="ja-JP" altLang="en-US" sz="800">
                <a:solidFill>
                  <a:schemeClr val="dk1"/>
                </a:solidFill>
                <a:effectLst/>
                <a:latin typeface="+mn-lt"/>
                <a:ea typeface="+mn-ea"/>
                <a:cs typeface="+mn-cs"/>
              </a:rPr>
              <a:t>名が</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にかかりました。使用水や従事者からは</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菌が検出されておらず現在のところ感染源は不明です。 </a:t>
            </a:r>
            <a:endParaRPr kumimoji="1" lang="ja-JP" altLang="en-US" sz="800"/>
          </a:p>
        </xdr:txBody>
      </xdr:sp>
      <xdr:cxnSp macro="">
        <xdr:nvCxnSpPr>
          <xdr:cNvPr id="8" name="直線矢印コネクタ 7">
            <a:extLst>
              <a:ext uri="{FF2B5EF4-FFF2-40B4-BE49-F238E27FC236}">
                <a16:creationId xmlns:a16="http://schemas.microsoft.com/office/drawing/2014/main" id="{EEF2FA7D-E6F0-ECF9-D8A0-55043142E6B4}"/>
              </a:ext>
            </a:extLst>
          </xdr:cNvPr>
          <xdr:cNvCxnSpPr/>
        </xdr:nvCxnSpPr>
        <xdr:spPr>
          <a:xfrm flipH="1">
            <a:off x="13125451" y="1560740"/>
            <a:ext cx="1853139" cy="24493"/>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388620</xdr:colOff>
      <xdr:row>12</xdr:row>
      <xdr:rowOff>129541</xdr:rowOff>
    </xdr:from>
    <xdr:to>
      <xdr:col>13</xdr:col>
      <xdr:colOff>447675</xdr:colOff>
      <xdr:row>22</xdr:row>
      <xdr:rowOff>190501</xdr:rowOff>
    </xdr:to>
    <xdr:grpSp>
      <xdr:nvGrpSpPr>
        <xdr:cNvPr id="9" name="グループ化 8584">
          <a:extLst>
            <a:ext uri="{FF2B5EF4-FFF2-40B4-BE49-F238E27FC236}">
              <a16:creationId xmlns:a16="http://schemas.microsoft.com/office/drawing/2014/main" id="{AD25D3A4-E7CF-4BE7-9153-B13E42E8A083}"/>
            </a:ext>
          </a:extLst>
        </xdr:cNvPr>
        <xdr:cNvGrpSpPr>
          <a:grpSpLocks/>
        </xdr:cNvGrpSpPr>
      </xdr:nvGrpSpPr>
      <xdr:grpSpPr bwMode="auto">
        <a:xfrm>
          <a:off x="4145280" y="2849881"/>
          <a:ext cx="2383155" cy="1028700"/>
          <a:chOff x="4514850" y="1800225"/>
          <a:chExt cx="2619375" cy="1809750"/>
        </a:xfrm>
      </xdr:grpSpPr>
      <xdr:sp macro="" textlink="">
        <xdr:nvSpPr>
          <xdr:cNvPr id="10" name="テキスト ボックス 9">
            <a:extLst>
              <a:ext uri="{FF2B5EF4-FFF2-40B4-BE49-F238E27FC236}">
                <a16:creationId xmlns:a16="http://schemas.microsoft.com/office/drawing/2014/main" id="{7ABD20E2-3584-7111-C688-E2BBD454D021}"/>
              </a:ext>
            </a:extLst>
          </xdr:cNvPr>
          <xdr:cNvSpPr txBox="1"/>
        </xdr:nvSpPr>
        <xdr:spPr>
          <a:xfrm>
            <a:off x="4714875" y="2981325"/>
            <a:ext cx="2419350" cy="628650"/>
          </a:xfrm>
          <a:prstGeom prst="rect">
            <a:avLst/>
          </a:prstGeom>
          <a:solidFill>
            <a:schemeClr val="lt1"/>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a:effectLst/>
              </a:rPr>
              <a:t>埼玉県と群馬県の総菜店で販売されたポテトサラダを食べた人が腸管出血性大腸菌</a:t>
            </a:r>
            <a:r>
              <a:rPr lang="en-US" altLang="ja-JP" sz="800">
                <a:effectLst/>
              </a:rPr>
              <a:t>O157</a:t>
            </a:r>
            <a:r>
              <a:rPr lang="ja-JP" altLang="en-US" sz="800">
                <a:effectLst/>
              </a:rPr>
              <a:t>に感染した、という集団食中毒に関するニュースが</a:t>
            </a:r>
            <a:r>
              <a:rPr lang="en-US" altLang="ja-JP" sz="800">
                <a:effectLst/>
              </a:rPr>
              <a:t>2017</a:t>
            </a:r>
            <a:r>
              <a:rPr lang="ja-JP" altLang="en-US" sz="800">
                <a:effectLst/>
              </a:rPr>
              <a:t>年</a:t>
            </a:r>
            <a:r>
              <a:rPr lang="en-US" altLang="ja-JP" sz="800">
                <a:effectLst/>
              </a:rPr>
              <a:t>8</a:t>
            </a:r>
            <a:r>
              <a:rPr lang="ja-JP" altLang="en-US" sz="800">
                <a:effectLst/>
              </a:rPr>
              <a:t>月</a:t>
            </a:r>
            <a:r>
              <a:rPr lang="en-US" altLang="ja-JP" sz="800">
                <a:effectLst/>
              </a:rPr>
              <a:t>21</a:t>
            </a:r>
            <a:r>
              <a:rPr lang="ja-JP" altLang="en-US" sz="800">
                <a:effectLst/>
              </a:rPr>
              <a:t>日以降、新聞やテレビで取り上げられました。</a:t>
            </a:r>
            <a:endParaRPr kumimoji="1" lang="ja-JP" altLang="en-US" sz="800"/>
          </a:p>
        </xdr:txBody>
      </xdr:sp>
      <xdr:cxnSp macro="">
        <xdr:nvCxnSpPr>
          <xdr:cNvPr id="11" name="直線矢印コネクタ 10">
            <a:extLst>
              <a:ext uri="{FF2B5EF4-FFF2-40B4-BE49-F238E27FC236}">
                <a16:creationId xmlns:a16="http://schemas.microsoft.com/office/drawing/2014/main" id="{B028657F-0923-CEB3-13FA-9782CECAE55B}"/>
              </a:ext>
            </a:extLst>
          </xdr:cNvPr>
          <xdr:cNvCxnSpPr/>
        </xdr:nvCxnSpPr>
        <xdr:spPr>
          <a:xfrm flipH="1" flipV="1">
            <a:off x="4514850" y="1800225"/>
            <a:ext cx="114300" cy="1190625"/>
          </a:xfrm>
          <a:prstGeom prst="straightConnector1">
            <a:avLst/>
          </a:prstGeom>
          <a:ln>
            <a:solidFill>
              <a:schemeClr val="accent2">
                <a:lumMod val="75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152400</xdr:colOff>
      <xdr:row>15</xdr:row>
      <xdr:rowOff>0</xdr:rowOff>
    </xdr:from>
    <xdr:to>
      <xdr:col>9</xdr:col>
      <xdr:colOff>68580</xdr:colOff>
      <xdr:row>22</xdr:row>
      <xdr:rowOff>190500</xdr:rowOff>
    </xdr:to>
    <xdr:grpSp>
      <xdr:nvGrpSpPr>
        <xdr:cNvPr id="12" name="グループ化 8588">
          <a:extLst>
            <a:ext uri="{FF2B5EF4-FFF2-40B4-BE49-F238E27FC236}">
              <a16:creationId xmlns:a16="http://schemas.microsoft.com/office/drawing/2014/main" id="{AD6FB91A-FC0A-431C-AE93-C95D7FDA015E}"/>
            </a:ext>
          </a:extLst>
        </xdr:cNvPr>
        <xdr:cNvGrpSpPr>
          <a:grpSpLocks/>
        </xdr:cNvGrpSpPr>
      </xdr:nvGrpSpPr>
      <xdr:grpSpPr bwMode="auto">
        <a:xfrm>
          <a:off x="2514600" y="3177540"/>
          <a:ext cx="1775460" cy="701040"/>
          <a:chOff x="2697628" y="2705100"/>
          <a:chExt cx="1969622" cy="904876"/>
        </a:xfrm>
      </xdr:grpSpPr>
      <xdr:sp macro="" textlink="">
        <xdr:nvSpPr>
          <xdr:cNvPr id="13" name="テキスト ボックス 12">
            <a:extLst>
              <a:ext uri="{FF2B5EF4-FFF2-40B4-BE49-F238E27FC236}">
                <a16:creationId xmlns:a16="http://schemas.microsoft.com/office/drawing/2014/main" id="{D1644F0A-6F85-2AC0-63E7-16EE67D92D0D}"/>
              </a:ext>
            </a:extLst>
          </xdr:cNvPr>
          <xdr:cNvSpPr txBox="1"/>
        </xdr:nvSpPr>
        <xdr:spPr>
          <a:xfrm>
            <a:off x="2697628" y="2962275"/>
            <a:ext cx="1969622" cy="647701"/>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u="none"/>
              <a:t>岩井食品：</a:t>
            </a:r>
            <a:r>
              <a:rPr lang="ja-JP" altLang="ja-JP" sz="800" b="0" u="none">
                <a:solidFill>
                  <a:sysClr val="windowText" lastClr="000000"/>
                </a:solidFill>
              </a:rPr>
              <a:t>白菜の浅漬け製品「白菜きりづけ」による</a:t>
            </a:r>
            <a:r>
              <a:rPr lang="ja-JP" altLang="ja-JP" sz="800" b="0" u="none">
                <a:solidFill>
                  <a:sysClr val="windowText" lastClr="000000"/>
                </a:solidFill>
                <a:hlinkClick xmlns:r="http://schemas.openxmlformats.org/officeDocument/2006/relationships" r:id=""/>
              </a:rPr>
              <a:t>病原性大腸菌</a:t>
            </a:r>
            <a:r>
              <a:rPr lang="ja-JP" altLang="ja-JP" sz="800" b="0" u="none">
                <a:solidFill>
                  <a:sysClr val="windowText" lastClr="000000"/>
                </a:solidFill>
              </a:rPr>
              <a:t>の集団</a:t>
            </a:r>
            <a:r>
              <a:rPr lang="ja-JP" altLang="ja-JP" sz="800" b="0" u="none">
                <a:solidFill>
                  <a:sysClr val="windowText" lastClr="000000"/>
                </a:solidFill>
                <a:hlinkClick xmlns:r="http://schemas.openxmlformats.org/officeDocument/2006/relationships" r:id=""/>
              </a:rPr>
              <a:t>食中毒</a:t>
            </a:r>
            <a:r>
              <a:rPr lang="ja-JP" altLang="ja-JP" sz="800" b="0" u="none">
                <a:solidFill>
                  <a:sysClr val="windowText" lastClr="000000"/>
                </a:solidFill>
              </a:rPr>
              <a:t>事件が発生し、最終的に169人が発症</a:t>
            </a:r>
            <a:r>
              <a:rPr lang="ja-JP" altLang="ja-JP" sz="800" b="0" u="none" baseline="30000">
                <a:solidFill>
                  <a:sysClr val="windowText" lastClr="000000"/>
                </a:solidFill>
                <a:hlinkClick xmlns:r="http://schemas.openxmlformats.org/officeDocument/2006/relationships" r:id=""/>
              </a:rPr>
              <a:t>[8]</a:t>
            </a:r>
            <a:r>
              <a:rPr lang="ja-JP" altLang="ja-JP" sz="800" b="0" u="none">
                <a:solidFill>
                  <a:sysClr val="windowText" lastClr="000000"/>
                </a:solidFill>
              </a:rPr>
              <a:t>、8人が死亡する事態</a:t>
            </a:r>
            <a:endParaRPr kumimoji="1" lang="ja-JP" altLang="en-US" sz="800" b="0" u="none">
              <a:solidFill>
                <a:sysClr val="windowText" lastClr="000000"/>
              </a:solidFill>
            </a:endParaRPr>
          </a:p>
        </xdr:txBody>
      </xdr:sp>
      <xdr:cxnSp macro="">
        <xdr:nvCxnSpPr>
          <xdr:cNvPr id="14" name="直線矢印コネクタ 13">
            <a:extLst>
              <a:ext uri="{FF2B5EF4-FFF2-40B4-BE49-F238E27FC236}">
                <a16:creationId xmlns:a16="http://schemas.microsoft.com/office/drawing/2014/main" id="{5783C007-B86C-84C9-EAD4-5A9AE3A2C294}"/>
              </a:ext>
            </a:extLst>
          </xdr:cNvPr>
          <xdr:cNvCxnSpPr/>
        </xdr:nvCxnSpPr>
        <xdr:spPr>
          <a:xfrm flipV="1">
            <a:off x="4191000" y="2705100"/>
            <a:ext cx="190500" cy="228600"/>
          </a:xfrm>
          <a:prstGeom prst="straightConnector1">
            <a:avLst/>
          </a:prstGeom>
          <a:ln>
            <a:solidFill>
              <a:schemeClr val="accent3">
                <a:lumMod val="50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76200</xdr:colOff>
      <xdr:row>25</xdr:row>
      <xdr:rowOff>53340</xdr:rowOff>
    </xdr:from>
    <xdr:to>
      <xdr:col>13</xdr:col>
      <xdr:colOff>502920</xdr:colOff>
      <xdr:row>52</xdr:row>
      <xdr:rowOff>99060</xdr:rowOff>
    </xdr:to>
    <xdr:graphicFrame macro="">
      <xdr:nvGraphicFramePr>
        <xdr:cNvPr id="15" name="グラフ 14">
          <a:extLst>
            <a:ext uri="{FF2B5EF4-FFF2-40B4-BE49-F238E27FC236}">
              <a16:creationId xmlns:a16="http://schemas.microsoft.com/office/drawing/2014/main" id="{8AFFB15A-B59B-446B-B3EE-D335EE6590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25</xdr:row>
      <xdr:rowOff>45720</xdr:rowOff>
    </xdr:from>
    <xdr:to>
      <xdr:col>29</xdr:col>
      <xdr:colOff>7620</xdr:colOff>
      <xdr:row>52</xdr:row>
      <xdr:rowOff>114300</xdr:rowOff>
    </xdr:to>
    <xdr:graphicFrame macro="">
      <xdr:nvGraphicFramePr>
        <xdr:cNvPr id="16" name="グラフ 15">
          <a:extLst>
            <a:ext uri="{FF2B5EF4-FFF2-40B4-BE49-F238E27FC236}">
              <a16:creationId xmlns:a16="http://schemas.microsoft.com/office/drawing/2014/main" id="{65600D1D-0D0E-4857-B616-BC62B2EF26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15</xdr:col>
      <xdr:colOff>381487</xdr:colOff>
      <xdr:row>46</xdr:row>
      <xdr:rowOff>144457</xdr:rowOff>
    </xdr:from>
    <xdr:ext cx="4553463" cy="261674"/>
    <xdr:pic>
      <xdr:nvPicPr>
        <xdr:cNvPr id="17" name="図 16">
          <a:extLst>
            <a:ext uri="{FF2B5EF4-FFF2-40B4-BE49-F238E27FC236}">
              <a16:creationId xmlns:a16="http://schemas.microsoft.com/office/drawing/2014/main" id="{F64DD475-14BE-4FFE-8C20-C05DD39895B7}"/>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7344870" y="7934691"/>
          <a:ext cx="4553463" cy="261674"/>
        </a:xfrm>
        <a:prstGeom prst="rect">
          <a:avLst/>
        </a:prstGeom>
      </xdr:spPr>
    </xdr:pic>
    <xdr:clientData/>
  </xdr:oneCellAnchor>
  <xdr:twoCellAnchor>
    <xdr:from>
      <xdr:col>16</xdr:col>
      <xdr:colOff>434340</xdr:colOff>
      <xdr:row>23</xdr:row>
      <xdr:rowOff>24319</xdr:rowOff>
    </xdr:from>
    <xdr:to>
      <xdr:col>18</xdr:col>
      <xdr:colOff>18887</xdr:colOff>
      <xdr:row>46</xdr:row>
      <xdr:rowOff>15240</xdr:rowOff>
    </xdr:to>
    <xdr:cxnSp macro="">
      <xdr:nvCxnSpPr>
        <xdr:cNvPr id="18" name="直線矢印コネクタ 17">
          <a:extLst>
            <a:ext uri="{FF2B5EF4-FFF2-40B4-BE49-F238E27FC236}">
              <a16:creationId xmlns:a16="http://schemas.microsoft.com/office/drawing/2014/main" id="{D21625EA-34DF-4C50-B7D6-2A0A7EA30A32}"/>
            </a:ext>
          </a:extLst>
        </xdr:cNvPr>
        <xdr:cNvCxnSpPr/>
      </xdr:nvCxnSpPr>
      <xdr:spPr>
        <a:xfrm flipH="1">
          <a:off x="7940040" y="3925759"/>
          <a:ext cx="514187" cy="3823781"/>
        </a:xfrm>
        <a:prstGeom prst="straightConnector1">
          <a:avLst/>
        </a:prstGeom>
        <a:ln>
          <a:solidFill>
            <a:schemeClr val="tx1"/>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2</xdr:col>
      <xdr:colOff>205740</xdr:colOff>
      <xdr:row>23</xdr:row>
      <xdr:rowOff>20267</xdr:rowOff>
    </xdr:from>
    <xdr:to>
      <xdr:col>4</xdr:col>
      <xdr:colOff>6079</xdr:colOff>
      <xdr:row>46</xdr:row>
      <xdr:rowOff>76200</xdr:rowOff>
    </xdr:to>
    <xdr:cxnSp macro="">
      <xdr:nvCxnSpPr>
        <xdr:cNvPr id="19" name="直線矢印コネクタ 18">
          <a:extLst>
            <a:ext uri="{FF2B5EF4-FFF2-40B4-BE49-F238E27FC236}">
              <a16:creationId xmlns:a16="http://schemas.microsoft.com/office/drawing/2014/main" id="{D249B7C0-7F55-40B6-935B-264CF8BDD566}"/>
            </a:ext>
          </a:extLst>
        </xdr:cNvPr>
        <xdr:cNvCxnSpPr/>
      </xdr:nvCxnSpPr>
      <xdr:spPr>
        <a:xfrm flipH="1">
          <a:off x="1173480" y="3921707"/>
          <a:ext cx="729979" cy="3888793"/>
        </a:xfrm>
        <a:prstGeom prst="straightConnector1">
          <a:avLst/>
        </a:prstGeom>
        <a:ln>
          <a:solidFill>
            <a:sysClr val="windowText" lastClr="000000"/>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0</xdr:row>
      <xdr:rowOff>13335</xdr:rowOff>
    </xdr:from>
    <xdr:to>
      <xdr:col>2</xdr:col>
      <xdr:colOff>470535</xdr:colOff>
      <xdr:row>0</xdr:row>
      <xdr:rowOff>230505</xdr:rowOff>
    </xdr:to>
    <xdr:pic>
      <xdr:nvPicPr>
        <xdr:cNvPr id="2" name="図 1" descr="感染症・食中毒情報">
          <a:extLst>
            <a:ext uri="{FF2B5EF4-FFF2-40B4-BE49-F238E27FC236}">
              <a16:creationId xmlns:a16="http://schemas.microsoft.com/office/drawing/2014/main" id="{F3DC39EB-F9B0-439D-9039-ED38C533729B}"/>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76200" y="13335"/>
          <a:ext cx="2306955" cy="21717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C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lnDef>
      <a:spPr/>
      <a:bodyPr/>
      <a:lstStyle/>
      <a:style>
        <a:lnRef idx="2">
          <a:schemeClr val="accent2"/>
        </a:lnRef>
        <a:fillRef idx="0">
          <a:schemeClr val="accent2"/>
        </a:fillRef>
        <a:effectRef idx="1">
          <a:schemeClr val="accent2"/>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harma-sc.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zoom.us/webinar/register/WN_9-ciXs0sQT2yGdb79VBoLQ"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www.recordchina.co.jp/b908576-s6-c20-d0189.html" TargetMode="External"/><Relationship Id="rId2" Type="http://schemas.openxmlformats.org/officeDocument/2006/relationships/hyperlink" Target="https://news.yahoo.co.jp/articles/f3fdc544b4d6626621cd76346dbd7eaee1f273c4" TargetMode="External"/><Relationship Id="rId1" Type="http://schemas.openxmlformats.org/officeDocument/2006/relationships/hyperlink" Target="https://www.jc-press.com/?p=9244" TargetMode="External"/><Relationship Id="rId4"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idsc.tokyo-eiken.go.jp/diseases/gastro/gastr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gisanddata.maps.arcgis.com/apps/opsdashboard/index.html" TargetMode="External"/></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s://www.kyoto-np.co.jp/articles/-/971169" TargetMode="External"/><Relationship Id="rId7" Type="http://schemas.openxmlformats.org/officeDocument/2006/relationships/hyperlink" Target="https://www.fukuishimbun.co.jp/articles/-/1720201" TargetMode="External"/><Relationship Id="rId2" Type="http://schemas.openxmlformats.org/officeDocument/2006/relationships/hyperlink" Target="https://www.city.goto.nagasaki.jp/s034/010/010/030/150/20230209133432.html" TargetMode="External"/><Relationship Id="rId1" Type="http://schemas.openxmlformats.org/officeDocument/2006/relationships/hyperlink" Target="https://topics.smt.docomo.ne.jp/article/nagasaki/region/nagasaki-20230211101328?fm=topics&amp;fm_topics_id=8b2424d11c38690b834b10b87c1c5431" TargetMode="External"/><Relationship Id="rId6" Type="http://schemas.openxmlformats.org/officeDocument/2006/relationships/hyperlink" Target="https://www.wowkorea.jp/news/Korea/2023/0205/10382116.html" TargetMode="External"/><Relationship Id="rId5" Type="http://schemas.openxmlformats.org/officeDocument/2006/relationships/hyperlink" Target="https://www.city.hiroshima.lg.jp/houdou/houdou/318760.html" TargetMode="External"/><Relationship Id="rId4" Type="http://schemas.openxmlformats.org/officeDocument/2006/relationships/hyperlink" Target="https://www.sanyonews.jp/article/1361818"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karapaia.com/archives/52319829.html" TargetMode="External"/><Relationship Id="rId3" Type="http://schemas.openxmlformats.org/officeDocument/2006/relationships/hyperlink" Target="https://www.bbc.com/japanese/64507431" TargetMode="External"/><Relationship Id="rId7" Type="http://schemas.openxmlformats.org/officeDocument/2006/relationships/hyperlink" Target="https://www.jetro.go.jp/biznews/2023/02/e2af89ac60207e21.html" TargetMode="External"/><Relationship Id="rId2" Type="http://schemas.openxmlformats.org/officeDocument/2006/relationships/hyperlink" Target="https://www.wowkorea.jp/news/korea/2023/0207/10382363.html" TargetMode="External"/><Relationship Id="rId1" Type="http://schemas.openxmlformats.org/officeDocument/2006/relationships/hyperlink" Target="https://hedge.guide/news/danone-reduce-methane-emissions-stock-information-202302.html" TargetMode="External"/><Relationship Id="rId6" Type="http://schemas.openxmlformats.org/officeDocument/2006/relationships/hyperlink" Target="https://www3.nhk.or.jp/news/html/20230206/k10013972721000.html" TargetMode="External"/><Relationship Id="rId5" Type="http://schemas.openxmlformats.org/officeDocument/2006/relationships/hyperlink" Target="https://www3.nhk.or.jp/news/html/20230206/k10013972721000.html" TargetMode="External"/><Relationship Id="rId4" Type="http://schemas.openxmlformats.org/officeDocument/2006/relationships/hyperlink" Target="https://www.wowkorea.jp/news/Korea/2023/0205/10382116.html" TargetMode="External"/><Relationship Id="rId9"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9.bin"/><Relationship Id="rId1" Type="http://schemas.openxmlformats.org/officeDocument/2006/relationships/hyperlink" Target="https://www.mhlw.go.jp/stf/covid-19/kokunainohasseijoukyou.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0"/>
  <sheetViews>
    <sheetView zoomScaleNormal="100" workbookViewId="0">
      <selection activeCell="B9" sqref="B9"/>
    </sheetView>
  </sheetViews>
  <sheetFormatPr defaultRowHeight="13.2"/>
  <cols>
    <col min="1" max="1" width="15.21875" customWidth="1"/>
    <col min="2" max="2" width="10.44140625" customWidth="1"/>
    <col min="3" max="3" width="8.6640625" customWidth="1"/>
    <col min="4" max="4" width="6.6640625" customWidth="1"/>
    <col min="5" max="5" width="8.33203125" customWidth="1"/>
    <col min="6" max="6" width="7" customWidth="1"/>
    <col min="7" max="7" width="12.21875" customWidth="1"/>
    <col min="8" max="8" width="58.44140625" customWidth="1"/>
    <col min="9" max="9" width="4.21875" customWidth="1"/>
  </cols>
  <sheetData>
    <row r="1" spans="1:10" ht="13.8" thickTop="1">
      <c r="A1" s="204" t="s">
        <v>263</v>
      </c>
      <c r="B1" s="205"/>
      <c r="C1" s="205" t="s">
        <v>239</v>
      </c>
      <c r="D1" s="205"/>
      <c r="E1" s="205"/>
      <c r="F1" s="205"/>
      <c r="G1" s="205"/>
      <c r="H1" s="205"/>
      <c r="I1" s="114"/>
    </row>
    <row r="2" spans="1:10">
      <c r="A2" s="206" t="s">
        <v>121</v>
      </c>
      <c r="B2" s="207"/>
      <c r="C2" s="207"/>
      <c r="D2" s="207"/>
      <c r="E2" s="207"/>
      <c r="F2" s="207"/>
      <c r="G2" s="207"/>
      <c r="H2" s="207"/>
      <c r="I2" s="114"/>
    </row>
    <row r="3" spans="1:10" ht="15.75" customHeight="1">
      <c r="A3" s="567" t="s">
        <v>29</v>
      </c>
      <c r="B3" s="568"/>
      <c r="C3" s="568"/>
      <c r="D3" s="568"/>
      <c r="E3" s="568"/>
      <c r="F3" s="568"/>
      <c r="G3" s="568"/>
      <c r="H3" s="569"/>
      <c r="I3" s="114"/>
    </row>
    <row r="4" spans="1:10">
      <c r="A4" s="206" t="s">
        <v>192</v>
      </c>
      <c r="B4" s="207"/>
      <c r="C4" s="207"/>
      <c r="D4" s="207"/>
      <c r="E4" s="207"/>
      <c r="F4" s="207"/>
      <c r="G4" s="207"/>
      <c r="H4" s="207"/>
      <c r="I4" s="114"/>
    </row>
    <row r="5" spans="1:10">
      <c r="A5" s="206" t="s">
        <v>122</v>
      </c>
      <c r="B5" s="207"/>
      <c r="C5" s="207"/>
      <c r="D5" s="207"/>
      <c r="E5" s="207"/>
      <c r="F5" s="207"/>
      <c r="G5" s="207"/>
      <c r="H5" s="207"/>
      <c r="I5" s="114"/>
    </row>
    <row r="6" spans="1:10">
      <c r="A6" s="208" t="s">
        <v>121</v>
      </c>
      <c r="B6" s="209"/>
      <c r="C6" s="209"/>
      <c r="D6" s="209"/>
      <c r="E6" s="209"/>
      <c r="F6" s="209"/>
      <c r="G6" s="209"/>
      <c r="H6" s="209"/>
      <c r="I6" s="114"/>
    </row>
    <row r="7" spans="1:10">
      <c r="A7" s="208" t="s">
        <v>123</v>
      </c>
      <c r="B7" s="209"/>
      <c r="C7" s="209"/>
      <c r="D7" s="209"/>
      <c r="E7" s="209"/>
      <c r="F7" s="209"/>
      <c r="G7" s="209"/>
      <c r="H7" s="209"/>
      <c r="I7" s="114"/>
    </row>
    <row r="8" spans="1:10">
      <c r="A8" s="210" t="s">
        <v>124</v>
      </c>
      <c r="B8" s="211"/>
      <c r="C8" s="211"/>
      <c r="D8" s="211"/>
      <c r="E8" s="211"/>
      <c r="F8" s="211"/>
      <c r="G8" s="211"/>
      <c r="H8" s="211"/>
      <c r="I8" s="114"/>
    </row>
    <row r="9" spans="1:10" ht="15" customHeight="1">
      <c r="A9" s="251" t="s">
        <v>125</v>
      </c>
      <c r="B9" s="252" t="str">
        <f>+'5　食中毒記事等 '!A2</f>
        <v>“恵方巻き”で食中毒　西海の飲食店調理　２日間営業停止</v>
      </c>
      <c r="C9" s="253"/>
      <c r="D9" s="253"/>
      <c r="E9" s="253"/>
      <c r="F9" s="253"/>
      <c r="G9" s="253"/>
      <c r="H9" s="253"/>
      <c r="I9" s="114"/>
    </row>
    <row r="10" spans="1:10" ht="15" customHeight="1">
      <c r="A10" s="251" t="s">
        <v>126</v>
      </c>
      <c r="B10" s="252" t="s">
        <v>270</v>
      </c>
      <c r="C10" s="252" t="s">
        <v>248</v>
      </c>
      <c r="D10" s="254">
        <f>+'5　ノロウイルス関連情報 '!G73</f>
        <v>7.89</v>
      </c>
      <c r="E10" s="252" t="s">
        <v>249</v>
      </c>
      <c r="F10" s="255">
        <f>+'5　ノロウイルス関連情報 '!I73</f>
        <v>0.5</v>
      </c>
      <c r="G10" s="253" t="s">
        <v>29</v>
      </c>
      <c r="H10" s="253"/>
      <c r="I10" s="114"/>
    </row>
    <row r="11" spans="1:10" s="129" customFormat="1" ht="15" customHeight="1">
      <c r="A11" s="256" t="s">
        <v>127</v>
      </c>
      <c r="B11" s="573" t="str">
        <f>+'5　 残留農薬　等 '!A2</f>
        <v>食品添加物行政の課題検証　消費者団体が院内集会で問題点提示🔒</v>
      </c>
      <c r="C11" s="573"/>
      <c r="D11" s="573"/>
      <c r="E11" s="573"/>
      <c r="F11" s="573"/>
      <c r="G11" s="573"/>
      <c r="H11" s="257"/>
      <c r="I11" s="128"/>
      <c r="J11" s="129" t="s">
        <v>128</v>
      </c>
    </row>
    <row r="12" spans="1:10" ht="15" customHeight="1">
      <c r="A12" s="251" t="s">
        <v>129</v>
      </c>
      <c r="B12" s="252" t="str">
        <f>+'5　食品表示'!A2</f>
        <v>食品添加物に関する「食品表示」と、年度末における「人材獲得」について紹介する無料webセミナー
 「食品業界向け最新事情 食品表示と人材獲得」 2/24 開催</v>
      </c>
      <c r="C12" s="253"/>
      <c r="D12" s="253"/>
      <c r="E12" s="253"/>
      <c r="F12" s="253"/>
      <c r="G12" s="253"/>
      <c r="H12" s="253"/>
      <c r="I12" s="114"/>
    </row>
    <row r="13" spans="1:10" ht="15" customHeight="1">
      <c r="A13" s="251" t="s">
        <v>130</v>
      </c>
      <c r="B13" s="258" t="str">
        <f>+'5　海外情報'!A2</f>
        <v xml:space="preserve">ダノン、食品会社初となるメタン排出量の削減目標を策定。リジェネラティブな酪農など推進 ｜ ESG投資の比較・ランキングならHEDGE GUIDE </v>
      </c>
      <c r="C13" s="253"/>
      <c r="D13" s="253"/>
      <c r="E13" s="253"/>
      <c r="F13" s="253"/>
      <c r="G13" s="253"/>
      <c r="H13" s="253"/>
      <c r="I13" s="114"/>
    </row>
    <row r="14" spans="1:10" ht="15" customHeight="1">
      <c r="A14" s="258" t="s">
        <v>131</v>
      </c>
      <c r="B14" s="259" t="str">
        <f>+'5　海外情報'!A17</f>
        <v>米税関、マレーシア企業のパーム油の輸入許可、強制労働への対処確認(マレーシア、米国) ｜―ジェトロ</v>
      </c>
      <c r="C14" s="570"/>
      <c r="D14" s="570"/>
      <c r="E14" s="570"/>
      <c r="F14" s="570"/>
      <c r="G14" s="570"/>
      <c r="H14" s="571"/>
      <c r="I14" s="114"/>
    </row>
    <row r="15" spans="1:10" ht="15" customHeight="1">
      <c r="A15" s="251" t="s">
        <v>132</v>
      </c>
      <c r="B15" s="252" t="str">
        <f>+'5　感染症統計'!A21</f>
        <v>※2023年 第5週（1/30～2/5） 現在在</v>
      </c>
      <c r="C15" s="253"/>
      <c r="D15" s="252" t="s">
        <v>21</v>
      </c>
      <c r="E15" s="253"/>
      <c r="F15" s="253"/>
      <c r="G15" s="253"/>
      <c r="H15" s="253"/>
      <c r="I15" s="114"/>
    </row>
    <row r="16" spans="1:10" ht="15" customHeight="1">
      <c r="A16" s="251" t="s">
        <v>133</v>
      </c>
      <c r="B16" s="572" t="str">
        <f>+'4　感染症情報'!B2</f>
        <v>2023年第4週（1月23日〜 1月29日）</v>
      </c>
      <c r="C16" s="572"/>
      <c r="D16" s="572"/>
      <c r="E16" s="572"/>
      <c r="F16" s="572"/>
      <c r="G16" s="572"/>
      <c r="H16" s="253"/>
      <c r="I16" s="114"/>
    </row>
    <row r="17" spans="1:9" ht="15" customHeight="1">
      <c r="A17" s="251" t="s">
        <v>228</v>
      </c>
      <c r="B17" s="390" t="e">
        <f>+#REF!</f>
        <v>#REF!</v>
      </c>
      <c r="C17" s="253"/>
      <c r="D17" s="253"/>
      <c r="E17" s="253"/>
      <c r="F17" s="260"/>
      <c r="G17" s="253"/>
      <c r="H17" s="253"/>
      <c r="I17" s="114"/>
    </row>
    <row r="18" spans="1:9" ht="15" customHeight="1">
      <c r="A18" s="251" t="s">
        <v>137</v>
      </c>
      <c r="B18" s="253" t="str">
        <f>+'5　新型コロナウイルス情報'!C4</f>
        <v>今週の新型コロナ 新規感染者数　世界で120万人(対前週の増減 : 19万人減少)</v>
      </c>
      <c r="C18" s="253"/>
      <c r="D18" s="253"/>
      <c r="E18" s="253"/>
      <c r="F18" s="253" t="s">
        <v>21</v>
      </c>
      <c r="G18" s="253"/>
      <c r="H18" s="253"/>
      <c r="I18" s="114"/>
    </row>
    <row r="19" spans="1:9" ht="15" customHeight="1">
      <c r="A19" s="251" t="s">
        <v>195</v>
      </c>
      <c r="B19" s="483" t="s">
        <v>491</v>
      </c>
      <c r="C19" s="253"/>
      <c r="D19" s="253"/>
      <c r="E19" s="253"/>
      <c r="F19" s="253"/>
      <c r="G19" s="253"/>
      <c r="H19" s="253"/>
      <c r="I19" s="114"/>
    </row>
    <row r="20" spans="1:9">
      <c r="A20" s="210" t="s">
        <v>124</v>
      </c>
      <c r="B20" s="211"/>
      <c r="C20" s="211"/>
      <c r="D20" s="211"/>
      <c r="E20" s="211"/>
      <c r="F20" s="211"/>
      <c r="G20" s="211"/>
      <c r="H20" s="211"/>
      <c r="I20" s="114"/>
    </row>
    <row r="21" spans="1:9">
      <c r="A21" s="208" t="s">
        <v>21</v>
      </c>
      <c r="B21" s="209"/>
      <c r="C21" s="209"/>
      <c r="D21" s="209"/>
      <c r="E21" s="209"/>
      <c r="F21" s="209"/>
      <c r="G21" s="209"/>
      <c r="H21" s="209"/>
      <c r="I21" s="114"/>
    </row>
    <row r="22" spans="1:9">
      <c r="A22" s="115" t="s">
        <v>134</v>
      </c>
      <c r="I22" s="114"/>
    </row>
    <row r="23" spans="1:9">
      <c r="A23" s="114"/>
      <c r="I23" s="114"/>
    </row>
    <row r="24" spans="1:9">
      <c r="A24" s="114"/>
      <c r="I24" s="114"/>
    </row>
    <row r="25" spans="1:9">
      <c r="A25" s="114"/>
      <c r="I25" s="114"/>
    </row>
    <row r="26" spans="1:9">
      <c r="A26" s="114"/>
      <c r="I26" s="114"/>
    </row>
    <row r="27" spans="1:9">
      <c r="A27" s="114"/>
      <c r="I27" s="114"/>
    </row>
    <row r="28" spans="1:9">
      <c r="A28" s="114"/>
      <c r="I28" s="114"/>
    </row>
    <row r="29" spans="1:9">
      <c r="A29" s="114"/>
      <c r="I29" s="114"/>
    </row>
    <row r="30" spans="1:9">
      <c r="A30" s="114"/>
      <c r="I30" s="114"/>
    </row>
    <row r="31" spans="1:9">
      <c r="A31" s="114"/>
      <c r="I31" s="114"/>
    </row>
    <row r="32" spans="1:9">
      <c r="A32" s="114"/>
      <c r="I32" s="114"/>
    </row>
    <row r="33" spans="1:9" ht="13.8" thickBot="1">
      <c r="A33" s="116"/>
      <c r="B33" s="117"/>
      <c r="C33" s="117"/>
      <c r="D33" s="117"/>
      <c r="E33" s="117"/>
      <c r="F33" s="117"/>
      <c r="G33" s="117"/>
      <c r="H33" s="117"/>
      <c r="I33" s="114"/>
    </row>
    <row r="34" spans="1:9" ht="13.8" thickTop="1"/>
    <row r="37" spans="1:9" ht="24.6">
      <c r="A37" s="142" t="s">
        <v>158</v>
      </c>
    </row>
    <row r="38" spans="1:9" ht="40.5" customHeight="1">
      <c r="A38" s="574" t="s">
        <v>159</v>
      </c>
      <c r="B38" s="574"/>
      <c r="C38" s="574"/>
      <c r="D38" s="574"/>
      <c r="E38" s="574"/>
      <c r="F38" s="574"/>
      <c r="G38" s="574"/>
    </row>
    <row r="39" spans="1:9" ht="30.75" customHeight="1">
      <c r="A39" s="566" t="s">
        <v>160</v>
      </c>
      <c r="B39" s="566"/>
      <c r="C39" s="566"/>
      <c r="D39" s="566"/>
      <c r="E39" s="566"/>
      <c r="F39" s="566"/>
      <c r="G39" s="566"/>
    </row>
    <row r="40" spans="1:9" ht="15">
      <c r="A40" s="143"/>
    </row>
    <row r="41" spans="1:9" ht="69.75" customHeight="1">
      <c r="A41" s="561" t="s">
        <v>168</v>
      </c>
      <c r="B41" s="561"/>
      <c r="C41" s="561"/>
      <c r="D41" s="561"/>
      <c r="E41" s="561"/>
      <c r="F41" s="561"/>
      <c r="G41" s="561"/>
    </row>
    <row r="42" spans="1:9" ht="35.25" customHeight="1">
      <c r="A42" s="566" t="s">
        <v>161</v>
      </c>
      <c r="B42" s="566"/>
      <c r="C42" s="566"/>
      <c r="D42" s="566"/>
      <c r="E42" s="566"/>
      <c r="F42" s="566"/>
      <c r="G42" s="566"/>
    </row>
    <row r="43" spans="1:9" ht="59.25" customHeight="1">
      <c r="A43" s="561" t="s">
        <v>162</v>
      </c>
      <c r="B43" s="561"/>
      <c r="C43" s="561"/>
      <c r="D43" s="561"/>
      <c r="E43" s="561"/>
      <c r="F43" s="561"/>
      <c r="G43" s="561"/>
    </row>
    <row r="44" spans="1:9" ht="15">
      <c r="A44" s="144"/>
    </row>
    <row r="45" spans="1:9" ht="27.75" customHeight="1">
      <c r="A45" s="563" t="s">
        <v>163</v>
      </c>
      <c r="B45" s="563"/>
      <c r="C45" s="563"/>
      <c r="D45" s="563"/>
      <c r="E45" s="563"/>
      <c r="F45" s="563"/>
      <c r="G45" s="563"/>
    </row>
    <row r="46" spans="1:9" ht="53.25" customHeight="1">
      <c r="A46" s="562" t="s">
        <v>169</v>
      </c>
      <c r="B46" s="561"/>
      <c r="C46" s="561"/>
      <c r="D46" s="561"/>
      <c r="E46" s="561"/>
      <c r="F46" s="561"/>
      <c r="G46" s="561"/>
    </row>
    <row r="47" spans="1:9" ht="15">
      <c r="A47" s="144"/>
    </row>
    <row r="48" spans="1:9" ht="32.25" customHeight="1">
      <c r="A48" s="563" t="s">
        <v>164</v>
      </c>
      <c r="B48" s="563"/>
      <c r="C48" s="563"/>
      <c r="D48" s="563"/>
      <c r="E48" s="563"/>
      <c r="F48" s="563"/>
      <c r="G48" s="563"/>
    </row>
    <row r="49" spans="1:7" ht="15">
      <c r="A49" s="143"/>
    </row>
    <row r="50" spans="1:7" ht="87" customHeight="1">
      <c r="A50" s="562" t="s">
        <v>170</v>
      </c>
      <c r="B50" s="561"/>
      <c r="C50" s="561"/>
      <c r="D50" s="561"/>
      <c r="E50" s="561"/>
      <c r="F50" s="561"/>
      <c r="G50" s="561"/>
    </row>
    <row r="51" spans="1:7" ht="15">
      <c r="A51" s="144"/>
    </row>
    <row r="52" spans="1:7" ht="32.25" customHeight="1">
      <c r="A52" s="563" t="s">
        <v>165</v>
      </c>
      <c r="B52" s="563"/>
      <c r="C52" s="563"/>
      <c r="D52" s="563"/>
      <c r="E52" s="563"/>
      <c r="F52" s="563"/>
      <c r="G52" s="563"/>
    </row>
    <row r="53" spans="1:7" ht="29.25" customHeight="1">
      <c r="A53" s="561" t="s">
        <v>166</v>
      </c>
      <c r="B53" s="561"/>
      <c r="C53" s="561"/>
      <c r="D53" s="561"/>
      <c r="E53" s="561"/>
      <c r="F53" s="561"/>
      <c r="G53" s="561"/>
    </row>
    <row r="54" spans="1:7" ht="15">
      <c r="A54" s="144"/>
    </row>
    <row r="55" spans="1:7" s="129" customFormat="1" ht="110.25" customHeight="1">
      <c r="A55" s="564" t="s">
        <v>171</v>
      </c>
      <c r="B55" s="565"/>
      <c r="C55" s="565"/>
      <c r="D55" s="565"/>
      <c r="E55" s="565"/>
      <c r="F55" s="565"/>
      <c r="G55" s="565"/>
    </row>
    <row r="56" spans="1:7" ht="34.5" customHeight="1">
      <c r="A56" s="566" t="s">
        <v>167</v>
      </c>
      <c r="B56" s="566"/>
      <c r="C56" s="566"/>
      <c r="D56" s="566"/>
      <c r="E56" s="566"/>
      <c r="F56" s="566"/>
      <c r="G56" s="566"/>
    </row>
    <row r="57" spans="1:7" ht="114" customHeight="1">
      <c r="A57" s="562" t="s">
        <v>172</v>
      </c>
      <c r="B57" s="561"/>
      <c r="C57" s="561"/>
      <c r="D57" s="561"/>
      <c r="E57" s="561"/>
      <c r="F57" s="561"/>
      <c r="G57" s="561"/>
    </row>
    <row r="58" spans="1:7" ht="109.5" customHeight="1">
      <c r="A58" s="561"/>
      <c r="B58" s="561"/>
      <c r="C58" s="561"/>
      <c r="D58" s="561"/>
      <c r="E58" s="561"/>
      <c r="F58" s="561"/>
      <c r="G58" s="561"/>
    </row>
    <row r="59" spans="1:7" ht="15">
      <c r="A59" s="144"/>
    </row>
    <row r="60" spans="1:7" s="141" customFormat="1" ht="57.75" customHeight="1">
      <c r="A60" s="561"/>
      <c r="B60" s="561"/>
      <c r="C60" s="561"/>
      <c r="D60" s="561"/>
      <c r="E60" s="561"/>
      <c r="F60" s="561"/>
      <c r="G60" s="561"/>
    </row>
  </sheetData>
  <mergeCells count="20">
    <mergeCell ref="A3:H3"/>
    <mergeCell ref="C14:H14"/>
    <mergeCell ref="B16:G16"/>
    <mergeCell ref="B11:G11"/>
    <mergeCell ref="A38:G38"/>
    <mergeCell ref="A46:G46"/>
    <mergeCell ref="A45:G45"/>
    <mergeCell ref="A52:G52"/>
    <mergeCell ref="A39:G39"/>
    <mergeCell ref="A41:G41"/>
    <mergeCell ref="A43:G43"/>
    <mergeCell ref="A42:G42"/>
    <mergeCell ref="A58:G58"/>
    <mergeCell ref="A57:G57"/>
    <mergeCell ref="A60:G60"/>
    <mergeCell ref="A50:G50"/>
    <mergeCell ref="A48:G48"/>
    <mergeCell ref="A55:G55"/>
    <mergeCell ref="A53:G53"/>
    <mergeCell ref="A56:G56"/>
  </mergeCells>
  <phoneticPr fontId="33"/>
  <hyperlinks>
    <hyperlink ref="A38" r:id="rId1" display="https://pharma-sc.com/" xr:uid="{00000000-0004-0000-0000-000000000000}"/>
  </hyperlinks>
  <pageMargins left="0.75" right="0.75" top="1" bottom="1" header="0.51200000000000001" footer="0.51200000000000001"/>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K44"/>
  <sheetViews>
    <sheetView view="pageBreakPreview" topLeftCell="A25" zoomScaleNormal="100" zoomScaleSheetLayoutView="100" workbookViewId="0">
      <selection activeCell="G48" sqref="G48"/>
    </sheetView>
  </sheetViews>
  <sheetFormatPr defaultColWidth="9" defaultRowHeight="13.2"/>
  <cols>
    <col min="1" max="1" width="21.33203125" style="42" customWidth="1"/>
    <col min="2" max="2" width="19.77734375" style="42" customWidth="1"/>
    <col min="3" max="3" width="80.21875" style="357" customWidth="1"/>
    <col min="4" max="4" width="14.44140625" style="43" customWidth="1"/>
    <col min="5" max="5" width="13.6640625" style="43" customWidth="1"/>
    <col min="6" max="6" width="13.88671875" style="1" customWidth="1"/>
    <col min="7" max="7" width="58.6640625" style="1" customWidth="1"/>
    <col min="8" max="10" width="9" style="1"/>
    <col min="11" max="11" width="14.109375" style="1" customWidth="1"/>
    <col min="12" max="16384" width="9" style="1"/>
  </cols>
  <sheetData>
    <row r="1" spans="1:5" ht="44.25" customHeight="1">
      <c r="A1" s="371" t="s">
        <v>292</v>
      </c>
      <c r="B1" s="372" t="s">
        <v>222</v>
      </c>
      <c r="C1" s="373" t="s">
        <v>241</v>
      </c>
      <c r="D1" s="374" t="s">
        <v>25</v>
      </c>
      <c r="E1" s="375" t="s">
        <v>26</v>
      </c>
    </row>
    <row r="2" spans="1:5" s="119" customFormat="1" ht="22.95" customHeight="1">
      <c r="A2" s="472" t="s">
        <v>309</v>
      </c>
      <c r="B2" s="473" t="s">
        <v>310</v>
      </c>
      <c r="C2" s="473" t="s">
        <v>365</v>
      </c>
      <c r="D2" s="474">
        <v>44967</v>
      </c>
      <c r="E2" s="475">
        <v>44967</v>
      </c>
    </row>
    <row r="3" spans="1:5" s="119" customFormat="1" ht="22.95" customHeight="1">
      <c r="A3" s="472" t="s">
        <v>311</v>
      </c>
      <c r="B3" s="473" t="s">
        <v>312</v>
      </c>
      <c r="C3" s="793" t="s">
        <v>366</v>
      </c>
      <c r="D3" s="474">
        <v>44967</v>
      </c>
      <c r="E3" s="475">
        <v>44967</v>
      </c>
    </row>
    <row r="4" spans="1:5" s="119" customFormat="1" ht="22.95" customHeight="1">
      <c r="A4" s="472" t="s">
        <v>311</v>
      </c>
      <c r="B4" s="473" t="s">
        <v>313</v>
      </c>
      <c r="C4" s="473" t="s">
        <v>367</v>
      </c>
      <c r="D4" s="474">
        <v>44967</v>
      </c>
      <c r="E4" s="475">
        <v>44967</v>
      </c>
    </row>
    <row r="5" spans="1:5" s="119" customFormat="1" ht="22.95" customHeight="1">
      <c r="A5" s="472" t="s">
        <v>311</v>
      </c>
      <c r="B5" s="473" t="s">
        <v>314</v>
      </c>
      <c r="C5" s="793" t="s">
        <v>368</v>
      </c>
      <c r="D5" s="474">
        <v>44967</v>
      </c>
      <c r="E5" s="475">
        <v>44967</v>
      </c>
    </row>
    <row r="6" spans="1:5" s="119" customFormat="1" ht="22.95" customHeight="1">
      <c r="A6" s="472" t="s">
        <v>309</v>
      </c>
      <c r="B6" s="473" t="s">
        <v>315</v>
      </c>
      <c r="C6" s="791" t="s">
        <v>369</v>
      </c>
      <c r="D6" s="474">
        <v>44963</v>
      </c>
      <c r="E6" s="475">
        <v>44967</v>
      </c>
    </row>
    <row r="7" spans="1:5" s="119" customFormat="1" ht="22.95" customHeight="1">
      <c r="A7" s="472" t="s">
        <v>309</v>
      </c>
      <c r="B7" s="473" t="s">
        <v>316</v>
      </c>
      <c r="C7" s="791" t="s">
        <v>370</v>
      </c>
      <c r="D7" s="474">
        <v>44966</v>
      </c>
      <c r="E7" s="475">
        <v>44967</v>
      </c>
    </row>
    <row r="8" spans="1:5" s="119" customFormat="1" ht="22.95" customHeight="1">
      <c r="A8" s="507" t="s">
        <v>317</v>
      </c>
      <c r="B8" s="473" t="s">
        <v>318</v>
      </c>
      <c r="C8" s="790" t="s">
        <v>371</v>
      </c>
      <c r="D8" s="474">
        <v>44966</v>
      </c>
      <c r="E8" s="508">
        <v>44967</v>
      </c>
    </row>
    <row r="9" spans="1:5" s="119" customFormat="1" ht="22.95" customHeight="1">
      <c r="A9" s="507" t="s">
        <v>311</v>
      </c>
      <c r="B9" s="473" t="s">
        <v>319</v>
      </c>
      <c r="C9" s="790" t="s">
        <v>372</v>
      </c>
      <c r="D9" s="474">
        <v>44966</v>
      </c>
      <c r="E9" s="508">
        <v>44967</v>
      </c>
    </row>
    <row r="10" spans="1:5" s="119" customFormat="1" ht="22.95" customHeight="1">
      <c r="A10" s="507" t="s">
        <v>311</v>
      </c>
      <c r="B10" s="473" t="s">
        <v>320</v>
      </c>
      <c r="C10" s="790" t="s">
        <v>373</v>
      </c>
      <c r="D10" s="474">
        <v>44966</v>
      </c>
      <c r="E10" s="508">
        <v>44967</v>
      </c>
    </row>
    <row r="11" spans="1:5" s="119" customFormat="1" ht="22.95" customHeight="1">
      <c r="A11" s="507" t="s">
        <v>317</v>
      </c>
      <c r="B11" s="473" t="s">
        <v>321</v>
      </c>
      <c r="C11" s="793" t="s">
        <v>374</v>
      </c>
      <c r="D11" s="474">
        <v>44966</v>
      </c>
      <c r="E11" s="508">
        <v>44967</v>
      </c>
    </row>
    <row r="12" spans="1:5" s="119" customFormat="1" ht="22.95" customHeight="1">
      <c r="A12" s="507" t="s">
        <v>317</v>
      </c>
      <c r="B12" s="473" t="s">
        <v>322</v>
      </c>
      <c r="C12" s="792" t="s">
        <v>375</v>
      </c>
      <c r="D12" s="474">
        <v>44965</v>
      </c>
      <c r="E12" s="508">
        <v>44966</v>
      </c>
    </row>
    <row r="13" spans="1:5" s="119" customFormat="1" ht="22.95" customHeight="1">
      <c r="A13" s="507" t="s">
        <v>309</v>
      </c>
      <c r="B13" s="473" t="s">
        <v>323</v>
      </c>
      <c r="C13" s="790" t="s">
        <v>376</v>
      </c>
      <c r="D13" s="474">
        <v>44965</v>
      </c>
      <c r="E13" s="508">
        <v>44966</v>
      </c>
    </row>
    <row r="14" spans="1:5" s="119" customFormat="1" ht="22.95" customHeight="1">
      <c r="A14" s="507" t="s">
        <v>311</v>
      </c>
      <c r="B14" s="473" t="s">
        <v>324</v>
      </c>
      <c r="C14" s="792" t="s">
        <v>377</v>
      </c>
      <c r="D14" s="474">
        <v>44965</v>
      </c>
      <c r="E14" s="508">
        <v>44966</v>
      </c>
    </row>
    <row r="15" spans="1:5" s="119" customFormat="1" ht="22.95" customHeight="1">
      <c r="A15" s="507" t="s">
        <v>311</v>
      </c>
      <c r="B15" s="473" t="s">
        <v>325</v>
      </c>
      <c r="C15" s="793" t="s">
        <v>378</v>
      </c>
      <c r="D15" s="474">
        <v>44965</v>
      </c>
      <c r="E15" s="508">
        <v>44966</v>
      </c>
    </row>
    <row r="16" spans="1:5" s="119" customFormat="1" ht="22.95" customHeight="1">
      <c r="A16" s="507" t="s">
        <v>311</v>
      </c>
      <c r="B16" s="473" t="s">
        <v>326</v>
      </c>
      <c r="C16" s="793" t="s">
        <v>379</v>
      </c>
      <c r="D16" s="474">
        <v>44965</v>
      </c>
      <c r="E16" s="508">
        <v>44966</v>
      </c>
    </row>
    <row r="17" spans="1:5" s="119" customFormat="1" ht="22.95" customHeight="1">
      <c r="A17" s="507" t="s">
        <v>327</v>
      </c>
      <c r="B17" s="473" t="s">
        <v>328</v>
      </c>
      <c r="C17" s="791" t="s">
        <v>380</v>
      </c>
      <c r="D17" s="474">
        <v>44965</v>
      </c>
      <c r="E17" s="508">
        <v>44966</v>
      </c>
    </row>
    <row r="18" spans="1:5" s="119" customFormat="1" ht="22.95" customHeight="1">
      <c r="A18" s="507" t="s">
        <v>309</v>
      </c>
      <c r="B18" s="473" t="s">
        <v>329</v>
      </c>
      <c r="C18" s="794" t="s">
        <v>381</v>
      </c>
      <c r="D18" s="474">
        <v>44965</v>
      </c>
      <c r="E18" s="508">
        <v>44966</v>
      </c>
    </row>
    <row r="19" spans="1:5" s="119" customFormat="1" ht="22.95" customHeight="1">
      <c r="A19" s="507" t="s">
        <v>311</v>
      </c>
      <c r="B19" s="473" t="s">
        <v>330</v>
      </c>
      <c r="C19" s="473" t="s">
        <v>331</v>
      </c>
      <c r="D19" s="474">
        <v>44965</v>
      </c>
      <c r="E19" s="508">
        <v>44965</v>
      </c>
    </row>
    <row r="20" spans="1:5" s="119" customFormat="1" ht="22.95" customHeight="1">
      <c r="A20" s="507" t="s">
        <v>311</v>
      </c>
      <c r="B20" s="473" t="s">
        <v>332</v>
      </c>
      <c r="C20" s="793" t="s">
        <v>333</v>
      </c>
      <c r="D20" s="474">
        <v>44964</v>
      </c>
      <c r="E20" s="508">
        <v>44965</v>
      </c>
    </row>
    <row r="21" spans="1:5" s="119" customFormat="1" ht="22.95" customHeight="1">
      <c r="A21" s="507" t="s">
        <v>311</v>
      </c>
      <c r="B21" s="473" t="s">
        <v>334</v>
      </c>
      <c r="C21" s="793" t="s">
        <v>335</v>
      </c>
      <c r="D21" s="474">
        <v>44964</v>
      </c>
      <c r="E21" s="508">
        <v>44965</v>
      </c>
    </row>
    <row r="22" spans="1:5" s="119" customFormat="1" ht="22.95" customHeight="1">
      <c r="A22" s="507" t="s">
        <v>311</v>
      </c>
      <c r="B22" s="473" t="s">
        <v>336</v>
      </c>
      <c r="C22" s="793" t="s">
        <v>337</v>
      </c>
      <c r="D22" s="474">
        <v>44964</v>
      </c>
      <c r="E22" s="508">
        <v>44964</v>
      </c>
    </row>
    <row r="23" spans="1:5" s="119" customFormat="1" ht="22.95" customHeight="1">
      <c r="A23" s="507" t="s">
        <v>309</v>
      </c>
      <c r="B23" s="473" t="s">
        <v>338</v>
      </c>
      <c r="C23" s="790" t="s">
        <v>339</v>
      </c>
      <c r="D23" s="474">
        <v>44963</v>
      </c>
      <c r="E23" s="508">
        <v>44964</v>
      </c>
    </row>
    <row r="24" spans="1:5" s="119" customFormat="1" ht="22.95" customHeight="1">
      <c r="A24" s="507" t="s">
        <v>311</v>
      </c>
      <c r="B24" s="473" t="s">
        <v>340</v>
      </c>
      <c r="C24" s="793" t="s">
        <v>341</v>
      </c>
      <c r="D24" s="474">
        <v>44963</v>
      </c>
      <c r="E24" s="508">
        <v>44964</v>
      </c>
    </row>
    <row r="25" spans="1:5" s="119" customFormat="1" ht="22.95" customHeight="1">
      <c r="A25" s="507" t="s">
        <v>317</v>
      </c>
      <c r="B25" s="473" t="s">
        <v>342</v>
      </c>
      <c r="C25" s="793" t="s">
        <v>343</v>
      </c>
      <c r="D25" s="474">
        <v>44963</v>
      </c>
      <c r="E25" s="508">
        <v>44964</v>
      </c>
    </row>
    <row r="26" spans="1:5" s="119" customFormat="1" ht="22.95" customHeight="1">
      <c r="A26" s="507" t="s">
        <v>311</v>
      </c>
      <c r="B26" s="473" t="s">
        <v>321</v>
      </c>
      <c r="C26" s="791" t="s">
        <v>344</v>
      </c>
      <c r="D26" s="474">
        <v>44963</v>
      </c>
      <c r="E26" s="508">
        <v>44964</v>
      </c>
    </row>
    <row r="27" spans="1:5" s="119" customFormat="1" ht="22.95" customHeight="1">
      <c r="A27" s="507" t="s">
        <v>311</v>
      </c>
      <c r="B27" s="473" t="s">
        <v>345</v>
      </c>
      <c r="C27" s="790" t="s">
        <v>346</v>
      </c>
      <c r="D27" s="474">
        <v>44963</v>
      </c>
      <c r="E27" s="508">
        <v>44964</v>
      </c>
    </row>
    <row r="28" spans="1:5" s="119" customFormat="1" ht="22.95" customHeight="1">
      <c r="A28" s="507" t="s">
        <v>311</v>
      </c>
      <c r="B28" s="473" t="s">
        <v>347</v>
      </c>
      <c r="C28" s="790" t="s">
        <v>348</v>
      </c>
      <c r="D28" s="474">
        <v>44963</v>
      </c>
      <c r="E28" s="508">
        <v>44964</v>
      </c>
    </row>
    <row r="29" spans="1:5" s="119" customFormat="1" ht="22.95" customHeight="1">
      <c r="A29" s="507" t="s">
        <v>309</v>
      </c>
      <c r="B29" s="473" t="s">
        <v>349</v>
      </c>
      <c r="C29" s="791" t="s">
        <v>350</v>
      </c>
      <c r="D29" s="474">
        <v>44963</v>
      </c>
      <c r="E29" s="508">
        <v>44964</v>
      </c>
    </row>
    <row r="30" spans="1:5" s="119" customFormat="1" ht="22.95" customHeight="1">
      <c r="A30" s="507" t="s">
        <v>311</v>
      </c>
      <c r="B30" s="473" t="s">
        <v>351</v>
      </c>
      <c r="C30" s="790" t="s">
        <v>352</v>
      </c>
      <c r="D30" s="474">
        <v>44963</v>
      </c>
      <c r="E30" s="508">
        <v>44964</v>
      </c>
    </row>
    <row r="31" spans="1:5" s="119" customFormat="1" ht="22.95" customHeight="1">
      <c r="A31" s="507" t="s">
        <v>311</v>
      </c>
      <c r="B31" s="473" t="s">
        <v>353</v>
      </c>
      <c r="C31" s="790" t="s">
        <v>354</v>
      </c>
      <c r="D31" s="474">
        <v>44963</v>
      </c>
      <c r="E31" s="508">
        <v>44963</v>
      </c>
    </row>
    <row r="32" spans="1:5" s="119" customFormat="1" ht="22.95" customHeight="1">
      <c r="A32" s="472" t="s">
        <v>317</v>
      </c>
      <c r="B32" s="473" t="s">
        <v>355</v>
      </c>
      <c r="C32" s="791" t="s">
        <v>356</v>
      </c>
      <c r="D32" s="474">
        <v>44960</v>
      </c>
      <c r="E32" s="475">
        <v>44963</v>
      </c>
    </row>
    <row r="33" spans="1:11" s="119" customFormat="1" ht="22.95" customHeight="1">
      <c r="A33" s="472" t="s">
        <v>309</v>
      </c>
      <c r="B33" s="473" t="s">
        <v>357</v>
      </c>
      <c r="C33" s="793" t="s">
        <v>358</v>
      </c>
      <c r="D33" s="474">
        <v>44960</v>
      </c>
      <c r="E33" s="475">
        <v>44963</v>
      </c>
    </row>
    <row r="34" spans="1:11" s="119" customFormat="1" ht="22.95" customHeight="1">
      <c r="A34" s="472" t="s">
        <v>311</v>
      </c>
      <c r="B34" s="473" t="s">
        <v>359</v>
      </c>
      <c r="C34" s="791" t="s">
        <v>360</v>
      </c>
      <c r="D34" s="474">
        <v>44960</v>
      </c>
      <c r="E34" s="475">
        <v>44963</v>
      </c>
    </row>
    <row r="35" spans="1:11" s="119" customFormat="1" ht="22.95" customHeight="1">
      <c r="A35" s="472" t="s">
        <v>327</v>
      </c>
      <c r="B35" s="473" t="s">
        <v>361</v>
      </c>
      <c r="C35" s="790" t="s">
        <v>362</v>
      </c>
      <c r="D35" s="474">
        <v>44960</v>
      </c>
      <c r="E35" s="475">
        <v>44963</v>
      </c>
    </row>
    <row r="36" spans="1:11" s="119" customFormat="1" ht="22.95" customHeight="1">
      <c r="A36" s="472" t="s">
        <v>311</v>
      </c>
      <c r="B36" s="473" t="s">
        <v>363</v>
      </c>
      <c r="C36" s="790" t="s">
        <v>364</v>
      </c>
      <c r="D36" s="474">
        <v>44960</v>
      </c>
      <c r="E36" s="475">
        <v>44963</v>
      </c>
    </row>
    <row r="37" spans="1:11" s="119" customFormat="1" ht="22.95" customHeight="1">
      <c r="A37" s="472"/>
      <c r="B37" s="473"/>
      <c r="C37" s="473"/>
      <c r="D37" s="474"/>
      <c r="E37" s="475"/>
    </row>
    <row r="38" spans="1:11" s="119" customFormat="1" ht="22.95" customHeight="1">
      <c r="A38" s="472"/>
      <c r="B38" s="473"/>
      <c r="C38" s="473"/>
      <c r="D38" s="474"/>
      <c r="E38" s="475"/>
    </row>
    <row r="39" spans="1:11" ht="18.75" customHeight="1">
      <c r="A39" s="1"/>
      <c r="B39" s="1"/>
      <c r="C39" s="119"/>
      <c r="D39" s="162"/>
      <c r="E39" s="162"/>
    </row>
    <row r="40" spans="1:11" ht="16.2" customHeight="1">
      <c r="A40" s="39"/>
      <c r="B40" s="40"/>
      <c r="C40" s="355" t="s">
        <v>265</v>
      </c>
      <c r="D40" s="41"/>
      <c r="E40" s="41"/>
    </row>
    <row r="41" spans="1:11" ht="16.2" customHeight="1">
      <c r="A41" s="1"/>
      <c r="B41" s="1"/>
      <c r="C41" s="119"/>
      <c r="D41" s="1"/>
      <c r="E41" s="1"/>
    </row>
    <row r="42" spans="1:11" ht="20.25" customHeight="1">
      <c r="A42" s="453"/>
      <c r="B42" s="454"/>
      <c r="C42" s="355"/>
      <c r="D42" s="455"/>
      <c r="E42" s="455"/>
      <c r="J42" s="162"/>
      <c r="K42" s="162"/>
    </row>
    <row r="43" spans="1:11">
      <c r="A43" s="356" t="s">
        <v>173</v>
      </c>
      <c r="B43" s="356"/>
      <c r="C43" s="356"/>
      <c r="D43" s="456"/>
      <c r="E43" s="456"/>
    </row>
    <row r="44" spans="1:11">
      <c r="A44" s="750" t="s">
        <v>27</v>
      </c>
      <c r="B44" s="750"/>
      <c r="C44" s="750"/>
      <c r="D44" s="457"/>
      <c r="E44" s="457"/>
    </row>
  </sheetData>
  <mergeCells count="1">
    <mergeCell ref="A44:C44"/>
  </mergeCells>
  <phoneticPr fontId="30"/>
  <printOptions horizontalCentered="1" verticalCentered="1"/>
  <pageMargins left="0.64" right="0.39" top="0.98425196850393704" bottom="0.7" header="0.51181102362204722" footer="0.51181102362204722"/>
  <pageSetup paperSize="9" scale="34" orientation="landscape" horizontalDpi="300" verticalDpi="300" r:id="rId1"/>
  <headerFooter alignWithMargins="0"/>
  <colBreaks count="1" manualBreakCount="1">
    <brk id="5" max="2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1019"/>
  <sheetViews>
    <sheetView topLeftCell="A9" zoomScale="91" zoomScaleNormal="91" zoomScaleSheetLayoutView="100" workbookViewId="0">
      <selection activeCell="A12" sqref="A12:N12"/>
    </sheetView>
  </sheetViews>
  <sheetFormatPr defaultColWidth="9" defaultRowHeight="16.8" customHeight="1"/>
  <cols>
    <col min="1" max="13" width="9" style="1"/>
    <col min="14" max="14" width="108.6640625" style="1" customWidth="1"/>
    <col min="15" max="15" width="26.88671875" style="10" customWidth="1"/>
    <col min="16" max="16384" width="9" style="1"/>
  </cols>
  <sheetData>
    <row r="1" spans="1:16" ht="43.8" customHeight="1" thickBot="1">
      <c r="A1" s="751" t="s">
        <v>293</v>
      </c>
      <c r="B1" s="752"/>
      <c r="C1" s="752"/>
      <c r="D1" s="752"/>
      <c r="E1" s="752"/>
      <c r="F1" s="752"/>
      <c r="G1" s="752"/>
      <c r="H1" s="752"/>
      <c r="I1" s="752"/>
      <c r="J1" s="752"/>
      <c r="K1" s="752"/>
      <c r="L1" s="752"/>
      <c r="M1" s="752"/>
      <c r="N1" s="753"/>
    </row>
    <row r="2" spans="1:16" ht="47.4" customHeight="1">
      <c r="A2" s="754" t="s">
        <v>444</v>
      </c>
      <c r="B2" s="755"/>
      <c r="C2" s="755"/>
      <c r="D2" s="755"/>
      <c r="E2" s="755"/>
      <c r="F2" s="755"/>
      <c r="G2" s="755"/>
      <c r="H2" s="755"/>
      <c r="I2" s="755"/>
      <c r="J2" s="755"/>
      <c r="K2" s="755"/>
      <c r="L2" s="755"/>
      <c r="M2" s="755"/>
      <c r="N2" s="756"/>
    </row>
    <row r="3" spans="1:16" ht="356.4" customHeight="1" thickBot="1">
      <c r="A3" s="757" t="s">
        <v>445</v>
      </c>
      <c r="B3" s="758"/>
      <c r="C3" s="758"/>
      <c r="D3" s="758"/>
      <c r="E3" s="758"/>
      <c r="F3" s="758"/>
      <c r="G3" s="758"/>
      <c r="H3" s="758"/>
      <c r="I3" s="758"/>
      <c r="J3" s="758"/>
      <c r="K3" s="758"/>
      <c r="L3" s="758"/>
      <c r="M3" s="758"/>
      <c r="N3" s="759"/>
      <c r="P3" s="430" t="s">
        <v>247</v>
      </c>
    </row>
    <row r="4" spans="1:16" ht="54.6" customHeight="1">
      <c r="A4" s="763" t="s">
        <v>446</v>
      </c>
      <c r="B4" s="764"/>
      <c r="C4" s="764"/>
      <c r="D4" s="764"/>
      <c r="E4" s="764"/>
      <c r="F4" s="764"/>
      <c r="G4" s="764"/>
      <c r="H4" s="764"/>
      <c r="I4" s="764"/>
      <c r="J4" s="764"/>
      <c r="K4" s="764"/>
      <c r="L4" s="764"/>
      <c r="M4" s="764"/>
      <c r="N4" s="765"/>
    </row>
    <row r="5" spans="1:16" ht="409.6" customHeight="1" thickBot="1">
      <c r="A5" s="760" t="s">
        <v>447</v>
      </c>
      <c r="B5" s="761"/>
      <c r="C5" s="761"/>
      <c r="D5" s="761"/>
      <c r="E5" s="761"/>
      <c r="F5" s="761"/>
      <c r="G5" s="761"/>
      <c r="H5" s="761"/>
      <c r="I5" s="761"/>
      <c r="J5" s="761"/>
      <c r="K5" s="761"/>
      <c r="L5" s="761"/>
      <c r="M5" s="761"/>
      <c r="N5" s="762"/>
    </row>
    <row r="6" spans="1:16" ht="54.6" customHeight="1" thickBot="1">
      <c r="A6" s="766" t="s">
        <v>448</v>
      </c>
      <c r="B6" s="767"/>
      <c r="C6" s="767"/>
      <c r="D6" s="767"/>
      <c r="E6" s="767"/>
      <c r="F6" s="767"/>
      <c r="G6" s="767"/>
      <c r="H6" s="767"/>
      <c r="I6" s="767"/>
      <c r="J6" s="767"/>
      <c r="K6" s="767"/>
      <c r="L6" s="767"/>
      <c r="M6" s="767"/>
      <c r="N6" s="768"/>
    </row>
    <row r="7" spans="1:16" ht="111" customHeight="1" thickBot="1">
      <c r="A7" s="769" t="s">
        <v>449</v>
      </c>
      <c r="B7" s="770"/>
      <c r="C7" s="770"/>
      <c r="D7" s="770"/>
      <c r="E7" s="770"/>
      <c r="F7" s="770"/>
      <c r="G7" s="770"/>
      <c r="H7" s="770"/>
      <c r="I7" s="770"/>
      <c r="J7" s="770"/>
      <c r="K7" s="770"/>
      <c r="L7" s="770"/>
      <c r="M7" s="770"/>
      <c r="N7" s="771"/>
      <c r="O7" s="44"/>
    </row>
    <row r="8" spans="1:16" ht="50.4" customHeight="1" thickBot="1">
      <c r="A8" s="774" t="s">
        <v>450</v>
      </c>
      <c r="B8" s="775"/>
      <c r="C8" s="775"/>
      <c r="D8" s="775"/>
      <c r="E8" s="775"/>
      <c r="F8" s="775"/>
      <c r="G8" s="775"/>
      <c r="H8" s="775"/>
      <c r="I8" s="775"/>
      <c r="J8" s="775"/>
      <c r="K8" s="775"/>
      <c r="L8" s="775"/>
      <c r="M8" s="775"/>
      <c r="N8" s="776"/>
      <c r="O8" s="47"/>
    </row>
    <row r="9" spans="1:16" ht="186.6" customHeight="1" thickBot="1">
      <c r="A9" s="777" t="s">
        <v>451</v>
      </c>
      <c r="B9" s="778"/>
      <c r="C9" s="778"/>
      <c r="D9" s="778"/>
      <c r="E9" s="778"/>
      <c r="F9" s="778"/>
      <c r="G9" s="778"/>
      <c r="H9" s="778"/>
      <c r="I9" s="778"/>
      <c r="J9" s="778"/>
      <c r="K9" s="778"/>
      <c r="L9" s="778"/>
      <c r="M9" s="778"/>
      <c r="N9" s="779"/>
      <c r="O9" s="47"/>
    </row>
    <row r="10" spans="1:16" s="119" customFormat="1" ht="50.4" customHeight="1">
      <c r="A10" s="780" t="s">
        <v>452</v>
      </c>
      <c r="B10" s="781"/>
      <c r="C10" s="781"/>
      <c r="D10" s="781"/>
      <c r="E10" s="781"/>
      <c r="F10" s="781"/>
      <c r="G10" s="781"/>
      <c r="H10" s="781"/>
      <c r="I10" s="781"/>
      <c r="J10" s="781"/>
      <c r="K10" s="781"/>
      <c r="L10" s="781"/>
      <c r="M10" s="781"/>
      <c r="N10" s="782"/>
      <c r="O10" s="380"/>
    </row>
    <row r="11" spans="1:16" s="119" customFormat="1" ht="126.6" customHeight="1" thickBot="1">
      <c r="A11" s="783" t="s">
        <v>453</v>
      </c>
      <c r="B11" s="784"/>
      <c r="C11" s="784"/>
      <c r="D11" s="784"/>
      <c r="E11" s="784"/>
      <c r="F11" s="784"/>
      <c r="G11" s="784"/>
      <c r="H11" s="784"/>
      <c r="I11" s="784"/>
      <c r="J11" s="784"/>
      <c r="K11" s="784"/>
      <c r="L11" s="784"/>
      <c r="M11" s="784"/>
      <c r="N11" s="785"/>
      <c r="O11" s="380"/>
    </row>
    <row r="12" spans="1:16" ht="22.8" customHeight="1">
      <c r="A12" s="773" t="s">
        <v>29</v>
      </c>
      <c r="B12" s="773"/>
      <c r="C12" s="773"/>
      <c r="D12" s="773"/>
      <c r="E12" s="773"/>
      <c r="F12" s="773"/>
      <c r="G12" s="773"/>
      <c r="H12" s="773"/>
      <c r="I12" s="773"/>
      <c r="J12" s="773"/>
      <c r="K12" s="773"/>
      <c r="L12" s="773"/>
      <c r="M12" s="773"/>
      <c r="N12" s="773"/>
    </row>
    <row r="13" spans="1:16" ht="40.200000000000003" customHeight="1">
      <c r="A13" s="718" t="s">
        <v>27</v>
      </c>
      <c r="B13" s="772"/>
      <c r="C13" s="772"/>
      <c r="D13" s="772"/>
      <c r="E13" s="772"/>
      <c r="F13" s="772"/>
      <c r="G13" s="772"/>
      <c r="H13" s="772"/>
      <c r="I13" s="772"/>
      <c r="J13" s="772"/>
      <c r="K13" s="772"/>
      <c r="L13" s="772"/>
      <c r="M13" s="772"/>
      <c r="N13" s="772"/>
    </row>
    <row r="14" spans="1:16" ht="18.600000000000001" customHeight="1"/>
    <row r="15" spans="1:16" ht="18.600000000000001" customHeight="1"/>
    <row r="16" spans="1:16" ht="18.600000000000001" customHeight="1"/>
    <row r="17" ht="18.600000000000001" customHeight="1"/>
    <row r="18" ht="18.600000000000001" customHeight="1"/>
    <row r="19" ht="18.600000000000001" customHeight="1"/>
    <row r="20" ht="18.600000000000001" customHeight="1"/>
    <row r="21" ht="18.600000000000001" customHeight="1"/>
    <row r="22" ht="18.600000000000001" customHeight="1"/>
    <row r="23" ht="18.600000000000001" customHeight="1"/>
    <row r="24" ht="18.600000000000001" customHeight="1"/>
    <row r="25" ht="18.600000000000001" customHeight="1"/>
    <row r="26" ht="18.600000000000001" customHeight="1"/>
    <row r="27" ht="18.600000000000001" customHeight="1"/>
    <row r="28" ht="18.600000000000001" customHeight="1"/>
    <row r="29" ht="18.600000000000001" customHeight="1"/>
    <row r="30" ht="18.600000000000001" customHeight="1"/>
    <row r="31" ht="18.600000000000001" customHeight="1"/>
    <row r="32" ht="18.600000000000001" customHeight="1"/>
    <row r="33" spans="14:14" ht="18.600000000000001" customHeight="1"/>
    <row r="34" spans="14:14" ht="18.600000000000001" customHeight="1"/>
    <row r="35" spans="14:14" ht="18.600000000000001" customHeight="1"/>
    <row r="36" spans="14:14" ht="18.600000000000001" customHeight="1"/>
    <row r="37" spans="14:14" ht="18.600000000000001" customHeight="1"/>
    <row r="38" spans="14:14" ht="18.600000000000001" customHeight="1"/>
    <row r="39" spans="14:14" ht="18.600000000000001" customHeight="1"/>
    <row r="40" spans="14:14" ht="18.600000000000001" customHeight="1"/>
    <row r="41" spans="14:14" ht="18.600000000000001" customHeight="1"/>
    <row r="42" spans="14:14" ht="18.600000000000001" customHeight="1">
      <c r="N42" s="1" t="s">
        <v>238</v>
      </c>
    </row>
    <row r="43" spans="14:14" ht="18.600000000000001" customHeight="1"/>
    <row r="44" spans="14:14" ht="18.600000000000001" customHeight="1"/>
    <row r="45" spans="14:14" ht="18.600000000000001" customHeight="1"/>
    <row r="46" spans="14:14" ht="18.600000000000001" customHeight="1"/>
    <row r="47" spans="14:14" ht="18.600000000000001" customHeight="1"/>
    <row r="48" spans="14:14" ht="18.600000000000001" customHeight="1"/>
    <row r="49" ht="18.600000000000001" customHeight="1"/>
    <row r="50" ht="18.600000000000001" customHeight="1"/>
    <row r="51" ht="18.600000000000001" customHeight="1"/>
    <row r="52" ht="18.600000000000001" customHeight="1"/>
    <row r="53" ht="18.600000000000001" customHeight="1"/>
    <row r="54" ht="18.600000000000001" customHeight="1"/>
    <row r="55" ht="18.600000000000001" customHeight="1"/>
    <row r="56" ht="18.600000000000001" customHeight="1"/>
    <row r="57" ht="18.600000000000001" customHeight="1"/>
    <row r="58" ht="18.600000000000001" customHeight="1"/>
    <row r="59" ht="18.600000000000001" customHeight="1"/>
    <row r="60" ht="18.600000000000001" customHeight="1"/>
    <row r="61" ht="18.600000000000001" customHeight="1"/>
    <row r="62" ht="18.600000000000001" customHeight="1"/>
    <row r="63" ht="18.600000000000001" customHeight="1"/>
    <row r="64" ht="18.600000000000001" customHeight="1"/>
    <row r="65" ht="18.600000000000001" customHeight="1"/>
    <row r="66" ht="18.600000000000001" customHeight="1"/>
    <row r="67" ht="18.600000000000001" customHeight="1"/>
    <row r="68" ht="18.600000000000001" customHeight="1"/>
    <row r="69" ht="18.600000000000001" customHeight="1"/>
    <row r="70" ht="18.600000000000001" customHeight="1"/>
    <row r="71" ht="18.600000000000001" customHeight="1"/>
    <row r="72" ht="18.600000000000001" customHeight="1"/>
    <row r="73" ht="18.600000000000001" customHeight="1"/>
    <row r="74" ht="18.600000000000001" customHeight="1"/>
    <row r="75" ht="18.600000000000001" customHeight="1"/>
    <row r="76" ht="18.600000000000001" customHeight="1"/>
    <row r="77" ht="18.600000000000001" customHeight="1"/>
    <row r="78" ht="18.600000000000001" customHeight="1"/>
    <row r="79" ht="18.600000000000001" customHeight="1"/>
    <row r="80" ht="18.600000000000001" customHeight="1"/>
    <row r="81" ht="18.600000000000001" customHeight="1"/>
    <row r="82" ht="18.600000000000001" customHeight="1"/>
    <row r="83" ht="18.600000000000001" customHeight="1"/>
    <row r="84" ht="18.600000000000001" customHeight="1"/>
    <row r="85" ht="18.600000000000001" customHeight="1"/>
    <row r="86" ht="18.600000000000001" customHeight="1"/>
    <row r="87" ht="18.600000000000001" customHeight="1"/>
    <row r="88" ht="18.600000000000001" customHeight="1"/>
    <row r="89" ht="18.600000000000001" customHeight="1"/>
    <row r="90" ht="18.600000000000001" customHeight="1"/>
    <row r="91" ht="18.600000000000001" customHeight="1"/>
    <row r="92" ht="18.600000000000001" customHeight="1"/>
    <row r="93" ht="18.600000000000001" customHeight="1"/>
    <row r="94" ht="18.600000000000001" customHeight="1"/>
    <row r="95" ht="18.600000000000001" customHeight="1"/>
    <row r="96" ht="18.600000000000001" customHeight="1"/>
    <row r="97" ht="18.600000000000001" customHeight="1"/>
    <row r="98" ht="18.600000000000001" customHeight="1"/>
    <row r="99" ht="18.600000000000001" customHeight="1"/>
    <row r="100" ht="18.600000000000001" customHeight="1"/>
    <row r="101" ht="18.600000000000001" customHeight="1"/>
    <row r="102" ht="18.600000000000001" customHeight="1"/>
    <row r="103" ht="18.600000000000001" customHeight="1"/>
    <row r="104" ht="18.600000000000001" customHeight="1"/>
    <row r="105" ht="18.600000000000001" customHeight="1"/>
    <row r="106" ht="18.600000000000001" customHeight="1"/>
    <row r="107" ht="18.600000000000001" customHeight="1"/>
    <row r="108" ht="18.600000000000001" customHeight="1"/>
    <row r="109" ht="18.600000000000001" customHeight="1"/>
    <row r="110" ht="18.600000000000001" customHeight="1"/>
    <row r="111" ht="18.600000000000001" customHeight="1"/>
    <row r="112" ht="18.600000000000001" customHeight="1"/>
    <row r="113" ht="18.600000000000001" customHeight="1"/>
    <row r="114" ht="18.600000000000001" customHeight="1"/>
    <row r="115" ht="18.600000000000001" customHeight="1"/>
    <row r="116" ht="18.600000000000001" customHeight="1"/>
    <row r="117" ht="18.600000000000001" customHeight="1"/>
    <row r="118" ht="18.600000000000001" customHeight="1"/>
    <row r="119" ht="18.600000000000001" customHeight="1"/>
    <row r="120" ht="18.600000000000001" customHeight="1"/>
    <row r="121" ht="18.600000000000001" customHeight="1"/>
    <row r="122" ht="18.600000000000001" customHeight="1"/>
    <row r="123" ht="18.600000000000001" customHeight="1"/>
    <row r="124" ht="18.600000000000001" customHeight="1"/>
    <row r="125" ht="18.600000000000001" customHeight="1"/>
    <row r="126" ht="18.600000000000001" customHeight="1"/>
    <row r="127" ht="18.600000000000001" customHeight="1"/>
    <row r="128" ht="18.600000000000001" customHeight="1"/>
    <row r="129" ht="18.600000000000001" customHeight="1"/>
    <row r="130" ht="18.600000000000001" customHeight="1"/>
    <row r="131" ht="18.600000000000001" customHeight="1"/>
    <row r="132" ht="18.600000000000001" customHeight="1"/>
    <row r="133" ht="18.600000000000001" customHeight="1"/>
    <row r="134" ht="18.600000000000001" customHeight="1"/>
    <row r="135" ht="18.600000000000001" customHeight="1"/>
    <row r="136" ht="18.600000000000001" customHeight="1"/>
    <row r="137" ht="18.600000000000001" customHeight="1"/>
    <row r="138" ht="18.600000000000001" customHeight="1"/>
    <row r="139" ht="18.600000000000001" customHeight="1"/>
    <row r="140" ht="18.600000000000001" customHeight="1"/>
    <row r="141" ht="18.600000000000001" customHeight="1"/>
    <row r="142" ht="18.600000000000001" customHeight="1"/>
    <row r="143" ht="18.600000000000001" customHeight="1"/>
    <row r="144" ht="18.600000000000001" customHeight="1"/>
    <row r="145" ht="18.600000000000001" customHeight="1"/>
    <row r="146" ht="18.600000000000001" customHeight="1"/>
    <row r="147" ht="18.600000000000001" customHeight="1"/>
    <row r="148" ht="18.600000000000001" customHeight="1"/>
    <row r="149" ht="18.600000000000001" customHeight="1"/>
    <row r="150" ht="18.600000000000001" customHeight="1"/>
    <row r="151" ht="18.600000000000001" customHeight="1"/>
    <row r="152" ht="18.600000000000001" customHeight="1"/>
    <row r="153" ht="18.600000000000001" customHeight="1"/>
    <row r="154" ht="18.600000000000001" customHeight="1"/>
    <row r="155" ht="18.600000000000001" customHeight="1"/>
    <row r="156" ht="18.600000000000001" customHeight="1"/>
    <row r="157" ht="18.600000000000001" customHeight="1"/>
    <row r="158" ht="18.600000000000001" customHeight="1"/>
    <row r="159" ht="18.600000000000001" customHeight="1"/>
    <row r="160" ht="18.600000000000001" customHeight="1"/>
    <row r="161" ht="18.600000000000001" customHeight="1"/>
    <row r="162" ht="18.600000000000001" customHeight="1"/>
    <row r="163" ht="18.600000000000001" customHeight="1"/>
    <row r="164" ht="18.600000000000001" customHeight="1"/>
    <row r="165" ht="18.600000000000001" customHeight="1"/>
    <row r="166" ht="18.600000000000001" customHeight="1"/>
    <row r="167" ht="18.600000000000001" customHeight="1"/>
    <row r="168" ht="18.600000000000001" customHeight="1"/>
    <row r="169" ht="18.600000000000001" customHeight="1"/>
    <row r="170" ht="18.600000000000001" customHeight="1"/>
    <row r="171" ht="18.600000000000001" customHeight="1"/>
    <row r="172" ht="18.600000000000001" customHeight="1"/>
    <row r="173" ht="18.600000000000001" customHeight="1"/>
    <row r="174" ht="18.600000000000001" customHeight="1"/>
    <row r="175" ht="18.600000000000001" customHeight="1"/>
    <row r="176" ht="18.600000000000001" customHeight="1"/>
    <row r="177" ht="18.600000000000001" customHeight="1"/>
    <row r="178" ht="18.600000000000001" customHeight="1"/>
    <row r="179" ht="18.600000000000001" customHeight="1"/>
    <row r="180" ht="18.600000000000001" customHeight="1"/>
    <row r="181" ht="18.600000000000001" customHeight="1"/>
    <row r="182" ht="18.600000000000001" customHeight="1"/>
    <row r="183" ht="18.600000000000001" customHeight="1"/>
    <row r="184" ht="18.600000000000001" customHeight="1"/>
    <row r="185" ht="18.600000000000001" customHeight="1"/>
    <row r="186" ht="18.600000000000001" customHeight="1"/>
    <row r="187" ht="18.600000000000001" customHeight="1"/>
    <row r="188" ht="18.600000000000001" customHeight="1"/>
    <row r="189" ht="18.600000000000001" customHeight="1"/>
    <row r="190" ht="18.600000000000001" customHeight="1"/>
    <row r="191" ht="18.600000000000001" customHeight="1"/>
    <row r="192" ht="18.600000000000001" customHeight="1"/>
    <row r="193" ht="18.600000000000001" customHeight="1"/>
    <row r="194" ht="18.600000000000001" customHeight="1"/>
    <row r="195" ht="18.600000000000001" customHeight="1"/>
    <row r="196" ht="18.600000000000001" customHeight="1"/>
    <row r="197" ht="18.600000000000001" customHeight="1"/>
    <row r="198" ht="18.600000000000001" customHeight="1"/>
    <row r="199" ht="18.600000000000001" customHeight="1"/>
    <row r="200" ht="18.600000000000001" customHeight="1"/>
    <row r="201" ht="18.600000000000001" customHeight="1"/>
    <row r="202" ht="18.600000000000001" customHeight="1"/>
    <row r="203" ht="18.600000000000001" customHeight="1"/>
    <row r="204" ht="18.600000000000001" customHeight="1"/>
    <row r="205" ht="18.600000000000001" customHeight="1"/>
    <row r="206" ht="18.600000000000001" customHeight="1"/>
    <row r="207" ht="18.600000000000001" customHeight="1"/>
    <row r="208" ht="18.600000000000001" customHeight="1"/>
    <row r="209" ht="18.600000000000001" customHeight="1"/>
    <row r="210" ht="18.600000000000001" customHeight="1"/>
    <row r="211" ht="18.600000000000001" customHeight="1"/>
    <row r="212" ht="18.600000000000001" customHeight="1"/>
    <row r="213" ht="18.600000000000001" customHeight="1"/>
    <row r="214" ht="18.600000000000001" customHeight="1"/>
    <row r="215" ht="18.600000000000001" customHeight="1"/>
    <row r="216" ht="18.600000000000001" customHeight="1"/>
    <row r="217" ht="18.600000000000001" customHeight="1"/>
    <row r="218" ht="18.600000000000001" customHeight="1"/>
    <row r="219" ht="18.600000000000001" customHeight="1"/>
    <row r="220" ht="18.600000000000001" customHeight="1"/>
    <row r="221" ht="18.600000000000001" customHeight="1"/>
    <row r="222" ht="18.600000000000001" customHeight="1"/>
    <row r="223" ht="18.600000000000001" customHeight="1"/>
    <row r="224" ht="18.600000000000001" customHeight="1"/>
    <row r="225" ht="18.600000000000001" customHeight="1"/>
    <row r="226" ht="18.600000000000001" customHeight="1"/>
    <row r="227" ht="18.600000000000001" customHeight="1"/>
    <row r="228" ht="18.600000000000001" customHeight="1"/>
    <row r="229" ht="18.600000000000001" customHeight="1"/>
    <row r="230" ht="18.600000000000001" customHeight="1"/>
    <row r="231" ht="18.600000000000001" customHeight="1"/>
    <row r="232" ht="18.600000000000001" customHeight="1"/>
    <row r="233" ht="18.600000000000001" customHeight="1"/>
    <row r="234" ht="18.600000000000001" customHeight="1"/>
    <row r="235" ht="18.600000000000001" customHeight="1"/>
    <row r="236" ht="18.600000000000001" customHeight="1"/>
    <row r="237" ht="18.600000000000001" customHeight="1"/>
    <row r="238" ht="18.600000000000001" customHeight="1"/>
    <row r="239" ht="18.600000000000001" customHeight="1"/>
    <row r="240" ht="18.600000000000001" customHeight="1"/>
    <row r="241" ht="18.600000000000001" customHeight="1"/>
    <row r="242" ht="18.600000000000001" customHeight="1"/>
    <row r="243" ht="18.600000000000001" customHeight="1"/>
    <row r="244" ht="18.600000000000001" customHeight="1"/>
    <row r="245" ht="18.600000000000001" customHeight="1"/>
    <row r="246" ht="18.600000000000001" customHeight="1"/>
    <row r="247" ht="18.600000000000001" customHeight="1"/>
    <row r="248" ht="18.600000000000001" customHeight="1"/>
    <row r="249" ht="18.600000000000001" customHeight="1"/>
    <row r="250" ht="18.600000000000001" customHeight="1"/>
    <row r="251" ht="18.600000000000001" customHeight="1"/>
    <row r="252" ht="18.600000000000001" customHeight="1"/>
    <row r="253" ht="18.600000000000001" customHeight="1"/>
    <row r="254" ht="18.600000000000001" customHeight="1"/>
    <row r="255" ht="18.600000000000001" customHeight="1"/>
    <row r="256" ht="18.600000000000001" customHeight="1"/>
    <row r="257" ht="18.600000000000001" customHeight="1"/>
    <row r="258" ht="18.600000000000001" customHeight="1"/>
    <row r="259" ht="18.600000000000001" customHeight="1"/>
    <row r="260" ht="18.600000000000001" customHeight="1"/>
    <row r="261" ht="18.600000000000001" customHeight="1"/>
    <row r="262" ht="18.600000000000001" customHeight="1"/>
    <row r="263" ht="18.600000000000001" customHeight="1"/>
    <row r="264" ht="18.600000000000001" customHeight="1"/>
    <row r="265" ht="18.600000000000001" customHeight="1"/>
    <row r="266" ht="18.600000000000001" customHeight="1"/>
    <row r="267" ht="18.600000000000001" customHeight="1"/>
    <row r="268" ht="18.600000000000001" customHeight="1"/>
    <row r="269" ht="18.600000000000001" customHeight="1"/>
    <row r="270" ht="18.600000000000001" customHeight="1"/>
    <row r="271" ht="18.600000000000001" customHeight="1"/>
    <row r="272" ht="18.600000000000001" customHeight="1"/>
    <row r="273" ht="18.600000000000001" customHeight="1"/>
    <row r="274" ht="18.600000000000001" customHeight="1"/>
    <row r="275" ht="18.600000000000001" customHeight="1"/>
    <row r="276" ht="18.600000000000001" customHeight="1"/>
    <row r="277" ht="18.600000000000001" customHeight="1"/>
    <row r="278" ht="18.600000000000001" customHeight="1"/>
    <row r="279" ht="18.600000000000001" customHeight="1"/>
    <row r="280" ht="18.600000000000001" customHeight="1"/>
    <row r="281" ht="18.600000000000001" customHeight="1"/>
    <row r="282" ht="18.600000000000001" customHeight="1"/>
    <row r="283" ht="18.600000000000001" customHeight="1"/>
    <row r="284" ht="18.600000000000001" customHeight="1"/>
    <row r="285" ht="18.600000000000001" customHeight="1"/>
    <row r="286" ht="18.600000000000001" customHeight="1"/>
    <row r="287" ht="18.600000000000001" customHeight="1"/>
    <row r="288" ht="18.600000000000001" customHeight="1"/>
    <row r="289" ht="18.600000000000001" customHeight="1"/>
    <row r="290" ht="18.600000000000001" customHeight="1"/>
    <row r="291" ht="18.600000000000001" customHeight="1"/>
    <row r="292" ht="18.600000000000001" customHeight="1"/>
    <row r="293" ht="18.600000000000001" customHeight="1"/>
    <row r="294" ht="18.600000000000001" customHeight="1"/>
    <row r="295" ht="18.600000000000001" customHeight="1"/>
    <row r="296" ht="18.600000000000001" customHeight="1"/>
    <row r="297" ht="18.600000000000001" customHeight="1"/>
    <row r="298" ht="18.600000000000001" customHeight="1"/>
    <row r="299" ht="18.600000000000001" customHeight="1"/>
    <row r="300" ht="18.600000000000001" customHeight="1"/>
    <row r="301" ht="18.600000000000001" customHeight="1"/>
    <row r="302" ht="18.600000000000001" customHeight="1"/>
    <row r="303" ht="18.600000000000001" customHeight="1"/>
    <row r="304" ht="18.600000000000001" customHeight="1"/>
    <row r="305" ht="18.600000000000001" customHeight="1"/>
    <row r="306" ht="18.600000000000001" customHeight="1"/>
    <row r="307" ht="18.600000000000001" customHeight="1"/>
    <row r="308" ht="18.600000000000001" customHeight="1"/>
    <row r="309" ht="18.600000000000001" customHeight="1"/>
    <row r="310" ht="18.600000000000001" customHeight="1"/>
    <row r="311" ht="18.600000000000001" customHeight="1"/>
    <row r="312" ht="18.600000000000001" customHeight="1"/>
    <row r="313" ht="18.600000000000001" customHeight="1"/>
    <row r="314" ht="18.600000000000001" customHeight="1"/>
    <row r="315" ht="18.600000000000001" customHeight="1"/>
    <row r="316" ht="18.600000000000001" customHeight="1"/>
    <row r="317" ht="18.600000000000001" customHeight="1"/>
    <row r="318" ht="18.600000000000001" customHeight="1"/>
    <row r="319" ht="18.600000000000001" customHeight="1"/>
    <row r="320" ht="18.600000000000001" customHeight="1"/>
    <row r="321" ht="18.600000000000001" customHeight="1"/>
    <row r="322" ht="18.600000000000001" customHeight="1"/>
    <row r="323" ht="18.600000000000001" customHeight="1"/>
    <row r="324" ht="18.600000000000001" customHeight="1"/>
    <row r="325" ht="18.600000000000001" customHeight="1"/>
    <row r="326" ht="18.600000000000001" customHeight="1"/>
    <row r="327" ht="18.600000000000001" customHeight="1"/>
    <row r="328" ht="18.600000000000001" customHeight="1"/>
    <row r="329" ht="18.600000000000001" customHeight="1"/>
    <row r="330" ht="18.600000000000001" customHeight="1"/>
    <row r="331" ht="18.600000000000001" customHeight="1"/>
    <row r="332" ht="18.600000000000001" customHeight="1"/>
    <row r="333" ht="18.600000000000001" customHeight="1"/>
    <row r="334" ht="18.600000000000001" customHeight="1"/>
    <row r="335" ht="18.600000000000001" customHeight="1"/>
    <row r="336" ht="18.600000000000001" customHeight="1"/>
    <row r="337" ht="18.600000000000001" customHeight="1"/>
    <row r="338" ht="18.600000000000001" customHeight="1"/>
    <row r="339" ht="18.600000000000001" customHeight="1"/>
    <row r="340" ht="18.600000000000001" customHeight="1"/>
    <row r="341" ht="18.600000000000001" customHeight="1"/>
    <row r="342" ht="18.600000000000001" customHeight="1"/>
    <row r="343" ht="18.600000000000001" customHeight="1"/>
    <row r="344" ht="18.600000000000001" customHeight="1"/>
    <row r="345" ht="18.600000000000001" customHeight="1"/>
    <row r="346" ht="18.600000000000001" customHeight="1"/>
    <row r="347" ht="18.600000000000001" customHeight="1"/>
    <row r="348" ht="18.600000000000001" customHeight="1"/>
    <row r="349" ht="18.600000000000001" customHeight="1"/>
    <row r="350" ht="18.600000000000001" customHeight="1"/>
    <row r="351" ht="18.600000000000001" customHeight="1"/>
    <row r="352" ht="18.600000000000001" customHeight="1"/>
    <row r="353" ht="18.600000000000001" customHeight="1"/>
    <row r="354" ht="18.600000000000001" customHeight="1"/>
    <row r="355" ht="18.600000000000001" customHeight="1"/>
    <row r="356" ht="18.600000000000001" customHeight="1"/>
    <row r="357" ht="18.600000000000001" customHeight="1"/>
    <row r="358" ht="18.600000000000001" customHeight="1"/>
    <row r="359" ht="18.600000000000001" customHeight="1"/>
    <row r="360" ht="18.600000000000001" customHeight="1"/>
    <row r="361" ht="18.600000000000001" customHeight="1"/>
    <row r="362" ht="18.600000000000001" customHeight="1"/>
    <row r="363" ht="18.600000000000001" customHeight="1"/>
    <row r="364" ht="18.600000000000001" customHeight="1"/>
    <row r="365" ht="18.600000000000001" customHeight="1"/>
    <row r="366" ht="18.600000000000001" customHeight="1"/>
    <row r="367" ht="18.600000000000001" customHeight="1"/>
    <row r="368" ht="18.600000000000001" customHeight="1"/>
    <row r="369" ht="18.600000000000001" customHeight="1"/>
    <row r="370" ht="18.600000000000001" customHeight="1"/>
    <row r="371" ht="18.600000000000001" customHeight="1"/>
    <row r="372" ht="18.600000000000001" customHeight="1"/>
    <row r="373" ht="18.600000000000001" customHeight="1"/>
    <row r="374" ht="18.600000000000001" customHeight="1"/>
    <row r="375" ht="18.600000000000001" customHeight="1"/>
    <row r="376" ht="18.600000000000001" customHeight="1"/>
    <row r="377" ht="18.600000000000001" customHeight="1"/>
    <row r="378" ht="18.600000000000001" customHeight="1"/>
    <row r="379" ht="18.600000000000001" customHeight="1"/>
    <row r="380" ht="18.600000000000001" customHeight="1"/>
    <row r="381" ht="18.600000000000001" customHeight="1"/>
    <row r="382" ht="18.600000000000001" customHeight="1"/>
    <row r="383" ht="18.600000000000001" customHeight="1"/>
    <row r="384" ht="18.600000000000001" customHeight="1"/>
    <row r="385" ht="18.600000000000001" customHeight="1"/>
    <row r="386" ht="18.600000000000001" customHeight="1"/>
    <row r="387" ht="18.600000000000001" customHeight="1"/>
    <row r="388" ht="18.600000000000001" customHeight="1"/>
    <row r="389" ht="18.600000000000001" customHeight="1"/>
    <row r="390" ht="18.600000000000001" customHeight="1"/>
    <row r="391" ht="18.600000000000001" customHeight="1"/>
    <row r="392" ht="18.600000000000001" customHeight="1"/>
    <row r="393" ht="18.600000000000001" customHeight="1"/>
    <row r="394" ht="18.600000000000001" customHeight="1"/>
    <row r="395" ht="18.600000000000001" customHeight="1"/>
    <row r="396" ht="18.600000000000001" customHeight="1"/>
    <row r="397" ht="18.600000000000001" customHeight="1"/>
    <row r="398" ht="18.600000000000001" customHeight="1"/>
    <row r="399" ht="18.600000000000001" customHeight="1"/>
    <row r="400" ht="18.600000000000001" customHeight="1"/>
    <row r="401" ht="18.600000000000001" customHeight="1"/>
    <row r="402" ht="18.600000000000001" customHeight="1"/>
    <row r="403" ht="18.600000000000001" customHeight="1"/>
    <row r="404" ht="18.600000000000001" customHeight="1"/>
    <row r="405" ht="18.600000000000001" customHeight="1"/>
    <row r="406" ht="18.600000000000001" customHeight="1"/>
    <row r="407" ht="18.600000000000001" customHeight="1"/>
    <row r="408" ht="18.600000000000001" customHeight="1"/>
    <row r="409" ht="18.600000000000001" customHeight="1"/>
    <row r="410" ht="18.600000000000001" customHeight="1"/>
    <row r="411" ht="18.600000000000001" customHeight="1"/>
    <row r="412" ht="18.600000000000001" customHeight="1"/>
    <row r="413" ht="18.600000000000001" customHeight="1"/>
    <row r="414" ht="18.600000000000001" customHeight="1"/>
    <row r="415" ht="18.600000000000001" customHeight="1"/>
    <row r="416" ht="18.600000000000001" customHeight="1"/>
    <row r="417" ht="18.600000000000001" customHeight="1"/>
    <row r="418" ht="18.600000000000001" customHeight="1"/>
    <row r="419" ht="18.600000000000001" customHeight="1"/>
    <row r="420" ht="18.600000000000001" customHeight="1"/>
    <row r="421" ht="18.600000000000001" customHeight="1"/>
    <row r="422" ht="18.600000000000001" customHeight="1"/>
    <row r="423" ht="18.600000000000001" customHeight="1"/>
    <row r="424" ht="18.600000000000001" customHeight="1"/>
    <row r="425" ht="18.600000000000001" customHeight="1"/>
    <row r="426" ht="18.600000000000001" customHeight="1"/>
    <row r="427" ht="18.600000000000001" customHeight="1"/>
    <row r="428" ht="18.600000000000001" customHeight="1"/>
    <row r="429" ht="18.600000000000001" customHeight="1"/>
    <row r="430" ht="18.600000000000001" customHeight="1"/>
    <row r="431" ht="18.600000000000001" customHeight="1"/>
    <row r="432" ht="18.600000000000001" customHeight="1"/>
    <row r="433" ht="18.600000000000001" customHeight="1"/>
    <row r="434" ht="18.600000000000001" customHeight="1"/>
    <row r="435" ht="18.600000000000001" customHeight="1"/>
    <row r="436" ht="18.600000000000001" customHeight="1"/>
    <row r="437" ht="18.600000000000001" customHeight="1"/>
    <row r="438" ht="18.600000000000001" customHeight="1"/>
    <row r="439" ht="18.600000000000001" customHeight="1"/>
    <row r="440" ht="18.600000000000001" customHeight="1"/>
    <row r="441" ht="18.600000000000001" customHeight="1"/>
    <row r="442" ht="18.600000000000001" customHeight="1"/>
    <row r="443" ht="18.600000000000001" customHeight="1"/>
    <row r="444" ht="18.600000000000001" customHeight="1"/>
    <row r="445" ht="18.600000000000001" customHeight="1"/>
    <row r="446" ht="18.600000000000001" customHeight="1"/>
    <row r="447" ht="18.600000000000001" customHeight="1"/>
    <row r="448" ht="18.600000000000001" customHeight="1"/>
    <row r="449" ht="18.600000000000001" customHeight="1"/>
    <row r="450" ht="18.600000000000001" customHeight="1"/>
    <row r="451" ht="18.600000000000001" customHeight="1"/>
    <row r="452" ht="18.600000000000001" customHeight="1"/>
    <row r="453" ht="18.600000000000001" customHeight="1"/>
    <row r="454" ht="18.600000000000001" customHeight="1"/>
    <row r="455" ht="18.600000000000001" customHeight="1"/>
    <row r="456" ht="18.600000000000001" customHeight="1"/>
    <row r="457" ht="18.600000000000001" customHeight="1"/>
    <row r="458" ht="18.600000000000001" customHeight="1"/>
    <row r="459" ht="18.600000000000001" customHeight="1"/>
    <row r="460" ht="18.600000000000001" customHeight="1"/>
    <row r="461" ht="18.600000000000001" customHeight="1"/>
    <row r="462" ht="18.600000000000001" customHeight="1"/>
    <row r="463" ht="18.600000000000001" customHeight="1"/>
    <row r="464" ht="18.600000000000001" customHeight="1"/>
    <row r="465" ht="18.600000000000001" customHeight="1"/>
    <row r="466" ht="18.600000000000001" customHeight="1"/>
    <row r="467" ht="18.600000000000001" customHeight="1"/>
    <row r="468" ht="18.600000000000001" customHeight="1"/>
    <row r="469" ht="18.600000000000001" customHeight="1"/>
    <row r="470" ht="18.600000000000001" customHeight="1"/>
    <row r="471" ht="18.600000000000001" customHeight="1"/>
    <row r="472" ht="18.600000000000001" customHeight="1"/>
    <row r="473" ht="18.600000000000001" customHeight="1"/>
    <row r="474" ht="18.600000000000001" customHeight="1"/>
    <row r="475" ht="18.600000000000001" customHeight="1"/>
    <row r="476" ht="18.600000000000001" customHeight="1"/>
    <row r="477" ht="18.600000000000001" customHeight="1"/>
    <row r="478" ht="18.600000000000001" customHeight="1"/>
    <row r="479" ht="18.600000000000001" customHeight="1"/>
    <row r="480" ht="18.600000000000001" customHeight="1"/>
    <row r="481" ht="18.600000000000001" customHeight="1"/>
    <row r="482" ht="18.600000000000001" customHeight="1"/>
    <row r="483" ht="18.600000000000001" customHeight="1"/>
    <row r="484" ht="18.600000000000001" customHeight="1"/>
    <row r="485" ht="18.600000000000001" customHeight="1"/>
    <row r="486" ht="18.600000000000001" customHeight="1"/>
    <row r="487" ht="18.600000000000001" customHeight="1"/>
    <row r="488" ht="18.600000000000001" customHeight="1"/>
    <row r="489" ht="18.600000000000001" customHeight="1"/>
    <row r="490" ht="18.600000000000001" customHeight="1"/>
    <row r="491" ht="18.600000000000001" customHeight="1"/>
    <row r="492" ht="18.600000000000001" customHeight="1"/>
    <row r="493" ht="18.600000000000001" customHeight="1"/>
    <row r="494" ht="18.600000000000001" customHeight="1"/>
    <row r="495" ht="18.600000000000001" customHeight="1"/>
    <row r="496" ht="18.600000000000001" customHeight="1"/>
    <row r="497" ht="18.600000000000001" customHeight="1"/>
    <row r="498" ht="18.600000000000001" customHeight="1"/>
    <row r="499" ht="18.600000000000001" customHeight="1"/>
    <row r="500" ht="18.600000000000001" customHeight="1"/>
    <row r="501" ht="18.600000000000001" customHeight="1"/>
    <row r="502" ht="18.600000000000001" customHeight="1"/>
    <row r="503" ht="18.600000000000001" customHeight="1"/>
    <row r="504" ht="18.600000000000001" customHeight="1"/>
    <row r="505" ht="18.600000000000001" customHeight="1"/>
    <row r="506" ht="18.600000000000001" customHeight="1"/>
    <row r="507" ht="18.600000000000001" customHeight="1"/>
    <row r="508" ht="18.600000000000001" customHeight="1"/>
    <row r="509" ht="18.600000000000001" customHeight="1"/>
    <row r="510" ht="18.600000000000001" customHeight="1"/>
    <row r="511" ht="18.600000000000001" customHeight="1"/>
    <row r="512" ht="18.600000000000001" customHeight="1"/>
    <row r="513" ht="18.600000000000001" customHeight="1"/>
    <row r="514" ht="18.600000000000001" customHeight="1"/>
    <row r="515" ht="18.600000000000001" customHeight="1"/>
    <row r="516" ht="18.600000000000001" customHeight="1"/>
    <row r="517" ht="18.600000000000001" customHeight="1"/>
    <row r="518" ht="18.600000000000001" customHeight="1"/>
    <row r="519" ht="18.600000000000001" customHeight="1"/>
    <row r="520" ht="18.600000000000001" customHeight="1"/>
    <row r="521" ht="18.600000000000001" customHeight="1"/>
    <row r="522" ht="18.600000000000001" customHeight="1"/>
    <row r="523" ht="18.600000000000001" customHeight="1"/>
    <row r="524" ht="18.600000000000001" customHeight="1"/>
    <row r="525" ht="18.600000000000001" customHeight="1"/>
    <row r="526" ht="18.600000000000001" customHeight="1"/>
    <row r="527" ht="18.600000000000001" customHeight="1"/>
    <row r="528" ht="18.600000000000001" customHeight="1"/>
    <row r="529" ht="18.600000000000001" customHeight="1"/>
    <row r="530" ht="18.600000000000001" customHeight="1"/>
    <row r="531" ht="18.600000000000001" customHeight="1"/>
    <row r="532" ht="18.600000000000001" customHeight="1"/>
    <row r="533" ht="18.600000000000001" customHeight="1"/>
    <row r="534" ht="18.600000000000001" customHeight="1"/>
    <row r="535" ht="18.600000000000001" customHeight="1"/>
    <row r="536" ht="18.600000000000001" customHeight="1"/>
    <row r="537" ht="18.600000000000001" customHeight="1"/>
    <row r="538" ht="18.600000000000001" customHeight="1"/>
    <row r="539" ht="18.600000000000001" customHeight="1"/>
    <row r="540" ht="18.600000000000001" customHeight="1"/>
    <row r="541" ht="18.600000000000001" customHeight="1"/>
    <row r="542" ht="18.600000000000001" customHeight="1"/>
    <row r="543" ht="18.600000000000001" customHeight="1"/>
    <row r="544" ht="18.600000000000001" customHeight="1"/>
    <row r="545" ht="18.600000000000001" customHeight="1"/>
    <row r="546" ht="18.600000000000001" customHeight="1"/>
    <row r="547" ht="18.600000000000001" customHeight="1"/>
    <row r="548" ht="18.600000000000001" customHeight="1"/>
    <row r="549" ht="18.600000000000001" customHeight="1"/>
    <row r="550" ht="18.600000000000001" customHeight="1"/>
    <row r="551" ht="18.600000000000001" customHeight="1"/>
    <row r="552" ht="18.600000000000001" customHeight="1"/>
    <row r="553" ht="18.600000000000001" customHeight="1"/>
    <row r="554" ht="18.600000000000001" customHeight="1"/>
    <row r="555" ht="18.600000000000001" customHeight="1"/>
    <row r="556" ht="18.600000000000001" customHeight="1"/>
    <row r="557" ht="18.600000000000001" customHeight="1"/>
    <row r="558" ht="18.600000000000001" customHeight="1"/>
    <row r="559" ht="18.600000000000001" customHeight="1"/>
    <row r="560" ht="18.600000000000001" customHeight="1"/>
    <row r="561" ht="18.600000000000001" customHeight="1"/>
    <row r="562" ht="18.600000000000001" customHeight="1"/>
    <row r="563" ht="18.600000000000001" customHeight="1"/>
    <row r="564" ht="18.600000000000001" customHeight="1"/>
    <row r="565" ht="18.600000000000001" customHeight="1"/>
    <row r="566" ht="18.600000000000001" customHeight="1"/>
    <row r="567" ht="18.600000000000001" customHeight="1"/>
    <row r="568" ht="18.600000000000001" customHeight="1"/>
    <row r="569" ht="18.600000000000001" customHeight="1"/>
    <row r="570" ht="18.600000000000001" customHeight="1"/>
    <row r="571" ht="18.600000000000001" customHeight="1"/>
    <row r="572" ht="18.600000000000001" customHeight="1"/>
    <row r="573" ht="18.600000000000001" customHeight="1"/>
    <row r="574" ht="18.600000000000001" customHeight="1"/>
    <row r="575" ht="18.600000000000001" customHeight="1"/>
    <row r="576" ht="18.600000000000001" customHeight="1"/>
    <row r="577" ht="18.600000000000001" customHeight="1"/>
    <row r="578" ht="18.600000000000001" customHeight="1"/>
    <row r="579" ht="18.600000000000001" customHeight="1"/>
    <row r="580" ht="18.600000000000001" customHeight="1"/>
    <row r="581" ht="18.600000000000001" customHeight="1"/>
    <row r="582" ht="18.600000000000001" customHeight="1"/>
    <row r="583" ht="18.600000000000001" customHeight="1"/>
    <row r="584" ht="18.600000000000001" customHeight="1"/>
    <row r="585" ht="18.600000000000001" customHeight="1"/>
    <row r="586" ht="18.600000000000001" customHeight="1"/>
    <row r="587" ht="18.600000000000001" customHeight="1"/>
    <row r="588" ht="18.600000000000001" customHeight="1"/>
    <row r="589" ht="18.600000000000001" customHeight="1"/>
    <row r="590" ht="18.600000000000001" customHeight="1"/>
    <row r="591" ht="18.600000000000001" customHeight="1"/>
    <row r="592" ht="18.600000000000001" customHeight="1"/>
    <row r="593" ht="18.600000000000001" customHeight="1"/>
    <row r="594" ht="18.600000000000001" customHeight="1"/>
    <row r="595" ht="18.600000000000001" customHeight="1"/>
    <row r="596" ht="18.600000000000001" customHeight="1"/>
    <row r="597" ht="18.600000000000001" customHeight="1"/>
    <row r="598" ht="18.600000000000001" customHeight="1"/>
    <row r="599" ht="18.600000000000001" customHeight="1"/>
    <row r="600" ht="18.600000000000001" customHeight="1"/>
    <row r="601" ht="18.600000000000001" customHeight="1"/>
    <row r="602" ht="18.600000000000001" customHeight="1"/>
    <row r="603" ht="18.600000000000001" customHeight="1"/>
    <row r="604" ht="18.600000000000001" customHeight="1"/>
    <row r="605" ht="18.600000000000001" customHeight="1"/>
    <row r="606" ht="18.600000000000001" customHeight="1"/>
    <row r="607" ht="18.600000000000001" customHeight="1"/>
    <row r="608" ht="18.600000000000001" customHeight="1"/>
    <row r="609" ht="18.600000000000001" customHeight="1"/>
    <row r="610" ht="18.600000000000001" customHeight="1"/>
    <row r="611" ht="18.600000000000001" customHeight="1"/>
    <row r="612" ht="18.600000000000001" customHeight="1"/>
    <row r="613" ht="18.600000000000001" customHeight="1"/>
    <row r="614" ht="18.600000000000001" customHeight="1"/>
    <row r="615" ht="18.600000000000001" customHeight="1"/>
    <row r="616" ht="18.600000000000001" customHeight="1"/>
    <row r="617" ht="18.600000000000001" customHeight="1"/>
    <row r="618" ht="18.600000000000001" customHeight="1"/>
    <row r="619" ht="18.600000000000001" customHeight="1"/>
    <row r="620" ht="18.600000000000001" customHeight="1"/>
    <row r="621" ht="18.600000000000001" customHeight="1"/>
    <row r="622" ht="18.600000000000001" customHeight="1"/>
    <row r="623" ht="18.600000000000001" customHeight="1"/>
    <row r="624" ht="18.600000000000001" customHeight="1"/>
    <row r="625" ht="18.600000000000001" customHeight="1"/>
    <row r="626" ht="18.600000000000001" customHeight="1"/>
    <row r="627" ht="18.600000000000001" customHeight="1"/>
    <row r="628" ht="18.600000000000001" customHeight="1"/>
    <row r="629" ht="18.600000000000001" customHeight="1"/>
    <row r="630" ht="18.600000000000001" customHeight="1"/>
    <row r="631" ht="18.600000000000001" customHeight="1"/>
    <row r="632" ht="18.600000000000001" customHeight="1"/>
    <row r="633" ht="18.600000000000001" customHeight="1"/>
    <row r="634" ht="18.600000000000001" customHeight="1"/>
    <row r="635" ht="18.600000000000001" customHeight="1"/>
    <row r="636" ht="18.600000000000001" customHeight="1"/>
    <row r="637" ht="18.600000000000001" customHeight="1"/>
    <row r="638" ht="18.600000000000001" customHeight="1"/>
    <row r="639" ht="18.600000000000001" customHeight="1"/>
    <row r="640" ht="18.600000000000001" customHeight="1"/>
    <row r="641" ht="18.600000000000001" customHeight="1"/>
    <row r="642" ht="18.600000000000001" customHeight="1"/>
    <row r="643" ht="18.600000000000001" customHeight="1"/>
    <row r="644" ht="18.600000000000001" customHeight="1"/>
    <row r="645" ht="18.600000000000001" customHeight="1"/>
    <row r="646" ht="18.600000000000001" customHeight="1"/>
    <row r="647" ht="18.600000000000001" customHeight="1"/>
    <row r="648" ht="18.600000000000001" customHeight="1"/>
    <row r="649" ht="18.600000000000001" customHeight="1"/>
    <row r="650" ht="18.600000000000001" customHeight="1"/>
    <row r="651" ht="18.600000000000001" customHeight="1"/>
    <row r="652" ht="18.600000000000001" customHeight="1"/>
    <row r="653" ht="18.600000000000001" customHeight="1"/>
    <row r="654" ht="18.600000000000001" customHeight="1"/>
    <row r="655" ht="18.600000000000001" customHeight="1"/>
    <row r="656" ht="18.600000000000001" customHeight="1"/>
    <row r="657" ht="18.600000000000001" customHeight="1"/>
    <row r="658" ht="18.600000000000001" customHeight="1"/>
    <row r="659" ht="18.600000000000001" customHeight="1"/>
    <row r="660" ht="18.600000000000001" customHeight="1"/>
    <row r="661" ht="18.600000000000001" customHeight="1"/>
    <row r="662" ht="18.600000000000001" customHeight="1"/>
    <row r="663" ht="18.600000000000001" customHeight="1"/>
    <row r="664" ht="18.600000000000001" customHeight="1"/>
    <row r="665" ht="18.600000000000001" customHeight="1"/>
    <row r="666" ht="18.600000000000001" customHeight="1"/>
    <row r="667" ht="18.600000000000001" customHeight="1"/>
    <row r="668" ht="18.600000000000001" customHeight="1"/>
    <row r="669" ht="18.600000000000001" customHeight="1"/>
    <row r="670" ht="18.600000000000001" customHeight="1"/>
    <row r="671" ht="18.600000000000001" customHeight="1"/>
    <row r="672" ht="18.600000000000001" customHeight="1"/>
    <row r="673" ht="18.600000000000001" customHeight="1"/>
    <row r="674" ht="18.600000000000001" customHeight="1"/>
    <row r="675" ht="18.600000000000001" customHeight="1"/>
    <row r="676" ht="18.600000000000001" customHeight="1"/>
    <row r="677" ht="18.600000000000001" customHeight="1"/>
    <row r="678" ht="18.600000000000001" customHeight="1"/>
    <row r="679" ht="18.600000000000001" customHeight="1"/>
    <row r="680" ht="18.600000000000001" customHeight="1"/>
    <row r="681" ht="18.600000000000001" customHeight="1"/>
    <row r="682" ht="18.600000000000001" customHeight="1"/>
    <row r="683" ht="18.600000000000001" customHeight="1"/>
    <row r="684" ht="18.600000000000001" customHeight="1"/>
    <row r="685" ht="18.600000000000001" customHeight="1"/>
    <row r="686" ht="18.600000000000001" customHeight="1"/>
    <row r="687" ht="18.600000000000001" customHeight="1"/>
    <row r="688" ht="18.600000000000001" customHeight="1"/>
    <row r="689" ht="18.600000000000001" customHeight="1"/>
    <row r="690" ht="18.600000000000001" customHeight="1"/>
    <row r="691" ht="18.600000000000001" customHeight="1"/>
    <row r="692" ht="18.600000000000001" customHeight="1"/>
    <row r="693" ht="18.600000000000001" customHeight="1"/>
    <row r="694" ht="18.600000000000001" customHeight="1"/>
    <row r="695" ht="18.600000000000001" customHeight="1"/>
    <row r="696" ht="18.600000000000001" customHeight="1"/>
    <row r="697" ht="18.600000000000001" customHeight="1"/>
    <row r="698" ht="18.600000000000001" customHeight="1"/>
    <row r="699" ht="18.600000000000001" customHeight="1"/>
    <row r="700" ht="18.600000000000001" customHeight="1"/>
    <row r="701" ht="18.600000000000001" customHeight="1"/>
    <row r="702" ht="18.600000000000001" customHeight="1"/>
    <row r="703" ht="18.600000000000001" customHeight="1"/>
    <row r="704" ht="18.600000000000001" customHeight="1"/>
    <row r="705" ht="18.600000000000001" customHeight="1"/>
    <row r="706" ht="18.600000000000001" customHeight="1"/>
    <row r="707" ht="18.600000000000001" customHeight="1"/>
    <row r="708" ht="18.600000000000001" customHeight="1"/>
    <row r="709" ht="18.600000000000001" customHeight="1"/>
    <row r="710" ht="18.600000000000001" customHeight="1"/>
    <row r="711" ht="18.600000000000001" customHeight="1"/>
    <row r="712" ht="18.600000000000001" customHeight="1"/>
    <row r="713" ht="18.600000000000001" customHeight="1"/>
    <row r="714" ht="18.600000000000001" customHeight="1"/>
    <row r="715" ht="18.600000000000001" customHeight="1"/>
    <row r="716" ht="18.600000000000001" customHeight="1"/>
    <row r="717" ht="18.600000000000001" customHeight="1"/>
    <row r="718" ht="18.600000000000001" customHeight="1"/>
    <row r="719" ht="18.600000000000001" customHeight="1"/>
    <row r="720" ht="18.600000000000001" customHeight="1"/>
    <row r="721" ht="18.600000000000001" customHeight="1"/>
    <row r="722" ht="18.600000000000001" customHeight="1"/>
    <row r="723" ht="18.600000000000001" customHeight="1"/>
    <row r="724" ht="18.600000000000001" customHeight="1"/>
    <row r="725" ht="18.600000000000001" customHeight="1"/>
    <row r="726" ht="18.600000000000001" customHeight="1"/>
    <row r="727" ht="18.600000000000001" customHeight="1"/>
    <row r="728" ht="18.600000000000001" customHeight="1"/>
    <row r="729" ht="18.600000000000001" customHeight="1"/>
    <row r="730" ht="18.600000000000001" customHeight="1"/>
    <row r="731" ht="18.600000000000001" customHeight="1"/>
    <row r="732" ht="18.600000000000001" customHeight="1"/>
    <row r="733" ht="18.600000000000001" customHeight="1"/>
    <row r="734" ht="18.600000000000001" customHeight="1"/>
    <row r="735" ht="18.600000000000001" customHeight="1"/>
    <row r="736" ht="18.600000000000001" customHeight="1"/>
    <row r="737" ht="18.600000000000001" customHeight="1"/>
    <row r="738" ht="18.600000000000001" customHeight="1"/>
    <row r="739" ht="18.600000000000001" customHeight="1"/>
    <row r="740" ht="18.600000000000001" customHeight="1"/>
    <row r="741" ht="18.600000000000001" customHeight="1"/>
    <row r="742" ht="18.600000000000001" customHeight="1"/>
    <row r="743" ht="18.600000000000001" customHeight="1"/>
    <row r="744" ht="18.600000000000001" customHeight="1"/>
    <row r="745" ht="18.600000000000001" customHeight="1"/>
    <row r="746" ht="18.600000000000001" customHeight="1"/>
    <row r="747" ht="18.600000000000001" customHeight="1"/>
    <row r="748" ht="18.600000000000001" customHeight="1"/>
    <row r="749" ht="18.600000000000001" customHeight="1"/>
    <row r="750" ht="18.600000000000001" customHeight="1"/>
    <row r="751" ht="18.600000000000001" customHeight="1"/>
    <row r="752" ht="18.600000000000001" customHeight="1"/>
    <row r="753" ht="18.600000000000001" customHeight="1"/>
    <row r="754" ht="18.600000000000001" customHeight="1"/>
    <row r="755" ht="18.600000000000001" customHeight="1"/>
    <row r="756" ht="18.600000000000001" customHeight="1"/>
    <row r="757" ht="18.600000000000001" customHeight="1"/>
    <row r="758" ht="18.600000000000001" customHeight="1"/>
    <row r="759" ht="18.600000000000001" customHeight="1"/>
    <row r="760" ht="18.600000000000001" customHeight="1"/>
    <row r="761" ht="18.600000000000001" customHeight="1"/>
    <row r="762" ht="18.600000000000001" customHeight="1"/>
    <row r="763" ht="18.600000000000001" customHeight="1"/>
    <row r="764" ht="18.600000000000001" customHeight="1"/>
    <row r="765" ht="18.600000000000001" customHeight="1"/>
    <row r="766" ht="18.600000000000001" customHeight="1"/>
    <row r="767" ht="18.600000000000001" customHeight="1"/>
    <row r="768" ht="18.600000000000001" customHeight="1"/>
    <row r="769" ht="18.600000000000001" customHeight="1"/>
    <row r="770" ht="18.600000000000001" customHeight="1"/>
    <row r="771" ht="18.600000000000001" customHeight="1"/>
    <row r="772" ht="18.600000000000001" customHeight="1"/>
    <row r="773" ht="18.600000000000001" customHeight="1"/>
    <row r="774" ht="18.600000000000001" customHeight="1"/>
    <row r="775" ht="18.600000000000001" customHeight="1"/>
    <row r="776" ht="18.600000000000001" customHeight="1"/>
    <row r="777" ht="18.600000000000001" customHeight="1"/>
    <row r="778" ht="18.600000000000001" customHeight="1"/>
    <row r="779" ht="18.600000000000001" customHeight="1"/>
    <row r="780" ht="18.600000000000001" customHeight="1"/>
    <row r="781" ht="18.600000000000001" customHeight="1"/>
    <row r="782" ht="18.600000000000001" customHeight="1"/>
    <row r="783" ht="18.600000000000001" customHeight="1"/>
    <row r="784" ht="18.600000000000001" customHeight="1"/>
    <row r="785" ht="18.600000000000001" customHeight="1"/>
    <row r="786" ht="18.600000000000001" customHeight="1"/>
    <row r="787" ht="18.600000000000001" customHeight="1"/>
    <row r="788" ht="18.600000000000001" customHeight="1"/>
    <row r="789" ht="18.600000000000001" customHeight="1"/>
    <row r="790" ht="18.600000000000001" customHeight="1"/>
    <row r="791" ht="18.600000000000001" customHeight="1"/>
    <row r="792" ht="18.600000000000001" customHeight="1"/>
    <row r="793" ht="18.600000000000001" customHeight="1"/>
    <row r="794" ht="18.600000000000001" customHeight="1"/>
    <row r="795" ht="18.600000000000001" customHeight="1"/>
    <row r="796" ht="18.600000000000001" customHeight="1"/>
    <row r="797" ht="18.600000000000001" customHeight="1"/>
    <row r="798" ht="18.600000000000001" customHeight="1"/>
    <row r="799" ht="18.600000000000001" customHeight="1"/>
    <row r="800" ht="18.600000000000001" customHeight="1"/>
    <row r="801" ht="18.600000000000001" customHeight="1"/>
    <row r="802" ht="18.600000000000001" customHeight="1"/>
    <row r="803" ht="18.600000000000001" customHeight="1"/>
    <row r="804" ht="18.600000000000001" customHeight="1"/>
    <row r="805" ht="18.600000000000001" customHeight="1"/>
    <row r="806" ht="18.600000000000001" customHeight="1"/>
    <row r="807" ht="18.600000000000001" customHeight="1"/>
    <row r="808" ht="18.600000000000001" customHeight="1"/>
    <row r="809" ht="18.600000000000001" customHeight="1"/>
    <row r="810" ht="18.600000000000001" customHeight="1"/>
    <row r="811" ht="18.600000000000001" customHeight="1"/>
    <row r="812" ht="18.600000000000001" customHeight="1"/>
    <row r="813" ht="18.600000000000001" customHeight="1"/>
    <row r="814" ht="18.600000000000001" customHeight="1"/>
    <row r="815" ht="18.600000000000001" customHeight="1"/>
    <row r="816" ht="18.600000000000001" customHeight="1"/>
    <row r="817" ht="18.600000000000001" customHeight="1"/>
    <row r="818" ht="18.600000000000001" customHeight="1"/>
    <row r="819" ht="18.600000000000001" customHeight="1"/>
    <row r="820" ht="18.600000000000001" customHeight="1"/>
    <row r="821" ht="18.600000000000001" customHeight="1"/>
    <row r="822" ht="18.600000000000001" customHeight="1"/>
    <row r="823" ht="18.600000000000001" customHeight="1"/>
    <row r="824" ht="18.600000000000001" customHeight="1"/>
    <row r="825" ht="18.600000000000001" customHeight="1"/>
    <row r="826" ht="18.600000000000001" customHeight="1"/>
    <row r="827" ht="18.600000000000001" customHeight="1"/>
    <row r="828" ht="18.600000000000001" customHeight="1"/>
    <row r="829" ht="18.600000000000001" customHeight="1"/>
    <row r="830" ht="18.600000000000001" customHeight="1"/>
    <row r="831" ht="18.600000000000001" customHeight="1"/>
    <row r="832" ht="18.600000000000001" customHeight="1"/>
    <row r="833" ht="18.600000000000001" customHeight="1"/>
    <row r="834" ht="18.600000000000001" customHeight="1"/>
    <row r="835" ht="18.600000000000001" customHeight="1"/>
    <row r="836" ht="18.600000000000001" customHeight="1"/>
    <row r="837" ht="18.600000000000001" customHeight="1"/>
    <row r="838" ht="18.600000000000001" customHeight="1"/>
    <row r="839" ht="18.600000000000001" customHeight="1"/>
    <row r="840" ht="18.600000000000001" customHeight="1"/>
    <row r="841" ht="18.600000000000001" customHeight="1"/>
    <row r="842" ht="18.600000000000001" customHeight="1"/>
    <row r="843" ht="18.600000000000001" customHeight="1"/>
    <row r="844" ht="18.600000000000001" customHeight="1"/>
    <row r="845" ht="18.600000000000001" customHeight="1"/>
    <row r="846" ht="18.600000000000001" customHeight="1"/>
    <row r="847" ht="18.600000000000001" customHeight="1"/>
    <row r="848" ht="18.600000000000001" customHeight="1"/>
    <row r="849" ht="18.600000000000001" customHeight="1"/>
    <row r="850" ht="18.600000000000001" customHeight="1"/>
    <row r="851" ht="18.600000000000001" customHeight="1"/>
    <row r="852" ht="18.600000000000001" customHeight="1"/>
    <row r="853" ht="18.600000000000001" customHeight="1"/>
    <row r="854" ht="18.600000000000001" customHeight="1"/>
    <row r="855" ht="18.600000000000001" customHeight="1"/>
    <row r="856" ht="18.600000000000001" customHeight="1"/>
    <row r="857" ht="18.600000000000001" customHeight="1"/>
    <row r="858" ht="18.600000000000001" customHeight="1"/>
    <row r="859" ht="18.600000000000001" customHeight="1"/>
    <row r="860" ht="18.600000000000001" customHeight="1"/>
    <row r="861" ht="18.600000000000001" customHeight="1"/>
    <row r="862" ht="18.600000000000001" customHeight="1"/>
    <row r="863" ht="18.600000000000001" customHeight="1"/>
    <row r="864" ht="18.600000000000001" customHeight="1"/>
    <row r="865" ht="18.600000000000001" customHeight="1"/>
    <row r="866" ht="18.600000000000001" customHeight="1"/>
    <row r="867" ht="18.600000000000001" customHeight="1"/>
    <row r="868" ht="18.600000000000001" customHeight="1"/>
    <row r="869" ht="18.600000000000001" customHeight="1"/>
    <row r="870" ht="18.600000000000001" customHeight="1"/>
    <row r="871" ht="18.600000000000001" customHeight="1"/>
    <row r="872" ht="18.600000000000001" customHeight="1"/>
    <row r="873" ht="18.600000000000001" customHeight="1"/>
    <row r="874" ht="18.600000000000001" customHeight="1"/>
    <row r="875" ht="18.600000000000001" customHeight="1"/>
    <row r="876" ht="18.600000000000001" customHeight="1"/>
    <row r="877" ht="18.600000000000001" customHeight="1"/>
    <row r="878" ht="18.600000000000001" customHeight="1"/>
    <row r="879" ht="18.600000000000001" customHeight="1"/>
    <row r="880" ht="18.600000000000001" customHeight="1"/>
    <row r="881" ht="18.600000000000001" customHeight="1"/>
    <row r="882" ht="18.600000000000001" customHeight="1"/>
    <row r="883" ht="18.600000000000001" customHeight="1"/>
    <row r="884" ht="18.600000000000001" customHeight="1"/>
    <row r="885" ht="18.600000000000001" customHeight="1"/>
    <row r="886" ht="18.600000000000001" customHeight="1"/>
    <row r="887" ht="18.600000000000001" customHeight="1"/>
    <row r="888" ht="18.600000000000001" customHeight="1"/>
    <row r="889" ht="18.600000000000001" customHeight="1"/>
    <row r="890" ht="18.600000000000001" customHeight="1"/>
    <row r="891" ht="18.600000000000001" customHeight="1"/>
    <row r="892" ht="18.600000000000001" customHeight="1"/>
    <row r="893" ht="18.600000000000001" customHeight="1"/>
    <row r="894" ht="18.600000000000001" customHeight="1"/>
    <row r="895" ht="18.600000000000001" customHeight="1"/>
    <row r="896" ht="18.600000000000001" customHeight="1"/>
    <row r="897" ht="18.600000000000001" customHeight="1"/>
    <row r="898" ht="18.600000000000001" customHeight="1"/>
    <row r="899" ht="18.600000000000001" customHeight="1"/>
    <row r="900" ht="18.600000000000001" customHeight="1"/>
    <row r="901" ht="18.600000000000001" customHeight="1"/>
    <row r="902" ht="18.600000000000001" customHeight="1"/>
    <row r="903" ht="18.600000000000001" customHeight="1"/>
    <row r="904" ht="18.600000000000001" customHeight="1"/>
    <row r="905" ht="18.600000000000001" customHeight="1"/>
    <row r="906" ht="18.600000000000001" customHeight="1"/>
    <row r="907" ht="18.600000000000001" customHeight="1"/>
    <row r="908" ht="18.600000000000001" customHeight="1"/>
    <row r="909" ht="18.600000000000001" customHeight="1"/>
    <row r="910" ht="18.600000000000001" customHeight="1"/>
    <row r="911" ht="18.600000000000001" customHeight="1"/>
    <row r="912" ht="18.600000000000001" customHeight="1"/>
    <row r="913" ht="18.600000000000001" customHeight="1"/>
    <row r="914" ht="18.600000000000001" customHeight="1"/>
    <row r="915" ht="18.600000000000001" customHeight="1"/>
    <row r="916" ht="18.600000000000001" customHeight="1"/>
    <row r="917" ht="18.600000000000001" customHeight="1"/>
    <row r="918" ht="18.600000000000001" customHeight="1"/>
    <row r="919" ht="18.600000000000001" customHeight="1"/>
    <row r="920" ht="18.600000000000001" customHeight="1"/>
    <row r="921" ht="18.600000000000001" customHeight="1"/>
    <row r="922" ht="18.600000000000001" customHeight="1"/>
    <row r="923" ht="18.600000000000001" customHeight="1"/>
    <row r="924" ht="18.600000000000001" customHeight="1"/>
    <row r="925" ht="18.600000000000001" customHeight="1"/>
    <row r="926" ht="18.600000000000001" customHeight="1"/>
    <row r="927" ht="18.600000000000001" customHeight="1"/>
    <row r="928" ht="18.600000000000001" customHeight="1"/>
    <row r="929" ht="18.600000000000001" customHeight="1"/>
    <row r="930" ht="18.600000000000001" customHeight="1"/>
    <row r="931" ht="18.600000000000001" customHeight="1"/>
    <row r="932" ht="18.600000000000001" customHeight="1"/>
    <row r="933" ht="18.600000000000001" customHeight="1"/>
    <row r="934" ht="18.600000000000001" customHeight="1"/>
    <row r="935" ht="18.600000000000001" customHeight="1"/>
    <row r="936" ht="18.600000000000001" customHeight="1"/>
    <row r="937" ht="18.600000000000001" customHeight="1"/>
    <row r="938" ht="18.600000000000001" customHeight="1"/>
    <row r="939" ht="18.600000000000001" customHeight="1"/>
    <row r="940" ht="18.600000000000001" customHeight="1"/>
    <row r="941" ht="18.600000000000001" customHeight="1"/>
    <row r="942" ht="18.600000000000001" customHeight="1"/>
    <row r="943" ht="18.600000000000001" customHeight="1"/>
    <row r="944" ht="18.600000000000001" customHeight="1"/>
    <row r="945" ht="18.600000000000001" customHeight="1"/>
    <row r="946" ht="18.600000000000001" customHeight="1"/>
    <row r="947" ht="18.600000000000001" customHeight="1"/>
    <row r="948" ht="18.600000000000001" customHeight="1"/>
    <row r="949" ht="18.600000000000001" customHeight="1"/>
    <row r="950" ht="18.600000000000001" customHeight="1"/>
    <row r="951" ht="18.600000000000001" customHeight="1"/>
    <row r="952" ht="18.600000000000001" customHeight="1"/>
    <row r="953" ht="18.600000000000001" customHeight="1"/>
    <row r="954" ht="18.600000000000001" customHeight="1"/>
    <row r="955" ht="18.600000000000001" customHeight="1"/>
    <row r="956" ht="18.600000000000001" customHeight="1"/>
    <row r="957" ht="18.600000000000001" customHeight="1"/>
    <row r="958" ht="18.600000000000001" customHeight="1"/>
    <row r="959" ht="18.600000000000001" customHeight="1"/>
    <row r="960" ht="18.600000000000001" customHeight="1"/>
    <row r="961" ht="18.600000000000001" customHeight="1"/>
    <row r="962" ht="18.600000000000001" customHeight="1"/>
    <row r="963" ht="18.600000000000001" customHeight="1"/>
    <row r="964" ht="18.600000000000001" customHeight="1"/>
    <row r="965" ht="18.600000000000001" customHeight="1"/>
    <row r="966" ht="18.600000000000001" customHeight="1"/>
    <row r="967" ht="18.600000000000001" customHeight="1"/>
    <row r="968" ht="18.600000000000001" customHeight="1"/>
    <row r="969" ht="18.600000000000001" customHeight="1"/>
    <row r="970" ht="18.600000000000001" customHeight="1"/>
    <row r="971" ht="18.600000000000001" customHeight="1"/>
    <row r="972" ht="18.600000000000001" customHeight="1"/>
    <row r="973" ht="18.600000000000001" customHeight="1"/>
    <row r="974" ht="18.600000000000001" customHeight="1"/>
    <row r="975" ht="18.600000000000001" customHeight="1"/>
    <row r="976" ht="18.600000000000001" customHeight="1"/>
    <row r="977" ht="18.600000000000001" customHeight="1"/>
    <row r="978" ht="18.600000000000001" customHeight="1"/>
    <row r="979" ht="18.600000000000001" customHeight="1"/>
    <row r="980" ht="18.600000000000001" customHeight="1"/>
    <row r="981" ht="18.600000000000001" customHeight="1"/>
    <row r="982" ht="18.600000000000001" customHeight="1"/>
    <row r="983" ht="18.600000000000001" customHeight="1"/>
    <row r="984" ht="18.600000000000001" customHeight="1"/>
    <row r="985" ht="18.600000000000001" customHeight="1"/>
    <row r="986" ht="18.600000000000001" customHeight="1"/>
    <row r="987" ht="18.600000000000001" customHeight="1"/>
    <row r="988" ht="18.600000000000001" customHeight="1"/>
    <row r="989" ht="18.600000000000001" customHeight="1"/>
    <row r="990" ht="18.600000000000001" customHeight="1"/>
    <row r="991" ht="18.600000000000001" customHeight="1"/>
    <row r="992" ht="18.600000000000001" customHeight="1"/>
    <row r="993" ht="18.600000000000001" customHeight="1"/>
    <row r="994" ht="18.600000000000001" customHeight="1"/>
    <row r="995" ht="18.600000000000001" customHeight="1"/>
    <row r="996" ht="18.600000000000001" customHeight="1"/>
    <row r="997" ht="18.600000000000001" customHeight="1"/>
    <row r="998" ht="18.600000000000001" customHeight="1"/>
    <row r="999" ht="18.600000000000001" customHeight="1"/>
    <row r="1000" ht="18.600000000000001" customHeight="1"/>
    <row r="1001" ht="18.600000000000001" customHeight="1"/>
    <row r="1002" ht="18.600000000000001" customHeight="1"/>
    <row r="1003" ht="18.600000000000001" customHeight="1"/>
    <row r="1004" ht="18.600000000000001" customHeight="1"/>
    <row r="1005" ht="18.600000000000001" customHeight="1"/>
    <row r="1006" ht="18.600000000000001" customHeight="1"/>
    <row r="1007" ht="18.600000000000001" customHeight="1"/>
    <row r="1008" ht="18.600000000000001" customHeight="1"/>
    <row r="1009" ht="18.600000000000001" customHeight="1"/>
    <row r="1010" ht="18.600000000000001" customHeight="1"/>
    <row r="1011" ht="18.600000000000001" customHeight="1"/>
    <row r="1012" ht="18.600000000000001" customHeight="1"/>
    <row r="1013" ht="18.600000000000001" customHeight="1"/>
    <row r="1014" ht="18.600000000000001" customHeight="1"/>
    <row r="1015" ht="18.600000000000001" customHeight="1"/>
    <row r="1016" ht="18.600000000000001" customHeight="1"/>
    <row r="1017" ht="18.600000000000001" customHeight="1"/>
    <row r="1018" ht="18.600000000000001" customHeight="1"/>
    <row r="1019" ht="18.600000000000001" customHeight="1"/>
  </sheetData>
  <mergeCells count="13">
    <mergeCell ref="A6:N6"/>
    <mergeCell ref="A7:N7"/>
    <mergeCell ref="A13:N13"/>
    <mergeCell ref="A12:N12"/>
    <mergeCell ref="A8:N8"/>
    <mergeCell ref="A9:N9"/>
    <mergeCell ref="A10:N10"/>
    <mergeCell ref="A11:N11"/>
    <mergeCell ref="A1:N1"/>
    <mergeCell ref="A2:N2"/>
    <mergeCell ref="A3:N3"/>
    <mergeCell ref="A5:N5"/>
    <mergeCell ref="A4:N4"/>
  </mergeCells>
  <phoneticPr fontId="16"/>
  <hyperlinks>
    <hyperlink ref="P3" r:id="rId1" display="https://zoom.us/webinar/register/WN_9-ciXs0sQT2yGdb79VBoLQ" xr:uid="{D23711C4-75FC-433D-9588-69B8A3DCF5A7}"/>
  </hyperlinks>
  <pageMargins left="0.7" right="0.7" top="0.75" bottom="0.75" header="0.3" footer="0.3"/>
  <pageSetup paperSize="9" scale="59" orientation="portrait" horizontalDpi="300" verticalDpi="300" r:id="rId2"/>
  <colBreaks count="1" manualBreakCount="1">
    <brk id="14"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1"/>
  </sheetPr>
  <dimension ref="A1:C37"/>
  <sheetViews>
    <sheetView view="pageBreakPreview" zoomScale="95" zoomScaleNormal="75" zoomScaleSheetLayoutView="95" workbookViewId="0">
      <selection activeCell="A9" sqref="A9"/>
    </sheetView>
  </sheetViews>
  <sheetFormatPr defaultColWidth="9" defaultRowHeight="14.4"/>
  <cols>
    <col min="1" max="1" width="212.109375" style="5" customWidth="1"/>
    <col min="2" max="2" width="33.109375" style="3" hidden="1" customWidth="1"/>
    <col min="3" max="3" width="23.109375" style="4" hidden="1" customWidth="1"/>
    <col min="4" max="16384" width="9" style="1"/>
  </cols>
  <sheetData>
    <row r="1" spans="1:3" s="42" customFormat="1" ht="46.2" customHeight="1" thickBot="1">
      <c r="A1" s="176" t="s">
        <v>294</v>
      </c>
      <c r="B1" s="45" t="s">
        <v>0</v>
      </c>
      <c r="C1" s="46" t="s">
        <v>2</v>
      </c>
    </row>
    <row r="2" spans="1:3" ht="40.799999999999997" customHeight="1">
      <c r="A2" s="442" t="s">
        <v>454</v>
      </c>
      <c r="B2" s="2"/>
      <c r="C2" s="786"/>
    </row>
    <row r="3" spans="1:3" ht="171" customHeight="1">
      <c r="A3" s="407" t="s">
        <v>455</v>
      </c>
      <c r="B3" s="48"/>
      <c r="C3" s="787"/>
    </row>
    <row r="4" spans="1:3" ht="31.8" customHeight="1" thickBot="1">
      <c r="A4" s="153" t="s">
        <v>456</v>
      </c>
      <c r="B4" s="1"/>
      <c r="C4" s="1"/>
    </row>
    <row r="5" spans="1:3" ht="41.4" customHeight="1" thickBot="1">
      <c r="A5" s="559" t="s">
        <v>457</v>
      </c>
      <c r="B5" s="2"/>
      <c r="C5" s="786"/>
    </row>
    <row r="6" spans="1:3" ht="177.6" customHeight="1">
      <c r="A6" s="549" t="s">
        <v>458</v>
      </c>
      <c r="B6" s="48"/>
      <c r="C6" s="787"/>
    </row>
    <row r="7" spans="1:3" ht="42.6" customHeight="1" thickBot="1">
      <c r="A7" s="411" t="s">
        <v>459</v>
      </c>
      <c r="B7" s="1"/>
      <c r="C7" s="1"/>
    </row>
    <row r="8" spans="1:3" ht="43.2" customHeight="1">
      <c r="A8" s="377" t="s">
        <v>460</v>
      </c>
      <c r="B8" s="221"/>
      <c r="C8" s="786"/>
    </row>
    <row r="9" spans="1:3" ht="331.2" customHeight="1" thickBot="1">
      <c r="A9" s="412" t="s">
        <v>461</v>
      </c>
      <c r="B9" s="222"/>
      <c r="C9" s="787"/>
    </row>
    <row r="10" spans="1:3" ht="39" customHeight="1" thickBot="1">
      <c r="A10" s="223" t="s">
        <v>462</v>
      </c>
      <c r="B10" s="1"/>
      <c r="C10" s="1"/>
    </row>
    <row r="11" spans="1:3" ht="42.6" hidden="1" customHeight="1">
      <c r="A11" s="408"/>
      <c r="B11" s="239"/>
      <c r="C11" s="239"/>
    </row>
    <row r="12" spans="1:3" ht="333" hidden="1" customHeight="1" thickBot="1">
      <c r="A12" s="409"/>
      <c r="B12" s="244"/>
      <c r="C12" s="244"/>
    </row>
    <row r="13" spans="1:3" ht="42.6" customHeight="1" thickBot="1">
      <c r="A13" s="153"/>
      <c r="B13" s="1"/>
      <c r="C13" s="1"/>
    </row>
    <row r="14" spans="1:3" ht="27.6" customHeight="1">
      <c r="A14" s="233"/>
      <c r="B14" s="1"/>
      <c r="C14" s="1"/>
    </row>
    <row r="15" spans="1:3" ht="39" customHeight="1">
      <c r="A15" s="1" t="s">
        <v>219</v>
      </c>
      <c r="B15" s="1"/>
      <c r="C15" s="1"/>
    </row>
    <row r="16" spans="1:3" ht="32.25" customHeight="1">
      <c r="A16" s="1" t="s">
        <v>220</v>
      </c>
      <c r="B16" s="1"/>
      <c r="C16" s="1"/>
    </row>
    <row r="17" ht="36.75" customHeight="1"/>
    <row r="18" ht="33" customHeight="1"/>
    <row r="19" ht="36.75" customHeight="1"/>
    <row r="20" ht="36.75" customHeight="1"/>
    <row r="21" ht="25.5" customHeight="1"/>
    <row r="22" ht="32.25" customHeight="1"/>
    <row r="23" ht="30.75" customHeight="1"/>
    <row r="24" ht="42.75" customHeight="1"/>
    <row r="25" ht="43.5" customHeight="1"/>
    <row r="26" ht="27.75" customHeight="1"/>
    <row r="27" ht="30.75" customHeight="1"/>
    <row r="28" ht="29.25" customHeight="1"/>
    <row r="29" ht="27" customHeight="1"/>
    <row r="30" ht="27" customHeight="1"/>
    <row r="31" ht="27" customHeight="1"/>
    <row r="32" ht="27" customHeight="1"/>
    <row r="33" ht="27" customHeight="1"/>
    <row r="34" ht="27" customHeight="1"/>
    <row r="35" ht="27" customHeight="1"/>
    <row r="36" ht="27" customHeight="1"/>
    <row r="37" ht="27" customHeight="1"/>
  </sheetData>
  <mergeCells count="3">
    <mergeCell ref="C2:C3"/>
    <mergeCell ref="C5:C6"/>
    <mergeCell ref="C8:C9"/>
  </mergeCells>
  <phoneticPr fontId="16"/>
  <hyperlinks>
    <hyperlink ref="A4" r:id="rId1" xr:uid="{6528C34A-4397-48B2-9F42-CA15711A2718}"/>
    <hyperlink ref="A7" r:id="rId2" xr:uid="{B21344DE-4353-4D74-B805-9189EB9D4BF4}"/>
    <hyperlink ref="A10" r:id="rId3" xr:uid="{6E5C1363-BA9D-4F92-B322-F3EA7682C083}"/>
  </hyperlinks>
  <pageMargins left="0" right="0" top="0.19685039370078741" bottom="0.39370078740157483" header="0" footer="0.19685039370078741"/>
  <pageSetup paperSize="8" scale="55" orientation="portrait" horizontalDpi="300" verticalDpi="300"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DC6C3-5FD5-45AC-8EE2-D8D2B861F6DF}">
  <dimension ref="A1:U40"/>
  <sheetViews>
    <sheetView view="pageBreakPreview" zoomScaleNormal="100" zoomScaleSheetLayoutView="100" workbookViewId="0">
      <selection activeCell="Z23" sqref="Z23"/>
    </sheetView>
  </sheetViews>
  <sheetFormatPr defaultRowHeight="13.2"/>
  <cols>
    <col min="9" max="9" width="8.88671875" customWidth="1"/>
    <col min="10" max="10" width="8.88671875" hidden="1" customWidth="1"/>
    <col min="11" max="11" width="0.77734375" customWidth="1"/>
  </cols>
  <sheetData>
    <row r="1" spans="1:19">
      <c r="A1" s="502"/>
      <c r="B1" s="502"/>
      <c r="C1" s="502"/>
      <c r="D1" s="502"/>
      <c r="E1" s="502"/>
      <c r="F1" s="502"/>
      <c r="G1" s="502"/>
      <c r="H1" s="502"/>
      <c r="I1" s="502"/>
      <c r="J1" s="502"/>
      <c r="K1" s="502"/>
      <c r="L1" s="502"/>
      <c r="M1" s="502"/>
      <c r="N1" s="502"/>
      <c r="O1" s="502"/>
      <c r="P1" s="502"/>
      <c r="Q1" s="502"/>
      <c r="R1" s="502"/>
      <c r="S1" s="429"/>
    </row>
    <row r="2" spans="1:19" ht="24.6">
      <c r="A2" s="502"/>
      <c r="B2" s="503"/>
      <c r="C2" s="504"/>
      <c r="D2" s="504"/>
      <c r="E2" s="504"/>
      <c r="F2" s="504"/>
      <c r="G2" s="504"/>
      <c r="H2" s="504"/>
      <c r="I2" s="504"/>
      <c r="J2" s="504"/>
      <c r="K2" s="504"/>
      <c r="L2" s="504"/>
      <c r="M2" s="504"/>
      <c r="N2" s="504"/>
      <c r="O2" s="504"/>
      <c r="P2" s="504"/>
      <c r="Q2" s="504"/>
      <c r="R2" s="504"/>
    </row>
    <row r="3" spans="1:19">
      <c r="A3" s="502"/>
      <c r="B3" s="502"/>
      <c r="C3" s="502"/>
      <c r="D3" s="502"/>
      <c r="E3" s="502"/>
      <c r="F3" s="502"/>
      <c r="G3" s="502"/>
      <c r="H3" s="502"/>
      <c r="I3" s="502"/>
      <c r="J3" s="502"/>
      <c r="K3" s="502"/>
      <c r="L3" s="502"/>
      <c r="M3" s="502"/>
      <c r="N3" s="502"/>
      <c r="O3" s="502"/>
      <c r="P3" s="502"/>
      <c r="Q3" s="502"/>
      <c r="R3" s="502"/>
    </row>
    <row r="4" spans="1:19" ht="13.2" customHeight="1">
      <c r="A4" s="502"/>
      <c r="B4" s="502"/>
      <c r="C4" s="502"/>
      <c r="D4" s="502"/>
      <c r="E4" s="502"/>
      <c r="F4" s="502"/>
      <c r="G4" s="502"/>
      <c r="H4" s="502"/>
      <c r="I4" s="576"/>
      <c r="J4" s="576"/>
      <c r="K4" s="576"/>
      <c r="L4" s="576"/>
      <c r="M4" s="576"/>
      <c r="N4" s="576"/>
      <c r="O4" s="576"/>
      <c r="P4" s="576"/>
      <c r="Q4" s="576"/>
      <c r="R4" s="576"/>
    </row>
    <row r="5" spans="1:19" ht="13.2" customHeight="1">
      <c r="A5" s="502"/>
      <c r="B5" s="502"/>
      <c r="C5" s="502"/>
      <c r="D5" s="502"/>
      <c r="E5" s="502"/>
      <c r="F5" s="502"/>
      <c r="G5" s="502"/>
      <c r="H5" s="502"/>
      <c r="I5" s="576"/>
      <c r="J5" s="576"/>
      <c r="K5" s="576"/>
      <c r="L5" s="576"/>
      <c r="M5" s="576"/>
      <c r="N5" s="576"/>
      <c r="O5" s="576"/>
      <c r="P5" s="576"/>
      <c r="Q5" s="576"/>
      <c r="R5" s="576"/>
    </row>
    <row r="6" spans="1:19" ht="13.2" customHeight="1">
      <c r="A6" s="502"/>
      <c r="B6" s="502"/>
      <c r="C6" s="502"/>
      <c r="D6" s="502"/>
      <c r="E6" s="502"/>
      <c r="F6" s="502"/>
      <c r="G6" s="502"/>
      <c r="H6" s="502"/>
      <c r="I6" s="576"/>
      <c r="J6" s="576"/>
      <c r="K6" s="576"/>
      <c r="L6" s="576"/>
      <c r="M6" s="576"/>
      <c r="N6" s="576"/>
      <c r="O6" s="576"/>
      <c r="P6" s="576"/>
      <c r="Q6" s="576"/>
      <c r="R6" s="576"/>
    </row>
    <row r="7" spans="1:19" ht="13.2" customHeight="1">
      <c r="A7" s="502"/>
      <c r="B7" s="502"/>
      <c r="C7" s="502"/>
      <c r="D7" s="502"/>
      <c r="E7" s="502"/>
      <c r="F7" s="502"/>
      <c r="G7" s="502"/>
      <c r="H7" s="502"/>
      <c r="I7" s="576"/>
      <c r="J7" s="576"/>
      <c r="K7" s="576"/>
      <c r="L7" s="576"/>
      <c r="M7" s="576"/>
      <c r="N7" s="576"/>
      <c r="O7" s="576"/>
      <c r="P7" s="576"/>
      <c r="Q7" s="576"/>
      <c r="R7" s="576"/>
    </row>
    <row r="8" spans="1:19" ht="13.2" customHeight="1">
      <c r="A8" s="502"/>
      <c r="B8" s="502"/>
      <c r="C8" s="502"/>
      <c r="D8" s="502"/>
      <c r="E8" s="502"/>
      <c r="F8" s="502"/>
      <c r="G8" s="502"/>
      <c r="H8" s="502"/>
      <c r="I8" s="576"/>
      <c r="J8" s="576"/>
      <c r="K8" s="576"/>
      <c r="L8" s="576"/>
      <c r="M8" s="576"/>
      <c r="N8" s="576"/>
      <c r="O8" s="576"/>
      <c r="P8" s="576"/>
      <c r="Q8" s="576"/>
      <c r="R8" s="576"/>
    </row>
    <row r="9" spans="1:19" ht="13.2" customHeight="1">
      <c r="A9" s="502"/>
      <c r="B9" s="502"/>
      <c r="C9" s="502"/>
      <c r="D9" s="502"/>
      <c r="E9" s="502"/>
      <c r="F9" s="502"/>
      <c r="G9" s="502"/>
      <c r="H9" s="502"/>
      <c r="I9" s="576"/>
      <c r="J9" s="576"/>
      <c r="K9" s="576"/>
      <c r="L9" s="576"/>
      <c r="M9" s="576"/>
      <c r="N9" s="576"/>
      <c r="O9" s="576"/>
      <c r="P9" s="576"/>
      <c r="Q9" s="576"/>
      <c r="R9" s="576"/>
    </row>
    <row r="10" spans="1:19">
      <c r="A10" s="502"/>
      <c r="B10" s="502"/>
      <c r="C10" s="502"/>
      <c r="D10" s="502"/>
      <c r="E10" s="502"/>
      <c r="F10" s="502"/>
      <c r="G10" s="502"/>
      <c r="H10" s="502"/>
      <c r="I10" s="502"/>
      <c r="J10" s="502"/>
      <c r="K10" s="502"/>
      <c r="L10" s="502"/>
      <c r="M10" s="502"/>
      <c r="N10" s="502"/>
      <c r="O10" s="502"/>
      <c r="P10" s="502"/>
      <c r="Q10" s="502"/>
      <c r="R10" s="502"/>
    </row>
    <row r="11" spans="1:19" ht="21" customHeight="1">
      <c r="A11" s="502"/>
      <c r="B11" s="502"/>
      <c r="C11" s="502"/>
      <c r="D11" s="502"/>
      <c r="E11" s="502"/>
      <c r="F11" s="502"/>
      <c r="G11" s="502"/>
      <c r="H11" s="502"/>
      <c r="I11" s="502"/>
      <c r="J11" s="502"/>
      <c r="K11" s="502"/>
      <c r="L11" s="502"/>
      <c r="M11" s="502"/>
      <c r="N11" s="502"/>
      <c r="O11" s="502"/>
      <c r="P11" s="502"/>
      <c r="Q11" s="502"/>
      <c r="R11" s="502"/>
    </row>
    <row r="12" spans="1:19" ht="13.2" customHeight="1">
      <c r="A12" s="502"/>
      <c r="B12" s="502"/>
      <c r="C12" s="502"/>
      <c r="D12" s="502"/>
      <c r="E12" s="502"/>
      <c r="F12" s="502"/>
      <c r="G12" s="502"/>
      <c r="H12" s="502"/>
      <c r="I12" s="502"/>
      <c r="J12" s="502"/>
      <c r="K12" s="502"/>
      <c r="L12" s="502"/>
      <c r="M12" s="502"/>
      <c r="N12" s="502"/>
      <c r="O12" s="502"/>
      <c r="P12" s="502"/>
      <c r="Q12" s="502"/>
      <c r="R12" s="502"/>
    </row>
    <row r="13" spans="1:19" ht="13.2" customHeight="1">
      <c r="A13" s="502"/>
      <c r="B13" s="502"/>
      <c r="C13" s="502"/>
      <c r="D13" s="502"/>
      <c r="E13" s="502"/>
      <c r="F13" s="502"/>
      <c r="G13" s="502"/>
      <c r="H13" s="502"/>
      <c r="I13" s="502"/>
      <c r="J13" s="502"/>
      <c r="K13" s="502"/>
      <c r="L13" s="502"/>
      <c r="M13" s="502"/>
      <c r="N13" s="502"/>
      <c r="O13" s="502"/>
      <c r="P13" s="502"/>
      <c r="Q13" s="502"/>
      <c r="R13" s="502"/>
    </row>
    <row r="14" spans="1:19">
      <c r="A14" s="502"/>
      <c r="B14" s="502"/>
      <c r="C14" s="502"/>
      <c r="D14" s="502"/>
      <c r="E14" s="502"/>
      <c r="F14" s="502"/>
      <c r="G14" s="502"/>
      <c r="H14" s="502"/>
      <c r="I14" s="502"/>
      <c r="J14" s="502"/>
      <c r="K14" s="502"/>
      <c r="L14" s="502"/>
      <c r="M14" s="502"/>
      <c r="N14" s="502"/>
      <c r="O14" s="502"/>
      <c r="P14" s="502"/>
      <c r="Q14" s="502"/>
      <c r="R14" s="502"/>
    </row>
    <row r="15" spans="1:19">
      <c r="A15" s="502"/>
      <c r="B15" s="502"/>
      <c r="C15" s="502"/>
      <c r="D15" s="502"/>
      <c r="E15" s="502"/>
      <c r="F15" s="502"/>
      <c r="G15" s="502"/>
      <c r="H15" s="502"/>
      <c r="I15" s="502"/>
      <c r="J15" s="502"/>
      <c r="K15" s="502"/>
      <c r="L15" s="502"/>
      <c r="M15" s="502"/>
      <c r="N15" s="502"/>
      <c r="O15" s="502"/>
      <c r="P15" s="502"/>
      <c r="Q15" s="502"/>
      <c r="R15" s="502"/>
    </row>
    <row r="16" spans="1:19">
      <c r="A16" s="502"/>
      <c r="B16" s="502"/>
      <c r="C16" s="502"/>
      <c r="D16" s="502"/>
      <c r="E16" s="502"/>
      <c r="F16" s="502"/>
      <c r="G16" s="502"/>
      <c r="H16" s="502"/>
      <c r="I16" s="502"/>
      <c r="J16" s="502"/>
      <c r="K16" s="502"/>
      <c r="L16" s="502"/>
      <c r="M16" s="502"/>
      <c r="N16" s="502"/>
      <c r="O16" s="502"/>
      <c r="P16" s="502"/>
      <c r="Q16" s="502"/>
      <c r="R16" s="502"/>
    </row>
    <row r="17" spans="1:21">
      <c r="A17" s="502"/>
      <c r="B17" s="575"/>
      <c r="C17" s="575"/>
      <c r="D17" s="575"/>
      <c r="E17" s="575"/>
      <c r="F17" s="575"/>
      <c r="G17" s="575"/>
      <c r="H17" s="575"/>
      <c r="I17" s="502"/>
      <c r="J17" s="502"/>
      <c r="K17" s="502"/>
      <c r="L17" s="502"/>
      <c r="M17" s="502"/>
      <c r="N17" s="502"/>
      <c r="O17" s="502"/>
      <c r="P17" s="502"/>
      <c r="Q17" s="502"/>
      <c r="R17" s="502"/>
      <c r="U17" s="430"/>
    </row>
    <row r="18" spans="1:21">
      <c r="A18" s="502"/>
      <c r="B18" s="575"/>
      <c r="C18" s="575"/>
      <c r="D18" s="575"/>
      <c r="E18" s="575"/>
      <c r="F18" s="575"/>
      <c r="G18" s="575"/>
      <c r="H18" s="575"/>
      <c r="I18" s="502"/>
      <c r="J18" s="502"/>
      <c r="K18" s="502"/>
      <c r="L18" s="502"/>
      <c r="M18" s="502"/>
      <c r="N18" s="502"/>
      <c r="O18" s="502"/>
      <c r="P18" s="502"/>
      <c r="Q18" s="502"/>
      <c r="R18" s="502"/>
    </row>
    <row r="19" spans="1:21">
      <c r="A19" s="502"/>
      <c r="B19" s="575"/>
      <c r="C19" s="575"/>
      <c r="D19" s="575"/>
      <c r="E19" s="575"/>
      <c r="F19" s="575"/>
      <c r="G19" s="575"/>
      <c r="H19" s="575"/>
      <c r="I19" s="502"/>
      <c r="J19" s="502"/>
      <c r="K19" s="502"/>
      <c r="L19" s="502"/>
      <c r="M19" s="502"/>
      <c r="N19" s="502"/>
      <c r="O19" s="502"/>
      <c r="P19" s="502"/>
      <c r="Q19" s="502"/>
      <c r="R19" s="502"/>
    </row>
    <row r="20" spans="1:21">
      <c r="A20" s="502"/>
      <c r="B20" s="575"/>
      <c r="C20" s="575"/>
      <c r="D20" s="575"/>
      <c r="E20" s="575"/>
      <c r="F20" s="575"/>
      <c r="G20" s="575"/>
      <c r="H20" s="575"/>
      <c r="I20" s="502"/>
      <c r="J20" s="502"/>
      <c r="K20" s="502"/>
      <c r="L20" s="502"/>
      <c r="M20" s="502"/>
      <c r="N20" s="502"/>
      <c r="O20" s="502"/>
      <c r="P20" s="502"/>
      <c r="Q20" s="502"/>
      <c r="R20" s="502"/>
    </row>
    <row r="21" spans="1:21">
      <c r="A21" s="502"/>
      <c r="B21" s="575"/>
      <c r="C21" s="575"/>
      <c r="D21" s="575"/>
      <c r="E21" s="575"/>
      <c r="F21" s="575"/>
      <c r="G21" s="575"/>
      <c r="H21" s="575"/>
      <c r="I21" s="502"/>
      <c r="J21" s="502"/>
      <c r="K21" s="502"/>
      <c r="L21" s="502"/>
      <c r="M21" s="502"/>
      <c r="N21" s="502"/>
      <c r="O21" s="502"/>
      <c r="P21" s="502"/>
      <c r="Q21" s="502"/>
      <c r="R21" s="502"/>
    </row>
    <row r="22" spans="1:21">
      <c r="A22" s="502"/>
      <c r="B22" s="575"/>
      <c r="C22" s="575"/>
      <c r="D22" s="575"/>
      <c r="E22" s="575"/>
      <c r="F22" s="575"/>
      <c r="G22" s="575"/>
      <c r="H22" s="575"/>
      <c r="I22" s="502"/>
      <c r="J22" s="502"/>
      <c r="K22" s="502"/>
      <c r="L22" s="502"/>
      <c r="M22" s="502"/>
      <c r="N22" s="502"/>
      <c r="O22" s="502"/>
      <c r="P22" s="502"/>
      <c r="Q22" s="502"/>
      <c r="R22" s="502"/>
    </row>
    <row r="23" spans="1:21">
      <c r="A23" s="502"/>
      <c r="B23" s="575"/>
      <c r="C23" s="575"/>
      <c r="D23" s="575"/>
      <c r="E23" s="575"/>
      <c r="F23" s="575"/>
      <c r="G23" s="575"/>
      <c r="H23" s="575"/>
      <c r="I23" s="502"/>
      <c r="J23" s="502"/>
      <c r="K23" s="502"/>
      <c r="L23" s="502"/>
      <c r="M23" s="502"/>
      <c r="N23" s="502"/>
      <c r="O23" s="502"/>
      <c r="P23" s="502"/>
      <c r="Q23" s="502"/>
      <c r="R23" s="502"/>
    </row>
    <row r="24" spans="1:21">
      <c r="A24" s="502"/>
      <c r="B24" s="575"/>
      <c r="C24" s="575"/>
      <c r="D24" s="575"/>
      <c r="E24" s="575"/>
      <c r="F24" s="575"/>
      <c r="G24" s="575"/>
      <c r="H24" s="575"/>
      <c r="I24" s="502"/>
      <c r="J24" s="502"/>
      <c r="K24" s="502"/>
      <c r="L24" s="502"/>
      <c r="M24" s="502"/>
      <c r="N24" s="502"/>
      <c r="O24" s="502"/>
      <c r="P24" s="502"/>
      <c r="Q24" s="502"/>
      <c r="R24" s="502"/>
    </row>
    <row r="25" spans="1:21">
      <c r="A25" s="502"/>
      <c r="B25" s="575"/>
      <c r="C25" s="575"/>
      <c r="D25" s="575"/>
      <c r="E25" s="575"/>
      <c r="F25" s="575"/>
      <c r="G25" s="575"/>
      <c r="H25" s="575"/>
      <c r="I25" s="502"/>
      <c r="J25" s="502"/>
      <c r="K25" s="502"/>
      <c r="L25" s="502"/>
      <c r="M25" s="502"/>
      <c r="N25" s="502"/>
      <c r="O25" s="502"/>
      <c r="P25" s="502"/>
      <c r="Q25" s="502"/>
      <c r="R25" s="502"/>
    </row>
    <row r="26" spans="1:21">
      <c r="A26" s="502"/>
      <c r="B26" s="575"/>
      <c r="C26" s="575"/>
      <c r="D26" s="575"/>
      <c r="E26" s="575"/>
      <c r="F26" s="575"/>
      <c r="G26" s="575"/>
      <c r="H26" s="575"/>
      <c r="I26" s="502"/>
      <c r="J26" s="502"/>
      <c r="K26" s="502"/>
      <c r="L26" s="502"/>
      <c r="M26" s="502"/>
      <c r="N26" s="502"/>
      <c r="O26" s="502"/>
      <c r="P26" s="502"/>
      <c r="Q26" s="502"/>
      <c r="R26" s="502"/>
    </row>
    <row r="27" spans="1:21">
      <c r="A27" s="502"/>
      <c r="B27" s="575"/>
      <c r="C27" s="575"/>
      <c r="D27" s="575"/>
      <c r="E27" s="575"/>
      <c r="F27" s="575"/>
      <c r="G27" s="575"/>
      <c r="H27" s="575"/>
      <c r="I27" s="502"/>
      <c r="J27" s="502"/>
      <c r="K27" s="502"/>
      <c r="L27" s="502"/>
      <c r="M27" s="502"/>
      <c r="N27" s="502"/>
      <c r="O27" s="502"/>
      <c r="P27" s="502"/>
      <c r="Q27" s="502"/>
      <c r="R27" s="502"/>
    </row>
    <row r="28" spans="1:21">
      <c r="A28" s="502"/>
      <c r="B28" s="502"/>
      <c r="C28" s="502"/>
      <c r="D28" s="502"/>
      <c r="E28" s="502"/>
      <c r="F28" s="502"/>
      <c r="G28" s="502"/>
      <c r="H28" s="502"/>
      <c r="I28" s="502"/>
      <c r="J28" s="502"/>
      <c r="K28" s="502"/>
      <c r="L28" s="502"/>
      <c r="M28" s="502"/>
      <c r="N28" s="502"/>
      <c r="O28" s="502"/>
      <c r="P28" s="502"/>
      <c r="Q28" s="502"/>
      <c r="R28" s="502"/>
    </row>
    <row r="29" spans="1:21" ht="16.2">
      <c r="A29" s="502"/>
      <c r="B29" s="505"/>
      <c r="C29" s="506"/>
      <c r="D29" s="505"/>
      <c r="E29" s="505"/>
      <c r="F29" s="505"/>
      <c r="G29" s="505"/>
      <c r="H29" s="505"/>
      <c r="I29" s="505"/>
      <c r="J29" s="502"/>
      <c r="K29" s="502"/>
      <c r="L29" s="502"/>
      <c r="M29" s="502"/>
      <c r="N29" s="502"/>
      <c r="O29" s="502"/>
      <c r="P29" s="502"/>
      <c r="Q29" s="502"/>
      <c r="R29" s="502"/>
    </row>
    <row r="30" spans="1:21">
      <c r="A30" s="502"/>
      <c r="B30" s="502"/>
      <c r="C30" s="502"/>
      <c r="D30" s="502"/>
      <c r="E30" s="502"/>
      <c r="F30" s="502"/>
      <c r="G30" s="502"/>
      <c r="H30" s="502"/>
      <c r="I30" s="502"/>
      <c r="J30" s="502"/>
      <c r="K30" s="502"/>
      <c r="L30" s="502"/>
      <c r="M30" s="502"/>
      <c r="N30" s="502"/>
      <c r="O30" s="502"/>
      <c r="P30" s="502"/>
      <c r="Q30" s="502"/>
      <c r="R30" s="502"/>
    </row>
    <row r="31" spans="1:21">
      <c r="A31" s="577"/>
      <c r="B31" s="578"/>
      <c r="C31" s="578"/>
      <c r="D31" s="578"/>
      <c r="E31" s="578"/>
      <c r="F31" s="578"/>
      <c r="G31" s="578"/>
      <c r="H31" s="578"/>
      <c r="I31" s="578"/>
      <c r="J31" s="578"/>
      <c r="K31" s="578"/>
      <c r="L31" s="578"/>
      <c r="M31" s="578"/>
      <c r="N31" s="578"/>
      <c r="O31" s="578"/>
      <c r="P31" s="578"/>
      <c r="Q31" s="578"/>
      <c r="R31" s="578"/>
    </row>
    <row r="32" spans="1:21">
      <c r="A32" s="578"/>
      <c r="B32" s="578"/>
      <c r="C32" s="578"/>
      <c r="D32" s="578"/>
      <c r="E32" s="578"/>
      <c r="F32" s="578"/>
      <c r="G32" s="578"/>
      <c r="H32" s="578"/>
      <c r="I32" s="578"/>
      <c r="J32" s="578"/>
      <c r="K32" s="578"/>
      <c r="L32" s="578"/>
      <c r="M32" s="578"/>
      <c r="N32" s="578"/>
      <c r="O32" s="578"/>
      <c r="P32" s="578"/>
      <c r="Q32" s="578"/>
      <c r="R32" s="578"/>
    </row>
    <row r="33" spans="1:18">
      <c r="A33" s="578"/>
      <c r="B33" s="578"/>
      <c r="C33" s="578"/>
      <c r="D33" s="578"/>
      <c r="E33" s="578"/>
      <c r="F33" s="578"/>
      <c r="G33" s="578"/>
      <c r="H33" s="578"/>
      <c r="I33" s="578"/>
      <c r="J33" s="578"/>
      <c r="K33" s="578"/>
      <c r="L33" s="578"/>
      <c r="M33" s="578"/>
      <c r="N33" s="578"/>
      <c r="O33" s="578"/>
      <c r="P33" s="578"/>
      <c r="Q33" s="578"/>
      <c r="R33" s="578"/>
    </row>
    <row r="34" spans="1:18">
      <c r="A34" s="578"/>
      <c r="B34" s="578"/>
      <c r="C34" s="578"/>
      <c r="D34" s="578"/>
      <c r="E34" s="578"/>
      <c r="F34" s="578"/>
      <c r="G34" s="578"/>
      <c r="H34" s="578"/>
      <c r="I34" s="578"/>
      <c r="J34" s="578"/>
      <c r="K34" s="578"/>
      <c r="L34" s="578"/>
      <c r="M34" s="578"/>
      <c r="N34" s="578"/>
      <c r="O34" s="578"/>
      <c r="P34" s="578"/>
      <c r="Q34" s="578"/>
      <c r="R34" s="578"/>
    </row>
    <row r="35" spans="1:18">
      <c r="A35" s="578"/>
      <c r="B35" s="578"/>
      <c r="C35" s="578"/>
      <c r="D35" s="578"/>
      <c r="E35" s="578"/>
      <c r="F35" s="578"/>
      <c r="G35" s="578"/>
      <c r="H35" s="578"/>
      <c r="I35" s="578"/>
      <c r="J35" s="578"/>
      <c r="K35" s="578"/>
      <c r="L35" s="578"/>
      <c r="M35" s="578"/>
      <c r="N35" s="578"/>
      <c r="O35" s="578"/>
      <c r="P35" s="578"/>
      <c r="Q35" s="578"/>
      <c r="R35" s="578"/>
    </row>
    <row r="36" spans="1:18">
      <c r="A36" s="578"/>
      <c r="B36" s="578"/>
      <c r="C36" s="578"/>
      <c r="D36" s="578"/>
      <c r="E36" s="578"/>
      <c r="F36" s="578"/>
      <c r="G36" s="578"/>
      <c r="H36" s="578"/>
      <c r="I36" s="578"/>
      <c r="J36" s="578"/>
      <c r="K36" s="578"/>
      <c r="L36" s="578"/>
      <c r="M36" s="578"/>
      <c r="N36" s="578"/>
      <c r="O36" s="578"/>
      <c r="P36" s="578"/>
      <c r="Q36" s="578"/>
      <c r="R36" s="578"/>
    </row>
    <row r="37" spans="1:18">
      <c r="A37" s="578"/>
      <c r="B37" s="578"/>
      <c r="C37" s="578"/>
      <c r="D37" s="578"/>
      <c r="E37" s="578"/>
      <c r="F37" s="578"/>
      <c r="G37" s="578"/>
      <c r="H37" s="578"/>
      <c r="I37" s="578"/>
      <c r="J37" s="578"/>
      <c r="K37" s="578"/>
      <c r="L37" s="578"/>
      <c r="M37" s="578"/>
      <c r="N37" s="578"/>
      <c r="O37" s="578"/>
      <c r="P37" s="578"/>
      <c r="Q37" s="578"/>
      <c r="R37" s="578"/>
    </row>
    <row r="38" spans="1:18">
      <c r="A38" s="578"/>
      <c r="B38" s="578"/>
      <c r="C38" s="578"/>
      <c r="D38" s="578"/>
      <c r="E38" s="578"/>
      <c r="F38" s="578"/>
      <c r="G38" s="578"/>
      <c r="H38" s="578"/>
      <c r="I38" s="578"/>
      <c r="J38" s="578"/>
      <c r="K38" s="578"/>
      <c r="L38" s="578"/>
      <c r="M38" s="578"/>
      <c r="N38" s="578"/>
      <c r="O38" s="578"/>
      <c r="P38" s="578"/>
      <c r="Q38" s="578"/>
      <c r="R38" s="578"/>
    </row>
    <row r="39" spans="1:18">
      <c r="A39" s="578"/>
      <c r="B39" s="578"/>
      <c r="C39" s="578"/>
      <c r="D39" s="578"/>
      <c r="E39" s="578"/>
      <c r="F39" s="578"/>
      <c r="G39" s="578"/>
      <c r="H39" s="578"/>
      <c r="I39" s="578"/>
      <c r="J39" s="578"/>
      <c r="K39" s="578"/>
      <c r="L39" s="578"/>
      <c r="M39" s="578"/>
      <c r="N39" s="578"/>
      <c r="O39" s="578"/>
      <c r="P39" s="578"/>
      <c r="Q39" s="578"/>
      <c r="R39" s="578"/>
    </row>
    <row r="40" spans="1:18">
      <c r="A40" s="578"/>
      <c r="B40" s="578"/>
      <c r="C40" s="578"/>
      <c r="D40" s="578"/>
      <c r="E40" s="578"/>
      <c r="F40" s="578"/>
      <c r="G40" s="578"/>
      <c r="H40" s="578"/>
      <c r="I40" s="578"/>
      <c r="J40" s="578"/>
      <c r="K40" s="578"/>
      <c r="L40" s="578"/>
      <c r="M40" s="578"/>
      <c r="N40" s="578"/>
      <c r="O40" s="578"/>
      <c r="P40" s="578"/>
      <c r="Q40" s="578"/>
      <c r="R40" s="578"/>
    </row>
  </sheetData>
  <sheetProtection formatCells="0" formatColumns="0" formatRows="0" insertColumns="0" insertRows="0" insertHyperlinks="0" deleteColumns="0" deleteRows="0" sort="0" autoFilter="0" pivotTables="0"/>
  <mergeCells count="3">
    <mergeCell ref="B17:H27"/>
    <mergeCell ref="I4:R9"/>
    <mergeCell ref="A31:R40"/>
  </mergeCells>
  <phoneticPr fontId="106"/>
  <pageMargins left="0.7" right="0.7" top="0.75" bottom="0.75" header="0.3" footer="0.3"/>
  <pageSetup paperSize="9" scale="4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B418-7CA7-499C-A5DA-01D9C0736AA5}">
  <sheetPr>
    <tabColor theme="2" tint="-0.249977111117893"/>
    <pageSetUpPr fitToPage="1"/>
  </sheetPr>
  <dimension ref="A1:S84"/>
  <sheetViews>
    <sheetView tabSelected="1" zoomScaleNormal="100" zoomScaleSheetLayoutView="100" workbookViewId="0">
      <selection activeCell="N62" sqref="N62"/>
    </sheetView>
  </sheetViews>
  <sheetFormatPr defaultColWidth="9" defaultRowHeight="13.2"/>
  <cols>
    <col min="1" max="1" width="12.77734375" style="57" customWidth="1"/>
    <col min="2" max="2" width="5.109375" style="57" customWidth="1"/>
    <col min="3" max="3" width="3.77734375" style="57" customWidth="1"/>
    <col min="4" max="4" width="6.88671875" style="57" customWidth="1"/>
    <col min="5" max="5" width="13.109375" style="57" customWidth="1"/>
    <col min="6" max="6" width="13.109375" style="100" customWidth="1"/>
    <col min="7" max="7" width="11.33203125" style="57" customWidth="1"/>
    <col min="8" max="8" width="26.6640625" style="74" customWidth="1"/>
    <col min="9" max="9" width="13" style="65" customWidth="1"/>
    <col min="10" max="10" width="16.109375" style="65" customWidth="1"/>
    <col min="11" max="11" width="13.44140625" style="100" customWidth="1"/>
    <col min="12" max="12" width="20.44140625" style="100" customWidth="1"/>
    <col min="13" max="13" width="13.44140625" style="72" customWidth="1"/>
    <col min="14" max="14" width="22.44140625" style="57" customWidth="1"/>
    <col min="15" max="15" width="9" style="58"/>
    <col min="16" max="16384" width="9" style="57"/>
  </cols>
  <sheetData>
    <row r="1" spans="1:16" ht="26.25" customHeight="1" thickTop="1">
      <c r="A1" s="49" t="s">
        <v>279</v>
      </c>
      <c r="B1" s="50"/>
      <c r="C1" s="50"/>
      <c r="D1" s="51"/>
      <c r="E1" s="51"/>
      <c r="F1" s="52"/>
      <c r="G1" s="53"/>
      <c r="H1" s="54"/>
      <c r="I1" s="264" t="s">
        <v>38</v>
      </c>
      <c r="J1" s="74"/>
      <c r="K1" s="55"/>
      <c r="L1" s="265"/>
      <c r="M1" s="56"/>
    </row>
    <row r="2" spans="1:16" ht="17.399999999999999">
      <c r="A2" s="59"/>
      <c r="B2" s="266"/>
      <c r="C2" s="266"/>
      <c r="D2" s="266"/>
      <c r="E2" s="266"/>
      <c r="F2" s="266"/>
      <c r="G2" s="60"/>
      <c r="H2" s="61"/>
      <c r="I2" s="267" t="s">
        <v>39</v>
      </c>
      <c r="J2" s="62"/>
      <c r="K2" s="268" t="s">
        <v>21</v>
      </c>
      <c r="L2" s="63"/>
      <c r="M2" s="56"/>
      <c r="N2" s="224"/>
      <c r="P2" s="157"/>
    </row>
    <row r="3" spans="1:16" ht="17.399999999999999">
      <c r="A3" s="269" t="s">
        <v>29</v>
      </c>
      <c r="B3" s="270"/>
      <c r="D3" s="271"/>
      <c r="E3" s="271"/>
      <c r="F3" s="271"/>
      <c r="G3" s="64"/>
      <c r="H3"/>
      <c r="J3" s="272"/>
      <c r="L3" s="55"/>
      <c r="M3" s="66"/>
    </row>
    <row r="4" spans="1:16" ht="17.399999999999999">
      <c r="A4" s="67"/>
      <c r="B4" s="270"/>
      <c r="C4" s="100"/>
      <c r="D4" s="271"/>
      <c r="E4" s="271"/>
      <c r="F4" s="273"/>
      <c r="G4" s="68"/>
      <c r="H4" s="69"/>
      <c r="I4" s="69"/>
      <c r="J4" s="74"/>
      <c r="L4" s="55"/>
      <c r="M4" s="66"/>
      <c r="N4" s="342"/>
    </row>
    <row r="5" spans="1:16">
      <c r="A5" s="274"/>
      <c r="D5" s="271"/>
      <c r="E5" s="70"/>
      <c r="F5" s="275"/>
      <c r="G5" s="71"/>
      <c r="H5"/>
      <c r="I5" s="276"/>
      <c r="J5" s="74"/>
      <c r="M5" s="66"/>
    </row>
    <row r="6" spans="1:16" ht="17.399999999999999">
      <c r="A6" s="274"/>
      <c r="D6" s="271"/>
      <c r="E6" s="275"/>
      <c r="F6" s="275"/>
      <c r="G6" s="71"/>
      <c r="H6" s="61"/>
      <c r="I6" s="277"/>
      <c r="J6" s="74"/>
      <c r="M6" s="66"/>
    </row>
    <row r="7" spans="1:16">
      <c r="A7" s="274"/>
      <c r="D7" s="271"/>
      <c r="E7" s="275"/>
      <c r="F7" s="275"/>
      <c r="G7" s="71"/>
      <c r="H7" s="278"/>
      <c r="I7" s="276"/>
      <c r="J7" s="74"/>
      <c r="M7" s="66"/>
    </row>
    <row r="8" spans="1:16">
      <c r="A8" s="274"/>
      <c r="D8" s="271"/>
      <c r="E8" s="275"/>
      <c r="F8" s="275"/>
      <c r="G8" s="71"/>
      <c r="H8" s="62"/>
      <c r="I8" s="42"/>
      <c r="J8" s="42"/>
      <c r="K8" s="42"/>
    </row>
    <row r="9" spans="1:16">
      <c r="A9" s="274"/>
      <c r="D9" s="271"/>
      <c r="E9" s="275"/>
      <c r="F9" s="275"/>
      <c r="G9" s="71"/>
      <c r="H9" s="42"/>
      <c r="I9" s="42"/>
      <c r="J9" s="42"/>
      <c r="K9" s="42"/>
      <c r="N9" s="73"/>
    </row>
    <row r="10" spans="1:16">
      <c r="A10" s="274"/>
      <c r="D10" s="271"/>
      <c r="E10" s="275"/>
      <c r="F10" s="275"/>
      <c r="G10" s="71"/>
      <c r="H10" s="42"/>
      <c r="I10" s="42"/>
      <c r="J10" s="42"/>
      <c r="K10" s="42"/>
      <c r="N10" s="73" t="s">
        <v>40</v>
      </c>
    </row>
    <row r="11" spans="1:16">
      <c r="A11" s="274"/>
      <c r="D11" s="271"/>
      <c r="E11" s="275"/>
      <c r="F11" s="275"/>
      <c r="G11" s="71"/>
      <c r="H11" s="42"/>
      <c r="I11" s="42"/>
      <c r="J11" s="42"/>
      <c r="K11" s="42"/>
    </row>
    <row r="12" spans="1:16">
      <c r="A12" s="274"/>
      <c r="D12" s="271"/>
      <c r="E12" s="275"/>
      <c r="F12" s="275"/>
      <c r="G12" s="71"/>
      <c r="H12" s="42"/>
      <c r="I12" s="42"/>
      <c r="J12" s="42"/>
      <c r="K12" s="42"/>
      <c r="N12" s="73" t="s">
        <v>41</v>
      </c>
      <c r="O12" s="389"/>
    </row>
    <row r="13" spans="1:16">
      <c r="A13" s="274"/>
      <c r="D13" s="271"/>
      <c r="E13" s="275"/>
      <c r="F13" s="275"/>
      <c r="G13" s="71"/>
      <c r="H13" s="42"/>
      <c r="I13" s="42"/>
      <c r="J13" s="42"/>
      <c r="K13" s="42"/>
    </row>
    <row r="14" spans="1:16">
      <c r="A14" s="274"/>
      <c r="D14" s="271"/>
      <c r="E14" s="275"/>
      <c r="F14" s="275"/>
      <c r="G14" s="71"/>
      <c r="H14" s="42"/>
      <c r="I14" s="42"/>
      <c r="J14" s="42"/>
      <c r="K14" s="42"/>
      <c r="N14" s="501" t="s">
        <v>42</v>
      </c>
    </row>
    <row r="15" spans="1:16">
      <c r="A15" s="274"/>
      <c r="D15" s="271"/>
      <c r="E15" s="271" t="s">
        <v>21</v>
      </c>
      <c r="F15" s="273"/>
      <c r="G15" s="64"/>
      <c r="H15" s="278"/>
      <c r="I15" s="276"/>
      <c r="J15" s="62"/>
    </row>
    <row r="16" spans="1:16">
      <c r="A16" s="274"/>
      <c r="D16" s="271"/>
      <c r="E16" s="271"/>
      <c r="F16" s="273"/>
      <c r="G16" s="64"/>
      <c r="I16" s="276"/>
      <c r="J16" s="74"/>
      <c r="N16" s="344" t="s">
        <v>266</v>
      </c>
    </row>
    <row r="17" spans="1:19" ht="20.25" customHeight="1" thickBot="1">
      <c r="A17" s="585" t="s">
        <v>405</v>
      </c>
      <c r="B17" s="586"/>
      <c r="C17" s="586"/>
      <c r="D17" s="280"/>
      <c r="E17" s="281"/>
      <c r="F17" s="586" t="s">
        <v>406</v>
      </c>
      <c r="G17" s="587"/>
      <c r="H17" s="278"/>
      <c r="I17" s="276"/>
      <c r="J17" s="62"/>
      <c r="L17" s="63"/>
      <c r="M17" s="66"/>
      <c r="N17" s="279" t="s">
        <v>135</v>
      </c>
    </row>
    <row r="18" spans="1:19" ht="39" customHeight="1" thickTop="1">
      <c r="A18" s="588" t="s">
        <v>43</v>
      </c>
      <c r="B18" s="589"/>
      <c r="C18" s="590"/>
      <c r="D18" s="282" t="s">
        <v>44</v>
      </c>
      <c r="E18" s="283"/>
      <c r="F18" s="591" t="s">
        <v>45</v>
      </c>
      <c r="G18" s="592"/>
      <c r="I18" s="276"/>
      <c r="J18" s="74"/>
      <c r="M18" s="66"/>
      <c r="Q18" s="57" t="s">
        <v>29</v>
      </c>
      <c r="S18" s="57" t="s">
        <v>21</v>
      </c>
    </row>
    <row r="19" spans="1:19" ht="30" customHeight="1">
      <c r="A19" s="593" t="s">
        <v>278</v>
      </c>
      <c r="B19" s="593"/>
      <c r="C19" s="593"/>
      <c r="D19" s="593"/>
      <c r="E19" s="593"/>
      <c r="F19" s="593"/>
      <c r="G19" s="593"/>
      <c r="H19" s="284"/>
      <c r="I19" s="75" t="s">
        <v>46</v>
      </c>
      <c r="J19" s="75"/>
      <c r="K19" s="75"/>
      <c r="L19" s="63"/>
      <c r="M19" s="66"/>
    </row>
    <row r="20" spans="1:19" ht="17.399999999999999">
      <c r="E20" s="285" t="s">
        <v>47</v>
      </c>
      <c r="F20" s="286" t="s">
        <v>48</v>
      </c>
      <c r="H20" s="392" t="s">
        <v>213</v>
      </c>
      <c r="I20" s="276"/>
      <c r="J20" s="74" t="s">
        <v>21</v>
      </c>
      <c r="K20" s="287" t="s">
        <v>21</v>
      </c>
      <c r="M20" s="66"/>
    </row>
    <row r="21" spans="1:19" ht="16.8" thickBot="1">
      <c r="A21" s="288"/>
      <c r="B21" s="594">
        <v>44969</v>
      </c>
      <c r="C21" s="595"/>
      <c r="D21" s="289" t="s">
        <v>49</v>
      </c>
      <c r="E21" s="596" t="s">
        <v>50</v>
      </c>
      <c r="F21" s="597"/>
      <c r="G21" s="65" t="s">
        <v>51</v>
      </c>
      <c r="H21" s="598" t="s">
        <v>287</v>
      </c>
      <c r="I21" s="599"/>
      <c r="J21" s="599"/>
      <c r="K21" s="599"/>
      <c r="L21" s="599"/>
      <c r="M21" s="76" t="s">
        <v>213</v>
      </c>
      <c r="N21" s="77"/>
    </row>
    <row r="22" spans="1:19" ht="36" customHeight="1" thickTop="1" thickBot="1">
      <c r="A22" s="290" t="s">
        <v>52</v>
      </c>
      <c r="B22" s="600" t="s">
        <v>53</v>
      </c>
      <c r="C22" s="601"/>
      <c r="D22" s="602"/>
      <c r="E22" s="78" t="s">
        <v>288</v>
      </c>
      <c r="F22" s="78" t="s">
        <v>289</v>
      </c>
      <c r="G22" s="291" t="s">
        <v>54</v>
      </c>
      <c r="H22" s="603" t="s">
        <v>55</v>
      </c>
      <c r="I22" s="604"/>
      <c r="J22" s="604"/>
      <c r="K22" s="604"/>
      <c r="L22" s="605"/>
      <c r="M22" s="292" t="s">
        <v>56</v>
      </c>
      <c r="N22" s="293" t="s">
        <v>57</v>
      </c>
      <c r="R22" s="57" t="s">
        <v>29</v>
      </c>
    </row>
    <row r="23" spans="1:19" ht="71.400000000000006" customHeight="1" thickBot="1">
      <c r="A23" s="294" t="s">
        <v>58</v>
      </c>
      <c r="B23" s="579" t="str">
        <f t="shared" ref="B23" si="0">IF(G23&gt;5,"☆☆☆☆",IF(AND(G23&gt;=2.39,G23&lt;5),"☆☆☆",IF(AND(G23&gt;=1.39,G23&lt;2.4),"☆☆",IF(AND(G23&gt;0,G23&lt;1.4),"☆",IF(AND(G23&gt;=-1.39,G23&lt;0),"★",IF(AND(G23&gt;=-2.39,G23&lt;-1.4),"★★",IF(AND(G23&gt;=-3.39,G23&lt;-2.4),"★★★")))))))</f>
        <v>★</v>
      </c>
      <c r="C23" s="580"/>
      <c r="D23" s="581"/>
      <c r="E23" s="159">
        <v>3.09</v>
      </c>
      <c r="F23" s="376">
        <v>2.6</v>
      </c>
      <c r="G23" s="403">
        <f t="shared" ref="G23:G70" si="1">+F23-E23</f>
        <v>-0.48999999999999977</v>
      </c>
      <c r="H23" s="800" t="s">
        <v>384</v>
      </c>
      <c r="I23" s="800"/>
      <c r="J23" s="800"/>
      <c r="K23" s="800"/>
      <c r="L23" s="801"/>
      <c r="M23" s="802" t="s">
        <v>385</v>
      </c>
      <c r="N23" s="803">
        <v>44967</v>
      </c>
      <c r="O23" s="358" t="s">
        <v>227</v>
      </c>
    </row>
    <row r="24" spans="1:19" ht="66" customHeight="1" thickBot="1">
      <c r="A24" s="295" t="s">
        <v>59</v>
      </c>
      <c r="B24" s="579" t="str">
        <f t="shared" ref="B24:B70" si="2">IF(G24&gt;5,"☆☆☆☆",IF(AND(G24&gt;=2.39,G24&lt;5),"☆☆☆",IF(AND(G24&gt;=1.39,G24&lt;2.4),"☆☆",IF(AND(G24&gt;0,G24&lt;1.4),"☆",IF(AND(G24&gt;=-1.39,G24&lt;0),"★",IF(AND(G24&gt;=-2.39,G24&lt;-1.4),"★★",IF(AND(G24&gt;=-3.39,G24&lt;-2.4),"★★★")))))))</f>
        <v>☆☆</v>
      </c>
      <c r="C24" s="580"/>
      <c r="D24" s="581"/>
      <c r="E24" s="441">
        <v>7.05</v>
      </c>
      <c r="F24" s="441">
        <v>9.3800000000000008</v>
      </c>
      <c r="G24" s="403">
        <f t="shared" si="1"/>
        <v>2.330000000000001</v>
      </c>
      <c r="H24" s="606"/>
      <c r="I24" s="607"/>
      <c r="J24" s="607"/>
      <c r="K24" s="607"/>
      <c r="L24" s="608"/>
      <c r="M24" s="215"/>
      <c r="N24" s="216"/>
      <c r="O24" s="358" t="s">
        <v>59</v>
      </c>
      <c r="Q24" s="57" t="s">
        <v>29</v>
      </c>
    </row>
    <row r="25" spans="1:19" ht="81" customHeight="1" thickBot="1">
      <c r="A25" s="364" t="s">
        <v>60</v>
      </c>
      <c r="B25" s="579" t="str">
        <f t="shared" si="2"/>
        <v>☆☆</v>
      </c>
      <c r="C25" s="580"/>
      <c r="D25" s="581"/>
      <c r="E25" s="441">
        <v>8.15</v>
      </c>
      <c r="F25" s="441">
        <v>9.93</v>
      </c>
      <c r="G25" s="403">
        <f t="shared" si="1"/>
        <v>1.7799999999999994</v>
      </c>
      <c r="H25" s="804" t="s">
        <v>392</v>
      </c>
      <c r="I25" s="800"/>
      <c r="J25" s="800"/>
      <c r="K25" s="800"/>
      <c r="L25" s="801"/>
      <c r="M25" s="802" t="s">
        <v>393</v>
      </c>
      <c r="N25" s="799">
        <v>44966</v>
      </c>
      <c r="O25" s="358" t="s">
        <v>60</v>
      </c>
    </row>
    <row r="26" spans="1:19" ht="83.25" customHeight="1" thickBot="1">
      <c r="A26" s="364" t="s">
        <v>61</v>
      </c>
      <c r="B26" s="579" t="str">
        <f t="shared" si="2"/>
        <v>☆☆</v>
      </c>
      <c r="C26" s="580"/>
      <c r="D26" s="581"/>
      <c r="E26" s="441">
        <v>8.16</v>
      </c>
      <c r="F26" s="441">
        <v>10.07</v>
      </c>
      <c r="G26" s="403">
        <f t="shared" si="1"/>
        <v>1.9100000000000001</v>
      </c>
      <c r="H26" s="582"/>
      <c r="I26" s="583"/>
      <c r="J26" s="583"/>
      <c r="K26" s="583"/>
      <c r="L26" s="584"/>
      <c r="M26" s="215"/>
      <c r="N26" s="216"/>
      <c r="O26" s="358" t="s">
        <v>61</v>
      </c>
    </row>
    <row r="27" spans="1:19" ht="78.599999999999994" customHeight="1" thickBot="1">
      <c r="A27" s="364" t="s">
        <v>62</v>
      </c>
      <c r="B27" s="579" t="str">
        <f t="shared" si="2"/>
        <v>☆☆</v>
      </c>
      <c r="C27" s="580"/>
      <c r="D27" s="581"/>
      <c r="E27" s="159">
        <v>4.7300000000000004</v>
      </c>
      <c r="F27" s="441">
        <v>6.39</v>
      </c>
      <c r="G27" s="403">
        <f t="shared" si="1"/>
        <v>1.6599999999999993</v>
      </c>
      <c r="H27" s="582"/>
      <c r="I27" s="583"/>
      <c r="J27" s="583"/>
      <c r="K27" s="583"/>
      <c r="L27" s="584"/>
      <c r="M27" s="215"/>
      <c r="N27" s="216"/>
      <c r="O27" s="358" t="s">
        <v>62</v>
      </c>
    </row>
    <row r="28" spans="1:19" ht="87" customHeight="1" thickBot="1">
      <c r="A28" s="364" t="s">
        <v>63</v>
      </c>
      <c r="B28" s="579" t="str">
        <f t="shared" si="2"/>
        <v>☆☆☆</v>
      </c>
      <c r="C28" s="580"/>
      <c r="D28" s="581"/>
      <c r="E28" s="441">
        <v>8.07</v>
      </c>
      <c r="F28" s="441">
        <v>11.76</v>
      </c>
      <c r="G28" s="403">
        <f t="shared" si="1"/>
        <v>3.6899999999999995</v>
      </c>
      <c r="H28" s="582"/>
      <c r="I28" s="583"/>
      <c r="J28" s="583"/>
      <c r="K28" s="583"/>
      <c r="L28" s="584"/>
      <c r="M28" s="215"/>
      <c r="N28" s="216"/>
      <c r="O28" s="358" t="s">
        <v>63</v>
      </c>
    </row>
    <row r="29" spans="1:19" ht="71.25" customHeight="1" thickBot="1">
      <c r="A29" s="364" t="s">
        <v>64</v>
      </c>
      <c r="B29" s="579" t="str">
        <f t="shared" si="2"/>
        <v>☆</v>
      </c>
      <c r="C29" s="580"/>
      <c r="D29" s="581"/>
      <c r="E29" s="441">
        <v>7.2</v>
      </c>
      <c r="F29" s="441">
        <v>7.62</v>
      </c>
      <c r="G29" s="403">
        <f t="shared" si="1"/>
        <v>0.41999999999999993</v>
      </c>
      <c r="H29" s="582" t="s">
        <v>281</v>
      </c>
      <c r="I29" s="583"/>
      <c r="J29" s="583"/>
      <c r="K29" s="583"/>
      <c r="L29" s="584"/>
      <c r="M29" s="215" t="s">
        <v>273</v>
      </c>
      <c r="N29" s="216">
        <v>44960</v>
      </c>
      <c r="O29" s="358" t="s">
        <v>64</v>
      </c>
    </row>
    <row r="30" spans="1:19" ht="73.5" customHeight="1" thickBot="1">
      <c r="A30" s="364" t="s">
        <v>65</v>
      </c>
      <c r="B30" s="579" t="str">
        <f t="shared" si="2"/>
        <v>☆</v>
      </c>
      <c r="C30" s="580"/>
      <c r="D30" s="581"/>
      <c r="E30" s="159">
        <v>5.33</v>
      </c>
      <c r="F30" s="441">
        <v>6.11</v>
      </c>
      <c r="G30" s="403">
        <f t="shared" si="1"/>
        <v>0.78000000000000025</v>
      </c>
      <c r="H30" s="582" t="s">
        <v>284</v>
      </c>
      <c r="I30" s="583"/>
      <c r="J30" s="583"/>
      <c r="K30" s="583"/>
      <c r="L30" s="584"/>
      <c r="M30" s="215" t="s">
        <v>276</v>
      </c>
      <c r="N30" s="216">
        <v>44958</v>
      </c>
      <c r="O30" s="358" t="s">
        <v>65</v>
      </c>
    </row>
    <row r="31" spans="1:19" ht="75.75" customHeight="1" thickBot="1">
      <c r="A31" s="364" t="s">
        <v>66</v>
      </c>
      <c r="B31" s="579" t="str">
        <f t="shared" si="2"/>
        <v>☆</v>
      </c>
      <c r="C31" s="580"/>
      <c r="D31" s="581"/>
      <c r="E31" s="441">
        <v>8.17</v>
      </c>
      <c r="F31" s="441">
        <v>8.2899999999999991</v>
      </c>
      <c r="G31" s="403">
        <f t="shared" si="1"/>
        <v>0.11999999999999922</v>
      </c>
      <c r="H31" s="804" t="s">
        <v>394</v>
      </c>
      <c r="I31" s="800"/>
      <c r="J31" s="800"/>
      <c r="K31" s="800"/>
      <c r="L31" s="801"/>
      <c r="M31" s="798" t="s">
        <v>273</v>
      </c>
      <c r="N31" s="799">
        <v>44965</v>
      </c>
      <c r="O31" s="358" t="s">
        <v>66</v>
      </c>
    </row>
    <row r="32" spans="1:19" ht="90" customHeight="1" thickBot="1">
      <c r="A32" s="365" t="s">
        <v>67</v>
      </c>
      <c r="B32" s="579" t="str">
        <f t="shared" si="2"/>
        <v>★</v>
      </c>
      <c r="C32" s="580"/>
      <c r="D32" s="581"/>
      <c r="E32" s="441">
        <v>8.92</v>
      </c>
      <c r="F32" s="441">
        <v>8.91</v>
      </c>
      <c r="G32" s="403">
        <f t="shared" si="1"/>
        <v>-9.9999999999997868E-3</v>
      </c>
      <c r="H32" s="804" t="s">
        <v>404</v>
      </c>
      <c r="I32" s="800"/>
      <c r="J32" s="800"/>
      <c r="K32" s="800"/>
      <c r="L32" s="801"/>
      <c r="M32" s="798" t="s">
        <v>403</v>
      </c>
      <c r="N32" s="799">
        <v>44964</v>
      </c>
      <c r="O32" s="358" t="s">
        <v>67</v>
      </c>
    </row>
    <row r="33" spans="1:16" ht="94.95" customHeight="1" thickBot="1">
      <c r="A33" s="366" t="s">
        <v>68</v>
      </c>
      <c r="B33" s="579" t="str">
        <f t="shared" si="2"/>
        <v>★</v>
      </c>
      <c r="C33" s="580"/>
      <c r="D33" s="581"/>
      <c r="E33" s="441">
        <v>9.48</v>
      </c>
      <c r="F33" s="441">
        <v>8.61</v>
      </c>
      <c r="G33" s="403">
        <f t="shared" si="1"/>
        <v>-0.87000000000000099</v>
      </c>
      <c r="H33" s="804" t="s">
        <v>388</v>
      </c>
      <c r="I33" s="800"/>
      <c r="J33" s="800"/>
      <c r="K33" s="800"/>
      <c r="L33" s="801"/>
      <c r="M33" s="798" t="s">
        <v>389</v>
      </c>
      <c r="N33" s="799">
        <v>44966</v>
      </c>
      <c r="O33" s="358" t="s">
        <v>68</v>
      </c>
    </row>
    <row r="34" spans="1:16" ht="81" customHeight="1" thickBot="1">
      <c r="A34" s="295" t="s">
        <v>69</v>
      </c>
      <c r="B34" s="579" t="str">
        <f t="shared" si="2"/>
        <v>★</v>
      </c>
      <c r="C34" s="580"/>
      <c r="D34" s="581"/>
      <c r="E34" s="441">
        <v>8.89</v>
      </c>
      <c r="F34" s="441">
        <v>8.67</v>
      </c>
      <c r="G34" s="403">
        <f t="shared" si="1"/>
        <v>-0.22000000000000064</v>
      </c>
      <c r="H34" s="582"/>
      <c r="I34" s="583"/>
      <c r="J34" s="583"/>
      <c r="K34" s="583"/>
      <c r="L34" s="584"/>
      <c r="M34" s="477"/>
      <c r="N34" s="478"/>
      <c r="O34" s="358" t="s">
        <v>69</v>
      </c>
    </row>
    <row r="35" spans="1:16" ht="94.5" customHeight="1" thickBot="1">
      <c r="A35" s="365" t="s">
        <v>70</v>
      </c>
      <c r="B35" s="579" t="str">
        <f t="shared" si="2"/>
        <v>★</v>
      </c>
      <c r="C35" s="580"/>
      <c r="D35" s="581"/>
      <c r="E35" s="441">
        <v>8.9499999999999993</v>
      </c>
      <c r="F35" s="441">
        <v>8.73</v>
      </c>
      <c r="G35" s="403">
        <f t="shared" si="1"/>
        <v>-0.21999999999999886</v>
      </c>
      <c r="H35" s="808" t="s">
        <v>395</v>
      </c>
      <c r="I35" s="809"/>
      <c r="J35" s="809"/>
      <c r="K35" s="809"/>
      <c r="L35" s="810"/>
      <c r="M35" s="811" t="s">
        <v>396</v>
      </c>
      <c r="N35" s="812">
        <v>44965</v>
      </c>
      <c r="O35" s="358" t="s">
        <v>70</v>
      </c>
    </row>
    <row r="36" spans="1:16" ht="92.4" customHeight="1" thickBot="1">
      <c r="A36" s="367" t="s">
        <v>71</v>
      </c>
      <c r="B36" s="579" t="str">
        <f t="shared" si="2"/>
        <v>☆</v>
      </c>
      <c r="C36" s="580"/>
      <c r="D36" s="581"/>
      <c r="E36" s="441">
        <v>8.57</v>
      </c>
      <c r="F36" s="441">
        <v>8.7100000000000009</v>
      </c>
      <c r="G36" s="403">
        <f t="shared" si="1"/>
        <v>0.14000000000000057</v>
      </c>
      <c r="H36" s="582"/>
      <c r="I36" s="583"/>
      <c r="J36" s="583"/>
      <c r="K36" s="583"/>
      <c r="L36" s="584"/>
      <c r="M36" s="479"/>
      <c r="N36" s="480"/>
      <c r="O36" s="358" t="s">
        <v>71</v>
      </c>
    </row>
    <row r="37" spans="1:16" ht="87.75" customHeight="1" thickBot="1">
      <c r="A37" s="364" t="s">
        <v>72</v>
      </c>
      <c r="B37" s="579" t="str">
        <f t="shared" si="2"/>
        <v>☆</v>
      </c>
      <c r="C37" s="580"/>
      <c r="D37" s="581"/>
      <c r="E37" s="441">
        <v>6.18</v>
      </c>
      <c r="F37" s="441">
        <v>6.38</v>
      </c>
      <c r="G37" s="403">
        <f t="shared" si="1"/>
        <v>0.20000000000000018</v>
      </c>
      <c r="H37" s="582"/>
      <c r="I37" s="583"/>
      <c r="J37" s="583"/>
      <c r="K37" s="583"/>
      <c r="L37" s="584"/>
      <c r="M37" s="215"/>
      <c r="N37" s="216"/>
      <c r="O37" s="358" t="s">
        <v>72</v>
      </c>
    </row>
    <row r="38" spans="1:16" ht="75.75" customHeight="1" thickBot="1">
      <c r="A38" s="364" t="s">
        <v>73</v>
      </c>
      <c r="B38" s="579" t="str">
        <f t="shared" si="2"/>
        <v>☆</v>
      </c>
      <c r="C38" s="580"/>
      <c r="D38" s="581"/>
      <c r="E38" s="441">
        <v>10.97</v>
      </c>
      <c r="F38" s="551">
        <v>12.28</v>
      </c>
      <c r="G38" s="403">
        <f t="shared" si="1"/>
        <v>1.3099999999999987</v>
      </c>
      <c r="H38" s="804" t="s">
        <v>386</v>
      </c>
      <c r="I38" s="800"/>
      <c r="J38" s="800"/>
      <c r="K38" s="800"/>
      <c r="L38" s="801"/>
      <c r="M38" s="798" t="s">
        <v>387</v>
      </c>
      <c r="N38" s="799">
        <v>44966</v>
      </c>
      <c r="O38" s="358" t="s">
        <v>73</v>
      </c>
    </row>
    <row r="39" spans="1:16" ht="70.2" customHeight="1" thickBot="1">
      <c r="A39" s="364" t="s">
        <v>74</v>
      </c>
      <c r="B39" s="579" t="str">
        <f t="shared" si="2"/>
        <v>★</v>
      </c>
      <c r="C39" s="580"/>
      <c r="D39" s="581"/>
      <c r="E39" s="441">
        <v>11.97</v>
      </c>
      <c r="F39" s="441">
        <v>11.72</v>
      </c>
      <c r="G39" s="403">
        <f t="shared" si="1"/>
        <v>-0.25</v>
      </c>
      <c r="H39" s="582"/>
      <c r="I39" s="583"/>
      <c r="J39" s="583"/>
      <c r="K39" s="583"/>
      <c r="L39" s="584"/>
      <c r="M39" s="479"/>
      <c r="N39" s="480"/>
      <c r="O39" s="358" t="s">
        <v>74</v>
      </c>
    </row>
    <row r="40" spans="1:16" ht="78.75" customHeight="1" thickBot="1">
      <c r="A40" s="364" t="s">
        <v>75</v>
      </c>
      <c r="B40" s="579" t="str">
        <f t="shared" si="2"/>
        <v>★</v>
      </c>
      <c r="C40" s="580"/>
      <c r="D40" s="581"/>
      <c r="E40" s="441">
        <v>6.61</v>
      </c>
      <c r="F40" s="441">
        <v>6.3</v>
      </c>
      <c r="G40" s="403">
        <f t="shared" si="1"/>
        <v>-0.3100000000000005</v>
      </c>
      <c r="H40" s="582"/>
      <c r="I40" s="583"/>
      <c r="J40" s="583"/>
      <c r="K40" s="583"/>
      <c r="L40" s="584"/>
      <c r="M40" s="215"/>
      <c r="N40" s="216"/>
      <c r="O40" s="358" t="s">
        <v>75</v>
      </c>
    </row>
    <row r="41" spans="1:16" ht="66" customHeight="1" thickBot="1">
      <c r="A41" s="364" t="s">
        <v>76</v>
      </c>
      <c r="B41" s="579" t="str">
        <f t="shared" si="2"/>
        <v>★</v>
      </c>
      <c r="C41" s="580"/>
      <c r="D41" s="581"/>
      <c r="E41" s="441">
        <v>10.71</v>
      </c>
      <c r="F41" s="441">
        <v>10.42</v>
      </c>
      <c r="G41" s="403">
        <f t="shared" si="1"/>
        <v>-0.29000000000000092</v>
      </c>
      <c r="H41" s="582" t="s">
        <v>286</v>
      </c>
      <c r="I41" s="583"/>
      <c r="J41" s="583"/>
      <c r="K41" s="583"/>
      <c r="L41" s="584"/>
      <c r="M41" s="215" t="s">
        <v>285</v>
      </c>
      <c r="N41" s="216">
        <v>44957</v>
      </c>
      <c r="O41" s="358" t="s">
        <v>76</v>
      </c>
    </row>
    <row r="42" spans="1:16" ht="77.25" customHeight="1" thickBot="1">
      <c r="A42" s="364" t="s">
        <v>77</v>
      </c>
      <c r="B42" s="579" t="str">
        <f t="shared" si="2"/>
        <v>★</v>
      </c>
      <c r="C42" s="580"/>
      <c r="D42" s="581"/>
      <c r="E42" s="441">
        <v>10.78</v>
      </c>
      <c r="F42" s="441">
        <v>9.81</v>
      </c>
      <c r="G42" s="403">
        <f t="shared" si="1"/>
        <v>-0.96999999999999886</v>
      </c>
      <c r="H42" s="582"/>
      <c r="I42" s="583"/>
      <c r="J42" s="583"/>
      <c r="K42" s="583"/>
      <c r="L42" s="584"/>
      <c r="M42" s="479"/>
      <c r="N42" s="216"/>
      <c r="O42" s="358" t="s">
        <v>77</v>
      </c>
      <c r="P42" s="57" t="s">
        <v>213</v>
      </c>
    </row>
    <row r="43" spans="1:16" ht="69.75" customHeight="1" thickBot="1">
      <c r="A43" s="364" t="s">
        <v>78</v>
      </c>
      <c r="B43" s="579" t="str">
        <f t="shared" si="2"/>
        <v>★</v>
      </c>
      <c r="C43" s="580"/>
      <c r="D43" s="581"/>
      <c r="E43" s="159">
        <v>4.1100000000000003</v>
      </c>
      <c r="F43" s="159">
        <v>3.75</v>
      </c>
      <c r="G43" s="403">
        <f t="shared" si="1"/>
        <v>-0.36000000000000032</v>
      </c>
      <c r="H43" s="582"/>
      <c r="I43" s="583"/>
      <c r="J43" s="583"/>
      <c r="K43" s="583"/>
      <c r="L43" s="584"/>
      <c r="M43" s="215"/>
      <c r="N43" s="216"/>
      <c r="O43" s="358" t="s">
        <v>78</v>
      </c>
    </row>
    <row r="44" spans="1:16" ht="77.25" customHeight="1" thickBot="1">
      <c r="A44" s="368" t="s">
        <v>79</v>
      </c>
      <c r="B44" s="579" t="str">
        <f t="shared" si="2"/>
        <v>☆☆</v>
      </c>
      <c r="C44" s="580"/>
      <c r="D44" s="581"/>
      <c r="E44" s="441">
        <v>7.36</v>
      </c>
      <c r="F44" s="441">
        <v>8.9600000000000009</v>
      </c>
      <c r="G44" s="403">
        <f t="shared" si="1"/>
        <v>1.6000000000000005</v>
      </c>
      <c r="H44" s="609"/>
      <c r="I44" s="610"/>
      <c r="J44" s="610"/>
      <c r="K44" s="610"/>
      <c r="L44" s="610"/>
      <c r="M44" s="215"/>
      <c r="N44" s="538"/>
      <c r="O44" s="358" t="s">
        <v>79</v>
      </c>
    </row>
    <row r="45" spans="1:16" ht="81.75" customHeight="1" thickBot="1">
      <c r="A45" s="364" t="s">
        <v>80</v>
      </c>
      <c r="B45" s="579" t="str">
        <f t="shared" si="2"/>
        <v>☆</v>
      </c>
      <c r="C45" s="580"/>
      <c r="D45" s="581"/>
      <c r="E45" s="159">
        <v>5.79</v>
      </c>
      <c r="F45" s="441">
        <v>6.52</v>
      </c>
      <c r="G45" s="403">
        <f t="shared" si="1"/>
        <v>0.72999999999999954</v>
      </c>
      <c r="H45" s="804" t="s">
        <v>397</v>
      </c>
      <c r="I45" s="800"/>
      <c r="J45" s="800"/>
      <c r="K45" s="800"/>
      <c r="L45" s="801"/>
      <c r="M45" s="798" t="s">
        <v>398</v>
      </c>
      <c r="N45" s="813">
        <v>44965</v>
      </c>
      <c r="O45" s="358" t="s">
        <v>80</v>
      </c>
    </row>
    <row r="46" spans="1:16" ht="72.75" customHeight="1" thickBot="1">
      <c r="A46" s="364" t="s">
        <v>81</v>
      </c>
      <c r="B46" s="579" t="str">
        <f t="shared" si="2"/>
        <v>☆</v>
      </c>
      <c r="C46" s="580"/>
      <c r="D46" s="581"/>
      <c r="E46" s="159">
        <v>5.2</v>
      </c>
      <c r="F46" s="441">
        <v>6.07</v>
      </c>
      <c r="G46" s="403">
        <f t="shared" si="1"/>
        <v>0.87000000000000011</v>
      </c>
      <c r="H46" s="582"/>
      <c r="I46" s="583"/>
      <c r="J46" s="583"/>
      <c r="K46" s="583"/>
      <c r="L46" s="584"/>
      <c r="M46" s="215"/>
      <c r="N46" s="216"/>
      <c r="O46" s="358" t="s">
        <v>81</v>
      </c>
    </row>
    <row r="47" spans="1:16" ht="91.2" customHeight="1" thickBot="1">
      <c r="A47" s="364" t="s">
        <v>82</v>
      </c>
      <c r="B47" s="579" t="str">
        <f t="shared" si="2"/>
        <v>☆</v>
      </c>
      <c r="C47" s="580"/>
      <c r="D47" s="581"/>
      <c r="E47" s="159">
        <v>5.56</v>
      </c>
      <c r="F47" s="441">
        <v>6</v>
      </c>
      <c r="G47" s="403">
        <f t="shared" si="1"/>
        <v>0.44000000000000039</v>
      </c>
      <c r="H47" s="582"/>
      <c r="I47" s="583"/>
      <c r="J47" s="583"/>
      <c r="K47" s="583"/>
      <c r="L47" s="584"/>
      <c r="M47" s="550"/>
      <c r="N47" s="216"/>
      <c r="O47" s="358" t="s">
        <v>82</v>
      </c>
    </row>
    <row r="48" spans="1:16" ht="78.75" customHeight="1" thickBot="1">
      <c r="A48" s="364" t="s">
        <v>83</v>
      </c>
      <c r="B48" s="579" t="str">
        <f t="shared" si="2"/>
        <v>★</v>
      </c>
      <c r="C48" s="580"/>
      <c r="D48" s="581"/>
      <c r="E48" s="159">
        <v>5.8</v>
      </c>
      <c r="F48" s="159">
        <v>5.59</v>
      </c>
      <c r="G48" s="403">
        <f t="shared" si="1"/>
        <v>-0.20999999999999996</v>
      </c>
      <c r="H48" s="611"/>
      <c r="I48" s="612"/>
      <c r="J48" s="612"/>
      <c r="K48" s="612"/>
      <c r="L48" s="613"/>
      <c r="M48" s="215"/>
      <c r="N48" s="216"/>
      <c r="O48" s="358" t="s">
        <v>83</v>
      </c>
    </row>
    <row r="49" spans="1:15" ht="74.25" customHeight="1" thickBot="1">
      <c r="A49" s="364" t="s">
        <v>84</v>
      </c>
      <c r="B49" s="579" t="str">
        <f t="shared" si="2"/>
        <v>☆</v>
      </c>
      <c r="C49" s="580"/>
      <c r="D49" s="581"/>
      <c r="E49" s="441">
        <v>6.66</v>
      </c>
      <c r="F49" s="441">
        <v>6.88</v>
      </c>
      <c r="G49" s="403">
        <f t="shared" si="1"/>
        <v>0.21999999999999975</v>
      </c>
      <c r="H49" s="582" t="s">
        <v>282</v>
      </c>
      <c r="I49" s="583"/>
      <c r="J49" s="583"/>
      <c r="K49" s="583"/>
      <c r="L49" s="584"/>
      <c r="M49" s="560" t="s">
        <v>283</v>
      </c>
      <c r="N49" s="216">
        <v>44961</v>
      </c>
      <c r="O49" s="358" t="s">
        <v>84</v>
      </c>
    </row>
    <row r="50" spans="1:15" ht="73.2" customHeight="1" thickBot="1">
      <c r="A50" s="364" t="s">
        <v>85</v>
      </c>
      <c r="B50" s="579" t="str">
        <f t="shared" si="2"/>
        <v>☆</v>
      </c>
      <c r="C50" s="580"/>
      <c r="D50" s="581"/>
      <c r="E50" s="441">
        <v>8.81</v>
      </c>
      <c r="F50" s="441">
        <v>9.7100000000000009</v>
      </c>
      <c r="G50" s="403">
        <f t="shared" si="1"/>
        <v>0.90000000000000036</v>
      </c>
      <c r="H50" s="611"/>
      <c r="I50" s="612"/>
      <c r="J50" s="612"/>
      <c r="K50" s="612"/>
      <c r="L50" s="613"/>
      <c r="M50" s="215"/>
      <c r="N50" s="216"/>
      <c r="O50" s="358" t="s">
        <v>85</v>
      </c>
    </row>
    <row r="51" spans="1:15" ht="73.5" customHeight="1" thickBot="1">
      <c r="A51" s="364" t="s">
        <v>86</v>
      </c>
      <c r="B51" s="579" t="str">
        <f t="shared" si="2"/>
        <v>☆</v>
      </c>
      <c r="C51" s="580"/>
      <c r="D51" s="581"/>
      <c r="E51" s="159">
        <v>4.97</v>
      </c>
      <c r="F51" s="441">
        <v>6.35</v>
      </c>
      <c r="G51" s="403">
        <f t="shared" si="1"/>
        <v>1.38</v>
      </c>
      <c r="H51" s="582"/>
      <c r="I51" s="583"/>
      <c r="J51" s="583"/>
      <c r="K51" s="583"/>
      <c r="L51" s="584"/>
      <c r="M51" s="481"/>
      <c r="N51" s="482"/>
      <c r="O51" s="358" t="s">
        <v>86</v>
      </c>
    </row>
    <row r="52" spans="1:15" ht="75" customHeight="1" thickBot="1">
      <c r="A52" s="364" t="s">
        <v>87</v>
      </c>
      <c r="B52" s="579" t="str">
        <f t="shared" si="2"/>
        <v>☆☆</v>
      </c>
      <c r="C52" s="580"/>
      <c r="D52" s="581"/>
      <c r="E52" s="159">
        <v>4.47</v>
      </c>
      <c r="F52" s="441">
        <v>6.07</v>
      </c>
      <c r="G52" s="403">
        <f t="shared" si="1"/>
        <v>1.6000000000000005</v>
      </c>
      <c r="H52" s="804" t="s">
        <v>401</v>
      </c>
      <c r="I52" s="800"/>
      <c r="J52" s="800"/>
      <c r="K52" s="800"/>
      <c r="L52" s="801"/>
      <c r="M52" s="798" t="s">
        <v>402</v>
      </c>
      <c r="N52" s="799">
        <v>44964</v>
      </c>
      <c r="O52" s="358" t="s">
        <v>87</v>
      </c>
    </row>
    <row r="53" spans="1:15" ht="77.25" customHeight="1" thickBot="1">
      <c r="A53" s="364" t="s">
        <v>88</v>
      </c>
      <c r="B53" s="579" t="str">
        <f t="shared" si="2"/>
        <v>☆</v>
      </c>
      <c r="C53" s="580"/>
      <c r="D53" s="581"/>
      <c r="E53" s="441">
        <v>7.63</v>
      </c>
      <c r="F53" s="441">
        <v>8</v>
      </c>
      <c r="G53" s="403">
        <f t="shared" si="1"/>
        <v>0.37000000000000011</v>
      </c>
      <c r="H53" s="582"/>
      <c r="I53" s="583"/>
      <c r="J53" s="583"/>
      <c r="K53" s="583"/>
      <c r="L53" s="584"/>
      <c r="M53" s="215"/>
      <c r="N53" s="216"/>
      <c r="O53" s="358" t="s">
        <v>88</v>
      </c>
    </row>
    <row r="54" spans="1:15" ht="63.75" customHeight="1" thickBot="1">
      <c r="A54" s="364" t="s">
        <v>89</v>
      </c>
      <c r="B54" s="579" t="str">
        <f t="shared" si="2"/>
        <v>☆</v>
      </c>
      <c r="C54" s="580"/>
      <c r="D54" s="581"/>
      <c r="E54" s="441">
        <v>7.61</v>
      </c>
      <c r="F54" s="441">
        <v>8.26</v>
      </c>
      <c r="G54" s="403">
        <f t="shared" si="1"/>
        <v>0.64999999999999947</v>
      </c>
      <c r="H54" s="582"/>
      <c r="I54" s="583"/>
      <c r="J54" s="583"/>
      <c r="K54" s="583"/>
      <c r="L54" s="584"/>
      <c r="M54" s="215"/>
      <c r="N54" s="216"/>
      <c r="O54" s="358" t="s">
        <v>89</v>
      </c>
    </row>
    <row r="55" spans="1:15" ht="93.6" customHeight="1" thickBot="1">
      <c r="A55" s="364" t="s">
        <v>90</v>
      </c>
      <c r="B55" s="579" t="str">
        <f t="shared" si="2"/>
        <v>★</v>
      </c>
      <c r="C55" s="580"/>
      <c r="D55" s="581"/>
      <c r="E55" s="441">
        <v>7.65</v>
      </c>
      <c r="F55" s="441">
        <v>7.31</v>
      </c>
      <c r="G55" s="403">
        <f t="shared" si="1"/>
        <v>-0.34000000000000075</v>
      </c>
      <c r="H55" s="582"/>
      <c r="I55" s="583"/>
      <c r="J55" s="583"/>
      <c r="K55" s="583"/>
      <c r="L55" s="584"/>
      <c r="M55" s="215"/>
      <c r="N55" s="216"/>
      <c r="O55" s="358" t="s">
        <v>90</v>
      </c>
    </row>
    <row r="56" spans="1:15" ht="80.25" customHeight="1" thickBot="1">
      <c r="A56" s="364" t="s">
        <v>91</v>
      </c>
      <c r="B56" s="579" t="str">
        <f t="shared" si="2"/>
        <v>☆</v>
      </c>
      <c r="C56" s="580"/>
      <c r="D56" s="581"/>
      <c r="E56" s="441">
        <v>8.99</v>
      </c>
      <c r="F56" s="441">
        <v>9.65</v>
      </c>
      <c r="G56" s="403">
        <f t="shared" si="1"/>
        <v>0.66000000000000014</v>
      </c>
      <c r="H56" s="804" t="s">
        <v>399</v>
      </c>
      <c r="I56" s="800"/>
      <c r="J56" s="800"/>
      <c r="K56" s="800"/>
      <c r="L56" s="801"/>
      <c r="M56" s="798" t="s">
        <v>400</v>
      </c>
      <c r="N56" s="799">
        <v>44964</v>
      </c>
      <c r="O56" s="358" t="s">
        <v>91</v>
      </c>
    </row>
    <row r="57" spans="1:15" ht="63.75" customHeight="1" thickBot="1">
      <c r="A57" s="364" t="s">
        <v>92</v>
      </c>
      <c r="B57" s="579" t="str">
        <f t="shared" si="2"/>
        <v>☆☆☆</v>
      </c>
      <c r="C57" s="580"/>
      <c r="D57" s="581"/>
      <c r="E57" s="441">
        <v>6.89</v>
      </c>
      <c r="F57" s="441">
        <v>9.5299999999999994</v>
      </c>
      <c r="G57" s="403">
        <f t="shared" si="1"/>
        <v>2.6399999999999997</v>
      </c>
      <c r="H57" s="805" t="s">
        <v>391</v>
      </c>
      <c r="I57" s="806"/>
      <c r="J57" s="806"/>
      <c r="K57" s="806"/>
      <c r="L57" s="807"/>
      <c r="M57" s="798" t="s">
        <v>390</v>
      </c>
      <c r="N57" s="799">
        <v>44967</v>
      </c>
      <c r="O57" s="358" t="s">
        <v>92</v>
      </c>
    </row>
    <row r="58" spans="1:15" ht="69.75" customHeight="1" thickBot="1">
      <c r="A58" s="364" t="s">
        <v>93</v>
      </c>
      <c r="B58" s="579" t="str">
        <f t="shared" si="2"/>
        <v>☆☆</v>
      </c>
      <c r="C58" s="580"/>
      <c r="D58" s="581"/>
      <c r="E58" s="159">
        <v>5.78</v>
      </c>
      <c r="F58" s="441">
        <v>7.22</v>
      </c>
      <c r="G58" s="403">
        <f t="shared" si="1"/>
        <v>1.4399999999999995</v>
      </c>
      <c r="H58" s="582"/>
      <c r="I58" s="583"/>
      <c r="J58" s="583"/>
      <c r="K58" s="583"/>
      <c r="L58" s="584"/>
      <c r="M58" s="215"/>
      <c r="N58" s="216"/>
      <c r="O58" s="358" t="s">
        <v>93</v>
      </c>
    </row>
    <row r="59" spans="1:15" ht="76.2" customHeight="1" thickBot="1">
      <c r="A59" s="364" t="s">
        <v>94</v>
      </c>
      <c r="B59" s="579" t="str">
        <f t="shared" si="2"/>
        <v>☆☆☆</v>
      </c>
      <c r="C59" s="580"/>
      <c r="D59" s="581"/>
      <c r="E59" s="551">
        <v>12.54</v>
      </c>
      <c r="F59" s="551">
        <v>15.25</v>
      </c>
      <c r="G59" s="403">
        <f t="shared" si="1"/>
        <v>2.7100000000000009</v>
      </c>
      <c r="H59" s="582"/>
      <c r="I59" s="583"/>
      <c r="J59" s="583"/>
      <c r="K59" s="583"/>
      <c r="L59" s="584"/>
      <c r="M59" s="481"/>
      <c r="N59" s="482"/>
      <c r="O59" s="358" t="s">
        <v>94</v>
      </c>
    </row>
    <row r="60" spans="1:15" ht="91.95" customHeight="1" thickBot="1">
      <c r="A60" s="364" t="s">
        <v>95</v>
      </c>
      <c r="B60" s="579" t="str">
        <f t="shared" si="2"/>
        <v>☆☆☆</v>
      </c>
      <c r="C60" s="580"/>
      <c r="D60" s="581"/>
      <c r="E60" s="441">
        <v>9.4600000000000009</v>
      </c>
      <c r="F60" s="441">
        <v>11.95</v>
      </c>
      <c r="G60" s="403">
        <f t="shared" si="1"/>
        <v>2.4899999999999984</v>
      </c>
      <c r="H60" s="582"/>
      <c r="I60" s="583"/>
      <c r="J60" s="583"/>
      <c r="K60" s="583"/>
      <c r="L60" s="584"/>
      <c r="M60" s="215"/>
      <c r="N60" s="216"/>
      <c r="O60" s="358" t="s">
        <v>95</v>
      </c>
    </row>
    <row r="61" spans="1:15" ht="81" customHeight="1" thickBot="1">
      <c r="A61" s="364" t="s">
        <v>96</v>
      </c>
      <c r="B61" s="579" t="str">
        <f t="shared" si="2"/>
        <v>☆☆</v>
      </c>
      <c r="C61" s="580"/>
      <c r="D61" s="581"/>
      <c r="E61" s="441">
        <v>6.96</v>
      </c>
      <c r="F61" s="441">
        <v>8.44</v>
      </c>
      <c r="G61" s="403">
        <f t="shared" si="1"/>
        <v>1.4799999999999995</v>
      </c>
      <c r="H61" s="582"/>
      <c r="I61" s="583"/>
      <c r="J61" s="583"/>
      <c r="K61" s="583"/>
      <c r="L61" s="584"/>
      <c r="M61" s="215"/>
      <c r="N61" s="216"/>
      <c r="O61" s="358" t="s">
        <v>96</v>
      </c>
    </row>
    <row r="62" spans="1:15" ht="75.599999999999994" customHeight="1" thickBot="1">
      <c r="A62" s="364" t="s">
        <v>97</v>
      </c>
      <c r="B62" s="579" t="str">
        <f t="shared" si="2"/>
        <v>☆</v>
      </c>
      <c r="C62" s="580"/>
      <c r="D62" s="581"/>
      <c r="E62" s="159">
        <v>5.29</v>
      </c>
      <c r="F62" s="441">
        <v>6.41</v>
      </c>
      <c r="G62" s="403">
        <f t="shared" si="1"/>
        <v>1.1200000000000001</v>
      </c>
      <c r="H62" s="804" t="s">
        <v>422</v>
      </c>
      <c r="I62" s="800"/>
      <c r="J62" s="800"/>
      <c r="K62" s="800"/>
      <c r="L62" s="801"/>
      <c r="M62" s="814" t="s">
        <v>423</v>
      </c>
      <c r="N62" s="799">
        <v>44968</v>
      </c>
      <c r="O62" s="358" t="s">
        <v>97</v>
      </c>
    </row>
    <row r="63" spans="1:15" ht="87" customHeight="1" thickBot="1">
      <c r="A63" s="364" t="s">
        <v>98</v>
      </c>
      <c r="B63" s="579" t="str">
        <f t="shared" si="2"/>
        <v>★</v>
      </c>
      <c r="C63" s="580"/>
      <c r="D63" s="581"/>
      <c r="E63" s="376">
        <v>2.83</v>
      </c>
      <c r="F63" s="376">
        <v>2.57</v>
      </c>
      <c r="G63" s="403">
        <f t="shared" si="1"/>
        <v>-0.26000000000000023</v>
      </c>
      <c r="H63" s="582"/>
      <c r="I63" s="583"/>
      <c r="J63" s="583"/>
      <c r="K63" s="583"/>
      <c r="L63" s="584"/>
      <c r="M63" s="539"/>
      <c r="N63" s="216"/>
      <c r="O63" s="358" t="s">
        <v>98</v>
      </c>
    </row>
    <row r="64" spans="1:15" ht="73.2" customHeight="1" thickBot="1">
      <c r="A64" s="364" t="s">
        <v>99</v>
      </c>
      <c r="B64" s="579" t="str">
        <f t="shared" si="2"/>
        <v>★</v>
      </c>
      <c r="C64" s="580"/>
      <c r="D64" s="581"/>
      <c r="E64" s="159">
        <v>5</v>
      </c>
      <c r="F64" s="159">
        <v>4.59</v>
      </c>
      <c r="G64" s="403">
        <f t="shared" si="1"/>
        <v>-0.41000000000000014</v>
      </c>
      <c r="H64" s="795" t="s">
        <v>382</v>
      </c>
      <c r="I64" s="796"/>
      <c r="J64" s="796"/>
      <c r="K64" s="796"/>
      <c r="L64" s="797"/>
      <c r="M64" s="798" t="s">
        <v>383</v>
      </c>
      <c r="N64" s="799">
        <v>44967</v>
      </c>
      <c r="O64" s="358" t="s">
        <v>99</v>
      </c>
    </row>
    <row r="65" spans="1:18" ht="80.25" customHeight="1" thickBot="1">
      <c r="A65" s="364" t="s">
        <v>100</v>
      </c>
      <c r="B65" s="579" t="str">
        <f t="shared" si="2"/>
        <v>☆</v>
      </c>
      <c r="C65" s="580"/>
      <c r="D65" s="581"/>
      <c r="E65" s="159">
        <v>5.9</v>
      </c>
      <c r="F65" s="441">
        <v>6.5</v>
      </c>
      <c r="G65" s="403">
        <f t="shared" si="1"/>
        <v>0.59999999999999964</v>
      </c>
      <c r="H65" s="611"/>
      <c r="I65" s="612"/>
      <c r="J65" s="612"/>
      <c r="K65" s="612"/>
      <c r="L65" s="613"/>
      <c r="M65" s="540"/>
      <c r="N65" s="216"/>
      <c r="O65" s="358" t="s">
        <v>100</v>
      </c>
    </row>
    <row r="66" spans="1:18" ht="88.5" customHeight="1" thickBot="1">
      <c r="A66" s="364" t="s">
        <v>101</v>
      </c>
      <c r="B66" s="579" t="str">
        <f t="shared" si="2"/>
        <v>☆☆☆</v>
      </c>
      <c r="C66" s="580"/>
      <c r="D66" s="581"/>
      <c r="E66" s="441">
        <v>10.83</v>
      </c>
      <c r="F66" s="551">
        <v>13.67</v>
      </c>
      <c r="G66" s="403">
        <f t="shared" si="1"/>
        <v>2.84</v>
      </c>
      <c r="H66" s="611"/>
      <c r="I66" s="612"/>
      <c r="J66" s="612"/>
      <c r="K66" s="612"/>
      <c r="L66" s="613"/>
      <c r="M66" s="215"/>
      <c r="N66" s="216"/>
      <c r="O66" s="358" t="s">
        <v>101</v>
      </c>
    </row>
    <row r="67" spans="1:18" ht="78.75" customHeight="1" thickBot="1">
      <c r="A67" s="364" t="s">
        <v>102</v>
      </c>
      <c r="B67" s="579" t="str">
        <f t="shared" si="2"/>
        <v>☆</v>
      </c>
      <c r="C67" s="580"/>
      <c r="D67" s="581"/>
      <c r="E67" s="551">
        <v>12.19</v>
      </c>
      <c r="F67" s="551">
        <v>13.56</v>
      </c>
      <c r="G67" s="403">
        <f t="shared" si="1"/>
        <v>1.370000000000001</v>
      </c>
      <c r="H67" s="582"/>
      <c r="I67" s="583"/>
      <c r="J67" s="583"/>
      <c r="K67" s="583"/>
      <c r="L67" s="584"/>
      <c r="M67" s="215"/>
      <c r="N67" s="216"/>
      <c r="O67" s="358" t="s">
        <v>102</v>
      </c>
    </row>
    <row r="68" spans="1:18" ht="63" customHeight="1" thickBot="1">
      <c r="A68" s="367" t="s">
        <v>103</v>
      </c>
      <c r="B68" s="579" t="str">
        <f t="shared" si="2"/>
        <v>☆☆</v>
      </c>
      <c r="C68" s="580"/>
      <c r="D68" s="581"/>
      <c r="E68" s="441">
        <v>7.83</v>
      </c>
      <c r="F68" s="441">
        <v>10.199999999999999</v>
      </c>
      <c r="G68" s="403">
        <f t="shared" si="1"/>
        <v>2.3699999999999992</v>
      </c>
      <c r="H68" s="582"/>
      <c r="I68" s="583"/>
      <c r="J68" s="583"/>
      <c r="K68" s="583"/>
      <c r="L68" s="584"/>
      <c r="M68" s="481"/>
      <c r="N68" s="216"/>
      <c r="O68" s="358" t="s">
        <v>103</v>
      </c>
    </row>
    <row r="69" spans="1:18" ht="72.75" customHeight="1" thickBot="1">
      <c r="A69" s="365" t="s">
        <v>104</v>
      </c>
      <c r="B69" s="579" t="str">
        <f t="shared" si="2"/>
        <v>★</v>
      </c>
      <c r="C69" s="580"/>
      <c r="D69" s="581"/>
      <c r="E69" s="450">
        <v>1.85</v>
      </c>
      <c r="F69" s="450">
        <v>1.36</v>
      </c>
      <c r="G69" s="403">
        <f t="shared" si="1"/>
        <v>-0.49</v>
      </c>
      <c r="H69" s="611"/>
      <c r="I69" s="612"/>
      <c r="J69" s="612"/>
      <c r="K69" s="612"/>
      <c r="L69" s="613"/>
      <c r="M69" s="215"/>
      <c r="N69" s="216"/>
      <c r="O69" s="358" t="s">
        <v>104</v>
      </c>
    </row>
    <row r="70" spans="1:18" ht="58.5" customHeight="1" thickBot="1">
      <c r="A70" s="296" t="s">
        <v>105</v>
      </c>
      <c r="B70" s="579" t="str">
        <f t="shared" si="2"/>
        <v>☆</v>
      </c>
      <c r="C70" s="580"/>
      <c r="D70" s="581"/>
      <c r="E70" s="441">
        <v>7.39</v>
      </c>
      <c r="F70" s="441">
        <v>7.89</v>
      </c>
      <c r="G70" s="403">
        <f t="shared" si="1"/>
        <v>0.5</v>
      </c>
      <c r="H70" s="582"/>
      <c r="I70" s="583"/>
      <c r="J70" s="583"/>
      <c r="K70" s="583"/>
      <c r="L70" s="584"/>
      <c r="M70" s="297"/>
      <c r="N70" s="216"/>
      <c r="O70" s="358"/>
    </row>
    <row r="71" spans="1:18" ht="42.75" customHeight="1" thickBot="1">
      <c r="A71" s="298"/>
      <c r="B71" s="298"/>
      <c r="C71" s="298"/>
      <c r="D71" s="298"/>
      <c r="E71" s="644"/>
      <c r="F71" s="644"/>
      <c r="G71" s="644"/>
      <c r="H71" s="644"/>
      <c r="I71" s="644"/>
      <c r="J71" s="644"/>
      <c r="K71" s="644"/>
      <c r="L71" s="644"/>
      <c r="M71" s="58">
        <f>COUNTIF(E23:E69,"&gt;=10")</f>
        <v>7</v>
      </c>
      <c r="N71" s="58">
        <f>COUNTIF(F23:F69,"&gt;=10")</f>
        <v>10</v>
      </c>
      <c r="O71" s="58" t="s">
        <v>29</v>
      </c>
    </row>
    <row r="72" spans="1:18" ht="36.75" customHeight="1" thickBot="1">
      <c r="A72" s="79" t="s">
        <v>21</v>
      </c>
      <c r="B72" s="80"/>
      <c r="C72" s="140"/>
      <c r="D72" s="140"/>
      <c r="E72" s="645" t="s">
        <v>20</v>
      </c>
      <c r="F72" s="645"/>
      <c r="G72" s="645"/>
      <c r="H72" s="646" t="s">
        <v>240</v>
      </c>
      <c r="I72" s="647"/>
      <c r="J72" s="80"/>
      <c r="K72" s="81"/>
      <c r="L72" s="81"/>
      <c r="M72" s="82"/>
      <c r="N72" s="83"/>
    </row>
    <row r="73" spans="1:18" ht="36.75" customHeight="1" thickBot="1">
      <c r="A73" s="84"/>
      <c r="B73" s="299"/>
      <c r="C73" s="648" t="s">
        <v>106</v>
      </c>
      <c r="D73" s="649"/>
      <c r="E73" s="649"/>
      <c r="F73" s="650"/>
      <c r="G73" s="85">
        <f>+F70</f>
        <v>7.89</v>
      </c>
      <c r="H73" s="86" t="s">
        <v>107</v>
      </c>
      <c r="I73" s="651">
        <f>+G70</f>
        <v>0.5</v>
      </c>
      <c r="J73" s="652"/>
      <c r="K73" s="300"/>
      <c r="L73" s="300"/>
      <c r="M73" s="301"/>
      <c r="N73" s="87"/>
    </row>
    <row r="74" spans="1:18" ht="36.75" customHeight="1" thickBot="1">
      <c r="A74" s="84"/>
      <c r="B74" s="299"/>
      <c r="C74" s="614" t="s">
        <v>108</v>
      </c>
      <c r="D74" s="615"/>
      <c r="E74" s="615"/>
      <c r="F74" s="616"/>
      <c r="G74" s="88">
        <f>+F35</f>
        <v>8.73</v>
      </c>
      <c r="H74" s="89" t="s">
        <v>107</v>
      </c>
      <c r="I74" s="617">
        <f>+G35</f>
        <v>-0.21999999999999886</v>
      </c>
      <c r="J74" s="618"/>
      <c r="K74" s="300"/>
      <c r="L74" s="300"/>
      <c r="M74" s="301"/>
      <c r="N74" s="87"/>
      <c r="R74" s="339" t="s">
        <v>21</v>
      </c>
    </row>
    <row r="75" spans="1:18" ht="36.75" customHeight="1" thickBot="1">
      <c r="A75" s="84"/>
      <c r="B75" s="299"/>
      <c r="C75" s="619" t="s">
        <v>109</v>
      </c>
      <c r="D75" s="620"/>
      <c r="E75" s="620"/>
      <c r="F75" s="90" t="str">
        <f>VLOOKUP(G75,F:P,10,0)</f>
        <v>香川県</v>
      </c>
      <c r="G75" s="91">
        <f>MAX(F23:F70)</f>
        <v>15.25</v>
      </c>
      <c r="H75" s="621" t="s">
        <v>110</v>
      </c>
      <c r="I75" s="622"/>
      <c r="J75" s="622"/>
      <c r="K75" s="92">
        <f>+N71</f>
        <v>10</v>
      </c>
      <c r="L75" s="93" t="s">
        <v>111</v>
      </c>
      <c r="M75" s="94">
        <f>N71-M71</f>
        <v>3</v>
      </c>
      <c r="N75" s="87"/>
      <c r="R75" s="340"/>
    </row>
    <row r="76" spans="1:18" ht="36.75" customHeight="1" thickBot="1">
      <c r="A76" s="95"/>
      <c r="B76" s="96"/>
      <c r="C76" s="96"/>
      <c r="D76" s="96"/>
      <c r="E76" s="96"/>
      <c r="F76" s="96"/>
      <c r="G76" s="96"/>
      <c r="H76" s="96"/>
      <c r="I76" s="96"/>
      <c r="J76" s="96"/>
      <c r="K76" s="97"/>
      <c r="L76" s="97"/>
      <c r="M76" s="98"/>
      <c r="N76" s="99"/>
      <c r="R76" s="340"/>
    </row>
    <row r="77" spans="1:18" ht="30.75" customHeight="1">
      <c r="A77" s="124"/>
      <c r="B77" s="124"/>
      <c r="C77" s="124"/>
      <c r="D77" s="124"/>
      <c r="E77" s="124"/>
      <c r="F77" s="124"/>
      <c r="G77" s="124"/>
      <c r="H77" s="124"/>
      <c r="I77" s="124"/>
      <c r="J77" s="124"/>
      <c r="K77" s="302"/>
      <c r="L77" s="302"/>
      <c r="M77" s="303"/>
      <c r="N77" s="304"/>
      <c r="R77" s="341"/>
    </row>
    <row r="78" spans="1:18" ht="30.75" customHeight="1" thickBot="1">
      <c r="A78" s="305"/>
      <c r="B78" s="305"/>
      <c r="C78" s="305"/>
      <c r="D78" s="305"/>
      <c r="E78" s="305"/>
      <c r="F78" s="305"/>
      <c r="G78" s="305"/>
      <c r="H78" s="305"/>
      <c r="I78" s="305"/>
      <c r="J78" s="305"/>
      <c r="K78" s="306"/>
      <c r="L78" s="306"/>
      <c r="M78" s="307"/>
      <c r="N78" s="305"/>
    </row>
    <row r="79" spans="1:18" ht="24.75" customHeight="1" thickTop="1">
      <c r="A79" s="623">
        <v>3</v>
      </c>
      <c r="B79" s="626" t="s">
        <v>274</v>
      </c>
      <c r="C79" s="627"/>
      <c r="D79" s="627"/>
      <c r="E79" s="627"/>
      <c r="F79" s="628"/>
      <c r="G79" s="635" t="s">
        <v>275</v>
      </c>
      <c r="H79" s="636"/>
      <c r="I79" s="636"/>
      <c r="J79" s="636"/>
      <c r="K79" s="636"/>
      <c r="L79" s="636"/>
      <c r="M79" s="636"/>
      <c r="N79" s="637"/>
    </row>
    <row r="80" spans="1:18" ht="24.75" customHeight="1">
      <c r="A80" s="624"/>
      <c r="B80" s="629"/>
      <c r="C80" s="630"/>
      <c r="D80" s="630"/>
      <c r="E80" s="630"/>
      <c r="F80" s="631"/>
      <c r="G80" s="638"/>
      <c r="H80" s="639"/>
      <c r="I80" s="639"/>
      <c r="J80" s="639"/>
      <c r="K80" s="639"/>
      <c r="L80" s="639"/>
      <c r="M80" s="639"/>
      <c r="N80" s="640"/>
      <c r="O80" s="308" t="s">
        <v>29</v>
      </c>
      <c r="P80" s="308"/>
    </row>
    <row r="81" spans="1:16" ht="24.75" customHeight="1">
      <c r="A81" s="624"/>
      <c r="B81" s="629"/>
      <c r="C81" s="630"/>
      <c r="D81" s="630"/>
      <c r="E81" s="630"/>
      <c r="F81" s="631"/>
      <c r="G81" s="638"/>
      <c r="H81" s="639"/>
      <c r="I81" s="639"/>
      <c r="J81" s="639"/>
      <c r="K81" s="639"/>
      <c r="L81" s="639"/>
      <c r="M81" s="639"/>
      <c r="N81" s="640"/>
      <c r="O81" s="308" t="s">
        <v>21</v>
      </c>
      <c r="P81" s="308" t="s">
        <v>112</v>
      </c>
    </row>
    <row r="82" spans="1:16" ht="24.75" customHeight="1">
      <c r="A82" s="624"/>
      <c r="B82" s="629"/>
      <c r="C82" s="630"/>
      <c r="D82" s="630"/>
      <c r="E82" s="630"/>
      <c r="F82" s="631"/>
      <c r="G82" s="638"/>
      <c r="H82" s="639"/>
      <c r="I82" s="639"/>
      <c r="J82" s="639"/>
      <c r="K82" s="639"/>
      <c r="L82" s="639"/>
      <c r="M82" s="639"/>
      <c r="N82" s="640"/>
      <c r="O82" s="309"/>
      <c r="P82" s="308"/>
    </row>
    <row r="83" spans="1:16" ht="46.2" customHeight="1" thickBot="1">
      <c r="A83" s="625"/>
      <c r="B83" s="632"/>
      <c r="C83" s="633"/>
      <c r="D83" s="633"/>
      <c r="E83" s="633"/>
      <c r="F83" s="634"/>
      <c r="G83" s="641"/>
      <c r="H83" s="642"/>
      <c r="I83" s="642"/>
      <c r="J83" s="642"/>
      <c r="K83" s="642"/>
      <c r="L83" s="642"/>
      <c r="M83" s="642"/>
      <c r="N83" s="643"/>
    </row>
    <row r="84" spans="1:16" ht="13.8" thickTop="1"/>
  </sheetData>
  <sheetProtection formatCells="0" formatColumns="0" formatRows="0" insertColumns="0" insertRows="0" insertHyperlinks="0" deleteColumns="0" deleteRows="0" sort="0" autoFilter="0" pivotTables="0"/>
  <autoFilter ref="A22:G75" xr:uid="{00000000-0009-0000-0000-000002000000}">
    <filterColumn colId="1" showButton="0"/>
    <filterColumn colId="2" showButton="0"/>
  </autoFilter>
  <mergeCells count="118">
    <mergeCell ref="B67:D67"/>
    <mergeCell ref="H67:L67"/>
    <mergeCell ref="B68:D68"/>
    <mergeCell ref="H68:L68"/>
    <mergeCell ref="B69:D69"/>
    <mergeCell ref="H69:L69"/>
    <mergeCell ref="B64:D64"/>
    <mergeCell ref="H64:L64"/>
    <mergeCell ref="B65:D65"/>
    <mergeCell ref="B66:D66"/>
    <mergeCell ref="H66:L66"/>
    <mergeCell ref="H65:L65"/>
    <mergeCell ref="C74:F74"/>
    <mergeCell ref="I74:J74"/>
    <mergeCell ref="C75:E75"/>
    <mergeCell ref="H75:J75"/>
    <mergeCell ref="A79:A83"/>
    <mergeCell ref="B79:F83"/>
    <mergeCell ref="G79:N83"/>
    <mergeCell ref="B70:D70"/>
    <mergeCell ref="H70:L70"/>
    <mergeCell ref="E71:L71"/>
    <mergeCell ref="E72:G72"/>
    <mergeCell ref="H72:I72"/>
    <mergeCell ref="C73:F73"/>
    <mergeCell ref="I73:J73"/>
    <mergeCell ref="B61:D61"/>
    <mergeCell ref="H61:L61"/>
    <mergeCell ref="B62:D62"/>
    <mergeCell ref="H62:L62"/>
    <mergeCell ref="B63:D63"/>
    <mergeCell ref="H63:L63"/>
    <mergeCell ref="B58:D58"/>
    <mergeCell ref="H58:L58"/>
    <mergeCell ref="B59:D59"/>
    <mergeCell ref="H59:L59"/>
    <mergeCell ref="B60:D60"/>
    <mergeCell ref="H60:L60"/>
    <mergeCell ref="B55:D55"/>
    <mergeCell ref="H55:L55"/>
    <mergeCell ref="B56:D56"/>
    <mergeCell ref="H56:L56"/>
    <mergeCell ref="B57:D57"/>
    <mergeCell ref="B52:D52"/>
    <mergeCell ref="H52:L52"/>
    <mergeCell ref="B53:D53"/>
    <mergeCell ref="H53:L53"/>
    <mergeCell ref="B54:D54"/>
    <mergeCell ref="H54:L54"/>
    <mergeCell ref="H57:L57"/>
    <mergeCell ref="B49:D49"/>
    <mergeCell ref="H49:L49"/>
    <mergeCell ref="B50:D50"/>
    <mergeCell ref="H50:L50"/>
    <mergeCell ref="B51:D51"/>
    <mergeCell ref="H51:L51"/>
    <mergeCell ref="B46:D46"/>
    <mergeCell ref="H46:L46"/>
    <mergeCell ref="B47:D47"/>
    <mergeCell ref="H47:L47"/>
    <mergeCell ref="B48:D48"/>
    <mergeCell ref="H48:L48"/>
    <mergeCell ref="B43:D43"/>
    <mergeCell ref="H43:L43"/>
    <mergeCell ref="B44:D44"/>
    <mergeCell ref="H44:L44"/>
    <mergeCell ref="B45:D45"/>
    <mergeCell ref="H45:L45"/>
    <mergeCell ref="B40:D40"/>
    <mergeCell ref="H40:L40"/>
    <mergeCell ref="B41:D41"/>
    <mergeCell ref="H41:L41"/>
    <mergeCell ref="B42:D42"/>
    <mergeCell ref="H42:L42"/>
    <mergeCell ref="B37:D37"/>
    <mergeCell ref="H37:L37"/>
    <mergeCell ref="B38:D38"/>
    <mergeCell ref="H38:L38"/>
    <mergeCell ref="B39:D39"/>
    <mergeCell ref="H39:L39"/>
    <mergeCell ref="B35:D35"/>
    <mergeCell ref="H35:L35"/>
    <mergeCell ref="B36:D36"/>
    <mergeCell ref="H36:L36"/>
    <mergeCell ref="B31:D31"/>
    <mergeCell ref="H31:L31"/>
    <mergeCell ref="B32:D32"/>
    <mergeCell ref="H32:L32"/>
    <mergeCell ref="B33:D33"/>
    <mergeCell ref="H33:L33"/>
    <mergeCell ref="B29:D29"/>
    <mergeCell ref="H29:L29"/>
    <mergeCell ref="B30:D30"/>
    <mergeCell ref="H30:L30"/>
    <mergeCell ref="B26:D26"/>
    <mergeCell ref="H26:L26"/>
    <mergeCell ref="B27:D27"/>
    <mergeCell ref="H27:L27"/>
    <mergeCell ref="B34:D34"/>
    <mergeCell ref="H34:L34"/>
    <mergeCell ref="A17:C17"/>
    <mergeCell ref="F17:G17"/>
    <mergeCell ref="A18:C18"/>
    <mergeCell ref="F18:G18"/>
    <mergeCell ref="A19:G19"/>
    <mergeCell ref="B21:C21"/>
    <mergeCell ref="E21:F21"/>
    <mergeCell ref="B28:D28"/>
    <mergeCell ref="H28:L28"/>
    <mergeCell ref="B25:D25"/>
    <mergeCell ref="H25:L25"/>
    <mergeCell ref="H21:L21"/>
    <mergeCell ref="B22:D22"/>
    <mergeCell ref="H22:L22"/>
    <mergeCell ref="B23:D23"/>
    <mergeCell ref="H23:L23"/>
    <mergeCell ref="B24:D24"/>
    <mergeCell ref="H24:L24"/>
  </mergeCells>
  <phoneticPr fontId="106"/>
  <conditionalFormatting sqref="N77">
    <cfRule type="cellIs" dxfId="5" priority="4" stopIfTrue="1" operator="between">
      <formula>10.1</formula>
      <formula>20</formula>
    </cfRule>
    <cfRule type="cellIs" dxfId="4" priority="5" stopIfTrue="1" operator="between">
      <formula>1.01</formula>
      <formula>10</formula>
    </cfRule>
    <cfRule type="cellIs" dxfId="3" priority="6" stopIfTrue="1" operator="between">
      <formula>0.01</formula>
      <formula>1</formula>
    </cfRule>
  </conditionalFormatting>
  <conditionalFormatting sqref="G23:G70">
    <cfRule type="cellIs" dxfId="2" priority="1" stopIfTrue="1" operator="between">
      <formula>10.1</formula>
      <formula>20</formula>
    </cfRule>
    <cfRule type="cellIs" dxfId="1" priority="2" stopIfTrue="1" operator="between">
      <formula>1.01</formula>
      <formula>10</formula>
    </cfRule>
    <cfRule type="cellIs" dxfId="0" priority="3" stopIfTrue="1" operator="between">
      <formula>0.01</formula>
      <formula>1</formula>
    </cfRule>
  </conditionalFormatting>
  <hyperlinks>
    <hyperlink ref="I19" r:id="rId1" xr:uid="{C7424B07-D1FE-44F6-B79C-EFD9D50A5CA1}"/>
  </hyperlinks>
  <printOptions horizontalCentered="1" verticalCentered="1"/>
  <pageMargins left="0" right="0.23622047244094491" top="0.74803149606299213" bottom="0.74803149606299213" header="0.31496062992125984" footer="0.31496062992125984"/>
  <pageSetup paperSize="8" scale="17" orientation="portrait" horizontalDpi="300" verticalDpi="300" r:id="rId2"/>
  <headerFooter scaleWithDoc="0"/>
  <rowBreaks count="1" manualBreakCount="1">
    <brk id="70"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05F63-C6F0-4BA0-A8A4-91D2536EB791}">
  <sheetPr>
    <pageSetUpPr fitToPage="1"/>
  </sheetPr>
  <dimension ref="A1:Q32"/>
  <sheetViews>
    <sheetView zoomScaleNormal="100" zoomScaleSheetLayoutView="95" workbookViewId="0">
      <selection activeCell="O29" sqref="O29"/>
    </sheetView>
  </sheetViews>
  <sheetFormatPr defaultColWidth="9" defaultRowHeight="13.2"/>
  <cols>
    <col min="1" max="1" width="4.88671875" style="509" customWidth="1"/>
    <col min="2" max="8" width="9" style="509"/>
    <col min="9" max="9" width="6" style="509" customWidth="1"/>
    <col min="10" max="10" width="9" style="509"/>
    <col min="11" max="11" width="2.109375" style="509" customWidth="1"/>
    <col min="12" max="12" width="64.109375" style="509" customWidth="1"/>
    <col min="13" max="13" width="3.44140625" style="509" customWidth="1"/>
    <col min="14" max="16384" width="9" style="509"/>
  </cols>
  <sheetData>
    <row r="1" spans="1:17" ht="23.4">
      <c r="A1" s="816" t="s">
        <v>268</v>
      </c>
      <c r="B1" s="816"/>
      <c r="C1" s="816"/>
      <c r="D1" s="816"/>
      <c r="E1" s="816"/>
      <c r="F1" s="816"/>
      <c r="G1" s="816"/>
      <c r="H1" s="816"/>
      <c r="I1" s="816"/>
      <c r="J1" s="738"/>
      <c r="K1" s="738"/>
      <c r="L1" s="738"/>
      <c r="N1" s="817"/>
      <c r="P1" s="817"/>
    </row>
    <row r="2" spans="1:17" s="1" customFormat="1" ht="26.25" customHeight="1">
      <c r="A2" s="818" t="s">
        <v>487</v>
      </c>
      <c r="B2" s="818"/>
      <c r="C2" s="818"/>
      <c r="D2" s="818"/>
      <c r="E2" s="818"/>
      <c r="F2" s="818"/>
      <c r="G2" s="818"/>
      <c r="H2" s="818"/>
      <c r="I2" s="818"/>
      <c r="J2" s="818"/>
      <c r="K2" s="818"/>
      <c r="L2" s="819"/>
    </row>
    <row r="3" spans="1:17" s="1" customFormat="1" ht="26.25" customHeight="1">
      <c r="A3" s="820" t="s">
        <v>269</v>
      </c>
      <c r="B3" s="820"/>
      <c r="C3" s="820"/>
      <c r="D3" s="820"/>
      <c r="E3" s="820"/>
      <c r="F3" s="820"/>
      <c r="G3" s="820"/>
      <c r="H3" s="820"/>
      <c r="I3" s="820"/>
      <c r="J3" s="820"/>
      <c r="K3" s="820"/>
      <c r="L3" s="819"/>
    </row>
    <row r="4" spans="1:17" s="1" customFormat="1" ht="26.25" customHeight="1">
      <c r="A4" s="821" t="s">
        <v>488</v>
      </c>
      <c r="B4" s="821"/>
      <c r="C4" s="821"/>
      <c r="D4" s="821"/>
      <c r="E4" s="821"/>
      <c r="F4" s="821"/>
      <c r="G4" s="821"/>
      <c r="H4" s="821"/>
      <c r="I4" s="821"/>
      <c r="J4" s="821"/>
      <c r="K4" s="821"/>
      <c r="L4" s="822"/>
    </row>
    <row r="5" spans="1:17" ht="17.399999999999999">
      <c r="A5" s="823"/>
      <c r="B5" s="824"/>
      <c r="C5" s="825"/>
      <c r="D5" s="825"/>
      <c r="E5" s="825"/>
      <c r="F5" s="825"/>
      <c r="G5" s="825"/>
      <c r="H5" s="825"/>
      <c r="I5" s="825"/>
      <c r="J5" s="825"/>
      <c r="K5" s="825"/>
      <c r="L5" s="825"/>
      <c r="M5" s="826"/>
      <c r="N5" s="817"/>
      <c r="O5" s="430"/>
    </row>
    <row r="6" spans="1:17" ht="21.75" customHeight="1">
      <c r="A6" s="825"/>
      <c r="B6" s="827"/>
      <c r="C6" s="828"/>
      <c r="D6" s="828"/>
      <c r="E6" s="828"/>
      <c r="F6" s="825"/>
      <c r="G6" s="825" t="s">
        <v>21</v>
      </c>
      <c r="H6" s="829" t="s">
        <v>21</v>
      </c>
      <c r="I6" s="830"/>
      <c r="J6" s="830"/>
      <c r="K6" s="830"/>
      <c r="L6" s="830"/>
      <c r="M6" s="826"/>
      <c r="N6" s="817"/>
      <c r="O6" s="817"/>
      <c r="Q6" s="817"/>
    </row>
    <row r="7" spans="1:17" ht="21.75" customHeight="1">
      <c r="A7" s="825"/>
      <c r="B7" s="828"/>
      <c r="C7" s="828"/>
      <c r="D7" s="828"/>
      <c r="E7" s="828"/>
      <c r="F7" s="825"/>
      <c r="G7" s="825"/>
      <c r="H7" s="830"/>
      <c r="I7" s="830"/>
      <c r="J7" s="830"/>
      <c r="K7" s="830"/>
      <c r="L7" s="831" t="s">
        <v>489</v>
      </c>
      <c r="M7" s="826"/>
      <c r="N7" s="817"/>
      <c r="O7" s="832" t="s">
        <v>21</v>
      </c>
    </row>
    <row r="8" spans="1:17" ht="21.75" customHeight="1">
      <c r="A8" s="825"/>
      <c r="B8" s="828"/>
      <c r="C8" s="828"/>
      <c r="D8" s="828"/>
      <c r="E8" s="828"/>
      <c r="F8" s="825"/>
      <c r="G8" s="825"/>
      <c r="H8" s="830"/>
      <c r="I8" s="830"/>
      <c r="J8" s="830"/>
      <c r="K8" s="830"/>
      <c r="L8" s="833"/>
      <c r="N8" s="430"/>
      <c r="O8" s="1"/>
    </row>
    <row r="9" spans="1:17" ht="21.75" customHeight="1">
      <c r="A9" s="825"/>
      <c r="B9" s="828"/>
      <c r="C9" s="828"/>
      <c r="D9" s="828"/>
      <c r="E9" s="828"/>
      <c r="F9" s="825"/>
      <c r="G9" s="825"/>
      <c r="H9" s="830"/>
      <c r="I9" s="830"/>
      <c r="J9" s="830"/>
      <c r="K9" s="830"/>
      <c r="L9" s="833"/>
      <c r="N9" s="817"/>
      <c r="O9" s="1"/>
    </row>
    <row r="10" spans="1:17" ht="21.75" customHeight="1">
      <c r="A10" s="825"/>
      <c r="B10" s="828"/>
      <c r="C10" s="828"/>
      <c r="D10" s="828"/>
      <c r="E10" s="828"/>
      <c r="F10" s="825"/>
      <c r="G10" s="825"/>
      <c r="H10" s="830"/>
      <c r="I10" s="830"/>
      <c r="J10" s="830"/>
      <c r="K10" s="830"/>
      <c r="L10" s="833"/>
      <c r="N10" s="817"/>
      <c r="O10" s="1"/>
    </row>
    <row r="11" spans="1:17" ht="21.75" customHeight="1">
      <c r="A11" s="825"/>
      <c r="B11" s="828"/>
      <c r="C11" s="828"/>
      <c r="D11" s="828"/>
      <c r="E11" s="828"/>
      <c r="F11" s="834"/>
      <c r="G11" s="834"/>
      <c r="H11" s="830"/>
      <c r="I11" s="830"/>
      <c r="J11" s="830"/>
      <c r="K11" s="830"/>
      <c r="L11" s="833"/>
      <c r="N11" s="817"/>
      <c r="O11" s="1"/>
    </row>
    <row r="12" spans="1:17" ht="21.75" customHeight="1">
      <c r="A12" s="825"/>
      <c r="B12" s="828"/>
      <c r="C12" s="828"/>
      <c r="D12" s="828"/>
      <c r="E12" s="828"/>
      <c r="F12" s="835"/>
      <c r="G12" s="835"/>
      <c r="H12" s="830"/>
      <c r="I12" s="830"/>
      <c r="J12" s="830"/>
      <c r="K12" s="830"/>
      <c r="L12" s="833"/>
      <c r="N12" s="430"/>
      <c r="O12" s="836" t="s">
        <v>21</v>
      </c>
    </row>
    <row r="13" spans="1:17" ht="21.75" customHeight="1">
      <c r="A13" s="825"/>
      <c r="B13" s="733"/>
      <c r="C13" s="733"/>
      <c r="D13" s="733"/>
      <c r="E13" s="733"/>
      <c r="F13" s="835"/>
      <c r="G13" s="835"/>
      <c r="H13" s="830"/>
      <c r="I13" s="830"/>
      <c r="J13" s="830"/>
      <c r="K13" s="830"/>
      <c r="L13" s="833"/>
      <c r="N13" s="817"/>
      <c r="O13" s="836"/>
    </row>
    <row r="14" spans="1:17" ht="21.75" customHeight="1">
      <c r="A14" s="825"/>
      <c r="B14" s="733"/>
      <c r="C14" s="733"/>
      <c r="D14" s="733"/>
      <c r="E14" s="733"/>
      <c r="F14" s="834"/>
      <c r="G14" s="834"/>
      <c r="H14" s="830"/>
      <c r="I14" s="830"/>
      <c r="J14" s="830"/>
      <c r="K14" s="830"/>
      <c r="L14" s="833"/>
      <c r="O14" s="836" t="s">
        <v>29</v>
      </c>
    </row>
    <row r="15" spans="1:17" ht="21.75" customHeight="1">
      <c r="A15" s="837"/>
      <c r="B15" s="825"/>
      <c r="C15" s="825"/>
      <c r="D15" s="825"/>
      <c r="E15" s="825"/>
      <c r="F15" s="825"/>
      <c r="G15" s="825"/>
      <c r="H15" s="825"/>
      <c r="I15" s="825"/>
      <c r="J15" s="825"/>
      <c r="K15" s="825"/>
      <c r="L15" s="833"/>
      <c r="O15" s="1"/>
    </row>
    <row r="16" spans="1:17" ht="16.2">
      <c r="A16" s="838"/>
      <c r="B16" s="839"/>
      <c r="C16" s="554"/>
      <c r="D16" s="554"/>
      <c r="E16" s="554"/>
      <c r="F16" s="554"/>
      <c r="G16" s="554"/>
      <c r="H16" s="554"/>
      <c r="I16" s="554"/>
      <c r="J16" s="554"/>
      <c r="K16" s="554"/>
      <c r="L16" s="833"/>
      <c r="M16" s="840"/>
      <c r="O16" s="1"/>
    </row>
    <row r="17" spans="1:16" ht="14.25" customHeight="1">
      <c r="A17" s="840"/>
      <c r="B17" s="840"/>
      <c r="C17" s="840"/>
      <c r="D17" s="840"/>
      <c r="E17" s="840"/>
      <c r="F17" s="840"/>
      <c r="G17" s="840"/>
      <c r="H17" s="840"/>
      <c r="I17" s="840"/>
      <c r="J17" s="840"/>
      <c r="K17" s="840"/>
      <c r="L17" s="833"/>
      <c r="M17" s="840"/>
      <c r="O17" s="1"/>
    </row>
    <row r="18" spans="1:16" ht="13.5" customHeight="1">
      <c r="A18" s="840"/>
      <c r="B18" s="840"/>
      <c r="C18" s="840"/>
      <c r="D18" s="840"/>
      <c r="E18" s="840"/>
      <c r="F18" s="840"/>
      <c r="G18" s="840"/>
      <c r="H18" s="840"/>
      <c r="I18" s="840"/>
      <c r="J18" s="840"/>
      <c r="K18" s="840"/>
      <c r="L18" s="833"/>
      <c r="M18" s="840"/>
      <c r="O18" s="1"/>
    </row>
    <row r="19" spans="1:16" ht="43.5" customHeight="1">
      <c r="A19" s="840"/>
      <c r="B19" s="840"/>
      <c r="C19" s="840"/>
      <c r="D19" s="840"/>
      <c r="E19" s="840"/>
      <c r="F19" s="840"/>
      <c r="G19" s="840"/>
      <c r="H19" s="840"/>
      <c r="I19" s="840"/>
      <c r="J19" s="840"/>
      <c r="K19" s="840"/>
      <c r="L19" s="833"/>
      <c r="M19" s="840"/>
      <c r="O19" s="1"/>
    </row>
    <row r="20" spans="1:16" ht="13.5" hidden="1" customHeight="1">
      <c r="A20" s="840"/>
      <c r="B20" s="840"/>
      <c r="C20" s="840"/>
      <c r="D20" s="840"/>
      <c r="E20" s="840"/>
      <c r="F20" s="840"/>
      <c r="G20" s="840"/>
      <c r="H20" s="840"/>
      <c r="I20" s="840"/>
      <c r="J20" s="840"/>
      <c r="K20" s="840"/>
      <c r="L20" s="840"/>
      <c r="M20" s="840"/>
      <c r="O20" s="1"/>
    </row>
    <row r="21" spans="1:16" ht="27.75" hidden="1" customHeight="1">
      <c r="A21" s="840"/>
      <c r="B21" s="840"/>
      <c r="C21" s="840"/>
      <c r="D21" s="840"/>
      <c r="E21" s="840"/>
      <c r="F21" s="840"/>
      <c r="G21" s="840"/>
      <c r="H21" s="840"/>
      <c r="I21" s="840"/>
      <c r="J21" s="840"/>
      <c r="K21" s="840"/>
      <c r="L21" s="840"/>
      <c r="M21" s="840"/>
      <c r="O21" s="1"/>
    </row>
    <row r="22" spans="1:16" ht="18.75" hidden="1" customHeight="1">
      <c r="A22" s="840"/>
      <c r="B22" s="840"/>
      <c r="C22" s="840"/>
      <c r="D22" s="840"/>
      <c r="E22" s="840"/>
      <c r="F22" s="840"/>
      <c r="G22" s="840"/>
      <c r="H22" s="840"/>
      <c r="I22" s="840"/>
      <c r="J22" s="840"/>
      <c r="K22" s="840"/>
      <c r="L22" s="840"/>
      <c r="M22" s="840"/>
      <c r="O22" s="1"/>
    </row>
    <row r="23" spans="1:16" ht="17.25" hidden="1" customHeight="1">
      <c r="A23" s="840"/>
      <c r="B23" s="840"/>
      <c r="C23" s="840"/>
      <c r="D23" s="840"/>
      <c r="E23" s="840"/>
      <c r="F23" s="840"/>
      <c r="G23" s="840"/>
      <c r="H23" s="840"/>
      <c r="I23" s="840"/>
      <c r="J23" s="840"/>
      <c r="K23" s="840"/>
      <c r="L23" s="840"/>
      <c r="M23" s="840"/>
    </row>
    <row r="24" spans="1:16">
      <c r="A24" s="554"/>
      <c r="B24" s="554"/>
      <c r="C24" s="554"/>
      <c r="D24" s="554"/>
      <c r="E24" s="554"/>
      <c r="F24" s="554"/>
      <c r="G24" s="554"/>
      <c r="H24" s="554"/>
      <c r="I24" s="554"/>
      <c r="J24" s="554"/>
      <c r="K24" s="554"/>
      <c r="L24" s="554" t="s">
        <v>21</v>
      </c>
      <c r="M24" s="840"/>
    </row>
    <row r="25" spans="1:16">
      <c r="A25" s="840"/>
      <c r="B25" s="840"/>
      <c r="C25" s="840"/>
      <c r="D25" s="840"/>
      <c r="E25" s="840"/>
      <c r="F25" s="840"/>
      <c r="G25" s="840"/>
      <c r="H25" s="840"/>
      <c r="I25" s="840"/>
      <c r="J25" s="840"/>
      <c r="K25" s="840"/>
      <c r="L25" s="840"/>
      <c r="M25" s="840"/>
    </row>
    <row r="26" spans="1:16" ht="18.600000000000001" customHeight="1">
      <c r="A26" s="841"/>
      <c r="B26" s="842" t="s">
        <v>490</v>
      </c>
      <c r="C26" s="842"/>
      <c r="D26" s="842"/>
      <c r="E26" s="842"/>
      <c r="F26" s="842"/>
      <c r="G26" s="842"/>
      <c r="H26" s="842"/>
      <c r="I26" s="842"/>
      <c r="J26" s="842"/>
      <c r="K26" s="842"/>
      <c r="L26" s="842"/>
    </row>
    <row r="27" spans="1:16" ht="18.600000000000001" customHeight="1">
      <c r="A27" s="841"/>
      <c r="B27" s="842"/>
      <c r="C27" s="842"/>
      <c r="D27" s="842"/>
      <c r="E27" s="842"/>
      <c r="F27" s="842"/>
      <c r="G27" s="842"/>
      <c r="H27" s="842"/>
      <c r="I27" s="842"/>
      <c r="J27" s="842"/>
      <c r="K27" s="842"/>
      <c r="L27" s="842"/>
    </row>
    <row r="28" spans="1:16" ht="18.600000000000001" customHeight="1">
      <c r="A28" s="841"/>
      <c r="B28" s="842"/>
      <c r="C28" s="842"/>
      <c r="D28" s="842"/>
      <c r="E28" s="842"/>
      <c r="F28" s="842"/>
      <c r="G28" s="842"/>
      <c r="H28" s="842"/>
      <c r="I28" s="842"/>
      <c r="J28" s="842"/>
      <c r="K28" s="842"/>
      <c r="L28" s="842"/>
    </row>
    <row r="29" spans="1:16" ht="18.600000000000001" customHeight="1">
      <c r="A29" s="841"/>
      <c r="B29" s="842"/>
      <c r="C29" s="842"/>
      <c r="D29" s="842"/>
      <c r="E29" s="842"/>
      <c r="F29" s="842"/>
      <c r="G29" s="842"/>
      <c r="H29" s="842"/>
      <c r="I29" s="842"/>
      <c r="J29" s="842"/>
      <c r="K29" s="842"/>
      <c r="L29" s="842"/>
    </row>
    <row r="30" spans="1:16" ht="18.600000000000001" customHeight="1">
      <c r="A30" s="841"/>
      <c r="B30" s="842"/>
      <c r="C30" s="842"/>
      <c r="D30" s="842"/>
      <c r="E30" s="842"/>
      <c r="F30" s="842"/>
      <c r="G30" s="842"/>
      <c r="H30" s="842"/>
      <c r="I30" s="842"/>
      <c r="J30" s="842"/>
      <c r="K30" s="842"/>
      <c r="L30" s="842"/>
    </row>
    <row r="31" spans="1:16" ht="18.600000000000001" customHeight="1">
      <c r="A31" s="841"/>
      <c r="B31" s="842"/>
      <c r="C31" s="842"/>
      <c r="D31" s="842"/>
      <c r="E31" s="842"/>
      <c r="F31" s="842"/>
      <c r="G31" s="842"/>
      <c r="H31" s="842"/>
      <c r="I31" s="842"/>
      <c r="J31" s="842"/>
      <c r="K31" s="842"/>
      <c r="L31" s="842"/>
    </row>
    <row r="32" spans="1:16" ht="28.2" customHeight="1">
      <c r="A32" s="841"/>
      <c r="B32" s="842"/>
      <c r="C32" s="842"/>
      <c r="D32" s="842"/>
      <c r="E32" s="842"/>
      <c r="F32" s="842"/>
      <c r="G32" s="842"/>
      <c r="H32" s="842"/>
      <c r="I32" s="842"/>
      <c r="J32" s="842"/>
      <c r="K32" s="842"/>
      <c r="L32" s="842"/>
      <c r="O32" s="553"/>
      <c r="P32" s="553"/>
    </row>
  </sheetData>
  <mergeCells count="7">
    <mergeCell ref="B26:L32"/>
    <mergeCell ref="A1:L1"/>
    <mergeCell ref="A2:L2"/>
    <mergeCell ref="A3:L3"/>
    <mergeCell ref="A4:L4"/>
    <mergeCell ref="B6:E14"/>
    <mergeCell ref="L7:L19"/>
  </mergeCells>
  <phoneticPr fontId="106"/>
  <pageMargins left="0.74803149606299213" right="0.74803149606299213" top="0.98425196850393704" bottom="0.98425196850393704" header="0.51181102362204722" footer="0.51181102362204722"/>
  <pageSetup paperSize="9" scale="87"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A2299-21BE-4E18-BA7E-3ED3CD9DEC87}">
  <dimension ref="A1:S99"/>
  <sheetViews>
    <sheetView topLeftCell="B10" zoomScale="75" zoomScaleNormal="75" workbookViewId="0">
      <selection activeCell="P39" sqref="P39"/>
    </sheetView>
  </sheetViews>
  <sheetFormatPr defaultColWidth="8.88671875" defaultRowHeight="14.4"/>
  <cols>
    <col min="1" max="1" width="12.77734375" style="120" customWidth="1"/>
    <col min="2" max="2" width="25" customWidth="1"/>
    <col min="3" max="3" width="9.109375" customWidth="1"/>
    <col min="4" max="4" width="23" customWidth="1"/>
    <col min="5" max="5" width="19.44140625" customWidth="1"/>
    <col min="6" max="6" width="12.21875" customWidth="1"/>
    <col min="7" max="7" width="14.77734375" customWidth="1"/>
    <col min="8" max="8" width="20.88671875" customWidth="1"/>
    <col min="9" max="9" width="19" customWidth="1"/>
    <col min="10" max="10" width="13.21875" customWidth="1"/>
    <col min="11" max="11" width="10.88671875" customWidth="1"/>
    <col min="12" max="12" width="13" customWidth="1"/>
    <col min="13" max="13" width="16.109375" customWidth="1"/>
    <col min="14" max="14" width="28.77734375" customWidth="1"/>
    <col min="15" max="15" width="7.88671875" customWidth="1"/>
    <col min="16" max="16" width="40.44140625" style="227" customWidth="1"/>
    <col min="17" max="17" width="40.44140625" customWidth="1"/>
  </cols>
  <sheetData>
    <row r="1" spans="2:19" ht="31.2" customHeight="1">
      <c r="B1" s="126"/>
      <c r="C1" s="343" t="s">
        <v>298</v>
      </c>
      <c r="D1" s="175"/>
      <c r="E1" s="175"/>
      <c r="F1" s="175"/>
      <c r="G1" s="175" t="s">
        <v>244</v>
      </c>
      <c r="H1" s="175"/>
      <c r="I1" s="175"/>
      <c r="J1" s="175"/>
      <c r="K1" s="175"/>
      <c r="L1" s="175"/>
      <c r="M1" s="175"/>
      <c r="N1" s="175"/>
      <c r="O1" s="120"/>
      <c r="P1" s="226"/>
    </row>
    <row r="2" spans="2:19" ht="31.2" customHeight="1">
      <c r="B2" s="126"/>
      <c r="C2" s="175"/>
      <c r="D2" s="175"/>
      <c r="E2" s="175"/>
      <c r="F2" s="175"/>
      <c r="G2" s="175"/>
      <c r="H2" s="175"/>
      <c r="I2" s="175"/>
      <c r="J2" s="175"/>
      <c r="K2" s="175"/>
      <c r="L2" s="175"/>
      <c r="M2" s="175"/>
      <c r="N2" s="175"/>
      <c r="O2" s="120"/>
      <c r="P2" s="226"/>
    </row>
    <row r="3" spans="2:19" ht="298.8" customHeight="1">
      <c r="B3" s="674"/>
      <c r="C3" s="674"/>
      <c r="D3" s="674"/>
      <c r="E3" s="674"/>
      <c r="F3" s="674"/>
      <c r="G3" s="674"/>
      <c r="H3" s="674"/>
      <c r="I3" s="674"/>
      <c r="J3" s="674"/>
      <c r="K3" s="674"/>
      <c r="L3" s="674"/>
      <c r="M3" s="674"/>
      <c r="N3" s="674"/>
      <c r="O3" s="120" t="s">
        <v>205</v>
      </c>
      <c r="P3" s="226"/>
    </row>
    <row r="4" spans="2:19" ht="29.25" customHeight="1">
      <c r="B4" s="193"/>
      <c r="C4" s="194" t="s">
        <v>295</v>
      </c>
      <c r="D4" s="195"/>
      <c r="E4" s="195"/>
      <c r="F4" s="195"/>
      <c r="G4" s="196"/>
      <c r="H4" s="195"/>
      <c r="I4" s="195"/>
      <c r="J4" s="197"/>
      <c r="K4" s="197"/>
      <c r="L4" s="197"/>
      <c r="M4" s="197"/>
      <c r="N4" s="198"/>
      <c r="O4" s="120"/>
      <c r="P4" s="217"/>
    </row>
    <row r="5" spans="2:19" ht="267" customHeight="1">
      <c r="B5" s="678" t="s">
        <v>299</v>
      </c>
      <c r="C5" s="679"/>
      <c r="D5" s="679"/>
      <c r="E5" s="679"/>
      <c r="F5" s="679"/>
      <c r="G5" s="679"/>
      <c r="H5" s="679"/>
      <c r="I5" s="679"/>
      <c r="J5" s="679"/>
      <c r="K5" s="679"/>
      <c r="L5" s="679"/>
      <c r="M5" s="679"/>
      <c r="N5" s="679"/>
      <c r="O5" s="120"/>
      <c r="P5" s="382" t="s">
        <v>205</v>
      </c>
    </row>
    <row r="6" spans="2:19" ht="32.4" customHeight="1">
      <c r="B6" s="682" t="s">
        <v>235</v>
      </c>
      <c r="C6" s="683"/>
      <c r="D6" s="683"/>
      <c r="E6" s="683"/>
      <c r="F6" s="683"/>
      <c r="G6" s="683"/>
      <c r="H6" s="683"/>
      <c r="I6" s="683"/>
      <c r="J6" s="683"/>
      <c r="K6" s="683"/>
      <c r="L6" s="683"/>
      <c r="M6" s="683"/>
      <c r="N6" s="683"/>
      <c r="O6" s="120"/>
      <c r="P6" s="214"/>
    </row>
    <row r="7" spans="2:19" ht="11.4" customHeight="1">
      <c r="B7" s="680"/>
      <c r="C7" s="681"/>
      <c r="D7" s="681"/>
      <c r="E7" s="681"/>
      <c r="F7" s="681"/>
      <c r="G7" s="681"/>
      <c r="H7" s="681"/>
      <c r="I7" s="681"/>
      <c r="J7" s="681"/>
      <c r="K7" s="681"/>
      <c r="L7" s="681"/>
      <c r="M7" s="681"/>
      <c r="N7" s="681"/>
      <c r="O7" s="120"/>
      <c r="P7" s="214"/>
      <c r="R7" t="s">
        <v>221</v>
      </c>
    </row>
    <row r="8" spans="2:19" ht="21.6" customHeight="1">
      <c r="B8" s="201"/>
      <c r="C8" s="675" t="s">
        <v>296</v>
      </c>
      <c r="D8" s="675"/>
      <c r="E8" s="675"/>
      <c r="F8" s="675"/>
      <c r="G8" s="675"/>
      <c r="H8" s="675"/>
      <c r="I8" s="675"/>
      <c r="J8" s="675"/>
      <c r="K8" s="675"/>
      <c r="L8" s="675"/>
      <c r="M8" s="127" t="s">
        <v>205</v>
      </c>
      <c r="N8" s="127"/>
      <c r="O8" s="120"/>
      <c r="P8" s="237"/>
      <c r="Q8" s="398" t="s">
        <v>205</v>
      </c>
    </row>
    <row r="9" spans="2:19" ht="21.6" customHeight="1">
      <c r="B9" s="201"/>
      <c r="C9" s="676" t="s">
        <v>175</v>
      </c>
      <c r="D9" s="676"/>
      <c r="E9" s="676"/>
      <c r="F9" s="676"/>
      <c r="G9" s="676"/>
      <c r="H9" s="676"/>
      <c r="I9" s="676"/>
      <c r="J9" s="676"/>
      <c r="K9" s="676"/>
      <c r="L9" s="676"/>
      <c r="M9" s="127"/>
      <c r="N9" s="152"/>
      <c r="O9" s="120"/>
      <c r="P9" s="238"/>
    </row>
    <row r="10" spans="2:19" ht="21.6" customHeight="1">
      <c r="B10" s="127"/>
      <c r="C10" s="127"/>
      <c r="D10" s="152"/>
      <c r="E10" s="152"/>
      <c r="F10" s="152"/>
      <c r="G10" s="167"/>
      <c r="H10" s="152"/>
      <c r="I10" s="152"/>
      <c r="J10" s="152"/>
      <c r="K10" s="152"/>
      <c r="L10" s="152"/>
      <c r="M10" s="152"/>
      <c r="N10" s="152"/>
      <c r="O10" s="120"/>
      <c r="P10" s="241"/>
    </row>
    <row r="11" spans="2:19" ht="15" customHeight="1">
      <c r="B11" s="120"/>
      <c r="C11" s="120"/>
      <c r="D11" s="168"/>
      <c r="E11" s="168"/>
      <c r="F11" s="168"/>
      <c r="G11" s="169"/>
      <c r="H11" s="168"/>
      <c r="I11" s="168"/>
      <c r="J11" s="168"/>
      <c r="K11" s="168"/>
      <c r="L11" s="168"/>
      <c r="M11" s="168"/>
      <c r="N11" s="168"/>
      <c r="O11" s="120"/>
      <c r="P11" s="393">
        <f>+H13-G13</f>
        <v>1202756</v>
      </c>
      <c r="Q11" s="387"/>
      <c r="R11" s="387"/>
      <c r="S11" s="387"/>
    </row>
    <row r="12" spans="2:19" ht="13.5" customHeight="1">
      <c r="B12" s="120"/>
      <c r="C12" s="120"/>
      <c r="D12" s="170" t="s">
        <v>176</v>
      </c>
      <c r="E12" s="170"/>
      <c r="F12" s="170"/>
      <c r="G12" s="171" t="s">
        <v>177</v>
      </c>
      <c r="H12" s="172" t="s">
        <v>178</v>
      </c>
      <c r="I12" s="173" t="s">
        <v>179</v>
      </c>
      <c r="J12" s="172" t="s">
        <v>180</v>
      </c>
      <c r="K12" s="172" t="s">
        <v>181</v>
      </c>
      <c r="L12" s="174" t="s">
        <v>194</v>
      </c>
      <c r="M12" s="168"/>
      <c r="N12" s="168"/>
      <c r="O12" s="120"/>
      <c r="P12" s="241"/>
      <c r="Q12" s="387"/>
      <c r="R12" s="387"/>
      <c r="S12" s="387"/>
    </row>
    <row r="13" spans="2:19" ht="18" customHeight="1" thickBot="1">
      <c r="B13" s="120"/>
      <c r="C13" s="120"/>
      <c r="D13" s="170"/>
      <c r="E13" s="170"/>
      <c r="F13" s="203" t="s">
        <v>182</v>
      </c>
      <c r="G13" s="414">
        <v>671616116</v>
      </c>
      <c r="H13" s="414">
        <v>672818872</v>
      </c>
      <c r="I13" s="200">
        <f t="shared" ref="I13:I23" si="0">+H13/$H$13</f>
        <v>1</v>
      </c>
      <c r="J13" s="410">
        <v>6853585</v>
      </c>
      <c r="K13" s="345">
        <f>+J13/G13</f>
        <v>1.020461665038425E-2</v>
      </c>
      <c r="L13" s="200">
        <f t="shared" ref="L13:L29" si="1">+H13/G13</f>
        <v>1.0017908385033452</v>
      </c>
      <c r="M13" s="677" t="s">
        <v>183</v>
      </c>
      <c r="N13" s="677"/>
      <c r="O13" s="394"/>
      <c r="P13" s="541"/>
      <c r="Q13" s="387"/>
      <c r="R13" s="387"/>
      <c r="S13" s="387"/>
    </row>
    <row r="14" spans="2:19" ht="17.25" customHeight="1">
      <c r="B14" s="120"/>
      <c r="C14" s="120"/>
      <c r="D14" s="170"/>
      <c r="E14" s="687" t="s">
        <v>213</v>
      </c>
      <c r="F14" s="468" t="s">
        <v>258</v>
      </c>
      <c r="G14" s="444">
        <v>102590201</v>
      </c>
      <c r="H14" s="444">
        <v>102846777</v>
      </c>
      <c r="I14" s="445">
        <f>+H14/$H$13</f>
        <v>0.15285953067023958</v>
      </c>
      <c r="J14" s="458">
        <v>1114377</v>
      </c>
      <c r="K14" s="446">
        <f>+J14/H14</f>
        <v>1.0835312807128608E-2</v>
      </c>
      <c r="L14" s="497">
        <f t="shared" si="1"/>
        <v>1.002500979601356</v>
      </c>
      <c r="M14" s="688" t="s">
        <v>213</v>
      </c>
      <c r="N14" s="395">
        <f>+H13-G13</f>
        <v>1202756</v>
      </c>
      <c r="O14" s="394"/>
      <c r="P14" s="788"/>
      <c r="Q14" s="387"/>
      <c r="R14" s="387"/>
      <c r="S14" s="387"/>
    </row>
    <row r="15" spans="2:19" ht="17.25" customHeight="1">
      <c r="B15" s="120"/>
      <c r="C15" s="120"/>
      <c r="D15" s="170"/>
      <c r="E15" s="687"/>
      <c r="F15" s="469" t="s">
        <v>232</v>
      </c>
      <c r="G15" s="243">
        <v>4570310</v>
      </c>
      <c r="H15" s="243">
        <v>4579631</v>
      </c>
      <c r="I15" s="200">
        <f t="shared" si="0"/>
        <v>6.8066327961145536E-3</v>
      </c>
      <c r="J15" s="242">
        <v>50919</v>
      </c>
      <c r="K15" s="228">
        <f>+J15/G15</f>
        <v>1.1141257376414292E-2</v>
      </c>
      <c r="L15" s="487">
        <f t="shared" si="1"/>
        <v>1.002039467782273</v>
      </c>
      <c r="M15" s="688"/>
      <c r="N15" s="400" t="s">
        <v>205</v>
      </c>
      <c r="O15" s="394"/>
      <c r="P15" s="788"/>
      <c r="Q15" s="240"/>
      <c r="R15" s="387"/>
      <c r="S15" s="387"/>
    </row>
    <row r="16" spans="2:19" ht="17.25" customHeight="1">
      <c r="B16" s="120"/>
      <c r="C16" s="120"/>
      <c r="D16" s="170"/>
      <c r="E16" s="687"/>
      <c r="F16" s="498" t="s">
        <v>260</v>
      </c>
      <c r="G16" s="242">
        <v>7381305</v>
      </c>
      <c r="H16" s="242">
        <v>7400848</v>
      </c>
      <c r="I16" s="200">
        <f t="shared" si="0"/>
        <v>1.0999762800945929E-2</v>
      </c>
      <c r="J16" s="202">
        <v>332580</v>
      </c>
      <c r="K16" s="485">
        <f t="shared" ref="K16:K23" si="2">+J16/H16</f>
        <v>4.4938093580627517E-2</v>
      </c>
      <c r="L16" s="487">
        <f t="shared" si="1"/>
        <v>1.002647634801705</v>
      </c>
      <c r="M16" s="396"/>
      <c r="N16" s="396"/>
      <c r="O16" s="394"/>
      <c r="P16" s="484"/>
      <c r="Q16" s="241"/>
      <c r="R16" s="387"/>
      <c r="S16" s="387"/>
    </row>
    <row r="17" spans="2:19" ht="17.25" customHeight="1">
      <c r="B17" s="120"/>
      <c r="C17" s="120"/>
      <c r="D17" s="170"/>
      <c r="E17" s="170"/>
      <c r="F17" s="498" t="s">
        <v>264</v>
      </c>
      <c r="G17" s="242">
        <v>36866283</v>
      </c>
      <c r="H17" s="242">
        <v>36932532</v>
      </c>
      <c r="I17" s="200">
        <f t="shared" si="0"/>
        <v>5.4892235543595159E-2</v>
      </c>
      <c r="J17" s="202">
        <v>697674</v>
      </c>
      <c r="K17" s="470">
        <f t="shared" si="2"/>
        <v>1.8890500115183003E-2</v>
      </c>
      <c r="L17" s="487">
        <f t="shared" si="1"/>
        <v>1.0017970078513203</v>
      </c>
      <c r="M17" s="396"/>
      <c r="N17" s="396"/>
      <c r="O17" s="394"/>
      <c r="P17" s="788"/>
      <c r="Q17" s="555"/>
      <c r="R17" s="387"/>
      <c r="S17" s="387"/>
    </row>
    <row r="18" spans="2:19" ht="17.25" customHeight="1">
      <c r="B18" s="120"/>
      <c r="C18" s="120"/>
      <c r="D18" s="170"/>
      <c r="E18" s="687" t="s">
        <v>261</v>
      </c>
      <c r="F18" s="469" t="s">
        <v>184</v>
      </c>
      <c r="G18" s="486">
        <v>10037135</v>
      </c>
      <c r="H18" s="486">
        <v>10040329</v>
      </c>
      <c r="I18" s="200">
        <f>+H18/H13</f>
        <v>1.4922781476319825E-2</v>
      </c>
      <c r="J18" s="202">
        <v>130437</v>
      </c>
      <c r="K18" s="228">
        <f t="shared" si="2"/>
        <v>1.2991307356561722E-2</v>
      </c>
      <c r="L18" s="487">
        <f t="shared" si="1"/>
        <v>1.0003182182963566</v>
      </c>
      <c r="M18" s="396"/>
      <c r="N18" s="413"/>
      <c r="O18" s="394"/>
      <c r="P18" s="788"/>
      <c r="Q18" s="240"/>
      <c r="R18" s="387"/>
      <c r="S18" s="387"/>
    </row>
    <row r="19" spans="2:19" ht="17.25" customHeight="1">
      <c r="B19" s="120"/>
      <c r="C19" s="120"/>
      <c r="D19" s="170"/>
      <c r="E19" s="687"/>
      <c r="F19" s="464" t="s">
        <v>251</v>
      </c>
      <c r="G19" s="242">
        <v>5126657</v>
      </c>
      <c r="H19" s="242">
        <v>5137305</v>
      </c>
      <c r="I19" s="200">
        <f t="shared" si="0"/>
        <v>7.6354948022325985E-3</v>
      </c>
      <c r="J19" s="202">
        <v>63985</v>
      </c>
      <c r="K19" s="228">
        <f t="shared" si="2"/>
        <v>1.2454973960082183E-2</v>
      </c>
      <c r="L19" s="487">
        <f t="shared" si="1"/>
        <v>1.0020769870112238</v>
      </c>
      <c r="M19" s="396"/>
      <c r="N19" s="396"/>
      <c r="O19" s="394"/>
      <c r="P19" s="788"/>
      <c r="Q19" s="241"/>
      <c r="R19" s="387"/>
      <c r="S19" s="387"/>
    </row>
    <row r="20" spans="2:19" ht="17.25" customHeight="1">
      <c r="B20" s="120"/>
      <c r="C20" s="120"/>
      <c r="D20" s="170"/>
      <c r="E20" s="687"/>
      <c r="F20" s="465" t="s">
        <v>252</v>
      </c>
      <c r="G20" s="242">
        <v>4056701</v>
      </c>
      <c r="H20" s="242">
        <v>4057211</v>
      </c>
      <c r="I20" s="200">
        <f t="shared" si="0"/>
        <v>6.0301682500962907E-3</v>
      </c>
      <c r="J20" s="202">
        <v>102595</v>
      </c>
      <c r="K20" s="476">
        <f t="shared" si="2"/>
        <v>2.5287075283982025E-2</v>
      </c>
      <c r="L20" s="487">
        <f t="shared" si="1"/>
        <v>1.0001257179170957</v>
      </c>
      <c r="M20" s="396"/>
      <c r="N20" s="396"/>
      <c r="O20" s="394"/>
      <c r="P20" s="788"/>
      <c r="Q20" s="388"/>
      <c r="R20" s="387"/>
      <c r="S20" s="387"/>
    </row>
    <row r="21" spans="2:19" ht="17.25" customHeight="1">
      <c r="B21" s="120"/>
      <c r="C21" s="120"/>
      <c r="D21" s="170"/>
      <c r="E21" s="687"/>
      <c r="F21" s="464" t="s">
        <v>253</v>
      </c>
      <c r="G21" s="243">
        <v>17042722</v>
      </c>
      <c r="H21" s="243">
        <v>17042722</v>
      </c>
      <c r="I21" s="200">
        <f t="shared" si="0"/>
        <v>2.5330326941245488E-2</v>
      </c>
      <c r="J21" s="460">
        <v>101492</v>
      </c>
      <c r="K21" s="228">
        <f t="shared" si="2"/>
        <v>5.9551519997803164E-3</v>
      </c>
      <c r="L21" s="487">
        <f t="shared" si="1"/>
        <v>1</v>
      </c>
      <c r="M21" s="396"/>
      <c r="N21" s="396"/>
      <c r="O21" s="394"/>
      <c r="P21" s="788"/>
      <c r="Q21" s="240"/>
      <c r="R21" s="387"/>
      <c r="S21" s="387"/>
    </row>
    <row r="22" spans="2:19" ht="17.25" customHeight="1">
      <c r="B22" s="120"/>
      <c r="C22" s="120"/>
      <c r="D22" s="170"/>
      <c r="E22" s="687"/>
      <c r="F22" s="464" t="s">
        <v>254</v>
      </c>
      <c r="G22" s="447">
        <v>7564663</v>
      </c>
      <c r="H22" s="447">
        <v>7565367</v>
      </c>
      <c r="I22" s="200">
        <f t="shared" si="0"/>
        <v>1.1244284776839612E-2</v>
      </c>
      <c r="J22" s="202">
        <v>144779</v>
      </c>
      <c r="K22" s="470">
        <f>+J22/H22</f>
        <v>1.9137075570821612E-2</v>
      </c>
      <c r="L22" s="487">
        <f t="shared" si="1"/>
        <v>1.0000930642911654</v>
      </c>
      <c r="M22" s="789" t="s">
        <v>297</v>
      </c>
      <c r="N22" s="684"/>
      <c r="O22" s="394"/>
      <c r="P22" s="788"/>
      <c r="Q22" s="241"/>
      <c r="R22" s="387"/>
      <c r="S22" s="387"/>
    </row>
    <row r="23" spans="2:19" ht="17.25" customHeight="1">
      <c r="B23" s="120"/>
      <c r="C23" s="120"/>
      <c r="D23" s="170"/>
      <c r="E23" s="687"/>
      <c r="F23" s="464" t="s">
        <v>255</v>
      </c>
      <c r="G23" s="447">
        <v>44684475</v>
      </c>
      <c r="H23" s="447">
        <v>44685219</v>
      </c>
      <c r="I23" s="200">
        <f t="shared" si="0"/>
        <v>6.641493106037609E-2</v>
      </c>
      <c r="J23" s="448">
        <v>530750</v>
      </c>
      <c r="K23" s="228">
        <f t="shared" si="2"/>
        <v>1.1877529345889521E-2</v>
      </c>
      <c r="L23" s="487">
        <f t="shared" si="1"/>
        <v>1.0000166500781311</v>
      </c>
      <c r="M23" s="396"/>
      <c r="N23" s="396"/>
      <c r="O23" s="394"/>
      <c r="P23" s="788"/>
      <c r="Q23" s="388"/>
      <c r="R23" s="387"/>
      <c r="S23" s="387"/>
    </row>
    <row r="24" spans="2:19" ht="17.25" customHeight="1">
      <c r="B24" s="120"/>
      <c r="C24" s="120"/>
      <c r="D24" s="170"/>
      <c r="E24" s="687"/>
      <c r="F24" s="466" t="s">
        <v>256</v>
      </c>
      <c r="G24" s="461">
        <v>1576343</v>
      </c>
      <c r="H24" s="461">
        <v>1576464</v>
      </c>
      <c r="I24" s="200">
        <f>+G24/$H$13</f>
        <v>2.3428935566480367E-3</v>
      </c>
      <c r="J24" s="462">
        <v>30640</v>
      </c>
      <c r="K24" s="470">
        <f>+J24/G24</f>
        <v>1.9437394018941311E-2</v>
      </c>
      <c r="L24" s="487">
        <f t="shared" si="1"/>
        <v>1.0000767599437432</v>
      </c>
      <c r="M24" s="396"/>
      <c r="N24" s="160"/>
      <c r="O24" s="394"/>
      <c r="P24" s="788"/>
      <c r="Q24" s="240"/>
      <c r="R24" s="387"/>
      <c r="S24" s="387"/>
    </row>
    <row r="25" spans="2:19" ht="17.25" customHeight="1">
      <c r="B25" s="120"/>
      <c r="C25" s="120"/>
      <c r="D25" s="170"/>
      <c r="E25" s="687"/>
      <c r="F25" s="467" t="s">
        <v>259</v>
      </c>
      <c r="G25" s="346">
        <v>21677861</v>
      </c>
      <c r="H25" s="346">
        <v>21750311</v>
      </c>
      <c r="I25" s="200">
        <f t="shared" ref="I25:I29" si="3">+H25/$H$13</f>
        <v>3.232714167981899E-2</v>
      </c>
      <c r="J25" s="202">
        <v>387560</v>
      </c>
      <c r="K25" s="470">
        <f t="shared" ref="K25:K29" si="4">+J25/H25</f>
        <v>1.7818595789274003E-2</v>
      </c>
      <c r="L25" s="487">
        <f t="shared" si="1"/>
        <v>1.0033421194092904</v>
      </c>
      <c r="M25" s="685" t="s">
        <v>205</v>
      </c>
      <c r="N25" s="685"/>
      <c r="O25" s="394"/>
      <c r="P25" s="788"/>
      <c r="Q25" s="241"/>
      <c r="R25" s="387"/>
      <c r="S25" s="387"/>
    </row>
    <row r="26" spans="2:19" ht="17.25" customHeight="1">
      <c r="B26" s="120"/>
      <c r="C26" s="120"/>
      <c r="D26" s="170"/>
      <c r="E26" s="687"/>
      <c r="F26" s="494" t="s">
        <v>257</v>
      </c>
      <c r="G26" s="346">
        <v>13740531</v>
      </c>
      <c r="H26" s="346">
        <v>13748918</v>
      </c>
      <c r="I26" s="200">
        <f t="shared" si="3"/>
        <v>2.0434798386570821E-2</v>
      </c>
      <c r="J26" s="202">
        <v>118976</v>
      </c>
      <c r="K26" s="228">
        <f t="shared" si="4"/>
        <v>8.6534809502827794E-3</v>
      </c>
      <c r="L26" s="487">
        <f t="shared" si="1"/>
        <v>1.000610383980066</v>
      </c>
      <c r="M26" s="396"/>
      <c r="N26" s="396"/>
      <c r="O26" s="394"/>
      <c r="P26" s="788"/>
      <c r="Q26" s="388"/>
      <c r="R26" s="387"/>
      <c r="S26" s="387"/>
    </row>
    <row r="27" spans="2:19" ht="17.25" customHeight="1">
      <c r="B27" s="120"/>
      <c r="C27" s="120"/>
      <c r="D27" s="170"/>
      <c r="E27" s="170"/>
      <c r="F27" s="499" t="s">
        <v>233</v>
      </c>
      <c r="G27" s="346">
        <v>39741331</v>
      </c>
      <c r="H27" s="346">
        <v>39764042</v>
      </c>
      <c r="I27" s="200">
        <f t="shared" si="3"/>
        <v>5.9100663870795822E-2</v>
      </c>
      <c r="J27" s="202">
        <v>165578</v>
      </c>
      <c r="K27" s="228">
        <f t="shared" si="4"/>
        <v>4.1640133062931578E-3</v>
      </c>
      <c r="L27" s="487">
        <f t="shared" si="1"/>
        <v>1.0005714705428461</v>
      </c>
      <c r="M27" s="396"/>
      <c r="N27" s="396"/>
      <c r="O27" s="394"/>
      <c r="P27" s="788"/>
      <c r="Q27" s="240"/>
      <c r="R27" s="387"/>
      <c r="S27" s="387"/>
    </row>
    <row r="28" spans="2:19" ht="22.2" customHeight="1" thickBot="1">
      <c r="B28" s="120"/>
      <c r="C28" s="120"/>
      <c r="D28" s="170"/>
      <c r="E28" s="170"/>
      <c r="F28" s="500" t="s">
        <v>193</v>
      </c>
      <c r="G28" s="459">
        <v>37822577</v>
      </c>
      <c r="H28" s="459">
        <v>37907312</v>
      </c>
      <c r="I28" s="449">
        <f t="shared" si="3"/>
        <v>5.6341035570714494E-2</v>
      </c>
      <c r="J28" s="495">
        <v>166763</v>
      </c>
      <c r="K28" s="463">
        <f t="shared" si="4"/>
        <v>4.3992304176038652E-3</v>
      </c>
      <c r="L28" s="496">
        <f t="shared" si="1"/>
        <v>1.0022403285741213</v>
      </c>
      <c r="M28" s="425"/>
      <c r="N28" s="396"/>
      <c r="O28" s="394"/>
      <c r="P28" s="788"/>
      <c r="Q28" s="241"/>
      <c r="R28" s="387"/>
      <c r="S28" s="387"/>
    </row>
    <row r="29" spans="2:19" ht="22.2" customHeight="1">
      <c r="B29" s="120"/>
      <c r="C29" s="120"/>
      <c r="D29" s="471"/>
      <c r="E29" s="686" t="s">
        <v>262</v>
      </c>
      <c r="F29" s="488" t="s">
        <v>203</v>
      </c>
      <c r="G29" s="489">
        <v>32734388</v>
      </c>
      <c r="H29" s="489">
        <v>32957753</v>
      </c>
      <c r="I29" s="490">
        <f t="shared" si="3"/>
        <v>4.8984584665455105E-2</v>
      </c>
      <c r="J29" s="491">
        <v>70566</v>
      </c>
      <c r="K29" s="492">
        <f t="shared" si="4"/>
        <v>2.1411047045591975E-3</v>
      </c>
      <c r="L29" s="493">
        <f t="shared" si="1"/>
        <v>1.0068235581493077</v>
      </c>
      <c r="M29" s="684" t="s">
        <v>267</v>
      </c>
      <c r="N29" s="684"/>
      <c r="O29" s="394"/>
      <c r="P29" s="788"/>
      <c r="Q29" s="388"/>
      <c r="R29" s="387"/>
      <c r="S29" s="387"/>
    </row>
    <row r="30" spans="2:19" ht="24.6" customHeight="1" thickBot="1">
      <c r="B30" s="125"/>
      <c r="C30" s="120"/>
      <c r="D30" s="225"/>
      <c r="E30" s="686"/>
      <c r="F30" s="542" t="s">
        <v>272</v>
      </c>
      <c r="G30" s="543">
        <v>4903507</v>
      </c>
      <c r="H30" s="543">
        <v>4903517</v>
      </c>
      <c r="I30" s="544">
        <f>+H30/$H$13</f>
        <v>7.2880194121546582E-3</v>
      </c>
      <c r="J30" s="545">
        <v>100922</v>
      </c>
      <c r="K30" s="552">
        <f>+J30/H30</f>
        <v>2.0581554015209898E-2</v>
      </c>
      <c r="L30" s="546">
        <f>+H30/G30</f>
        <v>1.0000020393567297</v>
      </c>
      <c r="M30" s="684"/>
      <c r="N30" s="684"/>
      <c r="O30" s="394"/>
      <c r="P30" s="788"/>
      <c r="Q30" s="240"/>
      <c r="R30" s="387"/>
      <c r="S30" s="387"/>
    </row>
    <row r="31" spans="2:19" ht="17.399999999999999" customHeight="1">
      <c r="B31" s="120"/>
      <c r="C31" s="120"/>
      <c r="D31" s="120"/>
      <c r="E31" s="120"/>
      <c r="F31" s="120"/>
      <c r="G31" s="120"/>
      <c r="H31" s="120"/>
      <c r="I31" s="120"/>
      <c r="J31" s="120"/>
      <c r="K31" s="120"/>
      <c r="L31" s="120"/>
      <c r="M31" s="394"/>
      <c r="N31" s="394"/>
      <c r="O31" s="394"/>
      <c r="P31" s="788"/>
      <c r="Q31" s="241"/>
      <c r="R31" s="387"/>
      <c r="S31" s="387"/>
    </row>
    <row r="32" spans="2:19" ht="21.6" customHeight="1">
      <c r="B32" s="160"/>
      <c r="C32" s="160"/>
      <c r="D32" s="160"/>
      <c r="E32" s="160"/>
      <c r="F32" s="160"/>
      <c r="G32" s="160"/>
      <c r="H32" s="160"/>
      <c r="I32" s="160"/>
      <c r="J32" s="160"/>
      <c r="K32" s="160"/>
      <c r="L32" s="656"/>
      <c r="M32" s="656"/>
      <c r="N32" s="656"/>
      <c r="O32" s="394"/>
      <c r="P32" s="788"/>
      <c r="Q32" s="388"/>
      <c r="R32" s="387"/>
      <c r="S32" s="387"/>
    </row>
    <row r="33" spans="2:19" ht="21.6" customHeight="1">
      <c r="B33" s="160"/>
      <c r="C33" s="160"/>
      <c r="D33" s="160"/>
      <c r="E33" s="160"/>
      <c r="F33" s="160"/>
      <c r="G33" s="160"/>
      <c r="H33" s="160"/>
      <c r="I33" s="160"/>
      <c r="J33" s="160"/>
      <c r="K33" s="160"/>
      <c r="L33" s="656"/>
      <c r="M33" s="656"/>
      <c r="N33" s="656"/>
      <c r="O33" s="394" t="s">
        <v>205</v>
      </c>
      <c r="P33" s="788"/>
      <c r="Q33" s="240"/>
      <c r="R33" s="387"/>
      <c r="S33" s="387"/>
    </row>
    <row r="34" spans="2:19" ht="21.6" customHeight="1">
      <c r="B34" s="160"/>
      <c r="C34" s="160"/>
      <c r="D34" s="160"/>
      <c r="E34" s="160"/>
      <c r="F34" s="160"/>
      <c r="G34" s="160"/>
      <c r="H34" s="160"/>
      <c r="I34" s="160"/>
      <c r="J34" s="160"/>
      <c r="K34" s="160"/>
      <c r="L34" s="656"/>
      <c r="M34" s="656"/>
      <c r="N34" s="656"/>
      <c r="O34" s="397"/>
      <c r="P34" s="788"/>
      <c r="Q34" s="241"/>
      <c r="R34" s="387"/>
      <c r="S34" s="387"/>
    </row>
    <row r="35" spans="2:19" ht="21.6" customHeight="1">
      <c r="B35" s="160"/>
      <c r="C35" s="160"/>
      <c r="D35" s="160"/>
      <c r="E35" s="160"/>
      <c r="F35" s="160"/>
      <c r="G35" s="160"/>
      <c r="H35" s="160"/>
      <c r="I35" s="160"/>
      <c r="J35" s="160"/>
      <c r="K35" s="160"/>
      <c r="L35" s="656"/>
      <c r="M35" s="656"/>
      <c r="N35" s="656"/>
      <c r="O35" s="397"/>
      <c r="P35" s="788"/>
      <c r="Q35" s="388"/>
      <c r="R35" s="387"/>
      <c r="S35" s="387"/>
    </row>
    <row r="36" spans="2:19" ht="21.6" customHeight="1">
      <c r="B36" s="160"/>
      <c r="C36" s="160"/>
      <c r="D36" s="160"/>
      <c r="E36" s="160"/>
      <c r="F36" s="160"/>
      <c r="G36" s="160"/>
      <c r="H36" s="160"/>
      <c r="I36" s="160"/>
      <c r="J36" s="160"/>
      <c r="K36" s="160"/>
      <c r="L36" s="656"/>
      <c r="M36" s="656"/>
      <c r="N36" s="656"/>
      <c r="O36" s="397"/>
      <c r="P36" s="788"/>
      <c r="Q36" s="240"/>
      <c r="R36" s="387"/>
      <c r="S36" s="387"/>
    </row>
    <row r="37" spans="2:19" ht="21.6" customHeight="1">
      <c r="B37" s="381"/>
      <c r="C37" s="160"/>
      <c r="D37" s="160"/>
      <c r="E37" s="160"/>
      <c r="F37" s="160"/>
      <c r="G37" s="160"/>
      <c r="H37" s="160"/>
      <c r="I37" s="160"/>
      <c r="J37" s="160"/>
      <c r="K37" s="160"/>
      <c r="L37" s="656"/>
      <c r="M37" s="656"/>
      <c r="N37" s="656"/>
      <c r="O37" s="397"/>
      <c r="P37" s="788"/>
      <c r="Q37" s="241"/>
      <c r="R37" s="387"/>
      <c r="S37" s="387"/>
    </row>
    <row r="38" spans="2:19" ht="21.6" customHeight="1">
      <c r="B38" s="160"/>
      <c r="C38" s="160"/>
      <c r="D38" s="160"/>
      <c r="E38" s="160"/>
      <c r="F38" s="160"/>
      <c r="G38" s="160"/>
      <c r="H38" s="160"/>
      <c r="I38" s="160"/>
      <c r="J38" s="160"/>
      <c r="K38" s="160"/>
      <c r="L38" s="656"/>
      <c r="M38" s="656"/>
      <c r="N38" s="656"/>
      <c r="O38" s="397"/>
      <c r="P38" s="788"/>
      <c r="Q38" s="388"/>
      <c r="R38" s="387"/>
      <c r="S38" s="387"/>
    </row>
    <row r="39" spans="2:19" ht="21.6" customHeight="1">
      <c r="B39" s="160"/>
      <c r="C39" s="160"/>
      <c r="D39" s="160"/>
      <c r="E39" s="160"/>
      <c r="F39" s="160"/>
      <c r="G39" s="160"/>
      <c r="H39" s="160"/>
      <c r="I39" s="160"/>
      <c r="J39" s="160"/>
      <c r="K39" s="160"/>
      <c r="L39" s="656"/>
      <c r="M39" s="656"/>
      <c r="N39" s="656"/>
      <c r="O39" s="397"/>
      <c r="P39" s="788"/>
      <c r="Q39" s="240"/>
      <c r="R39" s="387"/>
      <c r="S39" s="387"/>
    </row>
    <row r="40" spans="2:19" ht="21.6" customHeight="1">
      <c r="B40" s="160"/>
      <c r="C40" s="160"/>
      <c r="D40" s="160"/>
      <c r="E40" s="160"/>
      <c r="F40" s="160"/>
      <c r="G40" s="160"/>
      <c r="H40" s="160"/>
      <c r="I40" s="160"/>
      <c r="J40" s="160"/>
      <c r="K40" s="160"/>
      <c r="L40" s="656"/>
      <c r="M40" s="656"/>
      <c r="N40" s="656"/>
      <c r="O40" s="397"/>
      <c r="P40" s="788"/>
      <c r="Q40" s="241"/>
      <c r="R40" s="387"/>
      <c r="S40" s="387"/>
    </row>
    <row r="41" spans="2:19" ht="21.6" customHeight="1">
      <c r="B41" s="160"/>
      <c r="C41" s="160"/>
      <c r="D41" s="160"/>
      <c r="E41" s="160"/>
      <c r="F41" s="160"/>
      <c r="G41" s="160"/>
      <c r="H41" s="160"/>
      <c r="I41" s="160"/>
      <c r="J41" s="160"/>
      <c r="K41" s="160"/>
      <c r="L41" s="656"/>
      <c r="M41" s="656"/>
      <c r="N41" s="656"/>
      <c r="O41" s="397"/>
      <c r="P41" s="788"/>
      <c r="Q41" s="388"/>
      <c r="R41" s="387"/>
      <c r="S41" s="387"/>
    </row>
    <row r="42" spans="2:19" ht="21.6" customHeight="1">
      <c r="B42" s="160"/>
      <c r="C42" s="160"/>
      <c r="D42" s="160"/>
      <c r="E42" s="160"/>
      <c r="F42" s="160"/>
      <c r="G42" s="160"/>
      <c r="H42" s="160"/>
      <c r="I42" s="160"/>
      <c r="J42" s="160"/>
      <c r="K42" s="160"/>
      <c r="L42" s="656"/>
      <c r="M42" s="656"/>
      <c r="N42" s="656"/>
      <c r="O42" s="397"/>
      <c r="P42" s="788"/>
      <c r="Q42" s="240"/>
      <c r="R42" s="387"/>
      <c r="S42" s="387"/>
    </row>
    <row r="43" spans="2:19" ht="21.6" customHeight="1">
      <c r="B43" s="120"/>
      <c r="C43" s="120"/>
      <c r="D43" s="120"/>
      <c r="E43" s="120"/>
      <c r="F43" s="120"/>
      <c r="G43" s="120"/>
      <c r="H43" s="120"/>
      <c r="I43" s="120"/>
      <c r="J43" s="120" t="s">
        <v>243</v>
      </c>
      <c r="K43" s="120"/>
      <c r="L43" s="656"/>
      <c r="M43" s="656"/>
      <c r="N43" s="656"/>
      <c r="O43" s="397"/>
      <c r="P43" s="788"/>
      <c r="Q43" s="241"/>
      <c r="R43" s="387"/>
      <c r="S43" s="387"/>
    </row>
    <row r="44" spans="2:19" ht="21.6" customHeight="1">
      <c r="B44" s="120"/>
      <c r="C44" s="120"/>
      <c r="D44" s="120"/>
      <c r="E44" s="120"/>
      <c r="F44" s="120"/>
      <c r="G44" s="120"/>
      <c r="H44" s="120"/>
      <c r="I44" s="120"/>
      <c r="J44" s="120"/>
      <c r="K44" s="120"/>
      <c r="L44" s="656"/>
      <c r="M44" s="656"/>
      <c r="N44" s="656"/>
      <c r="O44" s="397"/>
      <c r="P44" s="788"/>
      <c r="Q44" s="388"/>
      <c r="R44" s="387"/>
      <c r="S44" s="387"/>
    </row>
    <row r="45" spans="2:19" ht="32.4">
      <c r="B45" s="653" t="s">
        <v>185</v>
      </c>
      <c r="C45" s="653"/>
      <c r="D45" s="653"/>
      <c r="E45" s="653"/>
      <c r="F45" s="653"/>
      <c r="G45" s="653"/>
      <c r="H45" s="653"/>
      <c r="I45" s="131"/>
      <c r="J45" s="130"/>
      <c r="K45" s="120"/>
      <c r="L45" s="120"/>
      <c r="M45" s="120"/>
      <c r="N45" s="120"/>
      <c r="O45" s="120"/>
      <c r="P45" s="788"/>
      <c r="Q45" s="241"/>
    </row>
    <row r="46" spans="2:19" ht="18">
      <c r="B46" s="161" t="s">
        <v>138</v>
      </c>
      <c r="C46" s="120"/>
      <c r="D46" s="120"/>
      <c r="E46" s="120"/>
      <c r="F46" s="120"/>
      <c r="G46" s="120"/>
      <c r="H46" s="120"/>
      <c r="I46" s="120"/>
      <c r="J46" s="120"/>
      <c r="K46" s="120"/>
      <c r="L46" s="120"/>
      <c r="M46" s="120"/>
      <c r="N46" s="120"/>
      <c r="O46" s="120"/>
      <c r="P46" s="788"/>
      <c r="Q46" s="388"/>
    </row>
    <row r="47" spans="2:19" ht="18">
      <c r="B47" s="654" t="s">
        <v>139</v>
      </c>
      <c r="C47" s="654"/>
      <c r="D47" s="654"/>
      <c r="E47" s="654"/>
      <c r="F47" s="654"/>
      <c r="G47" s="654"/>
      <c r="H47" s="654"/>
      <c r="I47" s="654"/>
      <c r="J47" s="654"/>
      <c r="K47" s="654"/>
      <c r="L47" s="654"/>
      <c r="M47" s="654"/>
      <c r="N47" s="120"/>
      <c r="O47" s="120"/>
      <c r="P47" s="788"/>
    </row>
    <row r="48" spans="2:19" ht="18">
      <c r="B48" s="655" t="s">
        <v>140</v>
      </c>
      <c r="C48" s="655"/>
      <c r="D48" s="655"/>
      <c r="E48" s="655"/>
      <c r="F48" s="655"/>
      <c r="G48" s="655"/>
      <c r="H48" s="655"/>
      <c r="I48" s="655"/>
      <c r="J48" s="655"/>
      <c r="K48" s="655"/>
      <c r="L48" s="655"/>
      <c r="M48" s="655"/>
      <c r="N48" s="120"/>
      <c r="O48" s="120"/>
      <c r="P48" s="788"/>
    </row>
    <row r="49" spans="2:16" ht="22.5" customHeight="1">
      <c r="B49" s="661" t="s">
        <v>200</v>
      </c>
      <c r="C49" s="662"/>
      <c r="D49" s="662"/>
      <c r="E49" s="662"/>
      <c r="F49" s="662"/>
      <c r="G49" s="662"/>
      <c r="H49" s="662"/>
      <c r="I49" s="662"/>
      <c r="J49" s="662"/>
      <c r="K49" s="662"/>
      <c r="L49" s="662"/>
      <c r="M49" s="663"/>
      <c r="N49" s="657" t="s">
        <v>186</v>
      </c>
      <c r="O49" s="120"/>
      <c r="P49" s="788"/>
    </row>
    <row r="50" spans="2:16" ht="22.5" customHeight="1">
      <c r="B50" s="188" t="s">
        <v>206</v>
      </c>
      <c r="C50" s="186"/>
      <c r="D50" s="186"/>
      <c r="E50" s="186"/>
      <c r="F50" s="186"/>
      <c r="G50" s="186"/>
      <c r="H50" s="186"/>
      <c r="I50" s="186"/>
      <c r="J50" s="186"/>
      <c r="K50" s="186"/>
      <c r="L50" s="186"/>
      <c r="M50" s="187"/>
      <c r="N50" s="657"/>
      <c r="O50" s="120"/>
      <c r="P50" s="788"/>
    </row>
    <row r="51" spans="2:16" ht="18">
      <c r="B51" s="654" t="s">
        <v>196</v>
      </c>
      <c r="C51" s="654"/>
      <c r="D51" s="654"/>
      <c r="E51" s="654"/>
      <c r="F51" s="654"/>
      <c r="G51" s="654"/>
      <c r="H51" s="654"/>
      <c r="I51" s="654"/>
      <c r="J51" s="654"/>
      <c r="K51" s="654"/>
      <c r="L51" s="654"/>
      <c r="M51" s="654"/>
      <c r="N51" s="657"/>
      <c r="O51" s="120"/>
      <c r="P51" s="788"/>
    </row>
    <row r="52" spans="2:16" ht="18">
      <c r="B52" s="655" t="s">
        <v>197</v>
      </c>
      <c r="C52" s="655"/>
      <c r="D52" s="655"/>
      <c r="E52" s="655"/>
      <c r="F52" s="655"/>
      <c r="G52" s="655"/>
      <c r="H52" s="655"/>
      <c r="I52" s="655"/>
      <c r="J52" s="655"/>
      <c r="K52" s="655"/>
      <c r="L52" s="655"/>
      <c r="M52" s="655"/>
      <c r="N52" s="657"/>
      <c r="O52" s="120"/>
      <c r="P52" s="788"/>
    </row>
    <row r="53" spans="2:16" ht="18">
      <c r="B53" s="654" t="s">
        <v>198</v>
      </c>
      <c r="C53" s="654"/>
      <c r="D53" s="654"/>
      <c r="E53" s="654"/>
      <c r="F53" s="654"/>
      <c r="G53" s="654"/>
      <c r="H53" s="654"/>
      <c r="I53" s="654"/>
      <c r="J53" s="654"/>
      <c r="K53" s="654"/>
      <c r="L53" s="654"/>
      <c r="M53" s="654"/>
      <c r="N53" s="657"/>
      <c r="O53" s="120"/>
      <c r="P53" s="788"/>
    </row>
    <row r="54" spans="2:16" ht="18">
      <c r="B54" s="654" t="s">
        <v>199</v>
      </c>
      <c r="C54" s="654"/>
      <c r="D54" s="654"/>
      <c r="E54" s="654"/>
      <c r="F54" s="654"/>
      <c r="G54" s="654"/>
      <c r="H54" s="654"/>
      <c r="I54" s="654"/>
      <c r="J54" s="654"/>
      <c r="K54" s="654"/>
      <c r="L54" s="654"/>
      <c r="M54" s="654"/>
      <c r="N54" s="657"/>
      <c r="O54" s="120"/>
      <c r="P54" s="788"/>
    </row>
    <row r="55" spans="2:16" ht="18">
      <c r="B55" s="133"/>
      <c r="M55" s="120"/>
      <c r="N55" s="657"/>
      <c r="O55" s="120"/>
      <c r="P55" s="788"/>
    </row>
    <row r="56" spans="2:16" ht="17.25" customHeight="1">
      <c r="B56" s="658" t="s">
        <v>141</v>
      </c>
      <c r="C56" s="659"/>
      <c r="D56" s="659"/>
      <c r="E56" s="659"/>
      <c r="F56" s="659"/>
      <c r="G56" s="659"/>
      <c r="H56" s="659"/>
      <c r="I56" s="659"/>
      <c r="J56" s="659"/>
      <c r="K56" s="659"/>
      <c r="L56" s="659"/>
      <c r="M56" s="660"/>
      <c r="N56" s="657"/>
      <c r="O56" s="120"/>
      <c r="P56" s="788"/>
    </row>
    <row r="57" spans="2:16" ht="17.25" customHeight="1">
      <c r="B57" s="658" t="s">
        <v>142</v>
      </c>
      <c r="C57" s="659"/>
      <c r="D57" s="659"/>
      <c r="E57" s="659"/>
      <c r="F57" s="659"/>
      <c r="G57" s="659"/>
      <c r="H57" s="659"/>
      <c r="I57" s="659"/>
      <c r="J57" s="659"/>
      <c r="K57" s="659"/>
      <c r="L57" s="659"/>
      <c r="M57" s="660"/>
      <c r="N57" s="657"/>
      <c r="O57" s="120"/>
      <c r="P57" s="788"/>
    </row>
    <row r="58" spans="2:16" ht="17.25" customHeight="1">
      <c r="B58" s="658" t="s">
        <v>143</v>
      </c>
      <c r="C58" s="659"/>
      <c r="D58" s="659"/>
      <c r="E58" s="659"/>
      <c r="F58" s="659"/>
      <c r="G58" s="659"/>
      <c r="H58" s="659"/>
      <c r="I58" s="659"/>
      <c r="J58" s="659"/>
      <c r="K58" s="659"/>
      <c r="L58" s="659"/>
      <c r="M58" s="660"/>
      <c r="N58" s="657"/>
      <c r="O58" s="120"/>
      <c r="P58" s="788"/>
    </row>
    <row r="59" spans="2:16" ht="18">
      <c r="B59" s="658" t="s">
        <v>144</v>
      </c>
      <c r="C59" s="659"/>
      <c r="D59" s="659"/>
      <c r="E59" s="659"/>
      <c r="F59" s="659"/>
      <c r="G59" s="659"/>
      <c r="H59" s="659"/>
      <c r="I59" s="659"/>
      <c r="J59" s="659"/>
      <c r="K59" s="659"/>
      <c r="L59" s="659"/>
      <c r="M59" s="660"/>
      <c r="N59" s="657"/>
      <c r="O59" s="120"/>
      <c r="P59" s="788"/>
    </row>
    <row r="60" spans="2:16" ht="18">
      <c r="B60" s="658" t="s">
        <v>145</v>
      </c>
      <c r="C60" s="659"/>
      <c r="D60" s="659"/>
      <c r="E60" s="659"/>
      <c r="F60" s="659"/>
      <c r="G60" s="659"/>
      <c r="H60" s="659"/>
      <c r="I60" s="659"/>
      <c r="J60" s="659"/>
      <c r="K60" s="659"/>
      <c r="L60" s="659"/>
      <c r="M60" s="660"/>
      <c r="N60" s="657"/>
      <c r="O60" s="120"/>
      <c r="P60" s="788"/>
    </row>
    <row r="61" spans="2:16" ht="18">
      <c r="B61" s="664" t="s">
        <v>146</v>
      </c>
      <c r="C61" s="665"/>
      <c r="D61" s="665"/>
      <c r="E61" s="665"/>
      <c r="F61" s="665"/>
      <c r="G61" s="665"/>
      <c r="H61" s="665"/>
      <c r="I61" s="665"/>
      <c r="J61" s="665"/>
      <c r="K61" s="665"/>
      <c r="L61" s="665"/>
      <c r="M61" s="666"/>
      <c r="N61" s="120"/>
      <c r="O61" s="120"/>
      <c r="P61" s="788"/>
    </row>
    <row r="62" spans="2:16" ht="18">
      <c r="B62" s="667" t="s">
        <v>147</v>
      </c>
      <c r="C62" s="668"/>
      <c r="D62" s="668"/>
      <c r="E62" s="668"/>
      <c r="F62" s="668"/>
      <c r="G62" s="668"/>
      <c r="H62" s="668"/>
      <c r="I62" s="668"/>
      <c r="J62" s="668"/>
      <c r="K62" s="668"/>
      <c r="L62" s="668"/>
      <c r="M62" s="669"/>
      <c r="N62" s="120"/>
      <c r="O62" s="120"/>
      <c r="P62" s="788"/>
    </row>
    <row r="63" spans="2:16" ht="18">
      <c r="B63" s="658" t="s">
        <v>204</v>
      </c>
      <c r="C63" s="659"/>
      <c r="D63" s="659"/>
      <c r="E63" s="659"/>
      <c r="F63" s="659"/>
      <c r="G63" s="659"/>
      <c r="H63" s="659"/>
      <c r="I63" s="659"/>
      <c r="J63" s="659"/>
      <c r="K63" s="659"/>
      <c r="L63" s="659"/>
      <c r="M63" s="660"/>
      <c r="N63" s="120"/>
      <c r="O63" s="120"/>
      <c r="P63" s="788"/>
    </row>
    <row r="64" spans="2:16" ht="18">
      <c r="B64" s="133"/>
      <c r="M64" s="120"/>
      <c r="N64" s="120"/>
      <c r="O64" s="120"/>
      <c r="P64" s="788"/>
    </row>
    <row r="65" spans="1:16" ht="18.600000000000001" thickBot="1">
      <c r="B65" s="133"/>
      <c r="M65" s="120"/>
      <c r="N65" s="120"/>
      <c r="O65" s="120"/>
      <c r="P65" s="788"/>
    </row>
    <row r="66" spans="1:16" ht="20.25" customHeight="1">
      <c r="B66" s="670" t="s">
        <v>148</v>
      </c>
      <c r="C66" s="670" t="s">
        <v>149</v>
      </c>
      <c r="D66" s="670" t="s">
        <v>150</v>
      </c>
      <c r="E66" s="670" t="s">
        <v>151</v>
      </c>
      <c r="F66" s="134" t="s">
        <v>152</v>
      </c>
      <c r="G66" s="154" t="s">
        <v>212</v>
      </c>
      <c r="H66" s="672" t="s">
        <v>211</v>
      </c>
      <c r="I66" s="672" t="s">
        <v>154</v>
      </c>
      <c r="J66" s="672" t="s">
        <v>155</v>
      </c>
      <c r="K66" s="672" t="s">
        <v>187</v>
      </c>
      <c r="L66" s="670" t="s">
        <v>156</v>
      </c>
      <c r="M66" s="670" t="s">
        <v>207</v>
      </c>
      <c r="N66" s="120"/>
      <c r="O66" s="120"/>
      <c r="P66" s="788"/>
    </row>
    <row r="67" spans="1:16" ht="18.600000000000001" thickBot="1">
      <c r="B67" s="671"/>
      <c r="C67" s="671"/>
      <c r="D67" s="671"/>
      <c r="E67" s="671"/>
      <c r="F67" s="135" t="s">
        <v>153</v>
      </c>
      <c r="G67" s="155"/>
      <c r="H67" s="673"/>
      <c r="I67" s="673"/>
      <c r="J67" s="673"/>
      <c r="K67" s="673"/>
      <c r="L67" s="671"/>
      <c r="M67" s="671"/>
      <c r="N67" s="120"/>
      <c r="O67" s="120"/>
      <c r="P67" s="788"/>
    </row>
    <row r="68" spans="1:16" ht="18.600000000000001" thickBot="1">
      <c r="B68" s="136">
        <v>1</v>
      </c>
      <c r="C68" s="137" t="s">
        <v>157</v>
      </c>
      <c r="D68" s="138"/>
      <c r="E68" s="138"/>
      <c r="F68" s="138"/>
      <c r="G68" s="156"/>
      <c r="H68" s="138"/>
      <c r="I68" s="138"/>
      <c r="J68" s="138"/>
      <c r="K68" s="139" t="s">
        <v>157</v>
      </c>
      <c r="L68" s="138"/>
      <c r="M68" s="138"/>
      <c r="N68" s="120"/>
      <c r="O68" s="120"/>
      <c r="P68" s="555"/>
    </row>
    <row r="69" spans="1:16" ht="18.600000000000001" thickBot="1">
      <c r="A69" s="148" t="s">
        <v>29</v>
      </c>
      <c r="B69" s="149">
        <v>2</v>
      </c>
      <c r="C69" s="150" t="s">
        <v>157</v>
      </c>
      <c r="D69" s="151" t="s">
        <v>157</v>
      </c>
      <c r="E69" s="151" t="s">
        <v>157</v>
      </c>
      <c r="F69" s="151" t="s">
        <v>188</v>
      </c>
      <c r="G69" s="156"/>
      <c r="H69" s="138"/>
      <c r="I69" s="138"/>
      <c r="J69" s="151" t="s">
        <v>189</v>
      </c>
      <c r="K69" s="151" t="s">
        <v>157</v>
      </c>
      <c r="L69" s="138"/>
      <c r="M69" s="138"/>
      <c r="N69" s="120" t="s">
        <v>190</v>
      </c>
      <c r="O69" s="120"/>
      <c r="P69" s="555"/>
    </row>
    <row r="70" spans="1:16" ht="18.600000000000001" thickBot="1">
      <c r="A70" s="148" t="s">
        <v>21</v>
      </c>
      <c r="B70" s="149">
        <v>3</v>
      </c>
      <c r="C70" s="150" t="s">
        <v>157</v>
      </c>
      <c r="D70" s="151" t="s">
        <v>157</v>
      </c>
      <c r="E70" s="151" t="s">
        <v>157</v>
      </c>
      <c r="F70" s="151" t="s">
        <v>157</v>
      </c>
      <c r="G70" s="156"/>
      <c r="H70" s="138"/>
      <c r="I70" s="138"/>
      <c r="J70" s="151" t="s">
        <v>157</v>
      </c>
      <c r="K70" s="151" t="s">
        <v>157</v>
      </c>
      <c r="L70" s="151" t="s">
        <v>157</v>
      </c>
      <c r="M70" s="138"/>
      <c r="N70" s="120"/>
      <c r="O70" s="120"/>
      <c r="P70" s="555"/>
    </row>
    <row r="71" spans="1:16" ht="18.600000000000001" thickBot="1">
      <c r="A71" s="148" t="s">
        <v>191</v>
      </c>
      <c r="B71" s="145">
        <v>4</v>
      </c>
      <c r="C71" s="146" t="s">
        <v>157</v>
      </c>
      <c r="D71" s="147" t="s">
        <v>157</v>
      </c>
      <c r="E71" s="147" t="s">
        <v>157</v>
      </c>
      <c r="F71" s="147" t="s">
        <v>157</v>
      </c>
      <c r="G71" s="147" t="s">
        <v>157</v>
      </c>
      <c r="H71" s="147" t="s">
        <v>157</v>
      </c>
      <c r="I71" s="138" t="s">
        <v>209</v>
      </c>
      <c r="J71" s="147" t="s">
        <v>157</v>
      </c>
      <c r="K71" s="147" t="s">
        <v>157</v>
      </c>
      <c r="L71" s="147" t="s">
        <v>157</v>
      </c>
      <c r="M71" s="147" t="s">
        <v>157</v>
      </c>
      <c r="N71" t="s">
        <v>208</v>
      </c>
      <c r="O71" s="120"/>
      <c r="P71" s="541"/>
    </row>
    <row r="72" spans="1:16" ht="18.600000000000001" thickBot="1">
      <c r="A72" s="148"/>
      <c r="B72" s="149">
        <v>5</v>
      </c>
      <c r="C72" s="150" t="s">
        <v>157</v>
      </c>
      <c r="D72" s="151" t="s">
        <v>157</v>
      </c>
      <c r="E72" s="151" t="s">
        <v>157</v>
      </c>
      <c r="F72" s="151" t="s">
        <v>157</v>
      </c>
      <c r="G72" s="151" t="s">
        <v>157</v>
      </c>
      <c r="H72" s="151" t="s">
        <v>157</v>
      </c>
      <c r="I72" s="151" t="s">
        <v>157</v>
      </c>
      <c r="J72" s="151" t="s">
        <v>157</v>
      </c>
      <c r="K72" s="151" t="s">
        <v>157</v>
      </c>
      <c r="L72" s="151" t="s">
        <v>157</v>
      </c>
      <c r="M72" s="151" t="s">
        <v>157</v>
      </c>
      <c r="N72" s="120"/>
      <c r="O72" s="120"/>
      <c r="P72" s="541"/>
    </row>
    <row r="73" spans="1:16" ht="18.600000000000001" thickBot="1">
      <c r="B73" s="136">
        <v>6</v>
      </c>
      <c r="C73" s="137" t="s">
        <v>157</v>
      </c>
      <c r="D73" s="139" t="s">
        <v>157</v>
      </c>
      <c r="E73" s="139" t="s">
        <v>157</v>
      </c>
      <c r="F73" s="139" t="s">
        <v>157</v>
      </c>
      <c r="G73" s="139" t="s">
        <v>157</v>
      </c>
      <c r="H73" s="139" t="s">
        <v>157</v>
      </c>
      <c r="I73" s="139" t="s">
        <v>157</v>
      </c>
      <c r="J73" s="139" t="s">
        <v>157</v>
      </c>
      <c r="K73" s="139" t="s">
        <v>157</v>
      </c>
      <c r="L73" s="139" t="s">
        <v>157</v>
      </c>
      <c r="M73" s="139" t="s">
        <v>157</v>
      </c>
      <c r="N73" s="120"/>
      <c r="O73" s="120"/>
    </row>
    <row r="74" spans="1:16" ht="18.600000000000001" thickBot="1">
      <c r="B74" s="136">
        <v>7</v>
      </c>
      <c r="C74" s="137" t="s">
        <v>157</v>
      </c>
      <c r="D74" s="139" t="s">
        <v>157</v>
      </c>
      <c r="E74" s="139" t="s">
        <v>157</v>
      </c>
      <c r="F74" s="139" t="s">
        <v>157</v>
      </c>
      <c r="G74" s="139" t="s">
        <v>157</v>
      </c>
      <c r="H74" s="139" t="s">
        <v>157</v>
      </c>
      <c r="I74" s="139" t="s">
        <v>157</v>
      </c>
      <c r="J74" s="139" t="s">
        <v>157</v>
      </c>
      <c r="K74" s="139" t="s">
        <v>157</v>
      </c>
      <c r="L74" s="139" t="s">
        <v>157</v>
      </c>
      <c r="M74" s="139" t="s">
        <v>157</v>
      </c>
      <c r="N74" s="120"/>
      <c r="O74" s="120"/>
    </row>
    <row r="75" spans="1:16">
      <c r="N75" s="120"/>
      <c r="O75" s="120"/>
    </row>
    <row r="76" spans="1:16">
      <c r="I76" t="s">
        <v>210</v>
      </c>
      <c r="N76" s="120"/>
      <c r="O76" s="120"/>
    </row>
    <row r="77" spans="1:16">
      <c r="N77" s="120"/>
      <c r="O77" s="120"/>
    </row>
    <row r="79" spans="1:16">
      <c r="P79" s="484"/>
    </row>
    <row r="89" spans="16:16" ht="15.6">
      <c r="P89" s="415"/>
    </row>
    <row r="90" spans="16:16" ht="15.6">
      <c r="P90" s="415"/>
    </row>
    <row r="91" spans="16:16" ht="15.6">
      <c r="P91" s="415"/>
    </row>
    <row r="92" spans="16:16" ht="15.6">
      <c r="P92" s="415"/>
    </row>
    <row r="93" spans="16:16" ht="15.6">
      <c r="P93" s="415"/>
    </row>
    <row r="94" spans="16:16" ht="15.6">
      <c r="P94" s="415"/>
    </row>
    <row r="95" spans="16:16" ht="15.6">
      <c r="P95" s="415"/>
    </row>
    <row r="96" spans="16:16" ht="15.6">
      <c r="P96" s="415"/>
    </row>
    <row r="97" spans="16:16" ht="15.6">
      <c r="P97" s="415"/>
    </row>
    <row r="98" spans="16:16" ht="15.6">
      <c r="P98" s="415"/>
    </row>
    <row r="99" spans="16:16" ht="15.6">
      <c r="P99" s="415"/>
    </row>
  </sheetData>
  <mergeCells count="42">
    <mergeCell ref="M29:N30"/>
    <mergeCell ref="M25:N25"/>
    <mergeCell ref="E29:E30"/>
    <mergeCell ref="E18:E26"/>
    <mergeCell ref="E14:E16"/>
    <mergeCell ref="M14:M15"/>
    <mergeCell ref="M22:N22"/>
    <mergeCell ref="B3:N3"/>
    <mergeCell ref="C8:L8"/>
    <mergeCell ref="C9:L9"/>
    <mergeCell ref="M13:N13"/>
    <mergeCell ref="B5:N5"/>
    <mergeCell ref="B7:N7"/>
    <mergeCell ref="B6:N6"/>
    <mergeCell ref="B61:M61"/>
    <mergeCell ref="B62:M62"/>
    <mergeCell ref="B63:M63"/>
    <mergeCell ref="B66:B67"/>
    <mergeCell ref="C66:C67"/>
    <mergeCell ref="D66:D67"/>
    <mergeCell ref="E66:E67"/>
    <mergeCell ref="H66:H67"/>
    <mergeCell ref="I66:I67"/>
    <mergeCell ref="J66:J67"/>
    <mergeCell ref="K66:K67"/>
    <mergeCell ref="L66:L67"/>
    <mergeCell ref="M66:M67"/>
    <mergeCell ref="B53:M53"/>
    <mergeCell ref="N49:N60"/>
    <mergeCell ref="B51:M51"/>
    <mergeCell ref="B58:M58"/>
    <mergeCell ref="B59:M59"/>
    <mergeCell ref="B60:M60"/>
    <mergeCell ref="B49:M49"/>
    <mergeCell ref="B54:M54"/>
    <mergeCell ref="B56:M56"/>
    <mergeCell ref="B57:M57"/>
    <mergeCell ref="B45:H45"/>
    <mergeCell ref="B47:M47"/>
    <mergeCell ref="B48:M48"/>
    <mergeCell ref="B52:M52"/>
    <mergeCell ref="L32:N44"/>
  </mergeCells>
  <phoneticPr fontId="106"/>
  <hyperlinks>
    <hyperlink ref="C9" r:id="rId1" location="/bda7594740fd40299423467b48e9ecf6" xr:uid="{4EEFA40F-6E32-47D8-85D5-18F9796AA839}"/>
  </hyperlinks>
  <pageMargins left="0.75" right="0.75" top="1" bottom="1" header="0.51200000000000001" footer="0.51200000000000001"/>
  <pageSetup paperSize="9" orientation="portrait"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35"/>
  <sheetViews>
    <sheetView showGridLines="0" topLeftCell="A19" zoomScale="80" zoomScaleNormal="80" zoomScaleSheetLayoutView="79" workbookViewId="0">
      <selection activeCell="A44" sqref="A44"/>
    </sheetView>
  </sheetViews>
  <sheetFormatPr defaultColWidth="9" defaultRowHeight="19.2"/>
  <cols>
    <col min="1" max="1" width="201.109375" style="386" customWidth="1"/>
    <col min="2" max="2" width="11.21875" style="384" customWidth="1"/>
    <col min="3" max="3" width="27.44140625" style="384" customWidth="1"/>
    <col min="4" max="4" width="17.88671875" style="385" customWidth="1"/>
    <col min="5" max="16384" width="9" style="1"/>
  </cols>
  <sheetData>
    <row r="1" spans="1:4" s="42" customFormat="1" ht="44.25" customHeight="1" thickBot="1">
      <c r="A1" s="245" t="s">
        <v>290</v>
      </c>
      <c r="B1" s="246" t="s">
        <v>0</v>
      </c>
      <c r="C1" s="247" t="s">
        <v>1</v>
      </c>
      <c r="D1" s="383" t="s">
        <v>2</v>
      </c>
    </row>
    <row r="2" spans="1:4" s="42" customFormat="1" ht="44.25" customHeight="1" thickTop="1">
      <c r="A2" s="234" t="s">
        <v>407</v>
      </c>
      <c r="B2" s="420"/>
      <c r="C2" s="707" t="s">
        <v>408</v>
      </c>
      <c r="D2" s="421"/>
    </row>
    <row r="3" spans="1:4" s="42" customFormat="1" ht="142.80000000000001" customHeight="1">
      <c r="A3" s="426" t="s">
        <v>409</v>
      </c>
      <c r="B3" s="451" t="s">
        <v>411</v>
      </c>
      <c r="C3" s="708"/>
      <c r="D3" s="423">
        <v>44968</v>
      </c>
    </row>
    <row r="4" spans="1:4" s="42" customFormat="1" ht="36.6" customHeight="1" thickBot="1">
      <c r="A4" s="235" t="s">
        <v>410</v>
      </c>
      <c r="B4" s="417"/>
      <c r="C4" s="709"/>
      <c r="D4" s="424"/>
    </row>
    <row r="5" spans="1:4" s="42" customFormat="1" ht="47.4" customHeight="1" thickTop="1">
      <c r="A5" s="419" t="s">
        <v>412</v>
      </c>
      <c r="B5" s="420"/>
      <c r="C5" s="707" t="s">
        <v>415</v>
      </c>
      <c r="D5" s="428"/>
    </row>
    <row r="6" spans="1:4" s="42" customFormat="1" ht="250.2" customHeight="1">
      <c r="A6" s="422" t="s">
        <v>413</v>
      </c>
      <c r="B6" s="431" t="s">
        <v>414</v>
      </c>
      <c r="C6" s="708"/>
      <c r="D6" s="423">
        <v>44966</v>
      </c>
    </row>
    <row r="7" spans="1:4" s="42" customFormat="1" ht="37.200000000000003" customHeight="1" thickBot="1">
      <c r="A7" s="556" t="s">
        <v>416</v>
      </c>
      <c r="B7" s="417"/>
      <c r="C7" s="709"/>
      <c r="D7" s="424"/>
    </row>
    <row r="8" spans="1:4" s="42" customFormat="1" ht="44.25" customHeight="1">
      <c r="A8" s="234" t="s">
        <v>417</v>
      </c>
      <c r="B8" s="716" t="s">
        <v>421</v>
      </c>
      <c r="C8" s="701" t="s">
        <v>420</v>
      </c>
      <c r="D8" s="713">
        <v>44967</v>
      </c>
    </row>
    <row r="9" spans="1:4" s="42" customFormat="1" ht="220.2" customHeight="1" thickBot="1">
      <c r="A9" s="557" t="s">
        <v>418</v>
      </c>
      <c r="B9" s="699"/>
      <c r="C9" s="702"/>
      <c r="D9" s="714"/>
    </row>
    <row r="10" spans="1:4" s="42" customFormat="1" ht="36.6" customHeight="1" thickTop="1" thickBot="1">
      <c r="A10" s="430" t="s">
        <v>419</v>
      </c>
      <c r="B10" s="700"/>
      <c r="C10" s="703"/>
      <c r="D10" s="715"/>
    </row>
    <row r="11" spans="1:4" s="42" customFormat="1" ht="44.25" customHeight="1">
      <c r="A11" s="234" t="s">
        <v>424</v>
      </c>
      <c r="B11" s="716" t="s">
        <v>428</v>
      </c>
      <c r="C11" s="701" t="s">
        <v>425</v>
      </c>
      <c r="D11" s="713">
        <v>44967</v>
      </c>
    </row>
    <row r="12" spans="1:4" s="42" customFormat="1" ht="119.4" customHeight="1" thickBot="1">
      <c r="A12" s="432" t="s">
        <v>426</v>
      </c>
      <c r="B12" s="699"/>
      <c r="C12" s="702"/>
      <c r="D12" s="714"/>
    </row>
    <row r="13" spans="1:4" s="42" customFormat="1" ht="36.6" customHeight="1" thickBot="1">
      <c r="A13" s="433" t="s">
        <v>427</v>
      </c>
      <c r="B13" s="700"/>
      <c r="C13" s="703"/>
      <c r="D13" s="715"/>
    </row>
    <row r="14" spans="1:4" s="42" customFormat="1" ht="46.2" customHeight="1" thickBot="1">
      <c r="A14" s="234" t="s">
        <v>429</v>
      </c>
      <c r="B14" s="230"/>
      <c r="C14" s="701" t="s">
        <v>431</v>
      </c>
      <c r="D14" s="689">
        <v>44963</v>
      </c>
    </row>
    <row r="15" spans="1:4" s="42" customFormat="1" ht="244.8" customHeight="1" thickBot="1">
      <c r="A15" s="434" t="s">
        <v>433</v>
      </c>
      <c r="B15" s="404" t="s">
        <v>432</v>
      </c>
      <c r="C15" s="702"/>
      <c r="D15" s="690"/>
    </row>
    <row r="16" spans="1:4" s="42" customFormat="1" ht="34.950000000000003" customHeight="1" thickBot="1">
      <c r="A16" s="536" t="s">
        <v>430</v>
      </c>
      <c r="B16" s="232"/>
      <c r="C16" s="703"/>
      <c r="D16" s="690"/>
    </row>
    <row r="17" spans="1:4" s="42" customFormat="1" ht="43.8" customHeight="1" thickTop="1">
      <c r="A17" s="435" t="s">
        <v>434</v>
      </c>
      <c r="B17" s="230"/>
      <c r="C17" s="707" t="s">
        <v>438</v>
      </c>
      <c r="D17" s="713">
        <v>44963</v>
      </c>
    </row>
    <row r="18" spans="1:4" s="42" customFormat="1" ht="280.2" customHeight="1">
      <c r="A18" s="426" t="s">
        <v>435</v>
      </c>
      <c r="B18" s="231" t="s">
        <v>437</v>
      </c>
      <c r="C18" s="708"/>
      <c r="D18" s="714"/>
    </row>
    <row r="19" spans="1:4" s="42" customFormat="1" ht="34.950000000000003" customHeight="1" thickBot="1">
      <c r="A19" s="235" t="s">
        <v>436</v>
      </c>
      <c r="B19" s="232"/>
      <c r="C19" s="709"/>
      <c r="D19" s="715"/>
    </row>
    <row r="20" spans="1:4" s="42" customFormat="1" ht="48.6" customHeight="1" thickTop="1">
      <c r="A20" s="391" t="s">
        <v>439</v>
      </c>
      <c r="B20" s="698" t="s">
        <v>441</v>
      </c>
      <c r="C20" s="701" t="s">
        <v>440</v>
      </c>
      <c r="D20" s="695">
        <v>44962</v>
      </c>
    </row>
    <row r="21" spans="1:4" s="42" customFormat="1" ht="171.6" customHeight="1">
      <c r="A21" s="437" t="s">
        <v>442</v>
      </c>
      <c r="B21" s="699"/>
      <c r="C21" s="702"/>
      <c r="D21" s="696"/>
    </row>
    <row r="22" spans="1:4" s="42" customFormat="1" ht="43.2" customHeight="1" thickBot="1">
      <c r="A22" s="547" t="s">
        <v>443</v>
      </c>
      <c r="B22" s="700"/>
      <c r="C22" s="703"/>
      <c r="D22" s="697"/>
    </row>
    <row r="23" spans="1:4" s="42" customFormat="1" ht="51" hidden="1" customHeight="1" thickTop="1" thickBot="1">
      <c r="A23" s="548"/>
      <c r="B23" s="710"/>
      <c r="C23" s="710"/>
      <c r="D23" s="689"/>
    </row>
    <row r="24" spans="1:4" s="42" customFormat="1" ht="168" hidden="1" customHeight="1" thickBot="1">
      <c r="A24" s="418"/>
      <c r="B24" s="711"/>
      <c r="C24" s="711"/>
      <c r="D24" s="690"/>
    </row>
    <row r="25" spans="1:4" s="42" customFormat="1" ht="43.2" hidden="1" customHeight="1" thickBot="1">
      <c r="A25" s="405"/>
      <c r="B25" s="712"/>
      <c r="C25" s="712"/>
      <c r="D25" s="690"/>
    </row>
    <row r="26" spans="1:4" s="42" customFormat="1" ht="48.6" hidden="1" customHeight="1" thickTop="1" thickBot="1">
      <c r="A26" s="236"/>
      <c r="B26" s="704"/>
      <c r="C26" s="692"/>
      <c r="D26" s="689"/>
    </row>
    <row r="27" spans="1:4" s="42" customFormat="1" ht="97.2" hidden="1" customHeight="1" thickBot="1">
      <c r="A27" s="537"/>
      <c r="B27" s="705"/>
      <c r="C27" s="693"/>
      <c r="D27" s="690"/>
    </row>
    <row r="28" spans="1:4" s="42" customFormat="1" ht="40.950000000000003" hidden="1" customHeight="1" thickBot="1">
      <c r="A28" s="401"/>
      <c r="B28" s="706"/>
      <c r="C28" s="694"/>
      <c r="D28" s="691"/>
    </row>
    <row r="29" spans="1:4" s="42" customFormat="1" ht="48.6" hidden="1" customHeight="1" thickTop="1" thickBot="1">
      <c r="A29" s="236"/>
      <c r="B29" s="704"/>
      <c r="C29" s="692"/>
      <c r="D29" s="689"/>
    </row>
    <row r="30" spans="1:4" s="42" customFormat="1" ht="91.2" hidden="1" customHeight="1" thickBot="1">
      <c r="A30" s="537"/>
      <c r="B30" s="705"/>
      <c r="C30" s="693"/>
      <c r="D30" s="690"/>
    </row>
    <row r="31" spans="1:4" s="42" customFormat="1" ht="40.950000000000003" hidden="1" customHeight="1" thickBot="1">
      <c r="A31" s="401"/>
      <c r="B31" s="706"/>
      <c r="C31" s="694"/>
      <c r="D31" s="691"/>
    </row>
    <row r="32" spans="1:4" s="42" customFormat="1" ht="40.950000000000003" hidden="1" customHeight="1" thickTop="1" thickBot="1">
      <c r="A32" s="236"/>
      <c r="B32" s="704"/>
      <c r="C32" s="692"/>
      <c r="D32" s="689"/>
    </row>
    <row r="33" spans="1:4" s="42" customFormat="1" ht="177" hidden="1" customHeight="1" thickBot="1">
      <c r="A33" s="537"/>
      <c r="B33" s="705"/>
      <c r="C33" s="693"/>
      <c r="D33" s="690"/>
    </row>
    <row r="34" spans="1:4" s="42" customFormat="1" ht="40.950000000000003" hidden="1" customHeight="1" thickBot="1">
      <c r="A34" s="401"/>
      <c r="B34" s="706"/>
      <c r="C34" s="694"/>
      <c r="D34" s="691"/>
    </row>
    <row r="35" spans="1:4" ht="19.8" thickTop="1"/>
  </sheetData>
  <mergeCells count="27">
    <mergeCell ref="B29:B31"/>
    <mergeCell ref="C29:C31"/>
    <mergeCell ref="D29:D31"/>
    <mergeCell ref="B32:B34"/>
    <mergeCell ref="C32:C34"/>
    <mergeCell ref="D32:D34"/>
    <mergeCell ref="C2:C4"/>
    <mergeCell ref="D8:D10"/>
    <mergeCell ref="C14:C16"/>
    <mergeCell ref="D14:D16"/>
    <mergeCell ref="B11:B13"/>
    <mergeCell ref="C11:C13"/>
    <mergeCell ref="D11:D13"/>
    <mergeCell ref="C5:C7"/>
    <mergeCell ref="B8:B10"/>
    <mergeCell ref="C8:C10"/>
    <mergeCell ref="C17:C19"/>
    <mergeCell ref="B23:B25"/>
    <mergeCell ref="C23:C25"/>
    <mergeCell ref="D23:D25"/>
    <mergeCell ref="D17:D19"/>
    <mergeCell ref="D26:D28"/>
    <mergeCell ref="C26:C28"/>
    <mergeCell ref="D20:D22"/>
    <mergeCell ref="B20:B22"/>
    <mergeCell ref="C20:C22"/>
    <mergeCell ref="B26:B28"/>
  </mergeCells>
  <phoneticPr fontId="16"/>
  <hyperlinks>
    <hyperlink ref="A4" r:id="rId1" xr:uid="{0A6B211A-4A00-42F8-8DBF-DF1E0CC54843}"/>
    <hyperlink ref="A7" r:id="rId2" xr:uid="{73884D1A-93E8-405A-8FB7-52608A687305}"/>
    <hyperlink ref="A10" r:id="rId3" xr:uid="{C8255413-A26C-4FB1-96AA-3A95190F6F8F}"/>
    <hyperlink ref="A13" r:id="rId4" xr:uid="{B2E456A1-EDF6-482D-9AF8-69595DEC9623}"/>
    <hyperlink ref="A16" r:id="rId5" xr:uid="{1344D711-78A6-4FF9-BF65-E0D6448DD033}"/>
    <hyperlink ref="A19" r:id="rId6" xr:uid="{7ED48EF6-3518-407D-BCCE-EDD6D6D6BF99}"/>
    <hyperlink ref="A22" r:id="rId7" xr:uid="{1C4DB368-279A-4724-8BD7-DC0117AE1A58}"/>
  </hyperlinks>
  <pageMargins left="0" right="0" top="0.19685039370078741" bottom="0.39370078740157483" header="0" footer="0.19685039370078741"/>
  <pageSetup paperSize="8" scale="28" orientation="portrait" horizontalDpi="300" verticalDpi="300" r:id="rId8"/>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80466-F7EB-45F5-8695-7CD37F285E86}">
  <dimension ref="A1:C35"/>
  <sheetViews>
    <sheetView defaultGridColor="0" view="pageBreakPreview" colorId="56" zoomScale="83" zoomScaleNormal="66" zoomScaleSheetLayoutView="83" workbookViewId="0">
      <selection activeCell="O21" sqref="O21"/>
    </sheetView>
  </sheetViews>
  <sheetFormatPr defaultColWidth="9" defaultRowHeight="19.2"/>
  <cols>
    <col min="1" max="1" width="213.21875" style="399" customWidth="1"/>
    <col min="2" max="2" width="18" style="184" customWidth="1"/>
    <col min="3" max="3" width="20.109375" style="185" customWidth="1"/>
    <col min="4" max="16384" width="9" style="38"/>
  </cols>
  <sheetData>
    <row r="1" spans="1:3" ht="58.95" customHeight="1" thickBot="1">
      <c r="A1" s="37" t="s">
        <v>291</v>
      </c>
      <c r="B1" s="378" t="s">
        <v>24</v>
      </c>
      <c r="C1" s="379" t="s">
        <v>2</v>
      </c>
    </row>
    <row r="2" spans="1:3" ht="48.6" customHeight="1">
      <c r="A2" s="163" t="s">
        <v>463</v>
      </c>
      <c r="B2" s="177"/>
      <c r="C2" s="178"/>
    </row>
    <row r="3" spans="1:3" ht="323.39999999999998" customHeight="1">
      <c r="A3" s="443" t="s">
        <v>480</v>
      </c>
      <c r="B3" s="406" t="s">
        <v>233</v>
      </c>
      <c r="C3" s="179">
        <v>44967</v>
      </c>
    </row>
    <row r="4" spans="1:3" ht="48.6" customHeight="1" thickBot="1">
      <c r="A4" s="402" t="s">
        <v>470</v>
      </c>
      <c r="B4" s="180"/>
      <c r="C4" s="181"/>
    </row>
    <row r="5" spans="1:3" ht="48.6" customHeight="1">
      <c r="A5" s="163" t="s">
        <v>464</v>
      </c>
      <c r="B5" s="177"/>
      <c r="C5" s="178"/>
    </row>
    <row r="6" spans="1:3" ht="361.2" customHeight="1">
      <c r="A6" s="443" t="s">
        <v>481</v>
      </c>
      <c r="B6" s="406" t="s">
        <v>484</v>
      </c>
      <c r="C6" s="179">
        <v>44966</v>
      </c>
    </row>
    <row r="7" spans="1:3" ht="48.6" customHeight="1" thickBot="1">
      <c r="A7" s="402" t="s">
        <v>471</v>
      </c>
      <c r="B7" s="180"/>
      <c r="C7" s="181"/>
    </row>
    <row r="8" spans="1:3" ht="48.6" customHeight="1">
      <c r="A8" s="163" t="s">
        <v>465</v>
      </c>
      <c r="B8" s="177"/>
      <c r="C8" s="178"/>
    </row>
    <row r="9" spans="1:3" ht="183.6" customHeight="1">
      <c r="A9" s="510" t="s">
        <v>482</v>
      </c>
      <c r="B9" s="406" t="s">
        <v>203</v>
      </c>
      <c r="C9" s="179">
        <v>44965</v>
      </c>
    </row>
    <row r="10" spans="1:3" ht="48.6" customHeight="1" thickBot="1">
      <c r="A10" s="402" t="s">
        <v>472</v>
      </c>
      <c r="B10" s="180"/>
      <c r="C10" s="181"/>
    </row>
    <row r="11" spans="1:3" ht="48.6" customHeight="1">
      <c r="A11" s="163" t="s">
        <v>466</v>
      </c>
      <c r="B11" s="177"/>
      <c r="C11" s="178"/>
    </row>
    <row r="12" spans="1:3" ht="203.4" customHeight="1">
      <c r="A12" s="510" t="s">
        <v>478</v>
      </c>
      <c r="B12" s="406" t="s">
        <v>484</v>
      </c>
      <c r="C12" s="179">
        <v>44964</v>
      </c>
    </row>
    <row r="13" spans="1:3" ht="39.6" customHeight="1" thickBot="1">
      <c r="A13" s="402" t="s">
        <v>473</v>
      </c>
      <c r="B13" s="180"/>
      <c r="C13" s="181" t="s">
        <v>205</v>
      </c>
    </row>
    <row r="14" spans="1:3" ht="48.6" customHeight="1">
      <c r="A14" s="163" t="s">
        <v>467</v>
      </c>
      <c r="B14" s="177"/>
      <c r="C14" s="178"/>
    </row>
    <row r="15" spans="1:3" ht="63" customHeight="1">
      <c r="A15" s="815" t="s">
        <v>475</v>
      </c>
      <c r="B15" s="558" t="s">
        <v>485</v>
      </c>
      <c r="C15" s="179">
        <v>44964</v>
      </c>
    </row>
    <row r="16" spans="1:3" ht="48.6" customHeight="1" thickBot="1">
      <c r="A16" s="402" t="s">
        <v>474</v>
      </c>
      <c r="B16" s="180"/>
      <c r="C16" s="181"/>
    </row>
    <row r="17" spans="1:3" ht="48.6" customHeight="1">
      <c r="A17" s="163" t="s">
        <v>468</v>
      </c>
      <c r="B17" s="177"/>
      <c r="C17" s="178"/>
    </row>
    <row r="18" spans="1:3" ht="409.2" customHeight="1">
      <c r="A18" s="443" t="s">
        <v>479</v>
      </c>
      <c r="B18" s="406" t="s">
        <v>486</v>
      </c>
      <c r="C18" s="179">
        <v>44963</v>
      </c>
    </row>
    <row r="19" spans="1:3" ht="38.4" customHeight="1" thickBot="1">
      <c r="A19" s="402" t="s">
        <v>476</v>
      </c>
      <c r="B19" s="180"/>
      <c r="C19" s="181"/>
    </row>
    <row r="20" spans="1:3" ht="48.6" customHeight="1">
      <c r="A20" s="163" t="s">
        <v>469</v>
      </c>
      <c r="B20" s="177"/>
      <c r="C20" s="178"/>
    </row>
    <row r="21" spans="1:3" ht="249" customHeight="1">
      <c r="A21" s="443" t="s">
        <v>483</v>
      </c>
      <c r="B21" s="406" t="s">
        <v>486</v>
      </c>
      <c r="C21" s="179">
        <v>44963</v>
      </c>
    </row>
    <row r="22" spans="1:3" ht="48.6" customHeight="1" thickBot="1">
      <c r="A22" s="402" t="s">
        <v>477</v>
      </c>
      <c r="B22" s="180"/>
      <c r="C22" s="181"/>
    </row>
    <row r="23" spans="1:3" ht="48.6" hidden="1" customHeight="1">
      <c r="A23" s="163"/>
      <c r="B23" s="177"/>
      <c r="C23" s="178"/>
    </row>
    <row r="24" spans="1:3" ht="377.4" hidden="1" customHeight="1">
      <c r="A24" s="443"/>
      <c r="B24" s="406"/>
      <c r="C24" s="179"/>
    </row>
    <row r="25" spans="1:3" ht="48.6" hidden="1" customHeight="1" thickBot="1">
      <c r="A25" s="402"/>
      <c r="B25" s="180"/>
      <c r="C25" s="181"/>
    </row>
    <row r="26" spans="1:3" ht="48.6" hidden="1" customHeight="1">
      <c r="A26" s="163"/>
      <c r="B26" s="177"/>
      <c r="C26" s="178"/>
    </row>
    <row r="27" spans="1:3" ht="196.2" hidden="1" customHeight="1">
      <c r="A27" s="443"/>
      <c r="B27" s="406"/>
      <c r="C27" s="179"/>
    </row>
    <row r="28" spans="1:3" ht="48.6" hidden="1" customHeight="1" thickBot="1">
      <c r="A28" s="402"/>
      <c r="B28" s="180"/>
      <c r="C28" s="181"/>
    </row>
    <row r="29" spans="1:3" ht="48.6" hidden="1" customHeight="1">
      <c r="A29" s="163"/>
      <c r="B29" s="177"/>
      <c r="C29" s="178"/>
    </row>
    <row r="30" spans="1:3" ht="197.4" hidden="1" customHeight="1">
      <c r="A30" s="443"/>
      <c r="B30" s="406"/>
      <c r="C30" s="179"/>
    </row>
    <row r="31" spans="1:3" ht="48.6" hidden="1" customHeight="1" thickBot="1">
      <c r="A31" s="402"/>
      <c r="B31" s="180"/>
      <c r="C31" s="181"/>
    </row>
    <row r="32" spans="1:3" ht="48.6" customHeight="1" thickBot="1">
      <c r="A32" s="416"/>
      <c r="B32" s="182"/>
      <c r="C32" s="183"/>
    </row>
    <row r="33" spans="1:3" ht="37.799999999999997" customHeight="1">
      <c r="A33" s="717" t="s">
        <v>28</v>
      </c>
      <c r="B33" s="717"/>
      <c r="C33" s="717"/>
    </row>
    <row r="34" spans="1:3" ht="46.2" customHeight="1">
      <c r="A34" s="718" t="s">
        <v>27</v>
      </c>
      <c r="B34" s="718"/>
      <c r="C34" s="718"/>
    </row>
    <row r="35" spans="1:3">
      <c r="A35" s="399" t="s">
        <v>21</v>
      </c>
    </row>
  </sheetData>
  <mergeCells count="2">
    <mergeCell ref="A33:C33"/>
    <mergeCell ref="A34:C34"/>
  </mergeCells>
  <phoneticPr fontId="106"/>
  <hyperlinks>
    <hyperlink ref="A4" r:id="rId1" xr:uid="{EA76A152-9C1C-445D-9362-CA530A364422}"/>
    <hyperlink ref="A7" r:id="rId2" xr:uid="{DA825F3D-9CA5-40EA-B3A2-5E931A8F6B2A}"/>
    <hyperlink ref="A10" r:id="rId3" xr:uid="{22141280-6163-4A8E-A49C-1B95E495938F}"/>
    <hyperlink ref="A13" r:id="rId4" xr:uid="{8BAAE1EA-1A9E-4124-9664-728996D71AF8}"/>
    <hyperlink ref="A15" r:id="rId5" display="https://www3.nhk.or.jp/news/html/20230206/k10013972721000.html" xr:uid="{536AFA72-7840-49A1-9309-81E1CE151FA6}"/>
    <hyperlink ref="A16" r:id="rId6" xr:uid="{B18BFF9F-2395-4C1D-BFE5-DDEA5FD474C2}"/>
    <hyperlink ref="A19" r:id="rId7" xr:uid="{F73425BF-D03E-4F56-910A-193AF1369126}"/>
    <hyperlink ref="A22" r:id="rId8" xr:uid="{3C93ADBD-F681-42F4-89FD-B0DC665BA0B6}"/>
  </hyperlinks>
  <pageMargins left="0.74803149606299213" right="0.74803149606299213" top="0.98425196850393704" bottom="0.98425196850393704" header="0.51181102362204722" footer="0.51181102362204722"/>
  <pageSetup paperSize="9" scale="16" fitToHeight="3" orientation="portrait" r:id="rId9"/>
  <headerFooter alignWithMargins="0"/>
  <rowBreaks count="1" manualBreakCount="1">
    <brk id="32" max="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5B539-B7C8-4B9A-AF45-81CD3C93087E}">
  <sheetPr>
    <tabColor indexed="46"/>
  </sheetPr>
  <dimension ref="A1:AE39"/>
  <sheetViews>
    <sheetView zoomScaleNormal="100" zoomScaleSheetLayoutView="100" workbookViewId="0">
      <selection activeCell="AD10" sqref="AD10"/>
    </sheetView>
  </sheetViews>
  <sheetFormatPr defaultColWidth="9" defaultRowHeight="13.2"/>
  <cols>
    <col min="1" max="1" width="7.33203125" style="1" customWidth="1"/>
    <col min="2" max="13" width="6.77734375" style="1" customWidth="1"/>
    <col min="14" max="14" width="7.44140625" style="1" customWidth="1"/>
    <col min="15" max="15" width="5.88671875" style="1" customWidth="1"/>
    <col min="16" max="16" width="7.44140625" style="1" customWidth="1"/>
    <col min="17" max="29" width="6.77734375" style="1" customWidth="1"/>
    <col min="30" max="16384" width="9" style="1"/>
  </cols>
  <sheetData>
    <row r="1" spans="1:29" ht="15" customHeight="1">
      <c r="A1" s="721" t="s">
        <v>3</v>
      </c>
      <c r="B1" s="722"/>
      <c r="C1" s="722"/>
      <c r="D1" s="722"/>
      <c r="E1" s="722"/>
      <c r="F1" s="722"/>
      <c r="G1" s="722"/>
      <c r="H1" s="722"/>
      <c r="I1" s="722"/>
      <c r="J1" s="722"/>
      <c r="K1" s="722"/>
      <c r="L1" s="722"/>
      <c r="M1" s="722"/>
      <c r="N1" s="723"/>
      <c r="P1" s="724" t="s">
        <v>4</v>
      </c>
      <c r="Q1" s="725"/>
      <c r="R1" s="725"/>
      <c r="S1" s="725"/>
      <c r="T1" s="725"/>
      <c r="U1" s="725"/>
      <c r="V1" s="725"/>
      <c r="W1" s="725"/>
      <c r="X1" s="725"/>
      <c r="Y1" s="725"/>
      <c r="Z1" s="725"/>
      <c r="AA1" s="725"/>
      <c r="AB1" s="725"/>
      <c r="AC1" s="726"/>
    </row>
    <row r="2" spans="1:29" ht="18" customHeight="1" thickBot="1">
      <c r="A2" s="727" t="s">
        <v>5</v>
      </c>
      <c r="B2" s="728"/>
      <c r="C2" s="728"/>
      <c r="D2" s="728"/>
      <c r="E2" s="728"/>
      <c r="F2" s="728"/>
      <c r="G2" s="728"/>
      <c r="H2" s="728"/>
      <c r="I2" s="728"/>
      <c r="J2" s="728"/>
      <c r="K2" s="728"/>
      <c r="L2" s="728"/>
      <c r="M2" s="728"/>
      <c r="N2" s="729"/>
      <c r="P2" s="730" t="s">
        <v>6</v>
      </c>
      <c r="Q2" s="728"/>
      <c r="R2" s="728"/>
      <c r="S2" s="728"/>
      <c r="T2" s="728"/>
      <c r="U2" s="728"/>
      <c r="V2" s="728"/>
      <c r="W2" s="728"/>
      <c r="X2" s="728"/>
      <c r="Y2" s="728"/>
      <c r="Z2" s="728"/>
      <c r="AA2" s="728"/>
      <c r="AB2" s="728"/>
      <c r="AC2" s="731"/>
    </row>
    <row r="3" spans="1:29" ht="13.8" thickBot="1">
      <c r="A3" s="6"/>
      <c r="B3" s="199" t="s">
        <v>231</v>
      </c>
      <c r="C3" s="190" t="s">
        <v>7</v>
      </c>
      <c r="D3" s="199" t="s">
        <v>8</v>
      </c>
      <c r="E3" s="199" t="s">
        <v>9</v>
      </c>
      <c r="F3" s="199" t="s">
        <v>10</v>
      </c>
      <c r="G3" s="199" t="s">
        <v>11</v>
      </c>
      <c r="H3" s="199" t="s">
        <v>12</v>
      </c>
      <c r="I3" s="199" t="s">
        <v>13</v>
      </c>
      <c r="J3" s="199" t="s">
        <v>14</v>
      </c>
      <c r="K3" s="199" t="s">
        <v>15</v>
      </c>
      <c r="L3" s="199" t="s">
        <v>16</v>
      </c>
      <c r="M3" s="199" t="s">
        <v>17</v>
      </c>
      <c r="N3" s="7" t="s">
        <v>18</v>
      </c>
      <c r="P3" s="8"/>
      <c r="Q3" s="199" t="s">
        <v>231</v>
      </c>
      <c r="R3" s="190" t="s">
        <v>7</v>
      </c>
      <c r="S3" s="199" t="s">
        <v>8</v>
      </c>
      <c r="T3" s="199" t="s">
        <v>9</v>
      </c>
      <c r="U3" s="199" t="s">
        <v>10</v>
      </c>
      <c r="V3" s="199" t="s">
        <v>11</v>
      </c>
      <c r="W3" s="199" t="s">
        <v>12</v>
      </c>
      <c r="X3" s="199" t="s">
        <v>13</v>
      </c>
      <c r="Y3" s="199" t="s">
        <v>14</v>
      </c>
      <c r="Z3" s="199" t="s">
        <v>15</v>
      </c>
      <c r="AA3" s="199" t="s">
        <v>16</v>
      </c>
      <c r="AB3" s="199" t="s">
        <v>17</v>
      </c>
      <c r="AC3" s="9" t="s">
        <v>19</v>
      </c>
    </row>
    <row r="4" spans="1:29" ht="19.8" thickBot="1">
      <c r="A4" s="533" t="s">
        <v>229</v>
      </c>
      <c r="B4" s="534">
        <f>AVERAGE(B7:B18)</f>
        <v>68</v>
      </c>
      <c r="C4" s="534">
        <f t="shared" ref="C4:M4" si="0">AVERAGE(C7:C18)</f>
        <v>52</v>
      </c>
      <c r="D4" s="534">
        <f t="shared" si="0"/>
        <v>64.454545454545453</v>
      </c>
      <c r="E4" s="534">
        <f t="shared" si="0"/>
        <v>102.45454545454545</v>
      </c>
      <c r="F4" s="534">
        <f t="shared" si="0"/>
        <v>184.81818181818181</v>
      </c>
      <c r="G4" s="534">
        <f t="shared" si="0"/>
        <v>405.27272727272725</v>
      </c>
      <c r="H4" s="534">
        <f t="shared" si="0"/>
        <v>614.90909090909088</v>
      </c>
      <c r="I4" s="534">
        <f t="shared" si="0"/>
        <v>875.18181818181813</v>
      </c>
      <c r="J4" s="534">
        <f t="shared" si="0"/>
        <v>564.72727272727275</v>
      </c>
      <c r="K4" s="534">
        <f t="shared" si="0"/>
        <v>363.72727272727275</v>
      </c>
      <c r="L4" s="534">
        <f t="shared" si="0"/>
        <v>207</v>
      </c>
      <c r="M4" s="534">
        <f t="shared" si="0"/>
        <v>134.81818181818181</v>
      </c>
      <c r="N4" s="534">
        <f>AVERAGE(N7:N18)</f>
        <v>3639.7272727272725</v>
      </c>
      <c r="O4" s="10"/>
      <c r="P4" s="535" t="str">
        <f>+A4</f>
        <v>12-21年月平均</v>
      </c>
      <c r="Q4" s="534">
        <f>AVERAGE(Q7:Q18)</f>
        <v>8.1666666666666661</v>
      </c>
      <c r="R4" s="534">
        <f t="shared" ref="R4:AC4" si="1">AVERAGE(R7:R18)</f>
        <v>9.454545454545455</v>
      </c>
      <c r="S4" s="534">
        <f t="shared" si="1"/>
        <v>14.090909090909092</v>
      </c>
      <c r="T4" s="534">
        <f t="shared" si="1"/>
        <v>6.9090909090909092</v>
      </c>
      <c r="U4" s="534">
        <f t="shared" si="1"/>
        <v>9.8181818181818183</v>
      </c>
      <c r="V4" s="534">
        <f t="shared" si="1"/>
        <v>9.0909090909090917</v>
      </c>
      <c r="W4" s="534">
        <f t="shared" si="1"/>
        <v>8.1818181818181817</v>
      </c>
      <c r="X4" s="534">
        <f t="shared" si="1"/>
        <v>11.545454545454545</v>
      </c>
      <c r="Y4" s="534">
        <f t="shared" si="1"/>
        <v>9.9090909090909083</v>
      </c>
      <c r="Z4" s="534">
        <f t="shared" si="1"/>
        <v>19.818181818181817</v>
      </c>
      <c r="AA4" s="534">
        <f t="shared" si="1"/>
        <v>11.636363636363637</v>
      </c>
      <c r="AB4" s="534">
        <f t="shared" si="1"/>
        <v>12.181818181818182</v>
      </c>
      <c r="AC4" s="534">
        <f t="shared" si="1"/>
        <v>131.45454545454547</v>
      </c>
    </row>
    <row r="5" spans="1:29" ht="19.8" customHeight="1" thickBot="1">
      <c r="A5" s="348"/>
      <c r="B5" s="348"/>
      <c r="C5" s="11" t="s">
        <v>20</v>
      </c>
      <c r="D5" s="118"/>
      <c r="E5" s="118"/>
      <c r="F5" s="118"/>
      <c r="G5" s="118"/>
      <c r="H5" s="118"/>
      <c r="I5" s="118"/>
      <c r="J5" s="118"/>
      <c r="K5" s="118"/>
      <c r="L5" s="118"/>
      <c r="M5" s="118"/>
      <c r="N5" s="311"/>
      <c r="O5" s="119"/>
      <c r="P5" s="191"/>
      <c r="Q5" s="191"/>
      <c r="R5" s="11" t="s">
        <v>20</v>
      </c>
      <c r="S5" s="118"/>
      <c r="T5" s="118"/>
      <c r="U5" s="118"/>
      <c r="V5" s="118"/>
      <c r="W5" s="118"/>
      <c r="X5" s="118"/>
      <c r="Y5" s="118"/>
      <c r="Z5" s="118"/>
      <c r="AA5" s="118"/>
      <c r="AB5" s="118"/>
      <c r="AC5" s="311"/>
    </row>
    <row r="6" spans="1:29" ht="19.8" customHeight="1" thickBot="1">
      <c r="A6" s="348"/>
      <c r="B6" s="348"/>
      <c r="C6" s="520">
        <v>13</v>
      </c>
      <c r="D6" s="519"/>
      <c r="E6" s="519"/>
      <c r="F6" s="519"/>
      <c r="G6" s="519"/>
      <c r="H6" s="519"/>
      <c r="I6" s="519"/>
      <c r="J6" s="519"/>
      <c r="K6" s="519"/>
      <c r="L6" s="519"/>
      <c r="M6" s="519"/>
      <c r="N6" s="511"/>
      <c r="O6" s="119"/>
      <c r="P6" s="191"/>
      <c r="Q6" s="191"/>
      <c r="R6" s="520">
        <v>0</v>
      </c>
      <c r="S6" s="519"/>
      <c r="T6" s="519"/>
      <c r="U6" s="519"/>
      <c r="V6" s="519"/>
      <c r="W6" s="519"/>
      <c r="X6" s="519"/>
      <c r="Y6" s="519"/>
      <c r="Z6" s="519"/>
      <c r="AA6" s="519"/>
      <c r="AB6" s="519"/>
      <c r="AC6" s="511"/>
    </row>
    <row r="7" spans="1:29" ht="18" customHeight="1" thickBot="1">
      <c r="A7" s="512" t="s">
        <v>271</v>
      </c>
      <c r="B7" s="530">
        <v>81</v>
      </c>
      <c r="C7" s="528">
        <v>13</v>
      </c>
      <c r="D7" s="528"/>
      <c r="E7" s="528"/>
      <c r="F7" s="528"/>
      <c r="G7" s="528"/>
      <c r="H7" s="528"/>
      <c r="I7" s="528"/>
      <c r="J7" s="528"/>
      <c r="K7" s="528"/>
      <c r="L7" s="528"/>
      <c r="M7" s="531"/>
      <c r="N7" s="529"/>
      <c r="O7" s="10"/>
      <c r="P7" s="518" t="s">
        <v>271</v>
      </c>
      <c r="Q7" s="530">
        <v>1</v>
      </c>
      <c r="R7" s="528"/>
      <c r="S7" s="528"/>
      <c r="T7" s="528"/>
      <c r="U7" s="528"/>
      <c r="V7" s="528"/>
      <c r="W7" s="528"/>
      <c r="X7" s="528"/>
      <c r="Y7" s="528"/>
      <c r="Z7" s="528"/>
      <c r="AA7" s="528"/>
      <c r="AB7" s="532"/>
      <c r="AC7" s="529"/>
    </row>
    <row r="8" spans="1:29" ht="18" customHeight="1" thickBot="1">
      <c r="A8" s="512" t="s">
        <v>230</v>
      </c>
      <c r="B8" s="521">
        <v>81</v>
      </c>
      <c r="C8" s="522">
        <v>39</v>
      </c>
      <c r="D8" s="522">
        <v>72</v>
      </c>
      <c r="E8" s="523">
        <v>89</v>
      </c>
      <c r="F8" s="523">
        <v>258</v>
      </c>
      <c r="G8" s="523">
        <v>416</v>
      </c>
      <c r="H8" s="523">
        <v>554</v>
      </c>
      <c r="I8" s="523">
        <v>568</v>
      </c>
      <c r="J8" s="523">
        <v>578</v>
      </c>
      <c r="K8" s="523">
        <v>337</v>
      </c>
      <c r="L8" s="523">
        <v>169</v>
      </c>
      <c r="M8" s="523">
        <v>168</v>
      </c>
      <c r="N8" s="524">
        <f t="shared" ref="N8:N19" si="2">SUM(B8:M8)</f>
        <v>3329</v>
      </c>
      <c r="O8" s="124" t="s">
        <v>21</v>
      </c>
      <c r="P8" s="513" t="s">
        <v>230</v>
      </c>
      <c r="Q8" s="525">
        <v>0</v>
      </c>
      <c r="R8" s="526">
        <v>5</v>
      </c>
      <c r="S8" s="526">
        <v>4</v>
      </c>
      <c r="T8" s="526">
        <v>1</v>
      </c>
      <c r="U8" s="526">
        <v>1</v>
      </c>
      <c r="V8" s="526">
        <v>1</v>
      </c>
      <c r="W8" s="526">
        <v>1</v>
      </c>
      <c r="X8" s="526">
        <v>1</v>
      </c>
      <c r="Y8" s="525">
        <v>0</v>
      </c>
      <c r="Z8" s="525">
        <v>0</v>
      </c>
      <c r="AA8" s="525">
        <v>0</v>
      </c>
      <c r="AB8" s="525">
        <v>2</v>
      </c>
      <c r="AC8" s="527">
        <f t="shared" ref="AC8:AC19" si="3">SUM(Q8:AB8)</f>
        <v>16</v>
      </c>
    </row>
    <row r="9" spans="1:29" ht="18" customHeight="1" thickBot="1">
      <c r="A9" s="349" t="s">
        <v>202</v>
      </c>
      <c r="B9" s="369">
        <v>81</v>
      </c>
      <c r="C9" s="369">
        <v>48</v>
      </c>
      <c r="D9" s="370">
        <v>71</v>
      </c>
      <c r="E9" s="369">
        <v>128</v>
      </c>
      <c r="F9" s="369">
        <v>171</v>
      </c>
      <c r="G9" s="369">
        <v>350</v>
      </c>
      <c r="H9" s="369">
        <v>569</v>
      </c>
      <c r="I9" s="369">
        <v>553</v>
      </c>
      <c r="J9" s="369">
        <v>458</v>
      </c>
      <c r="K9" s="369">
        <v>306</v>
      </c>
      <c r="L9" s="369">
        <v>220</v>
      </c>
      <c r="M9" s="370">
        <v>229</v>
      </c>
      <c r="N9" s="452">
        <f t="shared" si="2"/>
        <v>3184</v>
      </c>
      <c r="O9" s="347"/>
      <c r="P9" s="513" t="s">
        <v>201</v>
      </c>
      <c r="Q9" s="514">
        <v>1</v>
      </c>
      <c r="R9" s="514">
        <v>2</v>
      </c>
      <c r="S9" s="514">
        <v>1</v>
      </c>
      <c r="T9" s="514">
        <v>0</v>
      </c>
      <c r="U9" s="514">
        <v>0</v>
      </c>
      <c r="V9" s="514">
        <v>0</v>
      </c>
      <c r="W9" s="514">
        <v>1</v>
      </c>
      <c r="X9" s="514">
        <v>1</v>
      </c>
      <c r="Y9" s="514">
        <v>0</v>
      </c>
      <c r="Z9" s="514">
        <v>1</v>
      </c>
      <c r="AA9" s="514">
        <v>0</v>
      </c>
      <c r="AB9" s="514">
        <v>0</v>
      </c>
      <c r="AC9" s="515">
        <f t="shared" si="3"/>
        <v>7</v>
      </c>
    </row>
    <row r="10" spans="1:29" ht="18" customHeight="1" thickBot="1">
      <c r="A10" s="350" t="s">
        <v>136</v>
      </c>
      <c r="B10" s="248">
        <v>112</v>
      </c>
      <c r="C10" s="248">
        <v>85</v>
      </c>
      <c r="D10" s="248">
        <v>60</v>
      </c>
      <c r="E10" s="248">
        <v>97</v>
      </c>
      <c r="F10" s="248">
        <v>95</v>
      </c>
      <c r="G10" s="248">
        <v>305</v>
      </c>
      <c r="H10" s="248">
        <v>544</v>
      </c>
      <c r="I10" s="248">
        <v>449</v>
      </c>
      <c r="J10" s="248">
        <v>475</v>
      </c>
      <c r="K10" s="248">
        <v>505</v>
      </c>
      <c r="L10" s="248">
        <v>219</v>
      </c>
      <c r="M10" s="249">
        <v>98</v>
      </c>
      <c r="N10" s="363">
        <f t="shared" si="2"/>
        <v>3044</v>
      </c>
      <c r="O10" s="124"/>
      <c r="P10" s="513" t="s">
        <v>136</v>
      </c>
      <c r="Q10" s="310">
        <v>16</v>
      </c>
      <c r="R10" s="310">
        <v>1</v>
      </c>
      <c r="S10" s="310">
        <v>19</v>
      </c>
      <c r="T10" s="310">
        <v>3</v>
      </c>
      <c r="U10" s="310">
        <v>13</v>
      </c>
      <c r="V10" s="310">
        <v>1</v>
      </c>
      <c r="W10" s="310">
        <v>2</v>
      </c>
      <c r="X10" s="310">
        <v>2</v>
      </c>
      <c r="Y10" s="310">
        <v>0</v>
      </c>
      <c r="Z10" s="310">
        <v>24</v>
      </c>
      <c r="AA10" s="310">
        <v>4</v>
      </c>
      <c r="AB10" s="310">
        <v>2</v>
      </c>
      <c r="AC10" s="362">
        <f t="shared" si="3"/>
        <v>87</v>
      </c>
    </row>
    <row r="11" spans="1:29" ht="18" customHeight="1" thickBot="1">
      <c r="A11" s="351" t="s">
        <v>30</v>
      </c>
      <c r="B11" s="312">
        <v>84</v>
      </c>
      <c r="C11" s="312">
        <v>100</v>
      </c>
      <c r="D11" s="313">
        <v>77</v>
      </c>
      <c r="E11" s="313">
        <v>80</v>
      </c>
      <c r="F11" s="165">
        <v>236</v>
      </c>
      <c r="G11" s="165">
        <v>438</v>
      </c>
      <c r="H11" s="166">
        <v>631</v>
      </c>
      <c r="I11" s="165">
        <v>752</v>
      </c>
      <c r="J11" s="164">
        <v>523</v>
      </c>
      <c r="K11" s="165">
        <v>427</v>
      </c>
      <c r="L11" s="164">
        <v>253</v>
      </c>
      <c r="M11" s="314">
        <v>136</v>
      </c>
      <c r="N11" s="353">
        <f t="shared" si="2"/>
        <v>3737</v>
      </c>
      <c r="O11" s="124"/>
      <c r="P11" s="516" t="s">
        <v>22</v>
      </c>
      <c r="Q11" s="315">
        <v>7</v>
      </c>
      <c r="R11" s="315">
        <v>7</v>
      </c>
      <c r="S11" s="316">
        <v>13</v>
      </c>
      <c r="T11" s="316">
        <v>3</v>
      </c>
      <c r="U11" s="316">
        <v>8</v>
      </c>
      <c r="V11" s="316">
        <v>11</v>
      </c>
      <c r="W11" s="315">
        <v>5</v>
      </c>
      <c r="X11" s="316">
        <v>11</v>
      </c>
      <c r="Y11" s="316">
        <v>9</v>
      </c>
      <c r="Z11" s="316">
        <v>9</v>
      </c>
      <c r="AA11" s="317">
        <v>20</v>
      </c>
      <c r="AB11" s="317">
        <v>37</v>
      </c>
      <c r="AC11" s="360">
        <f t="shared" si="3"/>
        <v>140</v>
      </c>
    </row>
    <row r="12" spans="1:29" ht="18" customHeight="1" thickBot="1">
      <c r="A12" s="351" t="s">
        <v>31</v>
      </c>
      <c r="B12" s="316">
        <v>41</v>
      </c>
      <c r="C12" s="316">
        <v>44</v>
      </c>
      <c r="D12" s="316">
        <v>67</v>
      </c>
      <c r="E12" s="316">
        <v>103</v>
      </c>
      <c r="F12" s="318">
        <v>311</v>
      </c>
      <c r="G12" s="316">
        <v>415</v>
      </c>
      <c r="H12" s="316">
        <v>539</v>
      </c>
      <c r="I12" s="318">
        <v>1165</v>
      </c>
      <c r="J12" s="316">
        <v>534</v>
      </c>
      <c r="K12" s="316">
        <v>297</v>
      </c>
      <c r="L12" s="315">
        <v>205</v>
      </c>
      <c r="M12" s="319">
        <v>92</v>
      </c>
      <c r="N12" s="354">
        <f t="shared" si="2"/>
        <v>3813</v>
      </c>
      <c r="O12" s="124"/>
      <c r="P12" s="517" t="s">
        <v>31</v>
      </c>
      <c r="Q12" s="316">
        <v>9</v>
      </c>
      <c r="R12" s="316">
        <v>22</v>
      </c>
      <c r="S12" s="315">
        <v>18</v>
      </c>
      <c r="T12" s="316">
        <v>9</v>
      </c>
      <c r="U12" s="320">
        <v>21</v>
      </c>
      <c r="V12" s="316">
        <v>14</v>
      </c>
      <c r="W12" s="316">
        <v>6</v>
      </c>
      <c r="X12" s="316">
        <v>13</v>
      </c>
      <c r="Y12" s="316">
        <v>7</v>
      </c>
      <c r="Z12" s="321">
        <v>81</v>
      </c>
      <c r="AA12" s="320">
        <v>31</v>
      </c>
      <c r="AB12" s="321">
        <v>37</v>
      </c>
      <c r="AC12" s="361">
        <f t="shared" si="3"/>
        <v>268</v>
      </c>
    </row>
    <row r="13" spans="1:29" ht="18" customHeight="1" thickBot="1">
      <c r="A13" s="351" t="s">
        <v>32</v>
      </c>
      <c r="B13" s="316">
        <v>57</v>
      </c>
      <c r="C13" s="315">
        <v>35</v>
      </c>
      <c r="D13" s="316">
        <v>95</v>
      </c>
      <c r="E13" s="315">
        <v>112</v>
      </c>
      <c r="F13" s="316">
        <v>131</v>
      </c>
      <c r="G13" s="14">
        <v>340</v>
      </c>
      <c r="H13" s="14">
        <v>483</v>
      </c>
      <c r="I13" s="15">
        <v>1339</v>
      </c>
      <c r="J13" s="14">
        <v>614</v>
      </c>
      <c r="K13" s="14">
        <v>349</v>
      </c>
      <c r="L13" s="14">
        <v>236</v>
      </c>
      <c r="M13" s="322">
        <v>68</v>
      </c>
      <c r="N13" s="353">
        <f t="shared" si="2"/>
        <v>3859</v>
      </c>
      <c r="O13" s="124"/>
      <c r="P13" s="517" t="s">
        <v>32</v>
      </c>
      <c r="Q13" s="316">
        <v>19</v>
      </c>
      <c r="R13" s="316">
        <v>12</v>
      </c>
      <c r="S13" s="316">
        <v>8</v>
      </c>
      <c r="T13" s="315">
        <v>12</v>
      </c>
      <c r="U13" s="316">
        <v>7</v>
      </c>
      <c r="V13" s="316">
        <v>15</v>
      </c>
      <c r="W13" s="14">
        <v>16</v>
      </c>
      <c r="X13" s="322">
        <v>12</v>
      </c>
      <c r="Y13" s="315">
        <v>16</v>
      </c>
      <c r="Z13" s="316">
        <v>6</v>
      </c>
      <c r="AA13" s="315">
        <v>12</v>
      </c>
      <c r="AB13" s="315">
        <v>6</v>
      </c>
      <c r="AC13" s="360">
        <f t="shared" si="3"/>
        <v>141</v>
      </c>
    </row>
    <row r="14" spans="1:29" ht="18" customHeight="1" thickBot="1">
      <c r="A14" s="351" t="s">
        <v>33</v>
      </c>
      <c r="B14" s="323">
        <v>68</v>
      </c>
      <c r="C14" s="316">
        <v>42</v>
      </c>
      <c r="D14" s="316">
        <v>44</v>
      </c>
      <c r="E14" s="315">
        <v>75</v>
      </c>
      <c r="F14" s="315">
        <v>135</v>
      </c>
      <c r="G14" s="315">
        <v>448</v>
      </c>
      <c r="H14" s="316">
        <v>507</v>
      </c>
      <c r="I14" s="316">
        <v>808</v>
      </c>
      <c r="J14" s="320">
        <v>795</v>
      </c>
      <c r="K14" s="315">
        <v>313</v>
      </c>
      <c r="L14" s="315">
        <v>246</v>
      </c>
      <c r="M14" s="315">
        <v>143</v>
      </c>
      <c r="N14" s="353">
        <f t="shared" si="2"/>
        <v>3624</v>
      </c>
      <c r="O14" s="124"/>
      <c r="P14" s="517" t="s">
        <v>33</v>
      </c>
      <c r="Q14" s="325">
        <v>9</v>
      </c>
      <c r="R14" s="316">
        <v>16</v>
      </c>
      <c r="S14" s="316">
        <v>12</v>
      </c>
      <c r="T14" s="315">
        <v>6</v>
      </c>
      <c r="U14" s="326">
        <v>7</v>
      </c>
      <c r="V14" s="326">
        <v>14</v>
      </c>
      <c r="W14" s="316">
        <v>9</v>
      </c>
      <c r="X14" s="316">
        <v>14</v>
      </c>
      <c r="Y14" s="316">
        <v>9</v>
      </c>
      <c r="Z14" s="316">
        <v>9</v>
      </c>
      <c r="AA14" s="326">
        <v>8</v>
      </c>
      <c r="AB14" s="326">
        <v>7</v>
      </c>
      <c r="AC14" s="360">
        <f t="shared" si="3"/>
        <v>120</v>
      </c>
    </row>
    <row r="15" spans="1:29" ht="18" hidden="1" customHeight="1" thickBot="1">
      <c r="A15" s="13" t="s">
        <v>34</v>
      </c>
      <c r="B15" s="327">
        <v>71</v>
      </c>
      <c r="C15" s="327">
        <v>97</v>
      </c>
      <c r="D15" s="327">
        <v>61</v>
      </c>
      <c r="E15" s="328">
        <v>105</v>
      </c>
      <c r="F15" s="328">
        <v>198</v>
      </c>
      <c r="G15" s="328">
        <v>442</v>
      </c>
      <c r="H15" s="329">
        <v>790</v>
      </c>
      <c r="I15" s="16">
        <v>674</v>
      </c>
      <c r="J15" s="16">
        <v>594</v>
      </c>
      <c r="K15" s="328">
        <v>275</v>
      </c>
      <c r="L15" s="328">
        <v>133</v>
      </c>
      <c r="M15" s="328">
        <v>108</v>
      </c>
      <c r="N15" s="353">
        <f t="shared" si="2"/>
        <v>3548</v>
      </c>
      <c r="O15" s="10"/>
      <c r="P15" s="352" t="s">
        <v>34</v>
      </c>
      <c r="Q15" s="327">
        <v>7</v>
      </c>
      <c r="R15" s="327">
        <v>13</v>
      </c>
      <c r="S15" s="327">
        <v>12</v>
      </c>
      <c r="T15" s="328">
        <v>11</v>
      </c>
      <c r="U15" s="328">
        <v>12</v>
      </c>
      <c r="V15" s="328">
        <v>15</v>
      </c>
      <c r="W15" s="328">
        <v>20</v>
      </c>
      <c r="X15" s="328">
        <v>15</v>
      </c>
      <c r="Y15" s="328">
        <v>15</v>
      </c>
      <c r="Z15" s="328">
        <v>20</v>
      </c>
      <c r="AA15" s="328">
        <v>9</v>
      </c>
      <c r="AB15" s="328">
        <v>7</v>
      </c>
      <c r="AC15" s="359">
        <f t="shared" si="3"/>
        <v>156</v>
      </c>
    </row>
    <row r="16" spans="1:29" ht="13.8" hidden="1" thickBot="1">
      <c r="A16" s="18" t="s">
        <v>35</v>
      </c>
      <c r="B16" s="325">
        <v>38</v>
      </c>
      <c r="C16" s="328">
        <v>19</v>
      </c>
      <c r="D16" s="328">
        <v>38</v>
      </c>
      <c r="E16" s="328">
        <v>203</v>
      </c>
      <c r="F16" s="328">
        <v>146</v>
      </c>
      <c r="G16" s="328">
        <v>439</v>
      </c>
      <c r="H16" s="329">
        <v>964</v>
      </c>
      <c r="I16" s="329">
        <v>1154</v>
      </c>
      <c r="J16" s="328">
        <v>423</v>
      </c>
      <c r="K16" s="328">
        <v>388</v>
      </c>
      <c r="L16" s="328">
        <v>176</v>
      </c>
      <c r="M16" s="328">
        <v>143</v>
      </c>
      <c r="N16" s="330">
        <f t="shared" si="2"/>
        <v>4131</v>
      </c>
      <c r="O16" s="10"/>
      <c r="P16" s="17" t="s">
        <v>35</v>
      </c>
      <c r="Q16" s="328">
        <v>7</v>
      </c>
      <c r="R16" s="328">
        <v>7</v>
      </c>
      <c r="S16" s="328">
        <v>8</v>
      </c>
      <c r="T16" s="328">
        <v>12</v>
      </c>
      <c r="U16" s="328">
        <v>9</v>
      </c>
      <c r="V16" s="328">
        <v>6</v>
      </c>
      <c r="W16" s="328">
        <v>11</v>
      </c>
      <c r="X16" s="328">
        <v>8</v>
      </c>
      <c r="Y16" s="328">
        <v>16</v>
      </c>
      <c r="Z16" s="328">
        <v>40</v>
      </c>
      <c r="AA16" s="328">
        <v>17</v>
      </c>
      <c r="AB16" s="328">
        <v>16</v>
      </c>
      <c r="AC16" s="328">
        <f t="shared" si="3"/>
        <v>157</v>
      </c>
    </row>
    <row r="17" spans="1:31" ht="13.8" hidden="1" thickBot="1">
      <c r="A17" s="331" t="s">
        <v>36</v>
      </c>
      <c r="B17" s="16">
        <v>49</v>
      </c>
      <c r="C17" s="16">
        <v>63</v>
      </c>
      <c r="D17" s="16">
        <v>50</v>
      </c>
      <c r="E17" s="16">
        <v>71</v>
      </c>
      <c r="F17" s="16">
        <v>144</v>
      </c>
      <c r="G17" s="16">
        <v>374</v>
      </c>
      <c r="H17" s="121">
        <v>729</v>
      </c>
      <c r="I17" s="121">
        <v>1097</v>
      </c>
      <c r="J17" s="121">
        <v>650</v>
      </c>
      <c r="K17" s="16">
        <v>397</v>
      </c>
      <c r="L17" s="16">
        <v>192</v>
      </c>
      <c r="M17" s="16">
        <v>217</v>
      </c>
      <c r="N17" s="330">
        <f t="shared" si="2"/>
        <v>4033</v>
      </c>
      <c r="O17" s="10"/>
      <c r="P17" s="19" t="s">
        <v>36</v>
      </c>
      <c r="Q17" s="16">
        <v>10</v>
      </c>
      <c r="R17" s="16">
        <v>6</v>
      </c>
      <c r="S17" s="16">
        <v>14</v>
      </c>
      <c r="T17" s="16">
        <v>10</v>
      </c>
      <c r="U17" s="16">
        <v>10</v>
      </c>
      <c r="V17" s="16">
        <v>19</v>
      </c>
      <c r="W17" s="16">
        <v>11</v>
      </c>
      <c r="X17" s="16">
        <v>20</v>
      </c>
      <c r="Y17" s="16">
        <v>15</v>
      </c>
      <c r="Z17" s="16">
        <v>8</v>
      </c>
      <c r="AA17" s="16">
        <v>11</v>
      </c>
      <c r="AB17" s="16">
        <v>8</v>
      </c>
      <c r="AC17" s="328">
        <f t="shared" si="3"/>
        <v>142</v>
      </c>
    </row>
    <row r="18" spans="1:31" ht="13.8" hidden="1" thickBot="1">
      <c r="A18" s="18" t="s">
        <v>37</v>
      </c>
      <c r="B18" s="16">
        <v>53</v>
      </c>
      <c r="C18" s="16">
        <v>39</v>
      </c>
      <c r="D18" s="16">
        <v>74</v>
      </c>
      <c r="E18" s="16">
        <v>64</v>
      </c>
      <c r="F18" s="16">
        <v>208</v>
      </c>
      <c r="G18" s="16">
        <v>491</v>
      </c>
      <c r="H18" s="16">
        <v>454</v>
      </c>
      <c r="I18" s="121">
        <v>1068</v>
      </c>
      <c r="J18" s="16">
        <v>568</v>
      </c>
      <c r="K18" s="16">
        <v>407</v>
      </c>
      <c r="L18" s="16">
        <v>228</v>
      </c>
      <c r="M18" s="16">
        <v>81</v>
      </c>
      <c r="N18" s="324">
        <f t="shared" si="2"/>
        <v>3735</v>
      </c>
      <c r="O18" s="10"/>
      <c r="P18" s="17" t="s">
        <v>37</v>
      </c>
      <c r="Q18" s="16">
        <v>12</v>
      </c>
      <c r="R18" s="16">
        <v>13</v>
      </c>
      <c r="S18" s="16">
        <v>46</v>
      </c>
      <c r="T18" s="16">
        <v>9</v>
      </c>
      <c r="U18" s="16">
        <v>20</v>
      </c>
      <c r="V18" s="16">
        <v>4</v>
      </c>
      <c r="W18" s="16">
        <v>8</v>
      </c>
      <c r="X18" s="16">
        <v>30</v>
      </c>
      <c r="Y18" s="16">
        <v>22</v>
      </c>
      <c r="Z18" s="16">
        <v>20</v>
      </c>
      <c r="AA18" s="16">
        <v>16</v>
      </c>
      <c r="AB18" s="16">
        <v>12</v>
      </c>
      <c r="AC18" s="332">
        <f t="shared" si="3"/>
        <v>212</v>
      </c>
    </row>
    <row r="19" spans="1:31" ht="13.8" hidden="1" thickBot="1">
      <c r="A19" s="18" t="s">
        <v>23</v>
      </c>
      <c r="B19" s="122">
        <v>67</v>
      </c>
      <c r="C19" s="122">
        <v>62</v>
      </c>
      <c r="D19" s="122">
        <v>57</v>
      </c>
      <c r="E19" s="122">
        <v>77</v>
      </c>
      <c r="F19" s="122">
        <v>473</v>
      </c>
      <c r="G19" s="122">
        <v>468</v>
      </c>
      <c r="H19" s="123">
        <v>659</v>
      </c>
      <c r="I19" s="122">
        <v>851</v>
      </c>
      <c r="J19" s="122">
        <v>542</v>
      </c>
      <c r="K19" s="122">
        <v>270</v>
      </c>
      <c r="L19" s="122">
        <v>208</v>
      </c>
      <c r="M19" s="122">
        <v>174</v>
      </c>
      <c r="N19" s="333">
        <f t="shared" si="2"/>
        <v>3908</v>
      </c>
      <c r="O19" s="10" t="s">
        <v>29</v>
      </c>
      <c r="P19" s="19" t="s">
        <v>23</v>
      </c>
      <c r="Q19" s="16">
        <v>6</v>
      </c>
      <c r="R19" s="16">
        <v>25</v>
      </c>
      <c r="S19" s="16">
        <v>29</v>
      </c>
      <c r="T19" s="16">
        <v>4</v>
      </c>
      <c r="U19" s="16">
        <v>17</v>
      </c>
      <c r="V19" s="16">
        <v>19</v>
      </c>
      <c r="W19" s="16">
        <v>14</v>
      </c>
      <c r="X19" s="16">
        <v>37</v>
      </c>
      <c r="Y19" s="20">
        <v>76</v>
      </c>
      <c r="Z19" s="16">
        <v>34</v>
      </c>
      <c r="AA19" s="16">
        <v>17</v>
      </c>
      <c r="AB19" s="16">
        <v>18</v>
      </c>
      <c r="AC19" s="332">
        <f t="shared" si="3"/>
        <v>296</v>
      </c>
    </row>
    <row r="20" spans="1:31">
      <c r="A20" s="21"/>
      <c r="B20" s="334"/>
      <c r="C20" s="334"/>
      <c r="D20" s="334"/>
      <c r="E20" s="334"/>
      <c r="F20" s="334"/>
      <c r="G20" s="334"/>
      <c r="H20" s="334"/>
      <c r="I20" s="334"/>
      <c r="J20" s="334"/>
      <c r="K20" s="334"/>
      <c r="L20" s="334"/>
      <c r="M20" s="334"/>
      <c r="N20" s="22"/>
      <c r="O20" s="10"/>
      <c r="P20" s="23"/>
      <c r="Q20" s="335"/>
      <c r="R20" s="335"/>
      <c r="S20" s="335"/>
      <c r="T20" s="335"/>
      <c r="U20" s="335"/>
      <c r="V20" s="335"/>
      <c r="W20" s="335"/>
      <c r="X20" s="335"/>
      <c r="Y20" s="335"/>
      <c r="Z20" s="335"/>
      <c r="AA20" s="335"/>
      <c r="AB20" s="335"/>
      <c r="AC20" s="334"/>
    </row>
    <row r="21" spans="1:31" ht="13.5" customHeight="1">
      <c r="A21" s="732" t="s">
        <v>300</v>
      </c>
      <c r="B21" s="733"/>
      <c r="C21" s="733"/>
      <c r="D21" s="733"/>
      <c r="E21" s="733"/>
      <c r="F21" s="733"/>
      <c r="G21" s="733"/>
      <c r="H21" s="733"/>
      <c r="I21" s="733"/>
      <c r="J21" s="733"/>
      <c r="K21" s="733"/>
      <c r="L21" s="733"/>
      <c r="M21" s="733"/>
      <c r="N21" s="734"/>
      <c r="O21" s="10"/>
      <c r="P21" s="732" t="str">
        <f>+A21</f>
        <v>※2023年 第5週（1/30～2/5） 現在在</v>
      </c>
      <c r="Q21" s="733"/>
      <c r="R21" s="733"/>
      <c r="S21" s="733"/>
      <c r="T21" s="733"/>
      <c r="U21" s="733"/>
      <c r="V21" s="733"/>
      <c r="W21" s="733"/>
      <c r="X21" s="733"/>
      <c r="Y21" s="733"/>
      <c r="Z21" s="733"/>
      <c r="AA21" s="733"/>
      <c r="AB21" s="733"/>
      <c r="AC21" s="734"/>
    </row>
    <row r="22" spans="1:31" ht="13.8" thickBot="1">
      <c r="A22" s="439" t="s">
        <v>246</v>
      </c>
      <c r="B22" s="10"/>
      <c r="C22" s="10"/>
      <c r="D22" s="10"/>
      <c r="E22" s="10"/>
      <c r="F22" s="10"/>
      <c r="G22" s="10" t="s">
        <v>21</v>
      </c>
      <c r="H22" s="10"/>
      <c r="I22" s="10"/>
      <c r="J22" s="10"/>
      <c r="K22" s="10"/>
      <c r="L22" s="10"/>
      <c r="M22" s="10"/>
      <c r="N22" s="25"/>
      <c r="O22" s="10"/>
      <c r="P22" s="440" t="s">
        <v>245</v>
      </c>
      <c r="Q22" s="10"/>
      <c r="R22" s="10"/>
      <c r="S22" s="10"/>
      <c r="T22" s="10"/>
      <c r="U22" s="10"/>
      <c r="V22" s="10"/>
      <c r="W22" s="10"/>
      <c r="X22" s="10"/>
      <c r="Y22" s="10"/>
      <c r="Z22" s="10"/>
      <c r="AA22" s="10"/>
      <c r="AB22" s="10"/>
      <c r="AC22" s="27"/>
    </row>
    <row r="23" spans="1:31" ht="17.25" customHeight="1" thickBot="1">
      <c r="A23" s="24"/>
      <c r="B23" s="336" t="s">
        <v>223</v>
      </c>
      <c r="C23" s="10"/>
      <c r="D23" s="436" t="s">
        <v>250</v>
      </c>
      <c r="E23" s="28"/>
      <c r="F23" s="10"/>
      <c r="G23" s="10" t="s">
        <v>21</v>
      </c>
      <c r="H23" s="10"/>
      <c r="I23" s="10"/>
      <c r="J23" s="10"/>
      <c r="K23" s="10"/>
      <c r="L23" s="10"/>
      <c r="M23" s="10"/>
      <c r="N23" s="25"/>
      <c r="O23" s="124" t="s">
        <v>21</v>
      </c>
      <c r="P23" s="213"/>
      <c r="Q23" s="337" t="s">
        <v>224</v>
      </c>
      <c r="R23" s="719" t="s">
        <v>234</v>
      </c>
      <c r="S23" s="720"/>
      <c r="T23" s="427" t="s">
        <v>242</v>
      </c>
      <c r="U23" s="427"/>
      <c r="V23" s="10"/>
      <c r="W23" s="10"/>
      <c r="X23" s="10"/>
      <c r="Y23" s="10"/>
      <c r="Z23" s="10"/>
      <c r="AA23" s="10"/>
      <c r="AB23" s="10"/>
      <c r="AC23" s="27"/>
    </row>
    <row r="24" spans="1:31" ht="15" customHeight="1">
      <c r="A24" s="24"/>
      <c r="B24" s="10"/>
      <c r="C24" s="10"/>
      <c r="D24" s="10" t="s">
        <v>29</v>
      </c>
      <c r="E24" s="10"/>
      <c r="F24" s="10"/>
      <c r="G24" s="10"/>
      <c r="H24" s="10"/>
      <c r="I24" s="10"/>
      <c r="J24" s="10"/>
      <c r="K24" s="10"/>
      <c r="L24" s="10"/>
      <c r="M24" s="10"/>
      <c r="N24" s="25"/>
      <c r="O24" s="124" t="s">
        <v>21</v>
      </c>
      <c r="P24" s="212"/>
      <c r="Q24" s="10"/>
      <c r="R24" s="10"/>
      <c r="S24" s="10"/>
      <c r="T24" s="10"/>
      <c r="U24" s="10"/>
      <c r="V24" s="10"/>
      <c r="W24" s="10"/>
      <c r="X24" s="10"/>
      <c r="Y24" s="10"/>
      <c r="Z24" s="10"/>
      <c r="AA24" s="10"/>
      <c r="AB24" s="10"/>
      <c r="AC24" s="27"/>
    </row>
    <row r="25" spans="1:31" ht="9" customHeight="1">
      <c r="A25" s="24"/>
      <c r="B25" s="10"/>
      <c r="C25" s="10"/>
      <c r="D25" s="10"/>
      <c r="E25" s="10"/>
      <c r="F25" s="10"/>
      <c r="G25" s="10"/>
      <c r="H25" s="10"/>
      <c r="I25" s="10"/>
      <c r="J25" s="10"/>
      <c r="K25" s="10"/>
      <c r="L25" s="10"/>
      <c r="M25" s="10"/>
      <c r="N25" s="25"/>
      <c r="O25" s="124" t="s">
        <v>21</v>
      </c>
      <c r="P25" s="26"/>
      <c r="Q25" s="10"/>
      <c r="R25" s="10"/>
      <c r="S25" s="10"/>
      <c r="T25" s="10"/>
      <c r="U25" s="10"/>
      <c r="V25" s="10"/>
      <c r="W25" s="10"/>
      <c r="X25" s="10"/>
      <c r="Y25" s="10"/>
      <c r="Z25" s="10"/>
      <c r="AA25" s="10"/>
      <c r="AB25" s="10"/>
      <c r="AC25" s="27"/>
      <c r="AE25" s="1" t="s">
        <v>213</v>
      </c>
    </row>
    <row r="26" spans="1:31">
      <c r="A26" s="24"/>
      <c r="B26" s="10"/>
      <c r="C26" s="10"/>
      <c r="D26" s="10"/>
      <c r="E26" s="10"/>
      <c r="F26" s="10"/>
      <c r="G26" s="10"/>
      <c r="H26" s="10"/>
      <c r="I26" s="10"/>
      <c r="J26" s="10"/>
      <c r="K26" s="10"/>
      <c r="L26" s="10"/>
      <c r="M26" s="10"/>
      <c r="N26" s="25"/>
      <c r="O26" s="10" t="s">
        <v>21</v>
      </c>
      <c r="P26" s="12"/>
      <c r="AC26" s="29"/>
    </row>
    <row r="27" spans="1:31">
      <c r="A27" s="24"/>
      <c r="B27" s="10"/>
      <c r="C27" s="10"/>
      <c r="D27" s="10"/>
      <c r="E27" s="10"/>
      <c r="F27" s="10"/>
      <c r="G27" s="10"/>
      <c r="H27" s="10"/>
      <c r="I27" s="10"/>
      <c r="J27" s="10"/>
      <c r="K27" s="10"/>
      <c r="L27" s="10"/>
      <c r="M27" s="10"/>
      <c r="N27" s="25"/>
      <c r="O27" s="10" t="s">
        <v>21</v>
      </c>
      <c r="P27" s="12"/>
      <c r="AC27" s="29"/>
    </row>
    <row r="28" spans="1:31">
      <c r="A28" s="24"/>
      <c r="B28" s="10"/>
      <c r="C28" s="10"/>
      <c r="D28" s="10"/>
      <c r="E28" s="10"/>
      <c r="F28" s="10"/>
      <c r="G28" s="10"/>
      <c r="H28" s="10"/>
      <c r="I28" s="10"/>
      <c r="J28" s="10"/>
      <c r="K28" s="10"/>
      <c r="L28" s="10"/>
      <c r="M28" s="10"/>
      <c r="N28" s="25"/>
      <c r="O28" s="10" t="s">
        <v>21</v>
      </c>
      <c r="P28" s="12"/>
      <c r="AC28" s="29"/>
      <c r="AD28" s="250"/>
    </row>
    <row r="29" spans="1:31">
      <c r="A29" s="24"/>
      <c r="B29" s="10"/>
      <c r="C29" s="10"/>
      <c r="D29" s="10"/>
      <c r="E29" s="10"/>
      <c r="F29" s="10"/>
      <c r="G29" s="10"/>
      <c r="H29" s="10"/>
      <c r="I29" s="10"/>
      <c r="J29" s="10"/>
      <c r="K29" s="10"/>
      <c r="L29" s="10"/>
      <c r="M29" s="10"/>
      <c r="N29" s="25"/>
      <c r="O29" s="10"/>
      <c r="P29" s="12"/>
      <c r="AC29" s="29"/>
    </row>
    <row r="30" spans="1:31">
      <c r="A30" s="24"/>
      <c r="B30" s="10"/>
      <c r="C30" s="10"/>
      <c r="D30" s="10"/>
      <c r="E30" s="10"/>
      <c r="F30" s="10"/>
      <c r="G30" s="10"/>
      <c r="H30" s="10"/>
      <c r="I30" s="10"/>
      <c r="J30" s="10"/>
      <c r="K30" s="10"/>
      <c r="L30" s="10"/>
      <c r="M30" s="10"/>
      <c r="N30" s="25"/>
      <c r="O30" s="10"/>
      <c r="P30" s="12"/>
      <c r="AC30" s="29"/>
    </row>
    <row r="31" spans="1:31" ht="13.8" thickBot="1">
      <c r="A31" s="30"/>
      <c r="B31" s="31"/>
      <c r="C31" s="31"/>
      <c r="D31" s="31"/>
      <c r="E31" s="31"/>
      <c r="F31" s="31"/>
      <c r="G31" s="31"/>
      <c r="H31" s="31"/>
      <c r="I31" s="31"/>
      <c r="J31" s="31"/>
      <c r="K31" s="31"/>
      <c r="L31" s="31"/>
      <c r="M31" s="31"/>
      <c r="N31" s="32"/>
      <c r="O31" s="10"/>
      <c r="P31" s="33"/>
      <c r="Q31" s="34"/>
      <c r="R31" s="34"/>
      <c r="S31" s="34"/>
      <c r="T31" s="34"/>
      <c r="U31" s="34"/>
      <c r="V31" s="34"/>
      <c r="W31" s="34"/>
      <c r="X31" s="34"/>
      <c r="Y31" s="34"/>
      <c r="Z31" s="34"/>
      <c r="AA31" s="34"/>
      <c r="AB31" s="34"/>
      <c r="AC31" s="35"/>
    </row>
    <row r="32" spans="1:31">
      <c r="A32" s="36"/>
      <c r="C32" s="10"/>
      <c r="D32" s="10"/>
      <c r="E32" s="10"/>
      <c r="F32" s="10"/>
      <c r="G32" s="10"/>
      <c r="H32" s="10"/>
      <c r="I32" s="10"/>
      <c r="J32" s="10"/>
      <c r="K32" s="10"/>
      <c r="L32" s="10"/>
      <c r="M32" s="10"/>
      <c r="N32" s="10"/>
      <c r="O32" s="10"/>
    </row>
    <row r="33" spans="1:29">
      <c r="O33" s="10"/>
    </row>
    <row r="34" spans="1:29">
      <c r="K34" s="338" t="s">
        <v>29</v>
      </c>
      <c r="O34" s="10"/>
    </row>
    <row r="35" spans="1:29">
      <c r="O35" s="10"/>
    </row>
    <row r="36" spans="1:29">
      <c r="O36" s="10"/>
    </row>
    <row r="37" spans="1:29">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row>
    <row r="38" spans="1:29">
      <c r="Q38" s="158" t="s">
        <v>225</v>
      </c>
      <c r="R38" s="158"/>
      <c r="S38" s="158"/>
      <c r="T38" s="158"/>
      <c r="U38" s="158"/>
      <c r="V38" s="158"/>
      <c r="W38" s="158"/>
      <c r="X38" s="158"/>
    </row>
    <row r="39" spans="1:29">
      <c r="Q39" s="158" t="s">
        <v>226</v>
      </c>
      <c r="R39" s="158"/>
      <c r="S39" s="158"/>
      <c r="T39" s="158"/>
      <c r="U39" s="158"/>
      <c r="V39" s="158"/>
      <c r="W39" s="158"/>
      <c r="X39" s="158"/>
    </row>
  </sheetData>
  <mergeCells count="7">
    <mergeCell ref="R23:S23"/>
    <mergeCell ref="A1:N1"/>
    <mergeCell ref="P1:AC1"/>
    <mergeCell ref="A2:N2"/>
    <mergeCell ref="P2:AC2"/>
    <mergeCell ref="A21:N21"/>
    <mergeCell ref="P21:AC21"/>
  </mergeCells>
  <phoneticPr fontId="106"/>
  <pageMargins left="0.75" right="0.75" top="1" bottom="1" header="0.51200000000000001" footer="0.51200000000000001"/>
  <pageSetup paperSize="9" scale="44" orientation="portrait" horizontalDpi="1200" verticalDpi="12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96CDF-B498-48B9-BEC1-BF904EFF0737}">
  <sheetPr>
    <tabColor rgb="FFFF0000"/>
  </sheetPr>
  <dimension ref="B1:G29"/>
  <sheetViews>
    <sheetView view="pageBreakPreview" zoomScale="85" zoomScaleNormal="112" zoomScaleSheetLayoutView="85" workbookViewId="0">
      <selection activeCell="H13" sqref="H13"/>
    </sheetView>
  </sheetViews>
  <sheetFormatPr defaultColWidth="9" defaultRowHeight="13.2"/>
  <cols>
    <col min="1" max="1" width="2.109375" style="1" customWidth="1"/>
    <col min="2" max="2" width="25.77734375" style="101" customWidth="1"/>
    <col min="3" max="3" width="67.6640625" style="1" customWidth="1"/>
    <col min="4" max="4" width="96" style="1" customWidth="1"/>
    <col min="5" max="5" width="3.88671875" style="1" customWidth="1"/>
    <col min="6" max="16384" width="9" style="1"/>
  </cols>
  <sheetData>
    <row r="1" spans="2:7" ht="18.75" customHeight="1">
      <c r="B1" s="101" t="s">
        <v>113</v>
      </c>
    </row>
    <row r="2" spans="2:7" ht="17.25" customHeight="1" thickBot="1">
      <c r="B2" t="s">
        <v>301</v>
      </c>
      <c r="D2" s="737"/>
      <c r="E2" s="738"/>
    </row>
    <row r="3" spans="2:7" ht="16.5" customHeight="1" thickBot="1">
      <c r="B3" s="102" t="s">
        <v>114</v>
      </c>
      <c r="C3" s="261" t="s">
        <v>115</v>
      </c>
      <c r="D3" s="192" t="s">
        <v>217</v>
      </c>
    </row>
    <row r="4" spans="2:7" ht="17.25" customHeight="1" thickBot="1">
      <c r="B4" s="103" t="s">
        <v>116</v>
      </c>
      <c r="C4" s="132" t="s">
        <v>302</v>
      </c>
      <c r="D4" s="104"/>
    </row>
    <row r="5" spans="2:7" ht="17.25" customHeight="1">
      <c r="B5" s="739" t="s">
        <v>174</v>
      </c>
      <c r="C5" s="742" t="s">
        <v>214</v>
      </c>
      <c r="D5" s="743"/>
    </row>
    <row r="6" spans="2:7" ht="19.2" customHeight="1">
      <c r="B6" s="740"/>
      <c r="C6" s="744" t="s">
        <v>215</v>
      </c>
      <c r="D6" s="745"/>
      <c r="G6" s="218"/>
    </row>
    <row r="7" spans="2:7" ht="19.95" customHeight="1">
      <c r="B7" s="740"/>
      <c r="C7" s="262" t="s">
        <v>216</v>
      </c>
      <c r="D7" s="263"/>
      <c r="G7" s="218"/>
    </row>
    <row r="8" spans="2:7" ht="19.95" customHeight="1" thickBot="1">
      <c r="B8" s="741"/>
      <c r="C8" s="220" t="s">
        <v>218</v>
      </c>
      <c r="D8" s="219"/>
      <c r="G8" s="218"/>
    </row>
    <row r="9" spans="2:7" ht="34.200000000000003" customHeight="1" thickBot="1">
      <c r="B9" s="105" t="s">
        <v>117</v>
      </c>
      <c r="C9" s="746" t="s">
        <v>277</v>
      </c>
      <c r="D9" s="747"/>
    </row>
    <row r="10" spans="2:7" ht="69" customHeight="1" thickBot="1">
      <c r="B10" s="106" t="s">
        <v>118</v>
      </c>
      <c r="C10" s="748" t="s">
        <v>305</v>
      </c>
      <c r="D10" s="749"/>
    </row>
    <row r="11" spans="2:7" ht="59.4" customHeight="1" thickBot="1">
      <c r="B11" s="107"/>
      <c r="C11" s="108" t="s">
        <v>304</v>
      </c>
      <c r="D11" s="229" t="s">
        <v>303</v>
      </c>
      <c r="F11" s="1" t="s">
        <v>21</v>
      </c>
    </row>
    <row r="12" spans="2:7" ht="42.6" hidden="1" customHeight="1" thickBot="1">
      <c r="B12" s="105" t="s">
        <v>236</v>
      </c>
      <c r="C12" s="110" t="s">
        <v>280</v>
      </c>
      <c r="D12" s="109"/>
    </row>
    <row r="13" spans="2:7" ht="105" customHeight="1" thickBot="1">
      <c r="B13" s="111" t="s">
        <v>119</v>
      </c>
      <c r="C13" s="112" t="s">
        <v>306</v>
      </c>
      <c r="D13" s="189" t="s">
        <v>307</v>
      </c>
      <c r="F13" t="s">
        <v>29</v>
      </c>
    </row>
    <row r="14" spans="2:7" ht="79.2" customHeight="1" thickBot="1">
      <c r="B14" s="113" t="s">
        <v>120</v>
      </c>
      <c r="C14" s="735" t="s">
        <v>308</v>
      </c>
      <c r="D14" s="736"/>
    </row>
    <row r="15" spans="2:7" ht="17.25" customHeight="1"/>
    <row r="16" spans="2:7" ht="17.25" customHeight="1">
      <c r="C16" s="438"/>
      <c r="D16" s="1" t="s">
        <v>213</v>
      </c>
    </row>
    <row r="17" spans="2:5">
      <c r="C17" s="1" t="s">
        <v>29</v>
      </c>
    </row>
    <row r="18" spans="2:5">
      <c r="E18" s="1" t="s">
        <v>21</v>
      </c>
    </row>
    <row r="21" spans="2:5">
      <c r="B21" s="101" t="s">
        <v>21</v>
      </c>
    </row>
    <row r="29" spans="2:5">
      <c r="D29" s="1" t="s">
        <v>237</v>
      </c>
    </row>
  </sheetData>
  <mergeCells count="7">
    <mergeCell ref="C14:D14"/>
    <mergeCell ref="D2:E2"/>
    <mergeCell ref="B5:B8"/>
    <mergeCell ref="C5:D5"/>
    <mergeCell ref="C6:D6"/>
    <mergeCell ref="C9:D9"/>
    <mergeCell ref="C10:D10"/>
  </mergeCells>
  <phoneticPr fontId="106"/>
  <hyperlinks>
    <hyperlink ref="C6" r:id="rId1" location="h2_1" xr:uid="{B5E764AE-5943-4A97-AD1C-025941C051BF}"/>
  </hyperlinks>
  <pageMargins left="0.7" right="0.7" top="0.75" bottom="0.75" header="0.3" footer="0.3"/>
  <pageSetup paperSize="9" scale="45" orientation="portrait" horizontalDpi="1200" verticalDpi="12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ヘッドライン</vt:lpstr>
      <vt:lpstr>スポンサー公告</vt:lpstr>
      <vt:lpstr>5　ノロウイルス関連情報 </vt:lpstr>
      <vt:lpstr>5　 衛生訓話</vt:lpstr>
      <vt:lpstr>5　新型コロナウイルス情報</vt:lpstr>
      <vt:lpstr>5　食中毒記事等 </vt:lpstr>
      <vt:lpstr>5　海外情報</vt:lpstr>
      <vt:lpstr>5　感染症統計</vt:lpstr>
      <vt:lpstr>4　感染症情報</vt:lpstr>
      <vt:lpstr>5 食品回収</vt:lpstr>
      <vt:lpstr>5　食品表示</vt:lpstr>
      <vt:lpstr>5　 残留農薬　等 </vt:lpstr>
      <vt:lpstr>'4　感染症情報'!Print_Area</vt:lpstr>
      <vt:lpstr>'5　 衛生訓話'!Print_Area</vt:lpstr>
      <vt:lpstr>'5　 残留農薬　等 '!Print_Area</vt:lpstr>
      <vt:lpstr>'5　ノロウイルス関連情報 '!Print_Area</vt:lpstr>
      <vt:lpstr>'5　海外情報'!Print_Area</vt:lpstr>
      <vt:lpstr>'5　感染症統計'!Print_Area</vt:lpstr>
      <vt:lpstr>'5　食中毒記事等 '!Print_Area</vt:lpstr>
      <vt:lpstr>'5 食品回収'!Print_Area</vt:lpstr>
      <vt:lpstr>'5　食品表示'!Print_Area</vt:lpstr>
      <vt:lpstr>スポンサー公告!Print_Area</vt:lpstr>
      <vt:lpstr>'5　 残留農薬　等 '!Print_Titles</vt:lpstr>
      <vt:lpstr>'5　食中毒記事等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2017-11-10T10:38:10Z</dcterms:created>
  <dcterms:modified xsi:type="dcterms:W3CDTF">2023-02-12T02:12:55Z</dcterms:modified>
</cp:coreProperties>
</file>