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xr:revisionPtr revIDLastSave="0" documentId="13_ncr:1_{E36EEFBA-5F8B-4331-9403-CCE86EC3E86A}"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4　ノロウイルス関連情報 " sheetId="101" r:id="rId3"/>
    <sheet name="4  衛生訓話" sheetId="132" r:id="rId4"/>
    <sheet name="4　新型コロナウイルス情報" sheetId="82" r:id="rId5"/>
    <sheet name="4　食中毒記事等 " sheetId="29" r:id="rId6"/>
    <sheet name="4　海外情報" sheetId="123" r:id="rId7"/>
    <sheet name="4　感染症統計" sheetId="125" r:id="rId8"/>
    <sheet name="3　感染症情報" sheetId="124" r:id="rId9"/>
    <sheet name="4 食品回収" sheetId="60" r:id="rId10"/>
    <sheet name="4　食品表示" sheetId="34" r:id="rId11"/>
    <sheet name="4 残留農薬　等 " sheetId="35" r:id="rId12"/>
  </sheets>
  <definedNames>
    <definedName name="_xlnm._FilterDatabase" localSheetId="2" hidden="1">'4　ノロウイルス関連情報 '!$A$22:$G$75</definedName>
    <definedName name="_xlnm._FilterDatabase" localSheetId="11" hidden="1">'4 残留農薬　等 '!$A$1:$C$1</definedName>
    <definedName name="_xlnm._FilterDatabase" localSheetId="5" hidden="1">'4　食中毒記事等 '!$A$1:$D$1</definedName>
    <definedName name="_xlnm.Print_Area" localSheetId="8">'3　感染症情報'!$A$1:$D$21</definedName>
    <definedName name="_xlnm.Print_Area" localSheetId="3">'4  衛生訓話'!$A$1:$M$21</definedName>
    <definedName name="_xlnm.Print_Area" localSheetId="2">'4　ノロウイルス関連情報 '!$A$1:$N$84</definedName>
    <definedName name="_xlnm.Print_Area" localSheetId="6">'4　海外情報'!$A$1:$C$37</definedName>
    <definedName name="_xlnm.Print_Area" localSheetId="7">'4　感染症統計'!$A$1:$AC$37</definedName>
    <definedName name="_xlnm.Print_Area" localSheetId="11">'4 残留農薬　等 '!$A$1:$A$16</definedName>
    <definedName name="_xlnm.Print_Area" localSheetId="5">'4　食中毒記事等 '!$A$1:$D$6</definedName>
    <definedName name="_xlnm.Print_Area" localSheetId="9">'4 食品回収'!$A$1:$E$35</definedName>
    <definedName name="_xlnm.Print_Area" localSheetId="10">'4　食品表示'!$A$1:$N$13</definedName>
    <definedName name="_xlnm.Print_Area" localSheetId="1">スポンサー公告!$A$1:$R$40</definedName>
    <definedName name="_xlnm.Print_Titles" localSheetId="11">'4 残留農薬　等 '!$1:$1</definedName>
    <definedName name="_xlnm.Print_Titles" localSheetId="5">'4　食中毒記事等 '!$1:$1</definedName>
  </definedNames>
  <calcPr calcId="191029"/>
</workbook>
</file>

<file path=xl/calcChain.xml><?xml version="1.0" encoding="utf-8"?>
<calcChain xmlns="http://schemas.openxmlformats.org/spreadsheetml/2006/main">
  <c r="B17" i="78" l="1"/>
  <c r="G56" i="101"/>
  <c r="B57" i="101"/>
  <c r="B58" i="101"/>
  <c r="B60" i="101"/>
  <c r="B14" i="78"/>
  <c r="B15" i="78"/>
  <c r="B11" i="78"/>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I23" i="82" l="1"/>
  <c r="B9" i="78"/>
  <c r="B16" i="78" l="1"/>
  <c r="G70" i="101"/>
  <c r="B70" i="101" s="1"/>
  <c r="G69" i="101"/>
  <c r="B69" i="101" s="1"/>
  <c r="G68" i="101"/>
  <c r="B68" i="101" s="1"/>
  <c r="G67" i="101"/>
  <c r="B67" i="101" s="1"/>
  <c r="G66" i="101"/>
  <c r="B66" i="101" s="1"/>
  <c r="G65" i="101"/>
  <c r="B65" i="101" s="1"/>
  <c r="G64" i="101"/>
  <c r="B64" i="101" s="1"/>
  <c r="G63" i="101"/>
  <c r="B63" i="101" s="1"/>
  <c r="G62" i="101"/>
  <c r="B62" i="101" s="1"/>
  <c r="G61" i="101"/>
  <c r="B61" i="101" s="1"/>
  <c r="G60" i="101"/>
  <c r="G59" i="101"/>
  <c r="G58" i="101"/>
  <c r="G57" i="101"/>
  <c r="G55" i="101"/>
  <c r="B55" i="101" s="1"/>
  <c r="G54" i="101"/>
  <c r="B54" i="101" s="1"/>
  <c r="G53" i="101"/>
  <c r="B53" i="101" s="1"/>
  <c r="G52" i="101"/>
  <c r="B52" i="101" s="1"/>
  <c r="G51" i="101"/>
  <c r="G50" i="101"/>
  <c r="B50" i="101" s="1"/>
  <c r="G49" i="101"/>
  <c r="B49" i="101" s="1"/>
  <c r="G48" i="101"/>
  <c r="B48" i="101" s="1"/>
  <c r="G47" i="101"/>
  <c r="B47" i="101" s="1"/>
  <c r="G46" i="101"/>
  <c r="B46" i="101" s="1"/>
  <c r="G45" i="101"/>
  <c r="B45" i="101" s="1"/>
  <c r="G44" i="101"/>
  <c r="B44" i="101" s="1"/>
  <c r="G43" i="101"/>
  <c r="B43" i="101" s="1"/>
  <c r="G42" i="101"/>
  <c r="B42" i="101" s="1"/>
  <c r="G41" i="101"/>
  <c r="B41" i="101" s="1"/>
  <c r="G40" i="101"/>
  <c r="B40" i="101" s="1"/>
  <c r="G39" i="101"/>
  <c r="B39" i="101" s="1"/>
  <c r="G38" i="101"/>
  <c r="B38" i="101" s="1"/>
  <c r="G37" i="101"/>
  <c r="B37" i="101" s="1"/>
  <c r="G36" i="101"/>
  <c r="B36" i="101" s="1"/>
  <c r="G35" i="101"/>
  <c r="B35" i="101" s="1"/>
  <c r="G34" i="101"/>
  <c r="B34" i="101" s="1"/>
  <c r="G33" i="101"/>
  <c r="B33" i="101" s="1"/>
  <c r="G32" i="101"/>
  <c r="G31" i="101"/>
  <c r="B31" i="101" s="1"/>
  <c r="G30" i="101"/>
  <c r="B30" i="101" s="1"/>
  <c r="G29" i="101"/>
  <c r="B29" i="101" s="1"/>
  <c r="G28" i="101"/>
  <c r="B28" i="101" s="1"/>
  <c r="G27" i="101"/>
  <c r="B27" i="101" s="1"/>
  <c r="G26" i="101"/>
  <c r="B26" i="101" s="1"/>
  <c r="G25" i="101"/>
  <c r="B25" i="101" s="1"/>
  <c r="G24" i="101"/>
  <c r="B24" i="101" s="1"/>
  <c r="G23" i="10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P11" i="82" l="1"/>
  <c r="I14" i="82" l="1"/>
  <c r="I18" i="82"/>
  <c r="I15" i="82"/>
  <c r="I16" i="82"/>
  <c r="I17" i="82"/>
  <c r="I19" i="82"/>
  <c r="I20" i="82"/>
  <c r="I21" i="82"/>
  <c r="I22" i="82"/>
  <c r="M71" i="101" l="1"/>
  <c r="N71" i="101"/>
  <c r="G74" i="101" l="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<sst xmlns="http://schemas.openxmlformats.org/spreadsheetml/2006/main" count="687" uniqueCount="472">
  <si>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</si>
  <si>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</si>
  <si>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</si>
  <si>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</si>
  <si>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</si>
  <si>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</si>
  <si>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</si>
  <si>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</si>
  <si>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</si>
  <si>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</si>
  <si>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</si>
  <si>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</si>
  <si>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</si>
  <si>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</si>
  <si>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</si>
  <si>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</si>
  <si>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</si>
  <si>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</si>
  <si>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</si>
  <si>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</si>
  <si>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</si>
  <si>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</si>
  <si>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</si>
  <si>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</si>
  <si>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</si>
  <si>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</si>
  <si>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</si>
  <si>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</si>
  <si>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</si>
  <si>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</si>
  <si>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</si>
  <si>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</si>
  <si>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</si>
  <si>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</si>
  <si>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</si>
  <si>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</si>
  <si>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</si>
  <si>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</si>
  <si>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</si>
  <si>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</si>
  <si>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</si>
  <si>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</si>
  <si>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</si>
  <si>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</si>
  <si>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</si>
  <si>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</si>
  <si>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</si>
  <si>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</si>
  <si>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</si>
  <si>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</si>
  <si>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</si>
  <si>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</si>
  <si>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</si>
  <si>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</si>
  <si>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</si>
  <si>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</si>
  <si>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</si>
  <si>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</si>
  <si>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</si>
  <si>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</si>
  <si>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</si>
  <si>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</si>
  <si>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</si>
  <si>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</si>
  <si>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</si>
  <si>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</si>
  <si>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</si>
  <si>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</si>
  <si>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</si>
  <si>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</si>
  <si>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</si>
  <si>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</si>
  <si>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</si>
  <si>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</si>
  <si>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</si>
  <si>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</si>
  <si>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</si>
  <si>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</si>
  <si>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</si>
  <si>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</si>
  <si>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</si>
  <si>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</si>
  <si>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</si>
  <si>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</si>
  <si>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</si>
  <si>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</si>
  <si>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</si>
  <si>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</si>
  <si>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</si>
  <si>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</si>
  <si>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</si>
  <si>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</si>
  <si>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</si>
  <si>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</si>
  <si>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</si>
  <si>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</si>
  <si>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</si>
  <si>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</si>
  <si>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</si>
  <si>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</si>
  <si>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</si>
  <si>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</si>
  <si>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</si>
  <si>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</si>
  <si>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</si>
  <si>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</si>
  <si>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</si>
  <si>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</si>
  <si>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</si>
  <si>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</si>
  <si>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</si>
  <si>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</si>
  <si>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</si>
  <si>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</si>
  <si>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</si>
  <si>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</si>
  <si>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</si>
  <si>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</si>
  <si>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</si>
  <si>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</si>
  <si>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</si>
  <si>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</si>
  <si>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</si>
  <si>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</si>
  <si>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</si>
  <si>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</si>
  <si>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</si>
  <si>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</si>
  <si>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</si>
  <si>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</si>
  <si>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</si>
  <si>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</si>
  <si>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</si>
  <si>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</si>
  <si>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</si>
  <si>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</si>
  <si>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</si>
  <si>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</si>
  <si>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</si>
  <si>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</si>
  <si>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</si>
  <si>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</si>
  <si>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</si>
  <si>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</si>
  <si>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</si>
  <si>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</si>
  <si>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</si>
  <si>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</si>
  <si>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</si>
  <si>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</si>
  <si>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</si>
  <si>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</si>
  <si>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</si>
  <si>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</si>
  <si>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</si>
  <si>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</si>
  <si>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</si>
  <si>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</si>
  <si>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</si>
  <si>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</si>
  <si>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</si>
  <si>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</si>
  <si>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</si>
  <si>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</si>
  <si>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</si>
  <si>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</si>
  <si>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</si>
  <si>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</si>
  <si>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</si>
  <si>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</si>
  <si>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</si>
  <si>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</si>
  <si>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</si>
  <si>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</si>
  <si>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</si>
  <si>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</si>
  <si>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</si>
  <si>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</si>
  <si>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</si>
  <si>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</si>
  <si>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</si>
  <si>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</si>
  <si>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</si>
  <si>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</si>
  <si>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</si>
  <si>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</si>
  <si>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</si>
  <si>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</si>
  <si>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</si>
  <si>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</si>
  <si>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</si>
  <si>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</si>
  <si>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</si>
  <si>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</si>
  <si>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</si>
  <si>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</si>
  <si>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</si>
  <si>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</si>
  <si>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</si>
  <si>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</si>
  <si>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</si>
  <si>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</si>
  <si>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</si>
  <si>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</si>
  <si>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</si>
  <si>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</si>
  <si>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</si>
  <si>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</si>
  <si>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</si>
  <si>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</si>
  <si>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</si>
  <si>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</si>
  <si>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</si>
  <si>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</si>
  <si>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</si>
  <si>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</si>
  <si>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</si>
  <si>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</si>
  <si>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</si>
  <si>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</si>
  <si>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</si>
  <si>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</si>
  <si>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</si>
  <si>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</si>
  <si>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</si>
  <si>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</si>
  <si>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</si>
  <si>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</si>
  <si>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8．衛生訓話</t>
    <rPh sb="2" eb="4">
      <t>エイセイ</t>
    </rPh>
    <rPh sb="4" eb="6">
      <t>クンワ</t>
    </rPh>
    <phoneticPr fontId="5"/>
  </si>
  <si>
    <t>12-21年月平均</t>
  </si>
  <si>
    <t>2022年</t>
    <phoneticPr fontId="5"/>
  </si>
  <si>
    <t>1月</t>
    <phoneticPr fontId="106"/>
  </si>
  <si>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</si>
  <si>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</si>
  <si>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</si>
  <si>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</si>
  <si>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</si>
  <si>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</si>
  <si>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</si>
  <si>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</si>
  <si>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</si>
  <si>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</si>
  <si>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　コロナ渦</t>
    <rPh sb="4" eb="5">
      <t>ウズ</t>
    </rPh>
    <phoneticPr fontId="5"/>
  </si>
  <si>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</si>
  <si>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</si>
  <si>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</si>
  <si>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</si>
  <si>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</si>
  <si>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</si>
  <si>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</si>
  <si>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やや少ない</t>
    <rPh sb="2" eb="3">
      <t>スク</t>
    </rPh>
    <phoneticPr fontId="106"/>
  </si>
  <si>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</si>
  <si>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</si>
  <si>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</si>
  <si>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</si>
  <si>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</si>
  <si>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</si>
  <si>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</si>
  <si>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</si>
  <si>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</si>
  <si>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</si>
  <si>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t>感染制御地区</t>
    <rPh sb="0" eb="2">
      <t>カンセン</t>
    </rPh>
    <rPh sb="2" eb="4">
      <t>セイギョ</t>
    </rPh>
    <rPh sb="4" eb="6">
      <t>チク</t>
    </rPh>
    <phoneticPr fontId="106"/>
  </si>
  <si>
    <t>感染拡大地区</t>
    <rPh sb="0" eb="2">
      <t>カンセン</t>
    </rPh>
    <rPh sb="2" eb="4">
      <t>カクダイ</t>
    </rPh>
    <rPh sb="4" eb="6">
      <t>チク</t>
    </rPh>
    <phoneticPr fontId="106"/>
  </si>
  <si>
    <t>皆様  週刊情報2022-48を配信いたします</t>
    <phoneticPr fontId="5"/>
  </si>
  <si>
    <r>
      <rPr>
        <b/>
        <sz val="12"/>
        <color theme="0"/>
        <rFont val="ＭＳ Ｐゴシック"/>
        <family val="3"/>
        <charset val="128"/>
      </rPr>
      <t>ブラジル</t>
    </r>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</si>
  <si>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</si>
  <si>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</si>
  <si>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r>
      <rPr>
        <sz val="12.55"/>
        <color theme="0"/>
        <rFont val="ＭＳ Ｐゴシック"/>
        <family val="3"/>
        <charset val="128"/>
      </rPr>
      <t>日本は、世界第一位の増加率1月は増加月</t>
    </r>
    <r>
      <rPr>
        <sz val="12.55"/>
        <color rgb="FFFFFF00"/>
        <rFont val="ＭＳ Ｐゴシック"/>
        <family val="3"/>
        <charset val="128"/>
      </rPr>
      <t xml:space="preserve">
0コロナ政策変更で中国の感染状況が一気に悪化</t>
    </r>
    <rPh sb="0" eb="2">
      <t>ニホン</t>
    </rPh>
    <rPh sb="4" eb="6">
      <t>セカイ</t>
    </rPh>
    <rPh sb="6" eb="8">
      <t>ダイイチ</t>
    </rPh>
    <rPh sb="8" eb="9">
      <t>イ</t>
    </rPh>
    <rPh sb="10" eb="13">
      <t>ゾウカリツ</t>
    </rPh>
    <rPh sb="14" eb="15">
      <t>ガツ</t>
    </rPh>
    <rPh sb="16" eb="19">
      <t>ゾウカヅキ</t>
    </rPh>
    <rPh sb="24" eb="26">
      <t>セイサク</t>
    </rPh>
    <rPh sb="26" eb="28">
      <t>ヘンコウ</t>
    </rPh>
    <rPh sb="29" eb="31">
      <t>チュウゴク</t>
    </rPh>
    <phoneticPr fontId="106"/>
  </si>
  <si>
    <t>毎週　　ひとつ　　覚えていきましょう</t>
    <phoneticPr fontId="5"/>
  </si>
  <si>
    <t>　↓　職場の先輩は以下のことを理解して　わかり易く　指導しましょう　↓</t>
    <phoneticPr fontId="5"/>
  </si>
  <si>
    <t>管理レベル「1」　</t>
  </si>
  <si>
    <t>2023年</t>
    <phoneticPr fontId="5"/>
  </si>
  <si>
    <r>
      <rPr>
        <u/>
        <sz val="12"/>
        <color theme="0"/>
        <rFont val="Inherit"/>
        <family val="2"/>
      </rPr>
      <t>中国</t>
    </r>
    <rPh sb="0" eb="2">
      <t>チュウゴク</t>
    </rPh>
    <phoneticPr fontId="106"/>
  </si>
  <si>
    <t>京都新聞</t>
    <rPh sb="0" eb="4">
      <t>キョウトシンブン</t>
    </rPh>
    <phoneticPr fontId="106"/>
  </si>
  <si>
    <t>NHK</t>
    <phoneticPr fontId="106"/>
  </si>
  <si>
    <t>11月ー3月中
施設の所在市町村で流行・   食中毒が複数件報告される 
定点観測値が5.00～10.00</t>
    <phoneticPr fontId="106"/>
  </si>
  <si>
    <t>【情報共有】業界・地域のニュースを掲示して、注意を促す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106"/>
  </si>
  <si>
    <t>小松島市の飲食店で調理された弁当を食べた１８人が、おう吐や下痢などの症状を訴え、県はノロウイルスによる食中毒と断定し、この店を２８日から４日間の営業停止にしました。店の経営者から「弁当を配達した事業所から、弁当を食べた複数の人に食中毒を疑う症状が出たと申し出があった」と県の保健所に連絡がありました。</t>
    <phoneticPr fontId="106"/>
  </si>
  <si>
    <t>営業停止処分を受けたのは、十日町市の菓子店「木村屋」です。「木村屋妻有ショッピングセンター店」で作られた生菓子を食べた複数人から、おう吐や下痢等の症状が出ていると、十日町保健所管内の医療機関から十日町保健所へ連絡がありました。保健所が調査した結果、21日から24日に十日町市内の販売店で購入したシュークリームやロールケーキなどを食べた人で、調査をした90人のうち58人が、22日午後6時頃からおう吐や下痢等の症状が出ていたことが判明。</t>
    <phoneticPr fontId="106"/>
  </si>
  <si>
    <t>BSN新潟放送</t>
    <phoneticPr fontId="106"/>
  </si>
  <si>
    <t>高知県内の乳幼児施設で、今シーズン初めてのノロウイルスによる胃腸炎の集団感染が確認された。ノロウイルスによる集団感染が発生したのは、須崎福祉保健所管内の乳幼児施設だ。高知県によると、この施設では、１月１８日、園児１８人に嘔吐や下痢などの症状があり、このうち６人からノロウイルスが検出された。</t>
    <phoneticPr fontId="106"/>
  </si>
  <si>
    <t>高知放送</t>
    <rPh sb="0" eb="4">
      <t>コウチホウソウ</t>
    </rPh>
    <phoneticPr fontId="106"/>
  </si>
  <si>
    <t>高岡市の居酒屋で食事をした11人がノロウィルスによる食中毒になったことがわかり、富山県は、この居酒屋を3日間の営業停止としました。ノロウイルスによる食中毒が発生したのは、高岡市末広町の「居酒屋たかまさ」です。県によりますと、今月19日にこの店で食事をした69人のうち、20代から60代の男性11人が下痢や発熱、嘔吐などの症状を訴え、うち３人は病院で治療を受け、これまでに全員快方に向かっているということです。</t>
    <phoneticPr fontId="106"/>
  </si>
  <si>
    <t>富山テレビ</t>
    <rPh sb="0" eb="2">
      <t>トヤマ</t>
    </rPh>
    <phoneticPr fontId="106"/>
  </si>
  <si>
    <t>　市立函館保健所は２７日、市内の保育所で園児と職員計２８人が嘔吐（おうと）や下痢などの症状を訴え、検便の結果、８人からノロウイルスを検出したと発表した。同保健所によると、１月１５日～２６日にかけて発症。全員が既に回復したか、快方に向かっている。（宮木友美子）</t>
    <phoneticPr fontId="106"/>
  </si>
  <si>
    <t>北海道新聞</t>
    <rPh sb="0" eb="5">
      <t>ホッカイドウシンブン</t>
    </rPh>
    <phoneticPr fontId="106"/>
  </si>
  <si>
    <t>三重県伊賀市は1月26日、同市新堂の霊峰中学校（生徒数154人）で嘔吐（おうと）や腹痛などの症状による生徒の集団欠席があり、受診した医療機関で少なくとも10人以上からノロウイルスが検出されたと発表した。　市教育委員会によると、25日に校内で生徒1人が嘔吐した後、同日夜から複数の生徒が腹痛などの症状を訴え、26日は全校生徒のうち39人が欠席した。市内の他の小中学校で同様の症状がみられる児童生徒はいないという。</t>
    <phoneticPr fontId="106"/>
  </si>
  <si>
    <t>伊賀タウン</t>
    <rPh sb="0" eb="2">
      <t>イガ</t>
    </rPh>
    <phoneticPr fontId="106"/>
  </si>
  <si>
    <t>茨木新聞</t>
    <rPh sb="0" eb="4">
      <t>イバラキシンブン</t>
    </rPh>
    <phoneticPr fontId="106"/>
  </si>
  <si>
    <t>1月21日、京都府亀岡市の保育園や幼稚園、通所介護施設などの利用者計142人が発熱や下痢などの症状を訴え、一部の人からノロウイルスが検出されたと発表しました。
弁当製造業者が提供した昼食弁当が原因の食中毒であると断定されています。</t>
    <phoneticPr fontId="106"/>
  </si>
  <si>
    <t>無し</t>
    <rPh sb="0" eb="1">
      <t>ナ</t>
    </rPh>
    <phoneticPr fontId="106"/>
  </si>
  <si>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</si>
  <si>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</si>
  <si>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xml:space="preserve"> GⅡ　3週　0例</t>
    <rPh sb="5" eb="6">
      <t>シュウ</t>
    </rPh>
    <phoneticPr fontId="5"/>
  </si>
  <si>
    <t xml:space="preserve"> GⅡ　4週　0例</t>
    <rPh sb="8" eb="9">
      <t>レイ</t>
    </rPh>
    <phoneticPr fontId="5"/>
  </si>
  <si>
    <t>今週のニュース（Noroｖｉｒｕｓ） (1/30-2/5)</t>
    <rPh sb="0" eb="2">
      <t>コンシュウ</t>
    </rPh>
    <phoneticPr fontId="5"/>
  </si>
  <si>
    <t>食中毒情報 (1/30-2/5)</t>
    <rPh sb="0" eb="3">
      <t>ショクチュウドク</t>
    </rPh>
    <rPh sb="3" eb="5">
      <t>ジョウホウ</t>
    </rPh>
    <phoneticPr fontId="5"/>
  </si>
  <si>
    <t>海外情報 (1/30-2/5)</t>
    <rPh sb="0" eb="2">
      <t>カイガイ</t>
    </rPh>
    <rPh sb="2" eb="4">
      <t>ジョウホウ</t>
    </rPh>
    <phoneticPr fontId="5"/>
  </si>
  <si>
    <t>食品リコール・回収情報
(1/30-2/5)</t>
    <rPh sb="0" eb="2">
      <t>ショクヒン</t>
    </rPh>
    <rPh sb="7" eb="9">
      <t>カイシュウ</t>
    </rPh>
    <rPh sb="9" eb="11">
      <t>ジョウホウ</t>
    </rPh>
    <phoneticPr fontId="5"/>
  </si>
  <si>
    <t>食品表示 (1/30-2/5)</t>
    <rPh sb="0" eb="2">
      <t>ショクヒン</t>
    </rPh>
    <rPh sb="2" eb="4">
      <t>ヒョウジ</t>
    </rPh>
    <phoneticPr fontId="5"/>
  </si>
  <si>
    <t>残留農薬 (1/30-2/5)</t>
    <phoneticPr fontId="16"/>
  </si>
  <si>
    <t>2023/3週</t>
    <phoneticPr fontId="106"/>
  </si>
  <si>
    <t>2023/4週</t>
  </si>
  <si>
    <t>新規感染者数　 145週目</t>
    <rPh sb="0" eb="2">
      <t>シンキ</t>
    </rPh>
    <rPh sb="2" eb="5">
      <t>カンセンシャ</t>
    </rPh>
    <rPh sb="5" eb="6">
      <t>スウ</t>
    </rPh>
    <rPh sb="11" eb="13">
      <t>シュウメ</t>
    </rPh>
    <phoneticPr fontId="5"/>
  </si>
  <si>
    <t>-</t>
    <phoneticPr fontId="106"/>
  </si>
  <si>
    <t>★★★</t>
    <phoneticPr fontId="106"/>
  </si>
  <si>
    <t>★★</t>
    <phoneticPr fontId="106"/>
  </si>
  <si>
    <t>今週のお題　(爪は正しく切りましょう　)</t>
    <rPh sb="7" eb="8">
      <t>ツメ</t>
    </rPh>
    <rPh sb="9" eb="10">
      <t>タダ</t>
    </rPh>
    <rPh sb="12" eb="13">
      <t>キ</t>
    </rPh>
    <phoneticPr fontId="5"/>
  </si>
  <si>
    <t>何故　爪を長く伸ばしては　いけないのかな？</t>
    <phoneticPr fontId="5"/>
  </si>
  <si>
    <r>
      <rPr>
        <b/>
        <sz val="12"/>
        <color indexed="13"/>
        <rFont val="ＭＳ Ｐゴシック"/>
        <family val="3"/>
        <charset val="128"/>
      </rPr>
      <t>★爪を約3.0mm伸ばした場合、そこには340万個もの細
菌がいるという調査結果があります。</t>
    </r>
    <r>
      <rPr>
        <b/>
        <sz val="12"/>
        <color indexed="45"/>
        <rFont val="ＭＳ Ｐゴシック"/>
        <family val="3"/>
        <charset val="128"/>
      </rPr>
      <t xml:space="preserve">
</t>
    </r>
    <r>
      <rPr>
        <b/>
        <sz val="12"/>
        <color indexed="45"/>
        <rFont val="HGS創英角ﾎﾟｯﾌﾟ体"/>
        <family val="3"/>
        <charset val="128"/>
      </rPr>
      <t>★3.0mm以上伸びた爪のあなた!  340万個もの細菌がついた手で顔をお手入れしていては、顔中に菌を塗りつけているようなものです。</t>
    </r>
    <r>
      <rPr>
        <b/>
        <sz val="12"/>
        <color indexed="45"/>
        <rFont val="ＭＳ Ｐゴシック"/>
        <family val="3"/>
        <charset val="128"/>
      </rPr>
      <t xml:space="preserve">
</t>
    </r>
    <r>
      <rPr>
        <b/>
        <sz val="12"/>
        <color indexed="13"/>
        <rFont val="ＭＳ Ｐゴシック"/>
        <family val="3"/>
        <charset val="128"/>
      </rPr>
      <t>★なかなか肌荒れが改善しない方は、爪の中に棲みつ
いている化膿菌が原因ということがあります。</t>
    </r>
    <r>
      <rPr>
        <b/>
        <sz val="12"/>
        <color indexed="9"/>
        <rFont val="ＭＳ Ｐゴシック"/>
        <family val="3"/>
        <charset val="128"/>
      </rPr>
      <t xml:space="preserve">
★爪は約10日で1mm伸びます。まめに爪を切ることが
大切。
★帰宅後、調理前、肌のお手入れ前には、ネイル用ブ
ラシで爪の中をきれいに洗うようにしましょう。</t>
    </r>
    <r>
      <rPr>
        <b/>
        <sz val="12"/>
        <color indexed="43"/>
        <rFont val="ＭＳ Ｐゴシック"/>
        <family val="3"/>
        <charset val="128"/>
      </rPr>
      <t xml:space="preserve">
★しっかり手洗いの出来る方は清潔な方です。</t>
    </r>
    <rPh sb="24" eb="25">
      <t>コ</t>
    </rPh>
    <rPh sb="36" eb="38">
      <t>チョウサ</t>
    </rPh>
    <rPh sb="38" eb="40">
      <t>ケッカ</t>
    </rPh>
    <rPh sb="55" eb="56">
      <t>ノ</t>
    </rPh>
    <rPh sb="58" eb="59">
      <t>ツメ</t>
    </rPh>
    <rPh sb="70" eb="71">
      <t>コ</t>
    </rPh>
    <rPh sb="98" eb="99">
      <t>ヌセリ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メテアラデキカタセイケツカタ</t>
    </rPh>
    <phoneticPr fontId="5"/>
  </si>
  <si>
    <r>
      <t xml:space="preserve">★短い爪の場合（例0.01ｇ）そこにいる細菌数は、10の３乗（千）個程度です。
それが3mm以上長い爪の場合（例0.1ｇ）　細菌数は、10の6乗（百万）個程度となります。
食品製造に従事する皆さんは、清潔な手指と適切な爪の長さに心がけてください。
                                                             </t>
    </r>
    <r>
      <rPr>
        <b/>
        <sz val="11"/>
        <color theme="0"/>
        <rFont val="ＭＳ Ｐゴシック"/>
        <family val="3"/>
        <charset val="128"/>
      </rPr>
      <t xml:space="preserve"> (出典　　西田　博先生の身近な食品衛生150訓より ) </t>
    </r>
    <rPh sb="46" eb="48">
      <t>イジョウ</t>
    </rPh>
    <rPh sb="86" eb="88">
      <t>ショクヒン</t>
    </rPh>
    <rPh sb="88" eb="90">
      <t>セイゾウ</t>
    </rPh>
    <rPh sb="91" eb="93">
      <t>ジュウジ</t>
    </rPh>
    <rPh sb="95" eb="96">
      <t>ミナ</t>
    </rPh>
    <rPh sb="100" eb="102">
      <t>セイケツ</t>
    </rPh>
    <rPh sb="103" eb="104">
      <t>テ</t>
    </rPh>
    <rPh sb="104" eb="105">
      <t>ユビ</t>
    </rPh>
    <rPh sb="106" eb="108">
      <t>テキセツ</t>
    </rPh>
    <rPh sb="109" eb="110">
      <t>ツメ</t>
    </rPh>
    <rPh sb="111" eb="112">
      <t>ナガ</t>
    </rPh>
    <rPh sb="114" eb="115">
      <t>ココロ</t>
    </rPh>
    <phoneticPr fontId="5"/>
  </si>
  <si>
    <t>※2023年 第4週（1/23～1/29） 現在</t>
    <phoneticPr fontId="5"/>
  </si>
  <si>
    <t>2023年第3週（1月16日〜 1月22日）</t>
    <phoneticPr fontId="106"/>
  </si>
  <si>
    <t>結核例150</t>
    <phoneticPr fontId="5"/>
  </si>
  <si>
    <t>腸チフス2例 感染地域：ミャンマー2例</t>
    <phoneticPr fontId="106"/>
  </si>
  <si>
    <t>血清群・毒素型：O157 VT2（4例）、O26 VT2（2例）、O146VT1・VT2（1例）、O167 VT1（1例）、
O26VT1（例）、1O91 VT1・VT2（1例）、その他・不明（6例）
累積報告数：43例（有症者25例、うちHUS 1例．死亡なし）　</t>
    <phoneticPr fontId="106"/>
  </si>
  <si>
    <t xml:space="preserve">年齢群：‌1歳（2例）、10代（3例）、20代（5例）、30代（2例）、40代（2例）、
70代（2例）
</t>
    <phoneticPr fontId="106"/>
  </si>
  <si>
    <t xml:space="preserve">腸管出血性大腸菌感染症16例（有症者9例、うちHUS なし）
感染地域：国内9例、国内・国外不明7例
国内の感染地域：福島県1例、東京都1例、大阪府1例、兵庫県1例、広島県1例、国内（都道府県不明）4例
</t>
    <phoneticPr fontId="106"/>
  </si>
  <si>
    <t>Ｅ型肝炎12例 感染地域（感染源）：‌神奈川県3例（不明3例）、東京都2例（牛の
たたき/刺身1例、不明1例）、北海道1例（不明）、群馬県1例（加熱不十分な豚肉）、国内（都道府県不明）3例（不明3例）、ベトナム1例（生肉）、
国内・国外不明1例（豚肉）
Ａ型肝炎1例 感染地域：国内（都道府県不明）</t>
    <phoneticPr fontId="106"/>
  </si>
  <si>
    <t>レジオネラ症23例（肺炎型22例、ポンティアック型1例）
感染地域：‌兵庫県3例、東京都2例、富山県2例、岐阜県2例、茨城県1例、埼玉県1例、神奈川県1例、
新潟県1例、石川県1例、長野県1例、静岡県1例、愛知県1例、大阪府1例、岡山県1例、広島県1例、
福岡県1例、宮崎県1例、国内・国外不明1例
年齢群：‌30代（1例）、40代（1例）、50代（3例）、60代（4例）、70代（6例）、80代（7例）、90代以上（1例）
累積報告数：86例</t>
    <phoneticPr fontId="106"/>
  </si>
  <si>
    <t>アメーバ赤痢4例（腸管アメーバ症3例、腸管外アメーバ症1例）
感染地域：‌愛知県1例、国内（都道府県不明）1例、国内・国外不明2例
感染経路：性的接触1例（同性間）、不明3例</t>
    <phoneticPr fontId="106"/>
  </si>
  <si>
    <t>回収＆返金</t>
  </si>
  <si>
    <t>BSJ</t>
  </si>
  <si>
    <t>リウボウストア</t>
  </si>
  <si>
    <t>回収</t>
  </si>
  <si>
    <t>デン・ジャパン</t>
  </si>
  <si>
    <t>お詫び</t>
  </si>
  <si>
    <t>ルピシア</t>
  </si>
  <si>
    <t>鹿児島製茶</t>
  </si>
  <si>
    <t>タカチホ</t>
  </si>
  <si>
    <t>オーケー</t>
  </si>
  <si>
    <t>サミット</t>
  </si>
  <si>
    <t>アサヒビール</t>
  </si>
  <si>
    <t>三容</t>
  </si>
  <si>
    <t>フロンティア物産...</t>
  </si>
  <si>
    <t>エムケーチーズ</t>
  </si>
  <si>
    <t>いなげや</t>
  </si>
  <si>
    <t>アクセス合同会社...</t>
  </si>
  <si>
    <t>吉商</t>
  </si>
  <si>
    <t>魚介加工品 蛸わさび 一部賞味期限誤表示</t>
  </si>
  <si>
    <t>回収＆返金/交換</t>
  </si>
  <si>
    <t>ヤマナカ</t>
  </si>
  <si>
    <t>国内産 若どりもも肉 一部消費期限誤表示</t>
  </si>
  <si>
    <t>(株)ローズコー...</t>
  </si>
  <si>
    <t>カニクリーミーコロッケ 一部特定原材料(かに)表示欠落</t>
  </si>
  <si>
    <t>ベストーネ</t>
  </si>
  <si>
    <t>国産若鶏ムネ肉味付(ねぎ塩) 一部アレルギー(豚肉)表示欠落</t>
  </si>
  <si>
    <t>カスミ</t>
  </si>
  <si>
    <t>海老カツ(タルタルソース) 特定原材料(えび,乳)表示欠落</t>
  </si>
  <si>
    <t>コモディイイダ</t>
  </si>
  <si>
    <t>握り寿司（桔梗）アレルゲン(えび,いか)表示欠落</t>
  </si>
  <si>
    <t>冷凍アメリカ産銀だら切身 一部保存温度,賞味期限誤表記</t>
  </si>
  <si>
    <t>新日本製パン</t>
  </si>
  <si>
    <t>コッペパン 一部営業許可手続不備</t>
  </si>
  <si>
    <t>平和堂</t>
  </si>
  <si>
    <t>いかねぎ塩 一部ラベル誤貼付でアレルギー表示欠落</t>
  </si>
  <si>
    <t>ＳＴＩフード</t>
  </si>
  <si>
    <t>辛旨!３種の貝チャンジャ 一部裏ラベル誤貼付</t>
  </si>
  <si>
    <t>有利</t>
  </si>
  <si>
    <t>サザエ形お菓子 一部サッカリンナトリウム使用基準値超過</t>
  </si>
  <si>
    <t>クリーミーなロゼトッポキ 一部大腸菌群陽性</t>
  </si>
  <si>
    <t>大平りうぼう 豚肉バラうすぎり 一部金属片混入の恐れ</t>
  </si>
  <si>
    <t>鯨カツ 一部軟質樹脂片混入の恐れ</t>
  </si>
  <si>
    <t>カシスブルーベリー ティーバッグの商品説明に誤り</t>
  </si>
  <si>
    <t>お茶の美老園4店舗 茎あかね、琥珀ほうじ茶 一部茶葉入れ間違い</t>
  </si>
  <si>
    <t>東京スカイツリー®蒸しきんつば 一部毛髪のような異物混入</t>
  </si>
  <si>
    <t>平塚店 チーズインメンチカツ 一部アレルギー表示欠落</t>
  </si>
  <si>
    <t>鍋屋横丁店 カレーパン(甘口) 一部アレルギー(卵)表示欠落</t>
  </si>
  <si>
    <t>ワイン ハーフボトル一部商品 びん破片混入の恐れ</t>
  </si>
  <si>
    <t>ももボンボン 日本語表示ラベル欠落</t>
  </si>
  <si>
    <t>オージー ストロベリーゼリー(グミ) デヒドロ酢酸検出</t>
  </si>
  <si>
    <t>フィラデルフィアｍｅ６Ｐ クリームチーズ＆ピスタチオ 金属小片混入の恐れ</t>
  </si>
  <si>
    <t>若鶏もも塩唐揚 一部ラベル誤貼付で(卵)表示欠落</t>
  </si>
  <si>
    <t>リアルチーズラーメン オトギ 日本語表示ラベル欠落</t>
  </si>
  <si>
    <t>まちかど厨房 おにぎり(紀州南高梅) 一部別商品シール誤貼付</t>
  </si>
  <si>
    <t>JFS-B規格のe-ラーニング</t>
    <rPh sb="5" eb="7">
      <t>キカク</t>
    </rPh>
    <phoneticPr fontId="33"/>
  </si>
  <si>
    <t>Reported 2/5　 7:21 (前週より139万人) 　　世界は感染　第五波は終息中、アジアでは一部拡大傾向</t>
    <rPh sb="20" eb="22">
      <t>ゼンシュウ</t>
    </rPh>
    <rPh sb="21" eb="22">
      <t>シュウ</t>
    </rPh>
    <rPh sb="22" eb="23">
      <t>ゼンシュウ</t>
    </rPh>
    <rPh sb="27" eb="29">
      <t>マンニン</t>
    </rPh>
    <rPh sb="33" eb="35">
      <t>セカイ</t>
    </rPh>
    <rPh sb="36" eb="38">
      <t>カンセン</t>
    </rPh>
    <rPh sb="39" eb="41">
      <t>ダイゴ</t>
    </rPh>
    <rPh sb="41" eb="42">
      <t>ナミ</t>
    </rPh>
    <rPh sb="43" eb="45">
      <t>シュウソク</t>
    </rPh>
    <rPh sb="45" eb="46">
      <t>チュウ</t>
    </rPh>
    <rPh sb="52" eb="54">
      <t>イチブ</t>
    </rPh>
    <rPh sb="54" eb="58">
      <t>カクダイケイコウ</t>
    </rPh>
    <phoneticPr fontId="5"/>
  </si>
  <si>
    <t>今週の新型コロナ 新規感染者数　世界で139万人(対前週の増減 : 9万人減少)</t>
    <rPh sb="0" eb="2">
      <t>コンシュウ</t>
    </rPh>
    <rPh sb="9" eb="15">
      <t>シンキカンセンシャスウ</t>
    </rPh>
    <rPh sb="23" eb="24">
      <t>ニン</t>
    </rPh>
    <rPh sb="24" eb="25">
      <t>タイ</t>
    </rPh>
    <rPh sb="25" eb="27">
      <t>ゼンシュウ</t>
    </rPh>
    <rPh sb="29" eb="31">
      <t>ゾウゲン</t>
    </rPh>
    <rPh sb="35" eb="37">
      <t>マンニン</t>
    </rPh>
    <rPh sb="37" eb="39">
      <t>ゲンショウ</t>
    </rPh>
    <phoneticPr fontId="5"/>
  </si>
  <si>
    <t xml:space="preserve">
世界の新規感染者数: 139万人で感染持続 　第六波には至っていない。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7">
      <t>ダイロクナミ</t>
    </rPh>
    <rPh sb="29" eb="30">
      <t>イタ</t>
    </rPh>
    <rPh sb="37" eb="40">
      <t>キタハンキュウ</t>
    </rPh>
    <rPh sb="41" eb="42">
      <t>フユ</t>
    </rPh>
    <rPh sb="43" eb="44">
      <t>ム</t>
    </rPh>
    <rPh sb="55" eb="57">
      <t>ドウジ</t>
    </rPh>
    <rPh sb="57" eb="59">
      <t>リュウコウ</t>
    </rPh>
    <rPh sb="60" eb="62">
      <t>ケイカイ</t>
    </rPh>
    <phoneticPr fontId="5"/>
  </si>
  <si>
    <t>県内の教育保育施設を中心に、感染性胃腸炎の集団発生が相次いでいる。３日は盛岡市と一関市で計４件が明らかになり、２０２２年度は７４件と２１年度同期（３７件）の２倍に達した。</t>
    <phoneticPr fontId="106"/>
  </si>
  <si>
    <t>岩手日報</t>
    <rPh sb="0" eb="4">
      <t>イワテニッポウ</t>
    </rPh>
    <phoneticPr fontId="106"/>
  </si>
  <si>
    <t>先月末、福島市の弁当店が販売した弁当を食べた複数の人が、下痢やおう吐などの症状を訴えていることが分かりました。
体調不良を訴えている人はこれまでに７６人に上っていて、福島市は、この店を３日から３日間の営業停止処分にしました。</t>
    <phoneticPr fontId="106"/>
  </si>
  <si>
    <t xml:space="preserve">堺市は3日、障害者支援施設「陵東館長曽根」（北区長曽根町）で1月29日、集団食中毒が発生したと発表した。ノロウイルスが原因とみられ、入所者16人に下痢や嘔吐（おうと）の症状があった。既に全員回復したという。　市保健所によると、16人のうち4人と施設の調理場で給食を調理した1人の便からノロウイルスを…
</t>
    <phoneticPr fontId="106"/>
  </si>
  <si>
    <t>毎日新聞</t>
    <rPh sb="0" eb="4">
      <t>マイニチシンブン</t>
    </rPh>
    <phoneticPr fontId="106"/>
  </si>
  <si>
    <t>水戸市は1日、市南部の市立小学校2校で感染性胃腸炎の集団感染があったと発表した。同市姫子の梅が丘小と同市見川町の緑岡小で、1月31日までに複数の児童と職員が症状を訴えた。市保健所で検体を調べたところ、いずれもノロウイルスを検出した。症状を訴えたのは梅が丘小で児童50人と職員4人、緑岡小で児童64人と職員3人。両校とも重症者はなく、全員快方に向かっている。</t>
    <phoneticPr fontId="106"/>
  </si>
  <si>
    <t>テレビ山梨</t>
    <rPh sb="3" eb="5">
      <t>ヤマナシ</t>
    </rPh>
    <phoneticPr fontId="106"/>
  </si>
  <si>
    <t>甲府市内の認定こども園など2か所で、ノロウイルスの集団感染が発生しました。
甲府市内では今シーズン初めてです。2つの施設では1月に入り、職員と園児合わせて27人が嘔吐や下痢などの症状を訴え、このうち13人からノロウイルスが検出されました。</t>
    <phoneticPr fontId="106"/>
  </si>
  <si>
    <t>県内の認定こども園で園児と職員合わせて６１人がおう吐や下痢の症状を訴え、このうち４人からノロウイルスが検出されました。栃木県は感染性胃腸炎の集団発生が確認されたとして、園に対し手洗いや消毒などを徹底するよう指導しました。県によりますと、足利市と佐野市を管轄する「安足健康福祉センター」の管内の認定こども園で今月２０日から３１日にかけて、園児５５人と職員６人の合わせて６１人が相次いでおう吐や下痢などの症状訴える。</t>
    <rPh sb="202" eb="203">
      <t>ウッタ</t>
    </rPh>
    <phoneticPr fontId="106"/>
  </si>
  <si>
    <t>弁当店で食中毒症状　弁当食べた76人　症状は快方に向かう　2月3日から3日間営業停止＜福島市＞</t>
    <phoneticPr fontId="16"/>
  </si>
  <si>
    <t>食中毒が発生したのは、福島県福島市郷野目の弁当店「ランチハウスほっか弁」。
福島市保健所によると、2月2日、この弁当店から「1月28日に提供した弁当の配達先から体調不良を起こしたとの連絡があった」と通報があった。
福島市保健所が調査したところ、高校の部活動や事業所など10の配達先で合わせて74人、店頭で弁当を購入した2人に下痢や嘔吐、腹痛などの症状が出たという事だ。重症の人は無く、多くの人が快復、または快方に向かっている。福島市保健所は、2月3日から3日間この弁当店を営業停止とし調査を進めているが、原因となった食材の特定などには至っていない。</t>
    <phoneticPr fontId="16"/>
  </si>
  <si>
    <t>https://news.yahoo.co.jp/articles/0ce56d8498b7dbe41bba47c2eaad911567ab5c6d</t>
    <phoneticPr fontId="16"/>
  </si>
  <si>
    <t>福島テレビ</t>
    <rPh sb="0" eb="2">
      <t>フクシマ</t>
    </rPh>
    <phoneticPr fontId="16"/>
  </si>
  <si>
    <t>福島県</t>
    <rPh sb="0" eb="3">
      <t>フクシマケン</t>
    </rPh>
    <phoneticPr fontId="16"/>
  </si>
  <si>
    <t>感染性胃腸炎が集団発生　安足管内の認定こども園　園児、職員計61人感染</t>
    <phoneticPr fontId="16"/>
  </si>
  <si>
    <t>下野新聞</t>
    <rPh sb="0" eb="2">
      <t>シモノ</t>
    </rPh>
    <rPh sb="2" eb="4">
      <t>シンブン</t>
    </rPh>
    <phoneticPr fontId="16"/>
  </si>
  <si>
    <t>栃木県保健福祉部は31日、安足健康福祉センター管内の認定こども園で、ノロウイルスとサポウイルスを原因とする感染性胃腸炎が集団発生し、園児と職員計61人が感染したと発表した。同部によると、20〜31日、園児55人と職員６人が下痢や嘔吐（おうと）などの症状を訴えた。
　同園から27日に連絡があり、31日に保健環境センターが５人の検体を検査した結果、３人からノロウイルス、１人からサポウイルスが検出され、１人から両ウイルスが検出された。重症者はおらず、全員が快方に向かっているという。　大規模感染となった理由について、同部は「感染が一気に広がり、施設の消毒などが追いつかない面もあったようだ」と説明した。　同福祉センター管内の別の認定こども園でも昨年12月、ノロウイルスによる感染性胃腸炎の集団発生があり、計74人が感染していた。</t>
    <phoneticPr fontId="16"/>
  </si>
  <si>
    <t>https://www.shimotsuke.co.jp/articles/-/697618?top</t>
    <phoneticPr fontId="16"/>
  </si>
  <si>
    <t>栃木県</t>
    <rPh sb="0" eb="3">
      <t>トチギケン</t>
    </rPh>
    <phoneticPr fontId="16"/>
  </si>
  <si>
    <t>アニサキスによる食中毒（アニサキス症）について</t>
    <phoneticPr fontId="16"/>
  </si>
  <si>
    <t>魚介類の中には、アニサキスという寄生虫の幼虫が寄生していることがあり、これが生きたまま体内に入ってしまうと、食中毒の原因となる可能性があります。アニサキスによる食中毒は、通年で発生し、近年食中毒の原因として上位を占めています。美味しい魚料理を安全に楽しむために、アニサキスによる食中毒の特徴と予防方法をご紹介します。
　　アニサキスって何？　　アニサキスは、体長2～3センチメートル、幅0.5～1ミリメートル程度の寄生虫（線虫）の一種です。渦巻き状になっていることが多く、色は半透明の白色です。サバ、イワシ、カツオ、サケ、イカ、サンマなどの海産魚介類に寄生しています。
　　アニサキス症の症状は？　食後8時間以内に、激しい腹痛、吐き気、嘔吐などを引き起こします。まれにアニサキスが抗原となり、じんましんやアナフィラキシーなどのアレルギー症状を示す場合があります。
　　アニサキス症の発生原因は？　生きたアニサキス幼虫が付いたままの海産魚介類を、生食、あるいは冷凍や加熱が不十分な状態で食べると、アニサキス幼虫が、胃壁や腸壁に侵入することで食中毒症状を引き起こします。</t>
    <phoneticPr fontId="16"/>
  </si>
  <si>
    <t>https://www.city.toshima.lg.jp/217/kurashi/ese/shokuhin/2301300946.html</t>
    <phoneticPr fontId="16"/>
  </si>
  <si>
    <t>豊島区</t>
    <rPh sb="0" eb="3">
      <t>トシマク</t>
    </rPh>
    <phoneticPr fontId="16"/>
  </si>
  <si>
    <t>豊島区好評</t>
    <rPh sb="0" eb="5">
      <t>トシマクコウヒョウ</t>
    </rPh>
    <phoneticPr fontId="16"/>
  </si>
  <si>
    <t>アニサキス（寄生虫）による食中毒が発生しました</t>
    <phoneticPr fontId="16"/>
  </si>
  <si>
    <t>本日、福井市保健所は、福井市内の量販店で販売した、「ブリ刺身・ヤリイカ冊・ヒラメ冊」を原因とする、アニサキス食中毒が発生したと断定しました。症状を呈したのは、１月３１日（火）に当該店舗で「ブリ刺身・ヤリイカ冊・ヒラメ冊」を購入・喫食した福井市在住の１名で、２月1 日（水）に胃痛の症状を呈し、２月３日（金）に福井市内の医療機関を受診し、症状は回復に向かっています。なお、入院はしていません。
１ 探知　２月３日（金）１７時１３分、患者本人から、「福井市内の量販店で購入した「ブリ刺身・ヤリイカ冊・ヒラメ冊」を自宅で喫食した後胃痛を呈し、本日、医療機関を受診したところアニサキス虫体が摘出された。」との連絡が福井市保健所にありました。患者は１月３１日（火）１５時頃、福井市内の量販店「クランデール 二の宮店」で「ブリ刺身・ヤリイカ冊・ヒラメ冊」を購入。
１月３１日（火）１８時３０分頃に喫食後、２月１日（水）３時頃から胃痛の症状を発症した。
２月３日（金）１０時頃に市内医療機関を受診し、内視鏡によりアニサキス虫体を摘出され、胃アニサキス症と診断された。
２ 調査結果　市保健所は、本件を次のような理由からアニサキスによる食中毒と断定しました。
○当該店舗が販売した「ブリ刺身・ヤリイカ冊・ヒラメ冊」の喫食を起点とする潜伏時間や患者の症状が、胃アニサキス症と一致していました。</t>
    <phoneticPr fontId="16"/>
  </si>
  <si>
    <t>https://www.city.fukui.lg.jp/fukusi/eisei/syokuhin/p020749_d/fil/siryou.pdf</t>
    <phoneticPr fontId="16"/>
  </si>
  <si>
    <t>福井県</t>
    <rPh sb="0" eb="3">
      <t>フクイケン</t>
    </rPh>
    <phoneticPr fontId="16"/>
  </si>
  <si>
    <t>福井県公表</t>
    <rPh sb="0" eb="5">
      <t>フクイケンコウヒョウ</t>
    </rPh>
    <phoneticPr fontId="16"/>
  </si>
  <si>
    <t>容器包装詰低酸性食品に関するボツリヌス食中毒対策について</t>
    <phoneticPr fontId="16"/>
  </si>
  <si>
    <t>秋田市</t>
    <rPh sb="0" eb="3">
      <t>アキタシ</t>
    </rPh>
    <phoneticPr fontId="16"/>
  </si>
  <si>
    <t>秋田市公表</t>
    <rPh sb="0" eb="3">
      <t>アキタシ</t>
    </rPh>
    <rPh sb="3" eb="5">
      <t>コウヒョウ</t>
    </rPh>
    <phoneticPr fontId="16"/>
  </si>
  <si>
    <t>容器包装詰低酸性食品は常温で放置しておくと、ボツリヌス菌が増殖し、命にかかわる食中毒の原因になることがあります。ご家庭でも、事業者でも、食品の冷蔵保存など、適切な管理をお願いします。容器包装詰低酸性食品とは、容器包装に密封した食品のうち、pHが4.6を超え、かつ、水分活性が0.94を超えるものであって、120℃、 4分間に満たない条件で殺菌を行ったものです。
1.消費者のみなさまへ
　真空パックなどの密封食品でも「要冷蔵」「10度以下で保存」といった表示のある食品は必ず冷蔵保存してください。
2.事業者のみなさまへ
　容器包装詰低酸性食品は、ボツリヌス菌食中毒を防ぐために、
　(1) 120℃で4分間加熱するか、
　(2) 生産から消費まで10℃以下で管理し、はっきり「要冷蔵」と表示する（容器包装の表面に「要冷蔵」である旨がわかりやすい大きさで表示されていないものは食品表示基準違反に該当します）　等の対策が必要です。　事故を起こさないために、もう一度自社製品の対策を確認してください。</t>
    <phoneticPr fontId="16"/>
  </si>
  <si>
    <t>https://www.city.akita.lg.jp/kurashi/kenko/1005368/1010015/1037113.html</t>
    <phoneticPr fontId="16"/>
  </si>
  <si>
    <t>小松島市の飲食店の弁当で18人が食中毒　県が営業停止処分</t>
    <phoneticPr fontId="16"/>
  </si>
  <si>
    <t>徳島県は28日、小松島市堀川町の飲食店「小川屋」が提供した弁当を食べた20〜70代の18人が、下痢や嘔吐(おうと)などの食中毒症状を起こしたと発表した。このうち、7人と店の従業員1人の便からノロウイルスが検出された。入院した人はいない。県安全衛生課によると、同店は23日、唐揚げ弁当や日替わり弁当などを9事業所に配達した。弁当を食べた複数名に食中毒が疑われる症状が出ている、と25日に店側から徳島保健所へ連絡があった。同日から自主休業している。県は28〜31日の4日間を営業停止処分とした。</t>
    <phoneticPr fontId="16"/>
  </si>
  <si>
    <t>徳島新聞</t>
    <rPh sb="0" eb="4">
      <t>トクシマシンブン</t>
    </rPh>
    <phoneticPr fontId="16"/>
  </si>
  <si>
    <t>徳島県</t>
    <rPh sb="0" eb="3">
      <t>トクシマケン</t>
    </rPh>
    <phoneticPr fontId="16"/>
  </si>
  <si>
    <t>https://topics.smt.docomo.ne.jp/article/tokushima/region/tokushima-20230128174223?redirect=1</t>
    <phoneticPr fontId="16"/>
  </si>
  <si>
    <t>ネスレが1億ドル投資を発表、麦芽飲料増産、菓子類13ライン増設へ(コロンビア)  ジェトロ</t>
  </si>
  <si>
    <t>タイのビール生産市場、新規参入阻む法令改正　クラフトビール普及に弾み - 日本食糧新聞電子版</t>
  </si>
  <si>
    <t xml:space="preserve">WHO 新型コロナ “国際的緊急事態”の宣言を継続 ｜ NHK </t>
  </si>
  <si>
    <t>中国、台湾63社の食品輸入認める 金門県長が台湾政策トップと面会 - Yahoo!ニュース</t>
  </si>
  <si>
    <t xml:space="preserve">モバイルPOSレジ「POS+（ポスタス）」、「第51回国際ホテル・レストラン・ショー ... PR TIMES </t>
  </si>
  <si>
    <t>マレーシア（MY）・現地生産あずきバー販売好調</t>
  </si>
  <si>
    <t>日本人へのビザ発給再開を発表　在日中国大使館（TBS NEWS DIG Powered by JNN）</t>
  </si>
  <si>
    <t xml:space="preserve">韓国の「辛ラーメン」、台湾に続いてタイでも販売中止に＝韓国ネット「農心不買運動を」 </t>
  </si>
  <si>
    <t xml:space="preserve">ビール週1～2杯まで？　　カナダの新指針が波紋　「少量でも健康に害」（時事通信） </t>
  </si>
  <si>
    <t>日本やポーランドからの家禽肉と家禽類製品の輸入を一時停止 中国香港　</t>
  </si>
  <si>
    <t>https://www.jetro.go.jp/biznews/2023/02/e656b693841c8748.html</t>
    <phoneticPr fontId="106"/>
  </si>
  <si>
    <t>https://news.nissyoku.co.jp/news/kwsk20230124012047218</t>
    <phoneticPr fontId="106"/>
  </si>
  <si>
    <t>https://news.yahoo.co.jp/articles/b8fb950a04efeaf07db03352c8177f1d68414cd4</t>
    <phoneticPr fontId="106"/>
  </si>
  <si>
    <t>https://www.nna.jp/news/2466901?media=bn&amp;country=myr&amp;type=3&amp;free=1</t>
    <phoneticPr fontId="106"/>
  </si>
  <si>
    <t>https://news.yahoo.co.jp/articles/8efdbc0323da573e437256f4802fcca701ee366e</t>
    <phoneticPr fontId="106"/>
  </si>
  <si>
    <t>https://www.excite.co.jp/news/article/Recordchina_908273/</t>
    <phoneticPr fontId="106"/>
  </si>
  <si>
    <t>https://news.yahoo.co.jp/articles/f3731bd582c22f1b74b85668f990841dc986fbb8</t>
    <phoneticPr fontId="106"/>
  </si>
  <si>
    <t>https://www.afpbb.com/articles/-/3449324</t>
    <phoneticPr fontId="106"/>
  </si>
  <si>
    <t>スイスの食品大手ネスレのネスレ・コロンビアは1月27日、2026年までの3年間で、コロンビア国内で1億ドルを投資する計画を発表外部サイトへ、新しいウィンドウで開きますした。第1弾として、1,000万ドル超を投じ、西部のバジェデルカウカ県ブガラグランデにある同社工場で、主力製品の1つの麦芽飲料ミロの増産体制をつくる。新たな生産ライン増設により40％の増産を目指しており、国内の需要を満たすだけでなく、輸出を15％拡大することも見込む。ネスレ・コロンビアのアントニオ・ヌニェス最高経営責任者（CEO）は、現在、コロンビアの工場からは米国、ペルー、中米各国へ輸出しているが、今後さらに拡大したいと語る（「ラ・レプブリカ」紙1月27日）。また、その他の菓子類製造についても、13ラインの増設を計画していることを明らかにした。
ブガラグランデの工場で行われた事業計画発表のイベントには、グスタボ・ペトロ大統領も出席した。ペトロ大統領は、ネスレが長年にわたってコロンビアで活動し、農業の工業化へ貢献してきたことに触れ、大型投資の決定に祝意を表した。ネスレは1944年にコロンビアに進出しており、粉末飲料や菓子、生クリームなどを製造している。ペトロ大統領は就任前より、鉱業中心の経済から知識集約型の農業・産業経済への転換を訴えており、特に農村の発展につながる投資に積極的な姿勢を見せている。1月18日には、ペトロ大統領がダボス会議出席のために訪問したスイスで、ネスレと連携して農業分野に特化したイノベーションセンターを創設することを発表し、ネスレ側もコロンビアでの投資拡大の意向を表していた（2023年1月24日記事参照）。</t>
    <phoneticPr fontId="106"/>
  </si>
  <si>
    <t>新規参入が事実上困難だったタイのビール生産市場で、障壁となっていた法令がこのほど改正された。これにより個人を含む小規模事業所の参入が容易となり、地域振興のためのビール造りやビア・バー、愛好家の動きも活発化しそうだ。各地の工芸品に例えられるクラフトビールの流通・普及にも弾みがつくとみられている。タイのビール市場はこれまで一貫して少数のメーカーによる独占・寡占状態が続いていた。タイ初の国産ビールメーカーは、1933年設立のブンロート・ブリュワリー。同社が製造する「シンハ・ビー・・・・・・</t>
    <phoneticPr fontId="106"/>
  </si>
  <si>
    <t>https://www3.nhk.or.jp/news/html/20230130/k10013965621000.html</t>
    <phoneticPr fontId="106"/>
  </si>
  <si>
    <t xml:space="preserve">WHO＝世界保健機関は30日、新型コロナウイルスの感染拡大を受けて出している「国際的に懸念される公衆衛生上の緊急事態」の宣言について、継続すると発表しました。WHOは今月27日、各国の専門家による委員会を開き、2020年1月末に出した宣言を解除できるかどうか検討しました。委員会では、今なお死者数が多いことや、発展途上国でワクチン接種が不十分なことなどを懸念する意見が表明されたということです。さらに、現在感染を広げているオミクロン株の変異ウイルスについては「これまでの変異ウイルスと比べると重症化につながっていない傾向が見られるが、予測不可能な特徴を持つ新たな変異ウイルスに進化する能力を保持している」と指摘し、入院患者数と死者数の報告を続けることなどが必要だとしています。WHOは各国に対し、ワクチンの追加接種を進めることや、変異ウイルスへの警戒を続けるとともに、詳しい感染データをWHOに提供するよう呼びかけています。
</t>
    <phoneticPr fontId="106"/>
  </si>
  <si>
    <t>（台北、金門中央社）中国の対台湾政策を担当する国務院台湾事務弁公室（国台弁）の馬暁光報道官は29日、台湾企業63社の食品の輸入を認める方針を明らかにした。
中国は台湾産食品の輸入を相次いで停止しており、昨年12月には情報登録の不備を理由に金門コーリャン（高粱）酒などの酒類の輸入を停止していた。馬氏は、金門コーリャン酒を製造する「金門酒廠」など63社が「基準に合致する情報の登録や不備の改善を済ませた」とした。また、基準を満たしていない企業についても「解決に向け引き続きサポートする」との姿勢を示した。金門県政府によれば、陳福海（ちんふくかい）県長が29日、国台弁トップの宋濤主任と中国福建省の厦門（アモイ）で面会。28日には、野党・国民党の洪秀柱（こうしゅうちゅう）元主席（党首）も宋氏と会談していた。馬氏は、陳県長や洪氏らから早期の輸入再開を願う訴えが中国側に寄せられたと言及。その上で、「この件を非常に重視しており、積極的に対処する」と述べた。</t>
    <phoneticPr fontId="106"/>
  </si>
  <si>
    <t>https://prtimes.jp/main/html/rd/p/000000102.000056468.html</t>
    <phoneticPr fontId="106"/>
  </si>
  <si>
    <t>「国際ホテル・レストラン・ショー」はヒト・モノ・情報の交流と発信を通じて、サービス産業の活性化に貢献する ホスピタリティとフードサービスの商談専門展です。ホテルやレストランなどホスピタリティとフードサービス業界における国内最大級の商談専門展示会「HCJ2023」内にて開催されます。
　「POS+ （ポスタス）」のブースではセルフレジ/券売機やPOS一体型キャッシュレス決済端末など、感染症対策に有効な非対面・非接触サービスをご用意し、注文～会計までのフローを分かりやすくご説明します。「お客様、スタッフに安心して店舗を利用してもらいたい」、「店舗の業務を効率化してコストを削減したい」とお考えの皆さまこの機会にぜひ「POS+」のブースで実機をお試しください。　今後も当社は、業界特化のクラウド型モバイルPOSレジやセルフレジ/券売機などの非接触・省人化サービスの　提供を通じて、サービス事業者様（飲食店・小売店・理美容店）の人材不足解消と生産性向上を支援してまいります。</t>
    <phoneticPr fontId="106"/>
  </si>
  <si>
    <t>井村屋グループ（三重県津市）の現地法人イムラヤ・マレーシアがマレーシアで現地生産する「あずきバー」の売れ行きが好調だ。発売から１年以上が経過したが、シンプルな素材の味を生かす製法は変えずに甘みなどをローカライズし、ハラル（イスラム教の戒律で許されたもの）認証を取得したことが同国での人気につながっている。昨年９月には、餅を使った新商品「Mochi Mochi（もちもち）」を投入。認知度をさらに上げるため取扱店の拡大を目指す。</t>
    <phoneticPr fontId="106"/>
  </si>
  <si>
    <t>在日本中国大使館は、きょう、日本人へのビザの発給を再開すると発表しました。在日本中国大使館は、きょう午後、日本人に対するビザ発給業務を再開すると発表しました。中国政府は、今月10日から日本政府が中国からの入国者に対してとっている水際対策への対抗措置として日本から中国へ渡航する日本人へのビザの発給を停止していました。この問題をめぐっては岸田総理が「極めて遺憾」だと述べたのに対し中国政府側は日本の水際対策の「差別的制限措置を変更するよう希望する」として非難の応酬が続いていました。一方で、中国政府はこの間もビジネスや留学といった一部のビザの発給を行うなど柔軟な対応をとっており、ビザ発給停止による日中関係への悪影響を最小限に抑えたい意向が伺えました。
中国政府としてはビザの発給を正式に再開することで日本からの投資やビジネスを促進したい狙いがあるものとみられます。</t>
    <phoneticPr fontId="106"/>
  </si>
  <si>
    <t>2023年1月26日、韓国・テレビ朝鮮は「台湾で有害成分が検出された農心（ノンシム）のカップ麺一部製品について、タイ政府が流通を中止したと外信が報じた」と伝えた。流通中止となったのは「農心辛ラーメンブラック豆腐キムチ味カップ」で、タイ保健省食品医薬品庁は製品3040個を回収し分析を実施。現在は結果が出るのを待っているという。この製品については、17日に台湾衛生福利部食品薬物管理署が「海外から輸入した食品の通関検査で不合格となった製品」10件の中に含まれると伝えている。農心辛ラーメンブラック豆腐キムチ味カップからは、発がん物質「エチレンオキシド」0．075ミリグラム（1キログラム当たり）が検出されたという。</t>
    <phoneticPr fontId="106"/>
  </si>
  <si>
    <t>【ニューヨーク時事】「少しの酒は体に良い」。この説を真っ向から否定する新たなガイドライン（指針）がカナダで発表され、波紋を呼んでいる。「少量であってもアルコールは健康を害する」と警告し、飲酒の機会が避けられない場合でも、ビールやワインなど週1～2杯程度に抑えるよう訴えている。
　◇リスク4分類　　カナダ薬物使用・依存症センター（CCSA）は今月、アルコール摂取に関する指針を12年ぶりに改定した。近年の研究で「年齢、性別、民族、アルコール耐性、生活習慣に関係なく、飲酒は全ての人にダメージを与える」と分かったためといい、「もし飲酒するなら、量を減らすのが好ましい」と呼び掛けた。新指針では、飲酒によるリスクを、1週間当たりの消費量別に▽0杯▽1～2杯▽3～6杯▽7杯以上の4段階に分類。0杯は「リスクなし」で、妊娠中では「唯一の安全な選択肢」だという。　1～2杯は「低リスク」で、「アルコールの影響を避けられそうだ」と指摘。「中リスク」の3～6杯は乳がんや結腸がんなどを発症する危険性が高まるという。7杯以上は「高リスク」で、心疾患や脳卒中の恐れが1杯多く飲むごとに高まると警鐘を鳴らしている。
　CCSAは1杯を、ビール（アルコール度数5％）で341ミリリットル、ワイン（同12％）で142ミリリットル、蒸留酒（同40％）で43ミリリットルと定義。カナダ保健省に対し、販売される酒の容器に何杯分のアルコールが入っているかを明示する規制を導入するよう勧告した。
　◇低アルコール開発も　CCSAによると、カナダに住む15歳以上を対象にした調査では、回答者の40％が週7杯以上飲酒していると答えた。今回の改定について、トロント近郊で公共放送CBCの取材に応じた通行人のウェイン・ホワイトさんは「97歳の祖父母は毎日ワインを飲んでいる。（指針には）同意しない」と反発した。一方、CBCによれば、健康志向の高まりを受け、低アルコール飲料の開発も活発化している。父親とビール醸造所を営むギャビン・アンダーソンさんは、ノンアルコールビールなどの新商品を増やしているという。「目標は、ビールは好きだけど（アルコール）摂取量を減らしたい人向けのビールを造ることだ」と語った。　</t>
    <phoneticPr fontId="106"/>
  </si>
  <si>
    <t>【1月31日 CGTN Japanese】香港特別行政区食品環境衛生署食品安全センターは30日、香港市民の健康を守るため、業界に対し、日本やポーランド、南アフリカなどからの家禽肉と家禽卵などの家禽類製品の輸入を一時停止するよう指示したと発表しました。
　これに先立ち、日本の農林水産省は宮城県で高病原性鳥インフルエンザ（H5亜型）が発生したこと、国際獣疫事務局（OIE）およびポーランド農業・農村開発省の食品安全・畜産局は、それぞれ、南アフリカのハウテン州の州都ヨハネスブルク、ポーランドのオポーレ県で高病原性鳥インフルエンザ（H5N1型）が発生したことを発表しました。　香港食品安全センターの報道官によりますと、香港は昨年、日本から冷凍・冷蔵の家禽肉約1780トンと家禽卵約4億1315万個を輸入しました。ポーランドからは冷蔵の家禽肉約2680トンと家禽卵約1573万個を輸入しています。南アフリカとの間には家禽肉の輸入メカニズムがあるだけで、特別行政区統計処によりますと、昨年は南アフリカからの家禽肉の輸入はありませんでした。(c)CGTN Japanese/AFPBB News</t>
    <phoneticPr fontId="106"/>
  </si>
  <si>
    <t>コロンビア</t>
    <phoneticPr fontId="106"/>
  </si>
  <si>
    <t>タイ</t>
    <phoneticPr fontId="106"/>
  </si>
  <si>
    <t>WHO</t>
    <phoneticPr fontId="106"/>
  </si>
  <si>
    <t>中国</t>
    <rPh sb="0" eb="2">
      <t>チュウゴク</t>
    </rPh>
    <phoneticPr fontId="106"/>
  </si>
  <si>
    <t>日本
東京ビックサイト</t>
    <rPh sb="0" eb="2">
      <t>ニホン</t>
    </rPh>
    <rPh sb="3" eb="5">
      <t>トウキョウ</t>
    </rPh>
    <phoneticPr fontId="106"/>
  </si>
  <si>
    <t>マレーシア</t>
    <phoneticPr fontId="106"/>
  </si>
  <si>
    <t>韓国</t>
    <rPh sb="0" eb="2">
      <t>カンコク</t>
    </rPh>
    <phoneticPr fontId="106"/>
  </si>
  <si>
    <t>米国</t>
    <rPh sb="0" eb="2">
      <t>ベイコク</t>
    </rPh>
    <phoneticPr fontId="106"/>
  </si>
  <si>
    <t>香港</t>
    <rPh sb="0" eb="2">
      <t>ホンコン</t>
    </rPh>
    <phoneticPr fontId="106"/>
  </si>
  <si>
    <t>「2022年の農林水産物・食品の輸出実績」について</t>
    <phoneticPr fontId="16"/>
  </si>
  <si>
    <t>農林水産省は、「2022年の農林水産物・食品の輸出実績」を取りまとめました。
2022年の農林水産物・食品の輸出額は、過去最高の1兆4,148億円となり、2021年比では14.3%の増加、額では1,766億円の増加となりました。
また、2022年12月の農林水産物・食品の輸出額は、単月で過去最高の1,308億円となりました。
農産物、林産物、水産物及び少額貨物それぞれの実績は、以下のとおりです。
農産物：8,870億円（対前年比+10.3%）
林産物：　638億円（対前年比+11.9%）
水産物：3,873億円（対前年比+28.5%）
少額貨物：767億円（対前年比+1.5%）
また輸出先は、1位が中国、2位が香港、3位がアメリカでした。
より詳しいデータは、当省ホームページで「農林水産物輸出入情報」として公表しています。
注：今後、財務省が公表する確定値により変更されることがあります。
（農林水産物輸出入情報）　https://www.maff.go.jp/j/tokei/kouhyou/kokusai/index.html#m1</t>
    <phoneticPr fontId="16"/>
  </si>
  <si>
    <t>危うさ漂う韓国食品　「１級発がん物質」が検出されても「微量だから問題ない」とふんぞり返り　過去の「ゴミ餃子事件」では
「輸出品だけに使用」と釈明し騒ぎが沈静化</t>
    <phoneticPr fontId="16"/>
  </si>
  <si>
    <t>自社が製造・販売する食品から、人体に害がある物質が検出されたら…。日本のメーカーなら、直ちに製品を回収して平身低頭するだろう。日本人は「それが世界の常識だ」と思い込んでいる。だが、韓国の食品メーカーはそうではない。世界保健機関（ＷＨＯ）が指定する「１級発がん物質」が検出されても、「ごくごく微量だから問題ない」と、ふんぞり返る。第３国で危害成分が検出された場合の〝逃げ口上〟は、「それは輸出向けだけで、国内向けは大丈夫」。もう、あきれるだけでは済まされない。韓国で「ゴミ餃子事件」があったのは２００４年のことだった。たくわんメーカーが廃棄処分すべき出来損ないのたくわんや、腐った大根などを、餃子の餡（あん）製造業者が引き取った。汚れた工業用水に漬けて塩抜きをしてから、乾燥、みじん切りにしてひき肉やネギと混ぜ、餃子メーカーに卸していたのだ。餡に大根が入ると、歯応えが良くなるそうだが、餃子は韓国でも日常的な食品だ。「ゴミを食べさせられていたのか」と大騒ぎになった。しかし、餃子メーカーの社長が記者会見して釈明した。
「問題の餡は、米国と日本への輸出品だけに使い、国内に流通している餃子には使っていない」と。これで騒ぎが収まったのだ。マスコミも追及しなかった。何という国なのかと思った。
０５年、韓国の環境団体が、インスタントラーメン１１製品のうち８製品のナトリウム量は、ＷＨＯが定めた成人１日当たり摂取基準値を超えていると発表した。メーカー側は「韓国人の味覚に基づいて製造した」「ＷＨＯの基準は、西洋の献立に基づいたもの」「ラーメンの過剰摂取で健康が害されるとの見方は行き過ぎた拡大解釈だ」と笑い飛ばした。１２年、韓国のインスタントラーメン大手、農心の製品から、発がん物質ベンゾピレンが検出された。スープ製造の下請けの社長は、禁止されている材料を使ったとして逮捕された。ところが、食品医薬品安全庁は「極めて微量であり、問題ない」とした。それを根拠に、農心は「わが社の製品は安全です」との大広告を出した。〝普通の食品メーカー〟であるなら、同じような失敗は２度と繰り返さないものだ。ところが２１年、欧州連合（ＥＵ）が、同社のラーメンから発がん物質エチレンオキサイドが基準値以上に検出されたと発表した。ＥＵは直ちに回収措置を取った。だが、食品医薬品安全庁は「調査の結果、国内流通製品には問題ない」と、どこかで聞いたような発表をした。そして、今年１月１８日、今度は台湾の食品薬物管理署が、農心の「辛ラーメンブラック」から、発がん性物質の農薬成分が検出されたと発表、１１２８キロを廃棄処分にした。中央日報（１月１８日）によると、農心は「下部原料の農産物の栽培環境由来または一時的な非意図的交差汚染ではないかと推定される」という難しい説明の後に、とても分かりやすく続けた。
「韓国内で販売される製品は分析の結果、問題がない」と。
韓国の食品メーカーに〝良心〟があるのか、どうか。「韓流食品万歳」を叫ぶ日本の流通業者や一部のマスコミはどうなのか。疑わなくてはなるまい。</t>
    <phoneticPr fontId="16"/>
  </si>
  <si>
    <t>2023 年の農業市場の規模、状況、および世界的な見通しに関する試験、検査、認証
 TIC – Dekra Certification、BSI Group、Eurofins Scientific、DNV、TUV SUD</t>
    <phoneticPr fontId="16"/>
  </si>
  <si>
    <t>2022年から2028年の農業市場向けの試験、検査、および認証TICの産業成長に関する最新の研究。農業向けの試験、検査、および認証TIC市場の重要な機能に関する現在の洞察を提供するために蓄積された詳細な調査。レポートには、収益規模、生産、CAGR、消費、バリュー チェーンの最適化、価格、およびその他の実質的な要因に関連するさまざまな市場予測が含まれています。このレポートは、この業界の主要な推進力と抑制力を強調する一方で、市場の将来の傾向と発展に関する完全な調査も提供します。また、企業概要、財務概要、成長率、利用可能な市場、SWOT 分析など、業界に関与する主要企業の役割も調べます。
農業市場向けのテスト、検査、および認証 TIC の無料のライブ サンプル コピーを入手する @
https://www.marketinsightsreports.com/reports/020111595283/global-testing-inspection-and-certification-tic-for-agriculture-market-research-report-2022-impact-of-covid-19-on-the- market/inquiry?mode=R206
COVID の影響と世界的な経済の減速による最新の市場動向とダイナミクスの変化を常に把握してください。農業市場のさまざまなセグメントと新興地域向けの試験、検査、認証 TICで利用可能なビジネス チャンスを拡大することで、競争力を維持します。市場で最も著名なプレーヤーは次のとおりです。Dekra Certification、BSI Group、Eurofins Scientific、DNV、TUV SUD、Intertek、Exova Group、Bureau Veritas、TUV Rheinland、ALS Limited、SAI Global、SGS Group、UL LLC、TUV Nord Group、Mistrasグループ</t>
    <phoneticPr fontId="16"/>
  </si>
  <si>
    <t>16年ぶり　台湾へイチゴ輸出再開　／栃木</t>
    <phoneticPr fontId="16"/>
  </si>
  <si>
    <t>栃木県から台湾への食品禁輸措置が2022年に解除されたのを受け、県産イチゴの台湾への輸出が約16年ぶりに再開する。30日、宇都宮市から県内2農家のイチゴが試験的に出荷された。今後の本格的な輸出開始に向け、バイヤーや消費者のニーズを探る。
県産イチゴの台湾への輸出は06～07年にかけての冬に初めて実施されたが、販路が確立できず、その後は途絶えた。さらに台湾は11年の東京電力福島第1原子力発電所事故後、栃木を含む5県産の食品の輸入を禁止していた。</t>
    <phoneticPr fontId="16"/>
  </si>
  <si>
    <t>https://www.nikkei.com/article/DGKKZO68024860Q3A130C2L72000/</t>
    <phoneticPr fontId="16"/>
  </si>
  <si>
    <t>肥料「マインマグ」アスベストが基準値超えの恐れ　メーカー「ノザワ」が自主回収　大半が農家購入か</t>
    <phoneticPr fontId="16"/>
  </si>
  <si>
    <t>　建材メーカーのノザワ（神戸市中央区）は30日、一部に法令の基準値を超えるアスベスト（石綿）が含まれる可能性が高いとして、出荷を停止していた肥料「マインマグ」全品を自主回収すると発表した。大半を農家が購入したとみられ、代金は返金する。イネ栽培などが用途の「マインマグC」や園芸用の「マインマグmini」など14製品。石綿の含有量を外部機関が検査中という。「マインマグ」は蛇紋岩を原料に2010年から製造。22年3月期の売上高は3億9800万円だった。
同社は該当する製品を使わず、袋で二重の密封を求めている。ノザワマインケミカル事業部TEL0167.42.2231
このほか自主回収する製品は次の通り。
　マインマグCS▽同W▽同F▽同N▽同NS▽同Cb▽同C（粉）▽同W細粒▽同F細粒▽ふらのS30▽同S30細粒▽同S31
© 株式会社神戸新聞社</t>
    <phoneticPr fontId="16"/>
  </si>
  <si>
    <t>https://nordot.app/992758479780347904?c=768367547562557440</t>
    <phoneticPr fontId="16"/>
  </si>
  <si>
    <t>宮城県産アカガイ、長引く出荷自粛　まひ性貝毒の規制値超え続く</t>
    <phoneticPr fontId="16"/>
  </si>
  <si>
    <t>国などの規制値を超えるまひ性貝毒が検出され、県産アカガイで出荷規制が長期化している。今季は漁場の仙台湾沿岸や石巻湾の海域では、ほぼ出荷できていない。国の規制値よりも厳しい「県の独自基準」による出荷自粛が相次ぐことから、県などは基準緩和を協議する。（岩沼支局・高橋鉄男）
［まひ性貝毒］二枚貝などがアレキサンドリウム属のプランクトンを摂取することで発生する。発症量を超えて食べるとしびれやまひを起こし、致死量は体重６０キロの人で３０００〜２万ＭＵ。
■「日本一」名取・閖上産の水揚げわずか4日
　味も品質も「日本一」と名高い閖上産アカガイを水揚げする名取市閖上漁港。昨年７、８月の禁漁期間を経て、９月に始まった仙台湾沿岸海域の漁は出だしから規制値を上回るまひ性貝毒が検出され、出荷できない状況が続いた。
　１２月６日に解除され、翌７日の今季初水揚げに沸いたのもつかの間、１３日には出荷自粛に逆戻りした。
　閖上では４日しか操業できず、１１隻の水揚げは２・９８３トンで一昨年末と比べて１４％にとどまる。同海域の仙台市や亘理町の漁業者も状況は変わらず、石巻湾海域は１日も漁をできていない。
　「貝毒被害がこれだけ続くのは例がない。４年前のシーズンも出漁は３５日、２年前も７０日と少なかったが今季はそれ以上だ」。県漁協仙南支所・閖上の運営委員長を務める出雲浩行さん（５８）は、水揚げも往来もない静寂の港を嘆く。
　まひ性貝毒は、１グラム当たり「４ＭＵ（マウスユニット）」を超えると１週間ごとの検査を３週連続で下回る必要がある国の規制値と、「３ＭＵ」を超えると１週間休みとなる県の出荷自粛基準値という、二つのハードルがある。厳格な県基準は１９９４年にでき、規制値を上回るカキの回収に端を発する。
　今季の仙台湾沿岸海域の貝毒検査では、国の規制値を３週連続で下回ったものの、県の基準値をクリアできず７週が出荷自粛になっている。
　「他の産地では安全と流通している値でも、県のハードルで出荷できないのはつらい」。東日本大震災から少しずつ隻数も出荷量も回復させてきたアカガイ漁師は他の漁で急場をしのぎ、蓄えを切り崩す。</t>
    <phoneticPr fontId="16"/>
  </si>
  <si>
    <t>https://news.goo.ne.jp/article/kahoku/nation/kahoku-20230121khn000072.html</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</si>
</sst>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u/>
      <sz val="13"/>
      <color rgb="FFFFFF00"/>
      <name val="Inherit"/>
    </font>
    <font>
      <b/>
      <sz val="18"/>
      <color theme="1"/>
      <name val="ＭＳ Ｐゴシック"/>
      <family val="3"/>
      <charset val="128"/>
      <scheme val="minor"/>
    </font>
    <font>
      <b/>
      <u/>
      <sz val="12"/>
      <color rgb="FFFFFF00"/>
      <name val="ＭＳ Ｐゴシック"/>
      <family val="3"/>
      <charset val="128"/>
      <scheme val="minor"/>
    </font>
    <font>
      <b/>
      <sz val="12"/>
      <color theme="0"/>
      <name val="ＭＳ ゴシック"/>
      <family val="3"/>
      <charset val="128"/>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sz val="10"/>
      <name val="Arial"/>
      <family val="2"/>
    </font>
    <font>
      <b/>
      <sz val="14"/>
      <color indexed="53"/>
      <name val="ＭＳ Ｐゴシック"/>
      <family val="3"/>
      <charset val="128"/>
    </font>
    <font>
      <b/>
      <sz val="14"/>
      <color indexed="12"/>
      <name val="ＭＳ Ｐゴシック"/>
      <family val="3"/>
      <charset val="128"/>
    </font>
    <font>
      <b/>
      <sz val="24"/>
      <color theme="1"/>
      <name val="ＭＳ Ｐゴシック"/>
      <family val="3"/>
      <charset val="128"/>
      <scheme val="minor"/>
    </font>
    <font>
      <b/>
      <sz val="15"/>
      <name val="游ゴシック"/>
      <family val="3"/>
      <charset val="128"/>
    </font>
    <font>
      <sz val="9"/>
      <name val="Meiryo UI"/>
      <family val="3"/>
      <charset val="128"/>
    </font>
    <font>
      <sz val="9"/>
      <color theme="1"/>
      <name val="Meiryo"/>
      <family val="3"/>
      <charset val="128"/>
    </font>
    <font>
      <u/>
      <sz val="13"/>
      <color theme="0"/>
      <name val="Inherit"/>
      <family val="2"/>
    </font>
    <font>
      <u/>
      <sz val="12"/>
      <color theme="0"/>
      <name val="Inherit"/>
    </font>
    <font>
      <u/>
      <sz val="12"/>
      <color theme="0"/>
      <name val="Inherit"/>
      <family val="2"/>
    </font>
    <font>
      <b/>
      <sz val="20"/>
      <color rgb="FF000000"/>
      <name val="ＭＳ Ｐゴシック"/>
      <family val="2"/>
      <charset val="128"/>
    </font>
    <font>
      <b/>
      <sz val="10"/>
      <color indexed="62"/>
      <name val="ＭＳ Ｐゴシック"/>
      <family val="3"/>
      <charset val="128"/>
    </font>
    <font>
      <sz val="10"/>
      <color indexed="62"/>
      <name val="ＭＳ Ｐゴシック"/>
      <family val="3"/>
      <charset val="128"/>
    </font>
    <font>
      <b/>
      <sz val="8"/>
      <color indexed="10"/>
      <name val="ＭＳ Ｐゴシック"/>
      <family val="3"/>
      <charset val="128"/>
    </font>
    <font>
      <b/>
      <sz val="15"/>
      <color theme="1"/>
      <name val="Microsoft YaHei"/>
      <family val="3"/>
      <charset val="134"/>
    </font>
    <font>
      <sz val="8.8000000000000007"/>
      <color indexed="23"/>
      <name val="ＭＳ Ｐゴシック"/>
      <family val="3"/>
      <charset val="128"/>
    </font>
    <font>
      <sz val="14"/>
      <color indexed="63"/>
      <name val="Arial"/>
      <family val="2"/>
    </font>
    <font>
      <sz val="14"/>
      <color indexed="63"/>
      <name val="ＭＳ Ｐゴシック"/>
      <family val="3"/>
      <charset val="128"/>
    </font>
    <font>
      <b/>
      <sz val="12"/>
      <color indexed="13"/>
      <name val="ＭＳ Ｐゴシック"/>
      <family val="3"/>
      <charset val="128"/>
    </font>
    <font>
      <b/>
      <sz val="12"/>
      <color indexed="45"/>
      <name val="ＭＳ Ｐゴシック"/>
      <family val="3"/>
      <charset val="128"/>
    </font>
    <font>
      <b/>
      <sz val="12"/>
      <color indexed="45"/>
      <name val="HGS創英角ﾎﾟｯﾌﾟ体"/>
      <family val="3"/>
      <charset val="128"/>
    </font>
    <font>
      <b/>
      <sz val="12"/>
      <color indexed="43"/>
      <name val="ＭＳ Ｐゴシック"/>
      <family val="3"/>
      <charset val="128"/>
    </font>
    <font>
      <sz val="12"/>
      <color indexed="9"/>
      <name val="ＭＳ Ｐゴシック"/>
      <family val="3"/>
      <charset val="128"/>
    </font>
    <font>
      <b/>
      <sz val="11"/>
      <color theme="0"/>
      <name val="ＭＳ Ｐゴシック"/>
      <family val="3"/>
      <charset val="128"/>
    </font>
    <font>
      <b/>
      <sz val="16"/>
      <color theme="1"/>
      <name val="メイリオ"/>
      <family val="3"/>
      <charset val="128"/>
    </font>
  </fonts>
  <fills count="52">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4" tint="-0.249977111117893"/>
        <bgColor indexed="64"/>
      </patternFill>
    </fill>
    <fill>
      <patternFill patternType="solid">
        <fgColor indexed="12"/>
        <bgColor indexed="64"/>
      </patternFill>
    </fill>
    <fill>
      <patternFill patternType="solid">
        <fgColor rgb="FFFF9900"/>
        <bgColor indexed="64"/>
      </patternFill>
    </fill>
    <fill>
      <patternFill patternType="solid">
        <fgColor rgb="FF0070C0"/>
        <bgColor indexed="64"/>
      </patternFill>
    </fill>
    <fill>
      <patternFill patternType="solid">
        <fgColor indexed="45"/>
        <bgColor indexed="64"/>
      </patternFill>
    </fill>
    <fill>
      <patternFill patternType="solid">
        <fgColor indexed="6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6DDDF7"/>
        <bgColor indexed="64"/>
      </patternFill>
    </fill>
  </fills>
  <borders count="240">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top/>
      <bottom style="thick">
        <color indexed="64"/>
      </bottom>
      <diagonal/>
    </border>
    <border>
      <left/>
      <right style="medium">
        <color indexed="12"/>
      </right>
      <top style="thin">
        <color indexed="12"/>
      </top>
      <bottom style="medium">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1" fillId="0" borderId="0"/>
    <xf numFmtId="0" fontId="162" fillId="0" borderId="0" applyNumberFormat="0" applyFill="0" applyBorder="0" applyAlignment="0" applyProtection="0"/>
    <xf numFmtId="0" fontId="161" fillId="0" borderId="0"/>
  </cellStyleXfs>
  <cellXfs count="845">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0" borderId="8" xfId="2" applyNumberFormat="1" applyFont="1" applyFill="1" applyBorder="1" applyAlignment="1">
      <alignment horizontal="center" vertical="center" shrinkToFit="1"/>
    </xf>
    <xf numFmtId="0" fontId="6" fillId="20" borderId="0" xfId="2" applyFill="1">
      <alignment vertical="center"/>
    </xf>
    <xf numFmtId="0" fontId="0" fillId="20" borderId="0" xfId="0" applyFill="1">
      <alignment vertical="center"/>
    </xf>
    <xf numFmtId="0" fontId="6" fillId="6" borderId="8" xfId="2" applyFill="1" applyBorder="1" applyAlignment="1">
      <alignment horizontal="center" vertical="center" wrapText="1"/>
    </xf>
    <xf numFmtId="0" fontId="6" fillId="0" borderId="104" xfId="2" applyBorder="1" applyAlignment="1">
      <alignment horizontal="center" vertical="center" wrapText="1"/>
    </xf>
    <xf numFmtId="0" fontId="6" fillId="6" borderId="104" xfId="2" applyFill="1" applyBorder="1" applyAlignment="1">
      <alignment horizontal="center" vertical="center" wrapText="1"/>
    </xf>
    <xf numFmtId="0" fontId="1" fillId="5" borderId="0" xfId="2" applyFont="1" applyFill="1">
      <alignment vertical="center"/>
    </xf>
    <xf numFmtId="0" fontId="8" fillId="20" borderId="0" xfId="1" applyFill="1" applyAlignment="1" applyProtection="1">
      <alignment vertical="center"/>
    </xf>
    <xf numFmtId="3" fontId="0" fillId="26" borderId="0" xfId="0" applyNumberFormat="1" applyFill="1">
      <alignment vertical="center"/>
    </xf>
    <xf numFmtId="0" fontId="0" fillId="24" borderId="0" xfId="0" applyFill="1">
      <alignment vertical="center"/>
    </xf>
    <xf numFmtId="0" fontId="0" fillId="0" borderId="68" xfId="0" applyBorder="1" applyAlignment="1">
      <alignment vertical="top"/>
    </xf>
    <xf numFmtId="0" fontId="0" fillId="0" borderId="0" xfId="0" applyAlignment="1">
      <alignment vertical="top"/>
    </xf>
    <xf numFmtId="0" fontId="76" fillId="20" borderId="0" xfId="0" applyFont="1" applyFill="1">
      <alignment vertical="center"/>
    </xf>
    <xf numFmtId="0" fontId="75" fillId="20"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7" xfId="0" applyFont="1" applyBorder="1" applyAlignment="1">
      <alignment horizontal="center" vertical="center" wrapText="1"/>
    </xf>
    <xf numFmtId="0" fontId="79" fillId="0" borderId="37" xfId="0" applyFont="1" applyBorder="1" applyAlignment="1">
      <alignment horizontal="center" vertical="center" wrapText="1"/>
    </xf>
    <xf numFmtId="0" fontId="79" fillId="28"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9"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4" borderId="107" xfId="0" applyFont="1" applyFill="1" applyBorder="1" applyAlignment="1">
      <alignment horizontal="center" vertical="center" wrapText="1"/>
    </xf>
    <xf numFmtId="0" fontId="79" fillId="24" borderId="37" xfId="0" applyFont="1" applyFill="1" applyBorder="1" applyAlignment="1">
      <alignment horizontal="center" vertical="center" wrapText="1"/>
    </xf>
    <xf numFmtId="0" fontId="79" fillId="24" borderId="37" xfId="0" applyFont="1" applyFill="1" applyBorder="1" applyAlignment="1">
      <alignment horizontal="justify" vertical="center" wrapText="1"/>
    </xf>
    <xf numFmtId="0" fontId="74" fillId="20" borderId="0" xfId="0" applyFont="1" applyFill="1" applyAlignment="1">
      <alignment horizontal="center" vertical="center"/>
    </xf>
    <xf numFmtId="0" fontId="79" fillId="20" borderId="107" xfId="0" applyFont="1" applyFill="1" applyBorder="1" applyAlignment="1">
      <alignment horizontal="center" vertical="center" wrapText="1"/>
    </xf>
    <xf numFmtId="0" fontId="79" fillId="20" borderId="37" xfId="0" applyFont="1" applyFill="1" applyBorder="1" applyAlignment="1">
      <alignment horizontal="center" vertical="center" wrapText="1"/>
    </xf>
    <xf numFmtId="0" fontId="79" fillId="20" borderId="37" xfId="0" applyFont="1" applyFill="1" applyBorder="1" applyAlignment="1">
      <alignment horizontal="justify" vertical="center" wrapText="1"/>
    </xf>
    <xf numFmtId="0" fontId="71" fillId="24" borderId="0" xfId="0" applyFont="1" applyFill="1" applyAlignment="1">
      <alignment vertical="top" wrapText="1"/>
    </xf>
    <xf numFmtId="0" fontId="8" fillId="0" borderId="130" xfId="1" applyFill="1" applyBorder="1" applyAlignment="1" applyProtection="1">
      <alignment vertical="center" wrapText="1"/>
    </xf>
    <xf numFmtId="0" fontId="97" fillId="0" borderId="57" xfId="0" applyFont="1" applyBorder="1" applyAlignment="1">
      <alignment horizontal="justify" vertical="center" wrapText="1"/>
    </xf>
    <xf numFmtId="0" fontId="97" fillId="0" borderId="37" xfId="0" applyFont="1" applyBorder="1" applyAlignment="1">
      <alignment horizontal="justify" vertical="center" wrapText="1"/>
    </xf>
    <xf numFmtId="0" fontId="97" fillId="28" borderId="37"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1" borderId="131" xfId="0" applyFont="1" applyFill="1" applyBorder="1" applyAlignment="1">
      <alignment horizontal="center" vertical="center" wrapText="1"/>
    </xf>
    <xf numFmtId="0" fontId="0" fillId="25" borderId="0" xfId="0" applyFill="1">
      <alignment vertical="center"/>
    </xf>
    <xf numFmtId="0" fontId="79" fillId="20"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4" borderId="0" xfId="0" applyFont="1" applyFill="1" applyAlignment="1">
      <alignment vertical="top" wrapText="1"/>
    </xf>
    <xf numFmtId="0" fontId="72" fillId="25" borderId="0" xfId="0" applyFont="1" applyFill="1" applyAlignment="1">
      <alignment vertical="top" wrapText="1"/>
    </xf>
    <xf numFmtId="0" fontId="95" fillId="25" borderId="0" xfId="0" applyFont="1" applyFill="1" applyAlignment="1">
      <alignment vertical="top" wrapText="1"/>
    </xf>
    <xf numFmtId="0" fontId="73" fillId="25" borderId="0" xfId="0" applyFont="1" applyFill="1" applyAlignment="1">
      <alignment vertical="top" wrapText="1"/>
    </xf>
    <xf numFmtId="0" fontId="96" fillId="25" borderId="0" xfId="0" applyFont="1" applyFill="1" applyAlignment="1">
      <alignment horizontal="center" vertical="center" wrapText="1"/>
    </xf>
    <xf numFmtId="0" fontId="96" fillId="25" borderId="0" xfId="0" applyFont="1" applyFill="1" applyAlignment="1">
      <alignment horizontal="center" vertical="top" wrapText="1"/>
    </xf>
    <xf numFmtId="0" fontId="98" fillId="25" borderId="0" xfId="0" applyFont="1" applyFill="1" applyAlignment="1">
      <alignment horizontal="center" vertical="top" wrapText="1"/>
    </xf>
    <xf numFmtId="0" fontId="96" fillId="25" borderId="0" xfId="0" applyFont="1" applyFill="1" applyAlignment="1">
      <alignment vertical="top" wrapText="1"/>
    </xf>
    <xf numFmtId="0" fontId="28" fillId="26" borderId="0" xfId="0" applyFont="1" applyFill="1">
      <alignment vertical="center"/>
    </xf>
    <xf numFmtId="0" fontId="110" fillId="22" borderId="31" xfId="2" applyFont="1" applyFill="1" applyBorder="1" applyAlignment="1">
      <alignment horizontal="center" vertical="center" wrapText="1"/>
    </xf>
    <xf numFmtId="0" fontId="112" fillId="3" borderId="41" xfId="2" applyFont="1" applyFill="1" applyBorder="1" applyAlignment="1">
      <alignment horizontal="center" vertical="center"/>
    </xf>
    <xf numFmtId="14" fontId="112" fillId="3" borderId="40"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39"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20" borderId="0" xfId="2" applyFont="1" applyFill="1" applyAlignment="1">
      <alignment horizontal="center" vertical="center"/>
    </xf>
    <xf numFmtId="14" fontId="112" fillId="20"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4" borderId="110" xfId="0" applyFont="1" applyFill="1" applyBorder="1" applyAlignment="1">
      <alignment horizontal="left" vertical="center"/>
    </xf>
    <xf numFmtId="0" fontId="107" fillId="24" borderId="111" xfId="0" applyFont="1" applyFill="1" applyBorder="1" applyAlignment="1">
      <alignment horizontal="left" vertical="center"/>
    </xf>
    <xf numFmtId="0" fontId="117" fillId="24" borderId="109" xfId="0" applyFont="1" applyFill="1" applyBorder="1" applyAlignment="1">
      <alignment horizontal="left" vertical="center"/>
    </xf>
    <xf numFmtId="0" fontId="0" fillId="0" borderId="13" xfId="0" applyBorder="1" applyAlignment="1">
      <alignment vertical="top" wrapText="1"/>
    </xf>
    <xf numFmtId="0" fontId="23" fillId="22" borderId="3" xfId="2" applyFont="1" applyFill="1" applyBorder="1" applyAlignment="1">
      <alignment horizontal="center" vertical="center" wrapText="1"/>
    </xf>
    <xf numFmtId="0" fontId="24" fillId="20" borderId="8" xfId="2" applyFont="1" applyFill="1" applyBorder="1" applyAlignment="1">
      <alignment horizontal="center" vertical="center" wrapText="1"/>
    </xf>
    <xf numFmtId="0" fontId="8" fillId="0" borderId="0" xfId="1" applyAlignment="1" applyProtection="1">
      <alignment vertical="center" wrapText="1"/>
    </xf>
    <xf numFmtId="0" fontId="0" fillId="35" borderId="0" xfId="0" applyFill="1">
      <alignment vertical="center"/>
    </xf>
    <xf numFmtId="0" fontId="126" fillId="35" borderId="0" xfId="0" applyFont="1" applyFill="1">
      <alignment vertical="center"/>
    </xf>
    <xf numFmtId="0" fontId="127" fillId="35" borderId="0" xfId="0" applyFont="1" applyFill="1">
      <alignment vertical="center"/>
    </xf>
    <xf numFmtId="0" fontId="128" fillId="35" borderId="0" xfId="0" applyFont="1" applyFill="1">
      <alignment vertical="center"/>
    </xf>
    <xf numFmtId="0" fontId="129" fillId="35" borderId="0" xfId="0" applyFont="1" applyFill="1">
      <alignment vertical="center"/>
    </xf>
    <xf numFmtId="0" fontId="77" fillId="35" borderId="0" xfId="0" applyFont="1" applyFill="1">
      <alignment vertical="center"/>
    </xf>
    <xf numFmtId="0" fontId="23" fillId="33" borderId="3" xfId="2" applyFont="1" applyFill="1" applyBorder="1" applyAlignment="1">
      <alignment horizontal="center" vertical="center" wrapText="1"/>
    </xf>
    <xf numFmtId="184" fontId="132" fillId="25" borderId="0" xfId="0" applyNumberFormat="1" applyFont="1" applyFill="1" applyAlignment="1">
      <alignment vertical="center" wrapText="1"/>
    </xf>
    <xf numFmtId="0" fontId="122" fillId="24" borderId="0" xfId="0" applyFont="1" applyFill="1">
      <alignment vertical="center"/>
    </xf>
    <xf numFmtId="177" fontId="132" fillId="25" borderId="0" xfId="0" applyNumberFormat="1" applyFont="1" applyFill="1" applyAlignment="1">
      <alignment horizontal="right" vertical="center" wrapText="1"/>
    </xf>
    <xf numFmtId="0" fontId="133" fillId="25" borderId="0" xfId="0" applyFont="1" applyFill="1" applyAlignment="1">
      <alignment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11" fillId="0" borderId="68" xfId="0" applyFont="1" applyBorder="1">
      <alignment vertical="center"/>
    </xf>
    <xf numFmtId="0" fontId="111" fillId="0" borderId="0" xfId="0" applyFont="1">
      <alignment vertical="center"/>
    </xf>
    <xf numFmtId="0" fontId="111" fillId="5" borderId="68" xfId="0" applyFont="1" applyFill="1" applyBorder="1">
      <alignment vertical="center"/>
    </xf>
    <xf numFmtId="0" fontId="111" fillId="5" borderId="0" xfId="0" applyFont="1" applyFill="1">
      <alignment vertical="center"/>
    </xf>
    <xf numFmtId="0" fontId="6" fillId="5" borderId="149" xfId="2" applyFill="1" applyBorder="1">
      <alignment vertical="center"/>
    </xf>
    <xf numFmtId="0" fontId="6" fillId="0" borderId="149" xfId="2" applyBorder="1">
      <alignment vertical="center"/>
    </xf>
    <xf numFmtId="3" fontId="138" fillId="20" borderId="0" xfId="0" applyNumberFormat="1" applyFont="1" applyFill="1" applyAlignment="1">
      <alignment vertical="center" wrapText="1"/>
    </xf>
    <xf numFmtId="0" fontId="114" fillId="20" borderId="147" xfId="17" applyFont="1" applyFill="1" applyBorder="1" applyAlignment="1">
      <alignment horizontal="center" vertical="center" wrapText="1"/>
    </xf>
    <xf numFmtId="14" fontId="114" fillId="20" borderId="148" xfId="17" applyNumberFormat="1" applyFont="1" applyFill="1" applyBorder="1" applyAlignment="1">
      <alignment horizontal="center" vertical="center"/>
    </xf>
    <xf numFmtId="185" fontId="138" fillId="20" borderId="0" xfId="0" applyNumberFormat="1" applyFont="1" applyFill="1" applyAlignment="1">
      <alignment horizontal="right" vertical="center" wrapText="1"/>
    </xf>
    <xf numFmtId="0" fontId="6" fillId="0" borderId="0" xfId="2" applyAlignment="1">
      <alignment horizontal="left" vertical="top"/>
    </xf>
    <xf numFmtId="0" fontId="6" fillId="36" borderId="160" xfId="2" applyFill="1" applyBorder="1" applyAlignment="1">
      <alignment horizontal="left" vertical="top"/>
    </xf>
    <xf numFmtId="0" fontId="8" fillId="36" borderId="159" xfId="1" applyFill="1" applyBorder="1" applyAlignment="1" applyProtection="1">
      <alignment horizontal="left" vertical="top"/>
    </xf>
    <xf numFmtId="14" fontId="19" fillId="3" borderId="102" xfId="2" applyNumberFormat="1" applyFont="1" applyFill="1" applyBorder="1" applyAlignment="1">
      <alignment horizontal="center" vertical="center" shrinkToFit="1"/>
    </xf>
    <xf numFmtId="14" fontId="27" fillId="3" borderId="102" xfId="1" applyNumberFormat="1" applyFont="1" applyFill="1" applyBorder="1" applyAlignment="1" applyProtection="1">
      <alignment horizontal="center" vertical="center" wrapText="1" shrinkToFit="1"/>
    </xf>
    <xf numFmtId="0" fontId="8" fillId="0" borderId="107" xfId="1" applyFill="1" applyBorder="1" applyAlignment="1" applyProtection="1">
      <alignment vertical="center" wrapText="1"/>
    </xf>
    <xf numFmtId="0" fontId="102" fillId="0" borderId="0" xfId="17" applyFont="1" applyAlignment="1">
      <alignment horizontal="left" vertical="center"/>
    </xf>
    <xf numFmtId="0" fontId="71" fillId="25" borderId="0" xfId="0" applyFont="1" applyFill="1" applyAlignment="1">
      <alignment vertical="top" wrapText="1"/>
    </xf>
    <xf numFmtId="185" fontId="140" fillId="20"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5" borderId="0" xfId="0" applyNumberFormat="1" applyFont="1" applyFill="1" applyAlignment="1">
      <alignment horizontal="center" vertical="center" wrapText="1"/>
    </xf>
    <xf numFmtId="0" fontId="144" fillId="2" borderId="63" xfId="2" applyFont="1" applyFill="1" applyBorder="1" applyAlignment="1">
      <alignment vertical="top" wrapText="1"/>
    </xf>
    <xf numFmtId="0" fontId="112" fillId="22" borderId="41" xfId="2" applyFont="1" applyFill="1" applyBorder="1" applyAlignment="1">
      <alignment horizontal="center" vertical="center"/>
    </xf>
    <xf numFmtId="0" fontId="112" fillId="22" borderId="9" xfId="2" applyFont="1" applyFill="1" applyBorder="1" applyAlignment="1">
      <alignment horizontal="center" vertical="center" wrapText="1"/>
    </xf>
    <xf numFmtId="0" fontId="112" fillId="22"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2" borderId="169" xfId="2" applyFont="1" applyFill="1" applyBorder="1" applyAlignment="1">
      <alignment horizontal="center" vertical="center" wrapText="1"/>
    </xf>
    <xf numFmtId="0" fontId="8" fillId="0" borderId="172" xfId="1" applyFill="1" applyBorder="1" applyAlignment="1" applyProtection="1">
      <alignment vertical="center" wrapText="1"/>
    </xf>
    <xf numFmtId="0" fontId="18" fillId="22" borderId="173" xfId="1" applyFont="1" applyFill="1" applyBorder="1" applyAlignment="1" applyProtection="1">
      <alignment horizontal="center" vertical="center" wrapText="1"/>
    </xf>
    <xf numFmtId="0" fontId="141" fillId="20" borderId="0" xfId="0" applyFont="1" applyFill="1" applyAlignment="1">
      <alignment vertical="center" wrapText="1"/>
    </xf>
    <xf numFmtId="0" fontId="138" fillId="20" borderId="0" xfId="0" applyFont="1" applyFill="1" applyAlignment="1">
      <alignment vertical="center" wrapText="1"/>
    </xf>
    <xf numFmtId="0" fontId="109" fillId="0" borderId="28" xfId="2" applyFont="1" applyBorder="1" applyAlignment="1">
      <alignment vertical="center" shrinkToFit="1"/>
    </xf>
    <xf numFmtId="0" fontId="147" fillId="0" borderId="0" xfId="0" applyFont="1" applyAlignment="1">
      <alignment vertical="center" wrapText="1"/>
    </xf>
    <xf numFmtId="0" fontId="148" fillId="0" borderId="0" xfId="0" applyFont="1" applyAlignment="1">
      <alignment vertical="center" wrapText="1"/>
    </xf>
    <xf numFmtId="3" fontId="136" fillId="25" borderId="0" xfId="0" applyNumberFormat="1" applyFont="1" applyFill="1">
      <alignment vertical="center"/>
    </xf>
    <xf numFmtId="3" fontId="132" fillId="25" borderId="0" xfId="0" applyNumberFormat="1" applyFont="1" applyFill="1" applyAlignment="1">
      <alignment horizontal="right" vertical="center" wrapText="1"/>
    </xf>
    <xf numFmtId="0" fontId="27" fillId="0" borderId="96" xfId="2" applyFont="1" applyBorder="1" applyAlignment="1">
      <alignment vertical="top" wrapText="1"/>
    </xf>
    <xf numFmtId="0" fontId="18" fillId="24" borderId="165" xfId="2" applyFont="1" applyFill="1" applyBorder="1" applyAlignment="1">
      <alignment horizontal="center" vertical="center" wrapText="1"/>
    </xf>
    <xf numFmtId="0" fontId="108" fillId="24" borderId="166" xfId="2" applyFont="1" applyFill="1" applyBorder="1" applyAlignment="1">
      <alignment horizontal="center" vertical="center"/>
    </xf>
    <xf numFmtId="0" fontId="108" fillId="24" borderId="167" xfId="2" applyFont="1" applyFill="1" applyBorder="1" applyAlignment="1">
      <alignment horizontal="center" vertical="center"/>
    </xf>
    <xf numFmtId="0" fontId="150" fillId="20" borderId="8" xfId="0" applyFont="1" applyFill="1" applyBorder="1" applyAlignment="1">
      <alignment horizontal="center" vertical="center" wrapText="1"/>
    </xf>
    <xf numFmtId="177" fontId="151" fillId="20" borderId="8" xfId="2" applyNumberFormat="1" applyFont="1" applyFill="1" applyBorder="1" applyAlignment="1">
      <alignment horizontal="center" vertical="center" shrinkToFit="1"/>
    </xf>
    <xf numFmtId="0" fontId="6" fillId="0" borderId="0" xfId="2" applyAlignment="1">
      <alignment horizontal="left" vertical="center"/>
    </xf>
    <xf numFmtId="0" fontId="154" fillId="5" borderId="68" xfId="0" applyFont="1" applyFill="1" applyBorder="1">
      <alignment vertical="center"/>
    </xf>
    <xf numFmtId="0" fontId="154" fillId="5" borderId="0" xfId="0" applyFont="1" applyFill="1" applyAlignment="1">
      <alignment horizontal="left" vertical="center"/>
    </xf>
    <xf numFmtId="0" fontId="154" fillId="5" borderId="0" xfId="0" applyFont="1" applyFill="1">
      <alignment vertical="center"/>
    </xf>
    <xf numFmtId="176" fontId="154" fillId="5" borderId="0" xfId="0" applyNumberFormat="1" applyFont="1" applyFill="1" applyAlignment="1">
      <alignment horizontal="left" vertical="center"/>
    </xf>
    <xf numFmtId="183" fontId="154" fillId="5" borderId="0" xfId="0" applyNumberFormat="1" applyFont="1" applyFill="1" applyAlignment="1">
      <alignment horizontal="center" vertical="center"/>
    </xf>
    <xf numFmtId="0" fontId="154" fillId="5" borderId="68" xfId="0" applyFont="1" applyFill="1" applyBorder="1" applyAlignment="1">
      <alignment vertical="top"/>
    </xf>
    <xf numFmtId="0" fontId="154" fillId="5" borderId="0" xfId="0" applyFont="1" applyFill="1" applyAlignment="1">
      <alignment vertical="top"/>
    </xf>
    <xf numFmtId="14" fontId="154" fillId="5" borderId="0" xfId="0" applyNumberFormat="1" applyFont="1" applyFill="1" applyAlignment="1">
      <alignment horizontal="left" vertical="center"/>
    </xf>
    <xf numFmtId="14" fontId="154" fillId="0" borderId="0" xfId="0" applyNumberFormat="1" applyFont="1">
      <alignment vertical="center"/>
    </xf>
    <xf numFmtId="0" fontId="155" fillId="0" borderId="0" xfId="0" applyFont="1">
      <alignment vertical="center"/>
    </xf>
    <xf numFmtId="0" fontId="6" fillId="0" borderId="62" xfId="2" applyBorder="1" applyAlignment="1">
      <alignment vertical="top" wrapText="1"/>
    </xf>
    <xf numFmtId="0" fontId="8" fillId="36" borderId="135" xfId="1" applyFill="1" applyBorder="1" applyAlignment="1" applyProtection="1">
      <alignment horizontal="left" vertical="top"/>
    </xf>
    <xf numFmtId="0" fontId="6" fillId="36" borderId="158"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83"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4"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39" xfId="17" applyBorder="1" applyAlignment="1">
      <alignment horizontal="center" vertical="center" wrapText="1"/>
    </xf>
    <xf numFmtId="0" fontId="1" fillId="0" borderId="140" xfId="17" applyBorder="1" applyAlignment="1">
      <alignment horizontal="center" vertical="center"/>
    </xf>
    <xf numFmtId="0" fontId="13" fillId="0" borderId="142" xfId="2" applyFont="1" applyBorder="1" applyAlignment="1">
      <alignment horizontal="center" vertical="center" wrapText="1"/>
    </xf>
    <xf numFmtId="0" fontId="13" fillId="0" borderId="143" xfId="2" applyFont="1" applyBorder="1" applyAlignment="1">
      <alignment horizontal="center" vertical="center" wrapText="1"/>
    </xf>
    <xf numFmtId="0" fontId="13" fillId="0" borderId="17" xfId="2" applyFont="1" applyBorder="1" applyAlignment="1">
      <alignment horizontal="center" vertical="center" wrapText="1"/>
    </xf>
    <xf numFmtId="0" fontId="1" fillId="20" borderId="14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0" borderId="8" xfId="2" applyNumberFormat="1" applyFill="1" applyBorder="1" applyAlignment="1">
      <alignment horizontal="center" vertical="center" shrinkToFit="1"/>
    </xf>
    <xf numFmtId="177" fontId="1" fillId="20"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3"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3"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3"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5"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0" borderId="184" xfId="16" applyFont="1" applyFill="1" applyBorder="1">
      <alignment vertical="center"/>
    </xf>
    <xf numFmtId="0" fontId="50" fillId="20" borderId="185" xfId="16" applyFont="1" applyFill="1" applyBorder="1">
      <alignment vertical="center"/>
    </xf>
    <xf numFmtId="0" fontId="10" fillId="20" borderId="185" xfId="16" applyFont="1" applyFill="1" applyBorder="1">
      <alignment vertical="center"/>
    </xf>
    <xf numFmtId="0" fontId="37" fillId="0" borderId="0" xfId="17" applyFont="1" applyAlignment="1">
      <alignment horizontal="left" vertical="center" indent="2"/>
    </xf>
    <xf numFmtId="0" fontId="137" fillId="26" borderId="0" xfId="0" applyFont="1" applyFill="1">
      <alignment vertical="center"/>
    </xf>
    <xf numFmtId="0" fontId="156" fillId="0" borderId="0" xfId="17" applyFont="1">
      <alignment vertical="center"/>
    </xf>
    <xf numFmtId="10" fontId="133" fillId="25" borderId="0" xfId="0" applyNumberFormat="1" applyFont="1" applyFill="1" applyAlignment="1">
      <alignment horizontal="center" vertical="center" wrapText="1"/>
    </xf>
    <xf numFmtId="3" fontId="132" fillId="25" borderId="0" xfId="0" applyNumberFormat="1" applyFont="1" applyFill="1" applyAlignment="1">
      <alignment vertical="center" wrapText="1"/>
    </xf>
    <xf numFmtId="0" fontId="1" fillId="20" borderId="0" xfId="2" applyFont="1" applyFill="1">
      <alignment vertical="center"/>
    </xf>
    <xf numFmtId="0" fontId="24" fillId="20" borderId="38" xfId="2" applyFont="1" applyFill="1" applyBorder="1" applyAlignment="1">
      <alignment horizontal="center" vertical="top" wrapText="1"/>
    </xf>
    <xf numFmtId="0" fontId="23" fillId="20" borderId="186" xfId="2" applyFont="1" applyFill="1" applyBorder="1" applyAlignment="1">
      <alignment horizontal="left" vertical="center"/>
    </xf>
    <xf numFmtId="0" fontId="23" fillId="20"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8" borderId="103" xfId="2" applyNumberFormat="1" applyFont="1" applyFill="1" applyBorder="1" applyAlignment="1">
      <alignment horizontal="center" vertical="center" wrapText="1"/>
    </xf>
    <xf numFmtId="177" fontId="13" fillId="38" borderId="8" xfId="2" applyNumberFormat="1" applyFont="1" applyFill="1" applyBorder="1" applyAlignment="1">
      <alignment horizontal="center" vertical="center" shrinkToFit="1"/>
    </xf>
    <xf numFmtId="14" fontId="26" fillId="20" borderId="0" xfId="2" applyNumberFormat="1" applyFont="1" applyFill="1" applyAlignment="1">
      <alignment horizontal="left" vertical="center"/>
    </xf>
    <xf numFmtId="0" fontId="26" fillId="20" borderId="0" xfId="19" applyFont="1" applyFill="1">
      <alignment vertical="center"/>
    </xf>
    <xf numFmtId="0" fontId="26" fillId="20" borderId="0" xfId="2" applyFont="1" applyFill="1" applyAlignment="1">
      <alignment horizontal="left" vertical="center"/>
    </xf>
    <xf numFmtId="0" fontId="41" fillId="20"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0" borderId="8" xfId="2" applyNumberFormat="1" applyFont="1" applyFill="1" applyBorder="1" applyAlignment="1">
      <alignment horizontal="center" vertical="center" shrinkToFit="1"/>
    </xf>
    <xf numFmtId="177" fontId="13" fillId="20" borderId="102" xfId="2" applyNumberFormat="1" applyFont="1" applyFill="1" applyBorder="1" applyAlignment="1">
      <alignment horizontal="center" vertical="center" wrapText="1"/>
    </xf>
    <xf numFmtId="0" fontId="13" fillId="0" borderId="187" xfId="2" applyFont="1" applyBorder="1" applyAlignment="1">
      <alignment horizontal="center" vertical="center" wrapText="1"/>
    </xf>
    <xf numFmtId="0" fontId="13" fillId="0" borderId="188" xfId="2" applyFont="1" applyBorder="1" applyAlignment="1">
      <alignment horizontal="center" vertical="center" wrapText="1"/>
    </xf>
    <xf numFmtId="0" fontId="13" fillId="0" borderId="189" xfId="2" applyFont="1" applyBorder="1" applyAlignment="1">
      <alignment horizontal="center" vertical="center" wrapText="1"/>
    </xf>
    <xf numFmtId="0" fontId="13" fillId="0" borderId="187" xfId="2" applyFont="1" applyBorder="1" applyAlignment="1">
      <alignment horizontal="center" vertical="center"/>
    </xf>
    <xf numFmtId="0" fontId="13" fillId="5" borderId="187" xfId="2" applyFont="1" applyFill="1" applyBorder="1" applyAlignment="1">
      <alignment horizontal="center" vertical="center" wrapText="1"/>
    </xf>
    <xf numFmtId="0" fontId="150" fillId="20" borderId="150" xfId="0" applyFont="1" applyFill="1" applyBorder="1" applyAlignment="1">
      <alignment horizontal="center" vertical="center" wrapText="1"/>
    </xf>
    <xf numFmtId="0" fontId="150" fillId="20" borderId="178" xfId="0" applyFont="1" applyFill="1" applyBorder="1" applyAlignment="1">
      <alignment horizontal="center" vertical="center" wrapText="1"/>
    </xf>
    <xf numFmtId="0" fontId="123" fillId="32" borderId="190" xfId="2" applyFont="1" applyFill="1" applyBorder="1" applyAlignment="1">
      <alignment horizontal="center" vertical="center" wrapText="1"/>
    </xf>
    <xf numFmtId="0" fontId="124" fillId="32" borderId="191" xfId="2" applyFont="1" applyFill="1" applyBorder="1" applyAlignment="1">
      <alignment horizontal="center" vertical="center" wrapText="1"/>
    </xf>
    <xf numFmtId="0" fontId="158" fillId="32" borderId="191" xfId="2" applyFont="1" applyFill="1" applyBorder="1" applyAlignment="1">
      <alignment horizontal="left" vertical="center"/>
    </xf>
    <xf numFmtId="0" fontId="121" fillId="32" borderId="191" xfId="2" applyFont="1" applyFill="1" applyBorder="1" applyAlignment="1">
      <alignment horizontal="center" vertical="center"/>
    </xf>
    <xf numFmtId="0" fontId="121" fillId="32" borderId="192" xfId="2" applyFont="1" applyFill="1" applyBorder="1" applyAlignment="1">
      <alignment horizontal="center" vertical="center"/>
    </xf>
    <xf numFmtId="0" fontId="103" fillId="0" borderId="131" xfId="0" applyFont="1" applyBorder="1" applyAlignment="1">
      <alignment horizontal="center" vertical="center" wrapText="1"/>
    </xf>
    <xf numFmtId="0" fontId="145" fillId="39" borderId="106" xfId="0" applyFont="1" applyFill="1" applyBorder="1" applyAlignment="1">
      <alignment horizontal="center" vertical="center" wrapText="1"/>
    </xf>
    <xf numFmtId="0" fontId="112" fillId="22" borderId="26" xfId="2" applyFont="1" applyFill="1" applyBorder="1" applyAlignment="1">
      <alignment horizontal="center" vertical="center"/>
    </xf>
    <xf numFmtId="14" fontId="112" fillId="22" borderId="27" xfId="2" applyNumberFormat="1" applyFont="1" applyFill="1" applyBorder="1" applyAlignment="1">
      <alignment horizontal="center" vertical="center"/>
    </xf>
    <xf numFmtId="0" fontId="6" fillId="20" borderId="0" xfId="2" applyFill="1" applyAlignment="1">
      <alignment vertical="center" wrapText="1"/>
    </xf>
    <xf numFmtId="0" fontId="0" fillId="25" borderId="0" xfId="0" applyFill="1" applyAlignment="1">
      <alignment horizontal="left" vertical="top"/>
    </xf>
    <xf numFmtId="3" fontId="13" fillId="20" borderId="0" xfId="0" applyNumberFormat="1" applyFont="1" applyFill="1" applyAlignment="1">
      <alignment horizontal="center" vertical="center"/>
    </xf>
    <xf numFmtId="14" fontId="108" fillId="24" borderId="168"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7" fillId="0" borderId="0" xfId="0" applyFont="1">
      <alignment vertical="center"/>
    </xf>
    <xf numFmtId="0" fontId="165" fillId="0" borderId="0" xfId="0" applyFont="1" applyAlignment="1">
      <alignment vertical="center" wrapText="1"/>
    </xf>
    <xf numFmtId="0" fontId="41" fillId="0" borderId="0" xfId="17" applyFont="1" applyAlignment="1">
      <alignment horizontal="center" vertical="center"/>
    </xf>
    <xf numFmtId="0" fontId="154" fillId="5" borderId="0" xfId="0" applyFont="1" applyFill="1" applyAlignment="1">
      <alignment horizontal="left" vertical="top"/>
    </xf>
    <xf numFmtId="0" fontId="167" fillId="22" borderId="175" xfId="1" applyFont="1" applyFill="1" applyBorder="1" applyAlignment="1" applyProtection="1">
      <alignment horizontal="center" vertical="center" wrapText="1"/>
    </xf>
    <xf numFmtId="0" fontId="166" fillId="20" borderId="0" xfId="17" applyFont="1" applyFill="1" applyAlignment="1">
      <alignment horizontal="left" vertical="center"/>
    </xf>
    <xf numFmtId="3" fontId="147" fillId="0" borderId="0" xfId="0" applyNumberFormat="1" applyFont="1" applyAlignment="1">
      <alignment vertical="center" wrapText="1"/>
    </xf>
    <xf numFmtId="0" fontId="111" fillId="20" borderId="0" xfId="0" applyFont="1" applyFill="1">
      <alignment vertical="center"/>
    </xf>
    <xf numFmtId="3" fontId="169" fillId="25" borderId="0" xfId="0" applyNumberFormat="1" applyFont="1" applyFill="1" applyAlignment="1">
      <alignment vertical="top" wrapText="1"/>
    </xf>
    <xf numFmtId="0" fontId="168" fillId="25" borderId="0" xfId="0" applyFont="1" applyFill="1" applyAlignment="1">
      <alignment vertical="top" wrapText="1"/>
    </xf>
    <xf numFmtId="0" fontId="170" fillId="20"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5" borderId="0" xfId="0" applyNumberFormat="1" applyFont="1" applyFill="1" applyAlignment="1">
      <alignment vertical="top" wrapText="1"/>
    </xf>
    <xf numFmtId="0" fontId="8" fillId="0" borderId="203" xfId="1" applyBorder="1" applyAlignment="1" applyProtection="1">
      <alignment vertical="center" wrapText="1"/>
    </xf>
    <xf numFmtId="0" fontId="8" fillId="0" borderId="195" xfId="1" applyFill="1" applyBorder="1" applyAlignment="1" applyProtection="1">
      <alignment vertical="center" wrapText="1"/>
    </xf>
    <xf numFmtId="180" fontId="50" fillId="12" borderId="204" xfId="17" applyNumberFormat="1" applyFont="1" applyFill="1" applyBorder="1" applyAlignment="1">
      <alignment horizontal="center" vertical="center"/>
    </xf>
    <xf numFmtId="0" fontId="108" fillId="22" borderId="9" xfId="1" applyFont="1" applyFill="1" applyBorder="1" applyAlignment="1" applyProtection="1">
      <alignment horizontal="center" vertical="center" wrapText="1"/>
    </xf>
    <xf numFmtId="0" fontId="8" fillId="0" borderId="182" xfId="1" applyBorder="1" applyAlignment="1" applyProtection="1">
      <alignment vertical="center" wrapText="1"/>
    </xf>
    <xf numFmtId="0" fontId="174" fillId="3" borderId="9" xfId="2" applyFont="1" applyFill="1" applyBorder="1" applyAlignment="1">
      <alignment horizontal="center" vertical="center"/>
    </xf>
    <xf numFmtId="0" fontId="108" fillId="0" borderId="30" xfId="1" applyFont="1" applyBorder="1" applyAlignment="1" applyProtection="1">
      <alignment horizontal="left" vertical="top" wrapText="1"/>
    </xf>
    <xf numFmtId="0" fontId="146" fillId="40" borderId="98" xfId="2" applyFont="1" applyFill="1" applyBorder="1" applyAlignment="1">
      <alignment horizontal="center" vertical="center" wrapText="1" shrinkToFit="1"/>
    </xf>
    <xf numFmtId="0" fontId="21" fillId="0" borderId="95" xfId="1" applyFont="1" applyBorder="1" applyAlignment="1" applyProtection="1">
      <alignment vertical="top" wrapText="1"/>
    </xf>
    <xf numFmtId="3" fontId="175" fillId="25" borderId="0" xfId="0" applyNumberFormat="1" applyFont="1" applyFill="1" applyAlignment="1">
      <alignment vertical="center" wrapText="1"/>
    </xf>
    <xf numFmtId="0" fontId="8" fillId="0" borderId="0" xfId="1" applyFill="1" applyAlignment="1" applyProtection="1">
      <alignment vertical="center"/>
    </xf>
    <xf numFmtId="0" fontId="21" fillId="0" borderId="130" xfId="1" applyFont="1" applyFill="1" applyBorder="1" applyAlignment="1" applyProtection="1">
      <alignment horizontal="left" vertical="top" wrapText="1"/>
    </xf>
    <xf numFmtId="0" fontId="132" fillId="25" borderId="0" xfId="0" applyFont="1" applyFill="1" applyAlignment="1">
      <alignment vertical="top" wrapText="1"/>
    </xf>
    <xf numFmtId="3" fontId="176" fillId="25" borderId="0" xfId="0" applyNumberFormat="1" applyFont="1" applyFill="1">
      <alignment vertical="center"/>
    </xf>
    <xf numFmtId="185" fontId="177" fillId="0" borderId="0" xfId="0" applyNumberFormat="1" applyFont="1" applyAlignment="1">
      <alignment horizontal="left" vertical="center"/>
    </xf>
    <xf numFmtId="0" fontId="8" fillId="20" borderId="0" xfId="1" applyFill="1" applyBorder="1" applyAlignment="1" applyProtection="1">
      <alignment vertical="center" wrapText="1"/>
    </xf>
    <xf numFmtId="14" fontId="112" fillId="22" borderId="151" xfId="2" applyNumberFormat="1" applyFont="1" applyFill="1" applyBorder="1" applyAlignment="1">
      <alignment vertical="center" shrinkToFit="1"/>
    </xf>
    <xf numFmtId="0" fontId="173" fillId="20" borderId="164" xfId="1" applyFont="1" applyFill="1" applyBorder="1" applyAlignment="1" applyProtection="1">
      <alignment horizontal="left" vertical="top" wrapText="1"/>
    </xf>
    <xf numFmtId="0" fontId="28" fillId="22" borderId="205" xfId="0" applyFont="1" applyFill="1" applyBorder="1" applyAlignment="1">
      <alignment horizontal="center" vertical="center" wrapText="1"/>
    </xf>
    <xf numFmtId="14" fontId="29" fillId="22" borderId="206" xfId="2" applyNumberFormat="1" applyFont="1" applyFill="1" applyBorder="1" applyAlignment="1">
      <alignment horizontal="center" vertical="center" shrinkToFit="1"/>
    </xf>
    <xf numFmtId="0" fontId="108" fillId="22" borderId="207" xfId="2" applyFont="1" applyFill="1" applyBorder="1">
      <alignment vertical="center"/>
    </xf>
    <xf numFmtId="0" fontId="178" fillId="0" borderId="152" xfId="0" applyFont="1" applyBorder="1" applyAlignment="1">
      <alignment horizontal="left" vertical="top" wrapText="1"/>
    </xf>
    <xf numFmtId="14" fontId="108" fillId="22" borderId="208" xfId="1" applyNumberFormat="1" applyFont="1" applyFill="1" applyBorder="1" applyAlignment="1" applyProtection="1">
      <alignment vertical="center" wrapText="1"/>
    </xf>
    <xf numFmtId="14" fontId="108" fillId="22" borderId="210" xfId="1" applyNumberFormat="1" applyFont="1" applyFill="1" applyBorder="1" applyAlignment="1" applyProtection="1">
      <alignment vertical="center" wrapText="1"/>
    </xf>
    <xf numFmtId="0" fontId="172" fillId="25" borderId="0" xfId="0" applyFont="1" applyFill="1" applyAlignment="1">
      <alignment vertical="top" wrapText="1"/>
    </xf>
    <xf numFmtId="0" fontId="179" fillId="0" borderId="171" xfId="1" applyFont="1" applyFill="1" applyBorder="1" applyAlignment="1" applyProtection="1">
      <alignment vertical="top" wrapText="1"/>
    </xf>
    <xf numFmtId="0" fontId="91" fillId="24" borderId="0" xfId="2" applyFont="1" applyFill="1">
      <alignment vertical="center"/>
    </xf>
    <xf numFmtId="56" fontId="108" fillId="22" borderId="207" xfId="2" applyNumberFormat="1" applyFont="1" applyFill="1" applyBorder="1">
      <alignment vertical="center"/>
    </xf>
    <xf numFmtId="0" fontId="0" fillId="41" borderId="0" xfId="0" applyFill="1">
      <alignment vertical="center"/>
    </xf>
    <xf numFmtId="0" fontId="8" fillId="0" borderId="0" xfId="1" applyAlignment="1" applyProtection="1">
      <alignment vertical="center"/>
    </xf>
    <xf numFmtId="14" fontId="112" fillId="22" borderId="1" xfId="2" applyNumberFormat="1" applyFont="1" applyFill="1" applyBorder="1" applyAlignment="1">
      <alignment vertical="center" wrapText="1" shrinkToFit="1"/>
    </xf>
    <xf numFmtId="0" fontId="183" fillId="0" borderId="0" xfId="0" applyFont="1" applyAlignment="1">
      <alignment horizontal="left" vertical="top" wrapText="1"/>
    </xf>
    <xf numFmtId="0" fontId="8" fillId="0" borderId="213" xfId="1" applyBorder="1" applyAlignment="1" applyProtection="1">
      <alignment vertical="center"/>
    </xf>
    <xf numFmtId="0" fontId="173" fillId="0" borderId="0" xfId="0" applyFont="1" applyAlignment="1">
      <alignment horizontal="left" vertical="top" wrapText="1"/>
    </xf>
    <xf numFmtId="0" fontId="18" fillId="22" borderId="214" xfId="2" applyFont="1" applyFill="1" applyBorder="1" applyAlignment="1">
      <alignment horizontal="center" vertical="center" wrapText="1"/>
    </xf>
    <xf numFmtId="0" fontId="184" fillId="5" borderId="17" xfId="2" applyFont="1" applyFill="1" applyBorder="1">
      <alignment vertical="center"/>
    </xf>
    <xf numFmtId="0" fontId="173" fillId="0" borderId="164" xfId="0" applyFont="1" applyBorder="1" applyAlignment="1">
      <alignment horizontal="left" vertical="top" wrapText="1"/>
    </xf>
    <xf numFmtId="0" fontId="76" fillId="0" borderId="0" xfId="0" applyFont="1">
      <alignment vertical="center"/>
    </xf>
    <xf numFmtId="0" fontId="187" fillId="5" borderId="14" xfId="2" applyFont="1" applyFill="1" applyBorder="1">
      <alignment vertical="center"/>
    </xf>
    <xf numFmtId="0" fontId="186" fillId="0" borderId="149" xfId="0" applyFont="1" applyBorder="1">
      <alignment vertical="center"/>
    </xf>
    <xf numFmtId="0" fontId="103" fillId="42" borderId="131" xfId="0" applyFont="1" applyFill="1" applyBorder="1" applyAlignment="1">
      <alignment horizontal="center" vertical="center" wrapText="1"/>
    </xf>
    <xf numFmtId="0" fontId="185" fillId="40" borderId="0" xfId="0" applyFont="1" applyFill="1" applyAlignment="1">
      <alignment horizontal="center" vertical="center" wrapText="1"/>
    </xf>
    <xf numFmtId="0" fontId="173" fillId="0" borderId="215" xfId="1" applyFont="1" applyFill="1" applyBorder="1" applyAlignment="1" applyProtection="1">
      <alignment vertical="top" wrapText="1"/>
    </xf>
    <xf numFmtId="3" fontId="132" fillId="25" borderId="217" xfId="0" applyNumberFormat="1" applyFont="1" applyFill="1" applyBorder="1" applyAlignment="1">
      <alignment horizontal="right" vertical="center" wrapText="1"/>
    </xf>
    <xf numFmtId="184" fontId="132" fillId="25" borderId="217" xfId="0" applyNumberFormat="1" applyFont="1" applyFill="1" applyBorder="1" applyAlignment="1">
      <alignment vertical="center" wrapText="1"/>
    </xf>
    <xf numFmtId="184" fontId="133" fillId="25" borderId="217" xfId="0" applyNumberFormat="1" applyFont="1" applyFill="1" applyBorder="1" applyAlignment="1">
      <alignment horizontal="center" vertical="center" wrapText="1"/>
    </xf>
    <xf numFmtId="3" fontId="152" fillId="25" borderId="0" xfId="0" applyNumberFormat="1" applyFont="1" applyFill="1" applyAlignment="1">
      <alignment vertical="center" wrapText="1"/>
    </xf>
    <xf numFmtId="177" fontId="133" fillId="25" borderId="0" xfId="0" applyNumberFormat="1" applyFont="1" applyFill="1" applyAlignment="1">
      <alignment horizontal="right" vertical="center" wrapText="1"/>
    </xf>
    <xf numFmtId="184" fontId="132" fillId="25" borderId="222" xfId="0" applyNumberFormat="1" applyFont="1" applyFill="1" applyBorder="1" applyAlignment="1">
      <alignment vertical="center" wrapText="1"/>
    </xf>
    <xf numFmtId="0" fontId="103" fillId="0" borderId="150" xfId="0" applyFont="1" applyBorder="1" applyAlignment="1">
      <alignment horizontal="center" vertical="center" wrapText="1"/>
    </xf>
    <xf numFmtId="14" fontId="13" fillId="22" borderId="1" xfId="1" applyNumberFormat="1" applyFont="1" applyFill="1" applyBorder="1" applyAlignment="1" applyProtection="1">
      <alignment horizontal="center" vertical="center" shrinkToFit="1"/>
    </xf>
    <xf numFmtId="0" fontId="114" fillId="0" borderId="147" xfId="17" applyFont="1" applyBorder="1" applyAlignment="1">
      <alignment horizontal="center" vertical="center" wrapText="1"/>
    </xf>
    <xf numFmtId="14" fontId="114" fillId="0" borderId="148" xfId="17" applyNumberFormat="1" applyFont="1" applyBorder="1" applyAlignment="1">
      <alignment horizontal="center" vertical="center"/>
    </xf>
    <xf numFmtId="0" fontId="1" fillId="0" borderId="147" xfId="17" applyBorder="1" applyAlignment="1">
      <alignment horizontal="center" vertical="center" wrapText="1"/>
    </xf>
    <xf numFmtId="177" fontId="13" fillId="20" borderId="224" xfId="2" applyNumberFormat="1" applyFont="1" applyFill="1" applyBorder="1" applyAlignment="1">
      <alignment horizontal="center" vertical="center" wrapText="1"/>
    </xf>
    <xf numFmtId="0" fontId="9" fillId="20" borderId="0" xfId="2" applyFont="1" applyFill="1" applyAlignment="1">
      <alignment horizontal="center" vertical="center" wrapText="1"/>
    </xf>
    <xf numFmtId="14" fontId="9" fillId="20" borderId="0" xfId="2" applyNumberFormat="1" applyFont="1" applyFill="1" applyAlignment="1">
      <alignment horizontal="center" vertical="center"/>
    </xf>
    <xf numFmtId="14" fontId="26" fillId="20" borderId="0" xfId="2" applyNumberFormat="1" applyFont="1" applyFill="1" applyAlignment="1">
      <alignment horizontal="center" vertical="center"/>
    </xf>
    <xf numFmtId="0" fontId="26" fillId="20" borderId="0" xfId="19" applyFont="1" applyFill="1" applyAlignment="1">
      <alignment horizontal="center" vertical="center"/>
    </xf>
    <xf numFmtId="0" fontId="26" fillId="20" borderId="0" xfId="19" applyFont="1" applyFill="1" applyAlignment="1">
      <alignment horizontal="center" vertical="center" wrapText="1"/>
    </xf>
    <xf numFmtId="3" fontId="132" fillId="25" borderId="217" xfId="0" applyNumberFormat="1" applyFont="1" applyFill="1" applyBorder="1">
      <alignment vertical="center"/>
    </xf>
    <xf numFmtId="3" fontId="136" fillId="25" borderId="222" xfId="0" applyNumberFormat="1" applyFont="1" applyFill="1" applyBorder="1">
      <alignment vertical="center"/>
    </xf>
    <xf numFmtId="3" fontId="136" fillId="25" borderId="0" xfId="0" applyNumberFormat="1" applyFont="1" applyFill="1" applyAlignment="1">
      <alignment horizontal="right" vertical="center"/>
    </xf>
    <xf numFmtId="3" fontId="133" fillId="25" borderId="0" xfId="0" applyNumberFormat="1" applyFont="1" applyFill="1">
      <alignment vertical="center"/>
    </xf>
    <xf numFmtId="3" fontId="136" fillId="25" borderId="0" xfId="0" applyNumberFormat="1" applyFont="1" applyFill="1" applyAlignment="1">
      <alignment vertical="center" wrapText="1"/>
    </xf>
    <xf numFmtId="184" fontId="133" fillId="25" borderId="222" xfId="0" applyNumberFormat="1" applyFont="1" applyFill="1" applyBorder="1" applyAlignment="1">
      <alignment horizontal="center" vertical="center" wrapText="1"/>
    </xf>
    <xf numFmtId="0" fontId="199" fillId="25" borderId="219" xfId="0" applyFont="1" applyFill="1" applyBorder="1" applyAlignment="1">
      <alignment horizontal="left" vertical="center" wrapText="1"/>
    </xf>
    <xf numFmtId="0" fontId="199" fillId="25" borderId="219" xfId="0" applyFont="1" applyFill="1" applyBorder="1" applyAlignment="1">
      <alignment horizontal="left" vertical="center"/>
    </xf>
    <xf numFmtId="0" fontId="199" fillId="25" borderId="219" xfId="0" applyFont="1" applyFill="1" applyBorder="1" applyAlignment="1">
      <alignment horizontal="left" vertical="center" shrinkToFit="1"/>
    </xf>
    <xf numFmtId="0" fontId="200" fillId="25" borderId="219" xfId="0" applyFont="1" applyFill="1" applyBorder="1" applyAlignment="1">
      <alignment horizontal="left" vertical="center" shrinkToFit="1"/>
    </xf>
    <xf numFmtId="0" fontId="199" fillId="25" borderId="216" xfId="0" applyFont="1" applyFill="1" applyBorder="1" applyAlignment="1">
      <alignment horizontal="left" vertical="center" wrapText="1"/>
    </xf>
    <xf numFmtId="0" fontId="198" fillId="25" borderId="219" xfId="0" applyFont="1" applyFill="1" applyBorder="1" applyAlignment="1">
      <alignment horizontal="left" vertical="center" wrapText="1"/>
    </xf>
    <xf numFmtId="184" fontId="153" fillId="43" borderId="0" xfId="0" applyNumberFormat="1" applyFont="1" applyFill="1" applyAlignment="1">
      <alignment horizontal="center" vertical="center" wrapText="1"/>
    </xf>
    <xf numFmtId="0" fontId="149" fillId="25" borderId="0" xfId="0" applyFont="1" applyFill="1" applyAlignment="1">
      <alignment vertical="top" wrapText="1"/>
    </xf>
    <xf numFmtId="0" fontId="171" fillId="20" borderId="211" xfId="0" applyFont="1" applyFill="1" applyBorder="1" applyAlignment="1">
      <alignment horizontal="left" vertical="center"/>
    </xf>
    <xf numFmtId="0" fontId="76" fillId="20" borderId="193" xfId="0" applyFont="1" applyFill="1" applyBorder="1" applyAlignment="1">
      <alignment horizontal="left" vertical="center"/>
    </xf>
    <xf numFmtId="14" fontId="76" fillId="20" borderId="193" xfId="0" applyNumberFormat="1" applyFont="1" applyFill="1" applyBorder="1" applyAlignment="1">
      <alignment horizontal="left" vertical="center"/>
    </xf>
    <xf numFmtId="14" fontId="76" fillId="20" borderId="212" xfId="0" applyNumberFormat="1" applyFont="1" applyFill="1" applyBorder="1" applyAlignment="1">
      <alignment horizontal="left" vertical="center"/>
    </xf>
    <xf numFmtId="184" fontId="207" fillId="43" borderId="0" xfId="0" applyNumberFormat="1" applyFont="1" applyFill="1" applyAlignment="1">
      <alignment horizontal="center" vertical="center" wrapText="1"/>
    </xf>
    <xf numFmtId="0" fontId="140" fillId="20" borderId="0" xfId="0" applyFont="1" applyFill="1" applyAlignment="1">
      <alignment horizontal="center" vertical="center" wrapText="1"/>
    </xf>
    <xf numFmtId="14" fontId="37" fillId="20" borderId="148" xfId="17" applyNumberFormat="1" applyFont="1" applyFill="1" applyBorder="1" applyAlignment="1">
      <alignment horizontal="center" vertical="center" wrapText="1"/>
    </xf>
    <xf numFmtId="0" fontId="13" fillId="20" borderId="147" xfId="17" applyFont="1" applyFill="1" applyBorder="1" applyAlignment="1">
      <alignment horizontal="center" vertical="center" wrapText="1"/>
    </xf>
    <xf numFmtId="14" fontId="13" fillId="20" borderId="148" xfId="17" applyNumberFormat="1" applyFont="1" applyFill="1" applyBorder="1" applyAlignment="1">
      <alignment horizontal="center" vertical="center"/>
    </xf>
    <xf numFmtId="0" fontId="37" fillId="20" borderId="147" xfId="17" applyFont="1" applyFill="1" applyBorder="1" applyAlignment="1">
      <alignment horizontal="center" vertical="center" wrapText="1"/>
    </xf>
    <xf numFmtId="14" fontId="37" fillId="20" borderId="148" xfId="17" applyNumberFormat="1" applyFont="1" applyFill="1" applyBorder="1" applyAlignment="1">
      <alignment horizontal="center" vertical="center"/>
    </xf>
    <xf numFmtId="0" fontId="1" fillId="20" borderId="147" xfId="17" applyFill="1" applyBorder="1" applyAlignment="1">
      <alignment horizontal="center" vertical="center" wrapText="1"/>
    </xf>
    <xf numFmtId="14" fontId="1" fillId="20" borderId="148" xfId="17" applyNumberFormat="1" applyFill="1" applyBorder="1" applyAlignment="1">
      <alignment horizontal="center" vertical="center"/>
    </xf>
    <xf numFmtId="14" fontId="114" fillId="20" borderId="148" xfId="17" applyNumberFormat="1" applyFont="1" applyFill="1" applyBorder="1" applyAlignment="1">
      <alignment horizontal="center" vertical="center" wrapText="1"/>
    </xf>
    <xf numFmtId="0" fontId="155" fillId="5" borderId="0" xfId="0" applyFont="1" applyFill="1">
      <alignment vertical="center"/>
    </xf>
    <xf numFmtId="185" fontId="140" fillId="0" borderId="0" xfId="0" applyNumberFormat="1" applyFont="1" applyAlignment="1">
      <alignment horizontal="left" vertical="center"/>
    </xf>
    <xf numFmtId="184" fontId="125" fillId="43" borderId="0" xfId="0" applyNumberFormat="1" applyFont="1" applyFill="1" applyAlignment="1">
      <alignment horizontal="center" vertical="center" wrapText="1"/>
    </xf>
    <xf numFmtId="177" fontId="136" fillId="25" borderId="0" xfId="0" applyNumberFormat="1" applyFont="1" applyFill="1" applyAlignment="1">
      <alignment horizontal="right" vertical="center" wrapText="1"/>
    </xf>
    <xf numFmtId="184" fontId="133" fillId="25" borderId="220" xfId="0" applyNumberFormat="1" applyFont="1" applyFill="1" applyBorder="1" applyAlignment="1">
      <alignment vertical="center" wrapText="1"/>
    </xf>
    <xf numFmtId="0" fontId="209" fillId="30" borderId="225" xfId="0" applyFont="1" applyFill="1" applyBorder="1" applyAlignment="1">
      <alignment horizontal="left" vertical="center"/>
    </xf>
    <xf numFmtId="3" fontId="202" fillId="30" borderId="0" xfId="0" applyNumberFormat="1" applyFont="1" applyFill="1" applyAlignment="1">
      <alignment vertical="center" wrapText="1"/>
    </xf>
    <xf numFmtId="184" fontId="203" fillId="30" borderId="0" xfId="0" applyNumberFormat="1" applyFont="1" applyFill="1" applyAlignment="1">
      <alignment vertical="center" wrapText="1"/>
    </xf>
    <xf numFmtId="177" fontId="204" fillId="30" borderId="0" xfId="0" applyNumberFormat="1" applyFont="1" applyFill="1">
      <alignment vertical="center"/>
    </xf>
    <xf numFmtId="184" fontId="205" fillId="30" borderId="0" xfId="0" applyNumberFormat="1" applyFont="1" applyFill="1" applyAlignment="1">
      <alignment horizontal="center" vertical="center" wrapText="1"/>
    </xf>
    <xf numFmtId="184" fontId="125" fillId="30" borderId="226" xfId="0" applyNumberFormat="1" applyFont="1" applyFill="1" applyBorder="1" applyAlignment="1">
      <alignment vertical="center" wrapText="1"/>
    </xf>
    <xf numFmtId="0" fontId="201" fillId="25" borderId="219" xfId="0" applyFont="1" applyFill="1" applyBorder="1" applyAlignment="1">
      <alignment horizontal="left" vertical="center" shrinkToFit="1"/>
    </xf>
    <xf numFmtId="177" fontId="190" fillId="25" borderId="222" xfId="0" applyNumberFormat="1" applyFont="1" applyFill="1" applyBorder="1">
      <alignment vertical="center"/>
    </xf>
    <xf numFmtId="184" fontId="133" fillId="25" borderId="223" xfId="0" applyNumberFormat="1" applyFont="1" applyFill="1" applyBorder="1" applyAlignment="1">
      <alignment vertical="center" wrapText="1"/>
    </xf>
    <xf numFmtId="184" fontId="133" fillId="25" borderId="218" xfId="0" applyNumberFormat="1" applyFont="1" applyFill="1" applyBorder="1" applyAlignment="1">
      <alignment vertical="center" wrapText="1"/>
    </xf>
    <xf numFmtId="0" fontId="200" fillId="25" borderId="219" xfId="0" applyFont="1" applyFill="1" applyBorder="1" applyAlignment="1">
      <alignment horizontal="left" vertical="center" wrapText="1"/>
    </xf>
    <xf numFmtId="0" fontId="210" fillId="25" borderId="219" xfId="0" applyFont="1" applyFill="1" applyBorder="1" applyAlignment="1">
      <alignment horizontal="left" vertical="center" shrinkToFit="1"/>
    </xf>
    <xf numFmtId="0" fontId="211" fillId="25" borderId="221" xfId="0" applyFont="1" applyFill="1" applyBorder="1" applyAlignment="1">
      <alignment horizontal="left" vertical="center"/>
    </xf>
    <xf numFmtId="0" fontId="156" fillId="0" borderId="0" xfId="17" applyFont="1" applyAlignment="1">
      <alignment horizontal="left" vertical="center"/>
    </xf>
    <xf numFmtId="0" fontId="0" fillId="39" borderId="0" xfId="0" applyFill="1">
      <alignment vertical="center"/>
    </xf>
    <xf numFmtId="0" fontId="188" fillId="39" borderId="0" xfId="0" applyFont="1" applyFill="1">
      <alignment vertical="center"/>
    </xf>
    <xf numFmtId="0" fontId="189" fillId="39" borderId="0" xfId="0" applyFont="1" applyFill="1">
      <alignment vertical="center"/>
    </xf>
    <xf numFmtId="0" fontId="181" fillId="39" borderId="0" xfId="0" applyFont="1" applyFill="1">
      <alignment vertical="center"/>
    </xf>
    <xf numFmtId="0" fontId="182" fillId="39" borderId="0" xfId="1" applyFont="1" applyFill="1" applyAlignment="1" applyProtection="1">
      <alignment vertical="center"/>
    </xf>
    <xf numFmtId="0" fontId="171" fillId="20" borderId="230" xfId="0" applyFont="1" applyFill="1" applyBorder="1" applyAlignment="1">
      <alignment horizontal="left" vertical="center"/>
    </xf>
    <xf numFmtId="14" fontId="76" fillId="20" borderId="231" xfId="0" applyNumberFormat="1" applyFont="1" applyFill="1" applyBorder="1" applyAlignment="1">
      <alignment horizontal="left" vertical="center"/>
    </xf>
    <xf numFmtId="0" fontId="6" fillId="0" borderId="0" xfId="4"/>
    <xf numFmtId="0" fontId="218" fillId="0" borderId="215" xfId="1" applyFont="1" applyFill="1" applyBorder="1" applyAlignment="1" applyProtection="1">
      <alignment vertical="top" wrapText="1"/>
    </xf>
    <xf numFmtId="177" fontId="1" fillId="20" borderId="232" xfId="2" applyNumberFormat="1" applyFont="1" applyFill="1" applyBorder="1" applyAlignment="1">
      <alignment horizontal="center" vertical="center" wrapText="1"/>
    </xf>
    <xf numFmtId="0" fontId="23" fillId="20" borderId="233" xfId="2" applyFont="1" applyFill="1" applyBorder="1" applyAlignment="1">
      <alignment horizontal="left" vertical="center"/>
    </xf>
    <xf numFmtId="0" fontId="23" fillId="20" borderId="8" xfId="2" applyFont="1" applyFill="1" applyBorder="1" applyAlignment="1">
      <alignment horizontal="left" vertical="center"/>
    </xf>
    <xf numFmtId="177" fontId="163" fillId="20" borderId="8" xfId="2" applyNumberFormat="1" applyFont="1" applyFill="1" applyBorder="1" applyAlignment="1">
      <alignment horizontal="center" vertical="center" shrinkToFit="1"/>
    </xf>
    <xf numFmtId="177" fontId="164" fillId="20"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0" borderId="17" xfId="2" applyFont="1" applyFill="1" applyBorder="1" applyAlignment="1">
      <alignment horizontal="left" vertical="center"/>
    </xf>
    <xf numFmtId="177" fontId="12" fillId="20" borderId="53" xfId="2" applyNumberFormat="1" applyFont="1" applyFill="1" applyBorder="1" applyAlignment="1">
      <alignment horizontal="center" vertical="center" shrinkToFit="1"/>
    </xf>
    <xf numFmtId="177" fontId="23" fillId="22" borderId="53" xfId="2" applyNumberFormat="1" applyFont="1" applyFill="1" applyBorder="1" applyAlignment="1">
      <alignment horizontal="center" vertical="center" shrinkToFit="1"/>
    </xf>
    <xf numFmtId="0" fontId="219" fillId="20" borderId="235" xfId="2" applyFont="1" applyFill="1" applyBorder="1" applyAlignment="1">
      <alignment horizontal="center" vertical="center"/>
    </xf>
    <xf numFmtId="177" fontId="219" fillId="20" borderId="235" xfId="2" applyNumberFormat="1" applyFont="1" applyFill="1" applyBorder="1" applyAlignment="1">
      <alignment horizontal="center" vertical="center" shrinkToFit="1"/>
    </xf>
    <xf numFmtId="0" fontId="220" fillId="0" borderId="235" xfId="0" applyFont="1" applyBorder="1" applyAlignment="1">
      <alignment horizontal="center" vertical="center" wrapText="1"/>
    </xf>
    <xf numFmtId="177" fontId="13" fillId="20" borderId="235" xfId="2" applyNumberFormat="1" applyFont="1" applyFill="1" applyBorder="1" applyAlignment="1">
      <alignment horizontal="center" vertical="center" wrapText="1"/>
    </xf>
    <xf numFmtId="0" fontId="219" fillId="20" borderId="10" xfId="2" applyFont="1" applyFill="1" applyBorder="1" applyAlignment="1">
      <alignment horizontal="center" vertical="center"/>
    </xf>
    <xf numFmtId="177" fontId="219" fillId="20" borderId="10" xfId="2" applyNumberFormat="1" applyFont="1" applyFill="1" applyBorder="1" applyAlignment="1">
      <alignment horizontal="center" vertical="center" shrinkToFit="1"/>
    </xf>
    <xf numFmtId="177" fontId="10" fillId="20" borderId="10" xfId="2" applyNumberFormat="1" applyFont="1" applyFill="1" applyBorder="1" applyAlignment="1">
      <alignment horizontal="center" vertical="center" wrapText="1"/>
    </xf>
    <xf numFmtId="177" fontId="23" fillId="20" borderId="234" xfId="2" applyNumberFormat="1" applyFont="1" applyFill="1" applyBorder="1" applyAlignment="1">
      <alignment horizontal="center" vertical="center" shrinkToFit="1"/>
    </xf>
    <xf numFmtId="177" fontId="1" fillId="20" borderId="234" xfId="2" applyNumberFormat="1" applyFont="1" applyFill="1" applyBorder="1" applyAlignment="1">
      <alignment horizontal="center" vertical="center" wrapText="1"/>
    </xf>
    <xf numFmtId="0" fontId="23" fillId="20" borderId="234" xfId="2" applyFont="1" applyFill="1" applyBorder="1" applyAlignment="1">
      <alignment horizontal="center" vertical="center" wrapText="1"/>
    </xf>
    <xf numFmtId="0" fontId="6" fillId="0" borderId="234" xfId="2" applyBorder="1">
      <alignment vertical="center"/>
    </xf>
    <xf numFmtId="0" fontId="6" fillId="0" borderId="234" xfId="2" applyBorder="1" applyAlignment="1">
      <alignment horizontal="center" vertical="center"/>
    </xf>
    <xf numFmtId="0" fontId="24" fillId="24" borderId="7" xfId="2" applyFont="1" applyFill="1" applyBorder="1" applyAlignment="1">
      <alignment horizontal="center" vertical="top" wrapText="1"/>
    </xf>
    <xf numFmtId="177" fontId="1" fillId="24" borderId="38" xfId="2" applyNumberFormat="1" applyFont="1" applyFill="1" applyBorder="1" applyAlignment="1">
      <alignment horizontal="center" vertical="center" wrapText="1"/>
    </xf>
    <xf numFmtId="0" fontId="24" fillId="24" borderId="7" xfId="2" applyFont="1" applyFill="1" applyBorder="1" applyAlignment="1">
      <alignment horizontal="center" vertical="center" wrapText="1"/>
    </xf>
    <xf numFmtId="0" fontId="8" fillId="0" borderId="27" xfId="1" applyBorder="1" applyAlignment="1" applyProtection="1">
      <alignment vertical="center"/>
    </xf>
    <xf numFmtId="0" fontId="6" fillId="0" borderId="0" xfId="20">
      <alignment vertical="center"/>
    </xf>
    <xf numFmtId="0" fontId="214" fillId="0" borderId="0" xfId="20" applyFont="1">
      <alignment vertical="center"/>
    </xf>
    <xf numFmtId="0" fontId="108" fillId="0" borderId="202" xfId="2" applyFont="1" applyBorder="1" applyAlignment="1">
      <alignment horizontal="left" vertical="top" wrapText="1"/>
    </xf>
    <xf numFmtId="14" fontId="191" fillId="20" borderId="148" xfId="0" applyNumberFormat="1" applyFont="1" applyFill="1" applyBorder="1" applyAlignment="1">
      <alignment horizontal="center" vertical="center"/>
    </xf>
    <xf numFmtId="56" fontId="114" fillId="20" borderId="147" xfId="17" applyNumberFormat="1" applyFont="1" applyFill="1" applyBorder="1" applyAlignment="1">
      <alignment horizontal="center" vertical="center" wrapText="1"/>
    </xf>
    <xf numFmtId="0" fontId="76" fillId="20" borderId="0" xfId="0" applyFont="1" applyFill="1" applyAlignment="1">
      <alignment horizontal="center" vertical="center"/>
    </xf>
    <xf numFmtId="0" fontId="119" fillId="20" borderId="0" xfId="0" applyFont="1" applyFill="1" applyAlignment="1">
      <alignment vertical="center" wrapText="1"/>
    </xf>
    <xf numFmtId="185" fontId="140" fillId="0" borderId="0" xfId="0" applyNumberFormat="1" applyFont="1">
      <alignment vertical="center"/>
    </xf>
    <xf numFmtId="0" fontId="222" fillId="25" borderId="227" xfId="0" applyFont="1" applyFill="1" applyBorder="1" applyAlignment="1">
      <alignment vertical="center" wrapText="1"/>
    </xf>
    <xf numFmtId="177" fontId="221" fillId="25" borderId="228" xfId="0" applyNumberFormat="1" applyFont="1" applyFill="1" applyBorder="1" applyAlignment="1">
      <alignment vertical="center" wrapText="1"/>
    </xf>
    <xf numFmtId="184" fontId="221" fillId="25" borderId="228" xfId="0" applyNumberFormat="1" applyFont="1" applyFill="1" applyBorder="1" applyAlignment="1">
      <alignment vertical="center" wrapText="1"/>
    </xf>
    <xf numFmtId="3" fontId="221" fillId="25" borderId="228" xfId="0" applyNumberFormat="1" applyFont="1" applyFill="1" applyBorder="1" applyAlignment="1">
      <alignment vertical="center" wrapText="1"/>
    </xf>
    <xf numFmtId="184" fontId="221" fillId="25" borderId="229" xfId="0" applyNumberFormat="1" applyFont="1" applyFill="1" applyBorder="1" applyAlignment="1">
      <alignment vertical="center" wrapText="1"/>
    </xf>
    <xf numFmtId="0" fontId="8" fillId="0" borderId="194" xfId="1" applyBorder="1" applyAlignment="1" applyProtection="1">
      <alignment vertical="center"/>
    </xf>
    <xf numFmtId="0" fontId="224" fillId="22" borderId="0" xfId="0" applyFont="1" applyFill="1" applyAlignment="1">
      <alignment horizontal="center" vertical="center" wrapText="1"/>
    </xf>
    <xf numFmtId="0" fontId="228" fillId="0" borderId="0" xfId="0" applyFont="1" applyAlignment="1">
      <alignment vertical="top" wrapText="1"/>
    </xf>
    <xf numFmtId="0" fontId="118" fillId="20" borderId="0" xfId="0" applyFont="1" applyFill="1" applyAlignment="1">
      <alignment horizontal="center" vertical="center"/>
    </xf>
    <xf numFmtId="0" fontId="103" fillId="45" borderId="131" xfId="0" applyFont="1" applyFill="1" applyBorder="1" applyAlignment="1">
      <alignment horizontal="center" vertical="center" wrapText="1"/>
    </xf>
    <xf numFmtId="184" fontId="125" fillId="46" borderId="228" xfId="0" applyNumberFormat="1" applyFont="1" applyFill="1" applyBorder="1" applyAlignment="1">
      <alignment horizontal="center" vertical="center" wrapText="1"/>
    </xf>
    <xf numFmtId="0" fontId="229" fillId="0" borderId="0" xfId="20" applyFont="1">
      <alignment vertical="center"/>
    </xf>
    <xf numFmtId="0" fontId="230" fillId="0" borderId="0" xfId="20" applyFont="1">
      <alignment vertical="center"/>
    </xf>
    <xf numFmtId="0" fontId="231" fillId="0" borderId="0" xfId="20" applyFont="1">
      <alignment vertical="center"/>
    </xf>
    <xf numFmtId="0" fontId="7" fillId="3" borderId="0" xfId="4" applyFont="1" applyFill="1" applyAlignment="1">
      <alignment vertical="top"/>
    </xf>
    <xf numFmtId="0" fontId="197" fillId="3" borderId="0" xfId="20" applyFont="1" applyFill="1" applyAlignment="1">
      <alignment vertical="top"/>
    </xf>
    <xf numFmtId="0" fontId="7" fillId="3" borderId="0" xfId="20" applyFont="1" applyFill="1" applyAlignment="1">
      <alignment vertical="top"/>
    </xf>
    <xf numFmtId="0" fontId="216" fillId="3" borderId="0" xfId="20" applyFont="1" applyFill="1" applyAlignment="1">
      <alignment vertical="top"/>
    </xf>
    <xf numFmtId="0" fontId="34" fillId="3" borderId="0" xfId="20" applyFont="1" applyFill="1" applyAlignment="1">
      <alignment vertical="top"/>
    </xf>
    <xf numFmtId="0" fontId="227" fillId="3" borderId="0" xfId="20" applyFont="1" applyFill="1" applyAlignment="1">
      <alignment vertical="top"/>
    </xf>
    <xf numFmtId="0" fontId="17" fillId="48" borderId="0" xfId="4" applyFont="1" applyFill="1" applyAlignment="1">
      <alignment vertical="center"/>
    </xf>
    <xf numFmtId="0" fontId="6" fillId="0" borderId="0" xfId="4" applyAlignment="1">
      <alignment vertical="center"/>
    </xf>
    <xf numFmtId="0" fontId="17" fillId="48" borderId="0" xfId="4" applyFont="1" applyFill="1"/>
    <xf numFmtId="0" fontId="17" fillId="5" borderId="0" xfId="4" applyFont="1" applyFill="1"/>
    <xf numFmtId="0" fontId="76" fillId="37" borderId="193" xfId="0" applyFont="1" applyFill="1" applyBorder="1" applyAlignment="1">
      <alignment horizontal="left" vertical="center"/>
    </xf>
    <xf numFmtId="0" fontId="76" fillId="22" borderId="193" xfId="0" applyFont="1" applyFill="1" applyBorder="1" applyAlignment="1">
      <alignment horizontal="left" vertical="center"/>
    </xf>
    <xf numFmtId="0" fontId="76" fillId="36" borderId="193" xfId="0" applyFont="1" applyFill="1" applyBorder="1" applyAlignment="1">
      <alignment horizontal="left" vertical="center"/>
    </xf>
    <xf numFmtId="0" fontId="76" fillId="49" borderId="193" xfId="0" applyFont="1" applyFill="1" applyBorder="1" applyAlignment="1">
      <alignment horizontal="left" vertical="center"/>
    </xf>
    <xf numFmtId="0" fontId="76" fillId="50" borderId="193" xfId="0" applyFont="1" applyFill="1" applyBorder="1" applyAlignment="1">
      <alignment horizontal="left" vertical="center"/>
    </xf>
    <xf numFmtId="0" fontId="76" fillId="51" borderId="193" xfId="0" applyFont="1" applyFill="1" applyBorder="1" applyAlignment="1">
      <alignment horizontal="left" vertical="center"/>
    </xf>
    <xf numFmtId="185" fontId="181" fillId="0" borderId="0" xfId="0" applyNumberFormat="1" applyFont="1">
      <alignment vertical="center"/>
    </xf>
    <xf numFmtId="0" fontId="142" fillId="22" borderId="147" xfId="17" applyFont="1" applyFill="1" applyBorder="1" applyAlignment="1">
      <alignment horizontal="center" vertical="center" wrapText="1"/>
    </xf>
    <xf numFmtId="14" fontId="114" fillId="22" borderId="148" xfId="17" applyNumberFormat="1" applyFont="1" applyFill="1" applyBorder="1" applyAlignment="1">
      <alignment horizontal="center" vertical="center"/>
    </xf>
    <xf numFmtId="14" fontId="142" fillId="22" borderId="148" xfId="17" applyNumberFormat="1" applyFont="1" applyFill="1" applyBorder="1" applyAlignment="1">
      <alignment horizontal="center" vertical="center" wrapText="1"/>
    </xf>
    <xf numFmtId="0" fontId="114" fillId="22" borderId="147" xfId="17" applyFont="1" applyFill="1" applyBorder="1" applyAlignment="1">
      <alignment horizontal="center" vertical="center" wrapText="1"/>
    </xf>
    <xf numFmtId="0" fontId="142" fillId="22" borderId="0" xfId="1" applyFont="1" applyFill="1" applyAlignment="1" applyProtection="1">
      <alignment horizontal="center" vertical="center" wrapText="1"/>
    </xf>
    <xf numFmtId="0" fontId="8" fillId="0" borderId="239" xfId="1" applyBorder="1" applyAlignment="1" applyProtection="1">
      <alignment horizontal="left" vertical="center"/>
    </xf>
    <xf numFmtId="0" fontId="238" fillId="0" borderId="209" xfId="1" applyFont="1" applyFill="1" applyBorder="1" applyAlignment="1" applyProtection="1">
      <alignment vertical="top" wrapText="1"/>
    </xf>
    <xf numFmtId="0" fontId="174" fillId="3" borderId="9" xfId="2" applyFont="1" applyFill="1" applyBorder="1" applyAlignment="1">
      <alignment horizontal="center" vertical="center" wrapText="1"/>
    </xf>
    <xf numFmtId="0" fontId="167" fillId="34" borderId="237" xfId="1" applyFont="1" applyFill="1" applyBorder="1" applyAlignment="1" applyProtection="1">
      <alignment horizontal="center" vertical="center"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54" fillId="5" borderId="0" xfId="0" applyFont="1" applyFill="1" applyAlignment="1">
      <alignment horizontal="left" vertical="center" wrapText="1"/>
    </xf>
    <xf numFmtId="0" fontId="154" fillId="5" borderId="70" xfId="0" applyFont="1" applyFill="1" applyBorder="1" applyAlignment="1">
      <alignment horizontal="left" vertical="center" wrapText="1"/>
    </xf>
    <xf numFmtId="0" fontId="154" fillId="5" borderId="0" xfId="0" applyFont="1" applyFill="1" applyAlignment="1">
      <alignment horizontal="left" vertical="center"/>
    </xf>
    <xf numFmtId="0" fontId="154" fillId="5" borderId="0" xfId="0" applyFont="1" applyFill="1" applyAlignment="1">
      <alignment horizontal="left" vertical="top" wrapText="1"/>
    </xf>
    <xf numFmtId="0" fontId="8" fillId="0" borderId="0" xfId="1" applyAlignment="1" applyProtection="1">
      <alignment horizontal="center" vertical="center" wrapText="1"/>
    </xf>
    <xf numFmtId="0" fontId="157" fillId="39" borderId="0" xfId="0" applyFont="1" applyFill="1" applyAlignment="1">
      <alignment horizontal="left" vertical="top" wrapText="1"/>
    </xf>
    <xf numFmtId="0" fontId="208" fillId="39" borderId="0" xfId="0" applyFont="1" applyFill="1" applyAlignment="1">
      <alignment horizontal="center" vertical="center" wrapText="1"/>
    </xf>
    <xf numFmtId="0" fontId="217" fillId="39" borderId="0" xfId="0" applyFont="1" applyFill="1" applyAlignment="1">
      <alignment horizontal="center" vertical="center" wrapText="1"/>
    </xf>
    <xf numFmtId="0" fontId="0" fillId="39" borderId="0" xfId="0" applyFill="1" applyAlignment="1">
      <alignment horizontal="center" vertical="center"/>
    </xf>
    <xf numFmtId="0" fontId="10" fillId="6" borderId="144" xfId="17" applyFont="1" applyFill="1" applyBorder="1" applyAlignment="1">
      <alignment horizontal="left" vertical="center" wrapText="1"/>
    </xf>
    <xf numFmtId="0" fontId="10" fillId="6" borderId="141" xfId="17" applyFont="1" applyFill="1" applyBorder="1" applyAlignment="1">
      <alignment horizontal="left" vertical="center" wrapText="1"/>
    </xf>
    <xf numFmtId="0" fontId="10" fillId="6" borderId="145" xfId="17" applyFont="1" applyFill="1" applyBorder="1" applyAlignment="1">
      <alignment horizontal="left" vertical="center" wrapText="1"/>
    </xf>
    <xf numFmtId="0" fontId="37" fillId="20" borderId="179" xfId="17" applyFont="1" applyFill="1" applyBorder="1" applyAlignment="1">
      <alignment horizontal="left" vertical="top" wrapText="1"/>
    </xf>
    <xf numFmtId="0" fontId="37" fillId="20" borderId="180" xfId="17" applyFont="1" applyFill="1" applyBorder="1" applyAlignment="1">
      <alignment horizontal="left" vertical="top" wrapText="1"/>
    </xf>
    <xf numFmtId="0" fontId="37" fillId="20" borderId="181"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38" fillId="0" borderId="79"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80" xfId="17" applyNumberFormat="1" applyFont="1" applyBorder="1" applyAlignment="1">
      <alignment horizontal="center" vertical="center" shrinkToFit="1"/>
    </xf>
    <xf numFmtId="179" fontId="11" fillId="0" borderId="81" xfId="17" applyNumberFormat="1" applyFont="1" applyBorder="1" applyAlignment="1">
      <alignment horizontal="center" vertical="center" shrinkToFit="1"/>
    </xf>
    <xf numFmtId="0" fontId="48" fillId="0" borderId="82" xfId="17" applyFont="1" applyBorder="1" applyAlignment="1">
      <alignment horizontal="center" vertical="center"/>
    </xf>
    <xf numFmtId="0" fontId="48" fillId="0" borderId="83" xfId="17" applyFont="1" applyBorder="1" applyAlignment="1">
      <alignment horizontal="center" vertical="center"/>
    </xf>
    <xf numFmtId="0" fontId="37" fillId="22" borderId="179" xfId="17" applyFont="1" applyFill="1" applyBorder="1" applyAlignment="1">
      <alignment horizontal="left" vertical="top" wrapText="1"/>
    </xf>
    <xf numFmtId="0" fontId="37" fillId="22" borderId="180" xfId="17" applyFont="1" applyFill="1" applyBorder="1" applyAlignment="1">
      <alignment horizontal="left" vertical="top" wrapText="1"/>
    </xf>
    <xf numFmtId="0" fontId="37" fillId="22" borderId="181" xfId="17" applyFont="1" applyFill="1" applyBorder="1" applyAlignment="1">
      <alignment horizontal="left" vertical="top" wrapText="1"/>
    </xf>
    <xf numFmtId="0" fontId="37" fillId="11" borderId="84" xfId="18" applyFont="1" applyFill="1" applyBorder="1" applyAlignment="1">
      <alignment horizontal="center" vertical="center"/>
    </xf>
    <xf numFmtId="0" fontId="37" fillId="11" borderId="85" xfId="18" applyFont="1" applyFill="1" applyBorder="1" applyAlignment="1">
      <alignment horizontal="center" vertical="center"/>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12" fillId="0" borderId="134" xfId="17" applyFont="1" applyBorder="1" applyAlignment="1">
      <alignment horizontal="center" vertical="center" wrapText="1"/>
    </xf>
    <xf numFmtId="0" fontId="55" fillId="0" borderId="136" xfId="17" applyFont="1" applyBorder="1" applyAlignment="1">
      <alignment horizontal="center" vertical="center"/>
    </xf>
    <xf numFmtId="0" fontId="55" fillId="0" borderId="137" xfId="17" applyFont="1" applyBorder="1" applyAlignment="1">
      <alignment horizontal="center" vertical="center"/>
    </xf>
    <xf numFmtId="0" fontId="55" fillId="0" borderId="138" xfId="17" applyFont="1" applyBorder="1" applyAlignment="1">
      <alignment horizontal="center" vertical="center"/>
    </xf>
    <xf numFmtId="0" fontId="160" fillId="20" borderId="179" xfId="17" applyFont="1" applyFill="1" applyBorder="1" applyAlignment="1">
      <alignment horizontal="left" vertical="top" wrapText="1"/>
    </xf>
    <xf numFmtId="0" fontId="160" fillId="20" borderId="180" xfId="17" applyFont="1" applyFill="1" applyBorder="1" applyAlignment="1">
      <alignment horizontal="left" vertical="top" wrapText="1"/>
    </xf>
    <xf numFmtId="0" fontId="160" fillId="20" borderId="181" xfId="17" applyFont="1" applyFill="1" applyBorder="1" applyAlignment="1">
      <alignment horizontal="left" vertical="top" wrapText="1"/>
    </xf>
    <xf numFmtId="0" fontId="13" fillId="20" borderId="179" xfId="17" applyFont="1" applyFill="1" applyBorder="1" applyAlignment="1">
      <alignment horizontal="left" vertical="top" wrapText="1"/>
    </xf>
    <xf numFmtId="0" fontId="13" fillId="20" borderId="180" xfId="17" applyFont="1" applyFill="1" applyBorder="1" applyAlignment="1">
      <alignment horizontal="left" vertical="top" wrapText="1"/>
    </xf>
    <xf numFmtId="0" fontId="13" fillId="20" borderId="181" xfId="17" applyFont="1" applyFill="1" applyBorder="1" applyAlignment="1">
      <alignment horizontal="left" vertical="top" wrapText="1"/>
    </xf>
    <xf numFmtId="0" fontId="37" fillId="20" borderId="236" xfId="17" applyFont="1" applyFill="1" applyBorder="1" applyAlignment="1">
      <alignment horizontal="left" vertical="top" wrapText="1"/>
    </xf>
    <xf numFmtId="0" fontId="37" fillId="20" borderId="147" xfId="17" applyFont="1" applyFill="1" applyBorder="1" applyAlignment="1">
      <alignment horizontal="left" vertical="top" wrapText="1"/>
    </xf>
    <xf numFmtId="0" fontId="13" fillId="20" borderId="179" xfId="2" applyFont="1" applyFill="1" applyBorder="1" applyAlignment="1">
      <alignment horizontal="left" vertical="top" wrapText="1"/>
    </xf>
    <xf numFmtId="0" fontId="13" fillId="20" borderId="180" xfId="2" applyFont="1" applyFill="1" applyBorder="1" applyAlignment="1">
      <alignment horizontal="left" vertical="top" wrapText="1"/>
    </xf>
    <xf numFmtId="0" fontId="13" fillId="20" borderId="181"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9" borderId="118" xfId="16" applyFont="1" applyFill="1" applyBorder="1" applyAlignment="1">
      <alignment horizontal="center" vertical="center"/>
    </xf>
    <xf numFmtId="0" fontId="67" fillId="19" borderId="123" xfId="16" applyFont="1" applyFill="1" applyBorder="1" applyAlignment="1">
      <alignment horizontal="center" vertical="center"/>
    </xf>
    <xf numFmtId="0" fontId="67" fillId="19" borderId="125" xfId="16" applyFont="1" applyFill="1" applyBorder="1" applyAlignment="1">
      <alignment horizontal="center" vertical="center"/>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121" xfId="16" applyFont="1" applyFill="1" applyBorder="1" applyAlignment="1">
      <alignment vertical="center" wrapText="1"/>
    </xf>
    <xf numFmtId="0" fontId="68" fillId="2" borderId="100" xfId="16" applyFont="1" applyFill="1" applyBorder="1" applyAlignment="1">
      <alignment vertical="center" wrapText="1"/>
    </xf>
    <xf numFmtId="0" fontId="68" fillId="2" borderId="0" xfId="16" applyFont="1" applyFill="1" applyAlignment="1">
      <alignment vertical="center" wrapText="1"/>
    </xf>
    <xf numFmtId="0" fontId="68" fillId="2" borderId="101"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19"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68" fillId="2" borderId="122" xfId="16" applyFont="1" applyFill="1" applyBorder="1" applyAlignment="1">
      <alignment horizontal="left" vertical="center" wrapText="1"/>
    </xf>
    <xf numFmtId="0" fontId="68" fillId="2" borderId="100"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4"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9"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5" xfId="17" applyNumberFormat="1" applyFont="1" applyFill="1" applyBorder="1" applyAlignment="1">
      <alignment horizontal="center" vertical="center" wrapText="1"/>
    </xf>
    <xf numFmtId="0" fontId="37" fillId="0" borderId="179" xfId="17" applyFont="1" applyBorder="1" applyAlignment="1">
      <alignment horizontal="left" vertical="top" wrapText="1"/>
    </xf>
    <xf numFmtId="0" fontId="37" fillId="0" borderId="180" xfId="17" applyFont="1" applyBorder="1" applyAlignment="1">
      <alignment horizontal="left" vertical="top" wrapText="1"/>
    </xf>
    <xf numFmtId="0" fontId="37" fillId="0" borderId="181" xfId="17" applyFont="1" applyBorder="1" applyAlignment="1">
      <alignment horizontal="left" vertical="top" wrapText="1"/>
    </xf>
    <xf numFmtId="0" fontId="120" fillId="20" borderId="179" xfId="2" applyFont="1" applyFill="1" applyBorder="1" applyAlignment="1">
      <alignment horizontal="left" vertical="top" wrapText="1"/>
    </xf>
    <xf numFmtId="0" fontId="120" fillId="20" borderId="180" xfId="2" applyFont="1" applyFill="1" applyBorder="1" applyAlignment="1">
      <alignment horizontal="left" vertical="top" wrapText="1"/>
    </xf>
    <xf numFmtId="0" fontId="120" fillId="20" borderId="181" xfId="2" applyFont="1" applyFill="1" applyBorder="1" applyAlignment="1">
      <alignment horizontal="left" vertical="top" wrapText="1"/>
    </xf>
    <xf numFmtId="0" fontId="235" fillId="48" borderId="0" xfId="4" applyFont="1" applyFill="1" applyAlignment="1">
      <alignment vertical="center" wrapText="1"/>
    </xf>
    <xf numFmtId="0" fontId="17" fillId="48" borderId="0" xfId="20" applyFont="1" applyFill="1" applyAlignment="1">
      <alignment vertical="center" wrapText="1"/>
    </xf>
    <xf numFmtId="0" fontId="17" fillId="48" borderId="238" xfId="20" applyFont="1" applyFill="1" applyBorder="1" applyAlignment="1">
      <alignment vertical="center" wrapText="1"/>
    </xf>
    <xf numFmtId="0" fontId="213" fillId="44" borderId="0" xfId="20" applyFont="1" applyFill="1" applyAlignment="1">
      <alignment horizontal="center" vertical="center"/>
    </xf>
    <xf numFmtId="0" fontId="6" fillId="0" borderId="0" xfId="20" applyAlignment="1">
      <alignment horizontal="center" vertical="center"/>
    </xf>
    <xf numFmtId="0" fontId="108" fillId="0" borderId="0" xfId="20" applyFont="1" applyAlignment="1">
      <alignment horizontal="center" vertical="center"/>
    </xf>
    <xf numFmtId="0" fontId="21" fillId="0" borderId="0" xfId="20" applyFont="1" applyAlignment="1">
      <alignment horizontal="center" vertical="center"/>
    </xf>
    <xf numFmtId="0" fontId="108" fillId="47" borderId="0" xfId="20" applyFont="1" applyFill="1" applyAlignment="1">
      <alignment horizontal="center" vertical="center" wrapText="1" shrinkToFit="1"/>
    </xf>
    <xf numFmtId="0" fontId="21" fillId="47" borderId="0" xfId="20" applyFont="1" applyFill="1" applyAlignment="1">
      <alignment horizontal="center" vertical="center" wrapText="1" shrinkToFit="1"/>
    </xf>
    <xf numFmtId="0" fontId="215" fillId="0" borderId="0" xfId="20" applyFont="1" applyAlignment="1">
      <alignment horizontal="center" vertical="center"/>
    </xf>
    <xf numFmtId="0" fontId="225" fillId="3" borderId="0" xfId="20" applyFont="1" applyFill="1" applyAlignment="1">
      <alignment vertical="top" wrapText="1"/>
    </xf>
    <xf numFmtId="0" fontId="226" fillId="3" borderId="0" xfId="20" applyFont="1" applyFill="1" applyAlignment="1">
      <alignment vertical="top" wrapText="1"/>
    </xf>
    <xf numFmtId="0" fontId="6" fillId="3" borderId="0" xfId="20" applyFill="1" applyAlignment="1">
      <alignment vertical="top" wrapText="1"/>
    </xf>
    <xf numFmtId="0" fontId="233" fillId="48" borderId="0" xfId="20" applyFont="1" applyFill="1" applyAlignment="1">
      <alignment vertical="center" wrapText="1"/>
    </xf>
    <xf numFmtId="0" fontId="236" fillId="48" borderId="0" xfId="20" applyFont="1" applyFill="1" applyAlignment="1">
      <alignment vertical="center" wrapText="1"/>
    </xf>
    <xf numFmtId="0" fontId="104" fillId="20" borderId="0" xfId="0" applyFont="1" applyFill="1" applyAlignment="1">
      <alignment horizontal="left" vertical="center"/>
    </xf>
    <xf numFmtId="0" fontId="79" fillId="0" borderId="108" xfId="0" applyFont="1" applyBorder="1" applyAlignment="1">
      <alignment horizontal="left" vertical="center"/>
    </xf>
    <xf numFmtId="0" fontId="79" fillId="20" borderId="108" xfId="0" applyFont="1" applyFill="1" applyBorder="1" applyAlignment="1">
      <alignment horizontal="left" vertical="center"/>
    </xf>
    <xf numFmtId="0" fontId="143" fillId="20" borderId="0" xfId="0" applyFont="1" applyFill="1" applyAlignment="1">
      <alignment horizontal="left" vertical="top" wrapText="1"/>
    </xf>
    <xf numFmtId="0" fontId="105" fillId="31" borderId="0" xfId="0" applyFont="1" applyFill="1" applyAlignment="1">
      <alignment horizontal="left" vertical="center" wrapText="1"/>
    </xf>
    <xf numFmtId="0" fontId="79" fillId="23" borderId="109" xfId="0" applyFont="1" applyFill="1" applyBorder="1" applyAlignment="1">
      <alignment horizontal="left" vertical="center"/>
    </xf>
    <xf numFmtId="0" fontId="79" fillId="23" borderId="110" xfId="0" applyFont="1" applyFill="1" applyBorder="1" applyAlignment="1">
      <alignment horizontal="left" vertical="center"/>
    </xf>
    <xf numFmtId="0" fontId="79" fillId="23" borderId="111" xfId="0" applyFont="1" applyFill="1" applyBorder="1" applyAlignment="1">
      <alignment horizontal="left"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107" fillId="24" borderId="111" xfId="0" applyFont="1" applyFill="1" applyBorder="1" applyAlignment="1">
      <alignment horizontal="left" vertical="center"/>
    </xf>
    <xf numFmtId="0" fontId="79" fillId="23" borderId="112" xfId="0" applyFont="1" applyFill="1" applyBorder="1" applyAlignment="1">
      <alignment horizontal="left" vertical="center"/>
    </xf>
    <xf numFmtId="0" fontId="79" fillId="23" borderId="113" xfId="0" applyFont="1" applyFill="1" applyBorder="1" applyAlignment="1">
      <alignment horizontal="left" vertical="center"/>
    </xf>
    <xf numFmtId="0" fontId="79" fillId="23" borderId="114" xfId="0" applyFont="1" applyFill="1" applyBorder="1" applyAlignment="1">
      <alignment horizontal="left" vertical="center"/>
    </xf>
    <xf numFmtId="0" fontId="79" fillId="23" borderId="117" xfId="0" applyFont="1" applyFill="1" applyBorder="1" applyAlignment="1">
      <alignment horizontal="left" vertical="center"/>
    </xf>
    <xf numFmtId="0" fontId="79" fillId="23" borderId="115" xfId="0" applyFont="1" applyFill="1" applyBorder="1" applyAlignment="1">
      <alignment horizontal="left" vertical="center"/>
    </xf>
    <xf numFmtId="0" fontId="79" fillId="23" borderId="116" xfId="0" applyFont="1" applyFill="1" applyBorder="1" applyAlignment="1">
      <alignment horizontal="left" vertical="center"/>
    </xf>
    <xf numFmtId="0" fontId="81" fillId="0" borderId="106" xfId="0" applyFont="1" applyBorder="1" applyAlignment="1">
      <alignment horizontal="justify" vertical="center" wrapText="1"/>
    </xf>
    <xf numFmtId="0" fontId="81" fillId="0" borderId="107" xfId="0" applyFont="1" applyBorder="1" applyAlignment="1">
      <alignment horizontal="justify" vertical="center" wrapText="1"/>
    </xf>
    <xf numFmtId="0" fontId="79" fillId="0" borderId="106" xfId="0" applyFont="1" applyBorder="1" applyAlignment="1">
      <alignment horizontal="justify" vertical="center" wrapText="1"/>
    </xf>
    <xf numFmtId="0" fontId="79" fillId="0" borderId="107" xfId="0" applyFont="1" applyBorder="1" applyAlignment="1">
      <alignment horizontal="justify" vertical="center" wrapText="1"/>
    </xf>
    <xf numFmtId="0" fontId="137" fillId="26" borderId="0" xfId="0" applyFont="1" applyFill="1" applyAlignment="1">
      <alignment horizontal="left" vertical="center" wrapText="1"/>
    </xf>
    <xf numFmtId="0" fontId="134" fillId="24" borderId="0" xfId="0" applyFont="1" applyFill="1" applyAlignment="1">
      <alignment horizontal="left" vertical="center"/>
    </xf>
    <xf numFmtId="0" fontId="135" fillId="24" borderId="0" xfId="1" applyFont="1" applyFill="1" applyBorder="1" applyAlignment="1" applyProtection="1">
      <alignment horizontal="left" vertical="top" wrapText="1"/>
    </xf>
    <xf numFmtId="0" fontId="168" fillId="25" borderId="0" xfId="0" applyFont="1" applyFill="1" applyAlignment="1">
      <alignment horizontal="right" vertical="top" wrapText="1"/>
    </xf>
    <xf numFmtId="0" fontId="115" fillId="30" borderId="0" xfId="0" applyFont="1" applyFill="1" applyAlignment="1">
      <alignment horizontal="center" vertical="top" wrapText="1"/>
    </xf>
    <xf numFmtId="0" fontId="105" fillId="30" borderId="0" xfId="0" applyFont="1" applyFill="1" applyAlignment="1">
      <alignment horizontal="center" vertical="top" wrapText="1"/>
    </xf>
    <xf numFmtId="0" fontId="131" fillId="34" borderId="0" xfId="0" applyFont="1" applyFill="1" applyAlignment="1">
      <alignment horizontal="left" vertical="top" wrapText="1"/>
    </xf>
    <xf numFmtId="0" fontId="130" fillId="34" borderId="0" xfId="0" applyFont="1" applyFill="1" applyAlignment="1">
      <alignment horizontal="left" vertical="top" wrapText="1"/>
    </xf>
    <xf numFmtId="0" fontId="18" fillId="34" borderId="0" xfId="0" applyFont="1" applyFill="1" applyAlignment="1">
      <alignment horizontal="center" vertical="center"/>
    </xf>
    <xf numFmtId="0" fontId="115" fillId="34" borderId="0" xfId="0" applyFont="1" applyFill="1" applyAlignment="1">
      <alignment horizontal="center" vertical="center"/>
    </xf>
    <xf numFmtId="0" fontId="172" fillId="25" borderId="0" xfId="0" applyFont="1" applyFill="1" applyAlignment="1">
      <alignment horizontal="left" vertical="top" wrapText="1"/>
    </xf>
    <xf numFmtId="0" fontId="172" fillId="25" borderId="0" xfId="0" applyFont="1" applyFill="1" applyAlignment="1">
      <alignment horizontal="center" vertical="top"/>
    </xf>
    <xf numFmtId="0" fontId="206" fillId="25" borderId="0" xfId="0" applyFont="1" applyFill="1" applyAlignment="1">
      <alignment horizontal="center" vertical="center" wrapText="1"/>
    </xf>
    <xf numFmtId="0" fontId="73" fillId="25" borderId="220" xfId="0" applyFont="1" applyFill="1" applyBorder="1" applyAlignment="1">
      <alignment horizontal="center" vertical="center" wrapText="1"/>
    </xf>
    <xf numFmtId="0" fontId="168" fillId="25" borderId="0" xfId="0" applyFont="1" applyFill="1" applyAlignment="1">
      <alignment horizontal="left" vertical="top" wrapText="1"/>
    </xf>
    <xf numFmtId="14" fontId="108" fillId="22" borderId="170" xfId="1" applyNumberFormat="1" applyFont="1" applyFill="1" applyBorder="1" applyAlignment="1" applyProtection="1">
      <alignment horizontal="center" vertical="center" wrapText="1"/>
    </xf>
    <xf numFmtId="0" fontId="108" fillId="22" borderId="170" xfId="2" applyFont="1" applyFill="1" applyBorder="1" applyAlignment="1">
      <alignment horizontal="center" vertical="center"/>
    </xf>
    <xf numFmtId="0" fontId="108" fillId="22" borderId="174" xfId="2" applyFont="1" applyFill="1" applyBorder="1" applyAlignment="1">
      <alignment horizontal="center" vertical="center"/>
    </xf>
    <xf numFmtId="56" fontId="108" fillId="22" borderId="40" xfId="2" applyNumberFormat="1" applyFont="1" applyFill="1" applyBorder="1" applyAlignment="1">
      <alignment horizontal="center" vertical="center" wrapText="1"/>
    </xf>
    <xf numFmtId="56" fontId="108" fillId="22" borderId="1" xfId="2" applyNumberFormat="1" applyFont="1" applyFill="1" applyBorder="1" applyAlignment="1">
      <alignment horizontal="center" vertical="center" wrapText="1"/>
    </xf>
    <xf numFmtId="56" fontId="108" fillId="22" borderId="151" xfId="2" applyNumberFormat="1" applyFont="1" applyFill="1" applyBorder="1" applyAlignment="1">
      <alignment horizontal="center" vertical="center" wrapText="1"/>
    </xf>
    <xf numFmtId="14" fontId="108" fillId="22" borderId="196" xfId="2" applyNumberFormat="1" applyFont="1" applyFill="1" applyBorder="1" applyAlignment="1">
      <alignment horizontal="center" vertical="center"/>
    </xf>
    <xf numFmtId="14" fontId="108" fillId="22" borderId="197" xfId="2" applyNumberFormat="1" applyFont="1" applyFill="1" applyBorder="1" applyAlignment="1">
      <alignment horizontal="center" vertical="center"/>
    </xf>
    <xf numFmtId="14" fontId="108" fillId="22" borderId="198" xfId="2" applyNumberFormat="1" applyFont="1" applyFill="1" applyBorder="1" applyAlignment="1">
      <alignment horizontal="center" vertical="center"/>
    </xf>
    <xf numFmtId="0" fontId="112" fillId="22" borderId="40" xfId="2" applyFont="1" applyFill="1" applyBorder="1" applyAlignment="1">
      <alignment horizontal="center" vertical="center" wrapText="1"/>
    </xf>
    <xf numFmtId="0" fontId="112" fillId="22" borderId="1" xfId="2" applyFont="1" applyFill="1" applyBorder="1" applyAlignment="1">
      <alignment horizontal="center" vertical="center" wrapText="1"/>
    </xf>
    <xf numFmtId="0" fontId="112" fillId="22" borderId="2" xfId="2" applyFont="1" applyFill="1" applyBorder="1" applyAlignment="1">
      <alignment horizontal="center" vertical="center" wrapText="1"/>
    </xf>
    <xf numFmtId="56" fontId="108" fillId="22" borderId="40" xfId="1" applyNumberFormat="1" applyFont="1" applyFill="1" applyBorder="1" applyAlignment="1" applyProtection="1">
      <alignment horizontal="center" vertical="center" wrapText="1"/>
    </xf>
    <xf numFmtId="56" fontId="108" fillId="22" borderId="1" xfId="1" applyNumberFormat="1" applyFont="1" applyFill="1" applyBorder="1" applyAlignment="1" applyProtection="1">
      <alignment horizontal="center" vertical="center" wrapText="1"/>
    </xf>
    <xf numFmtId="56" fontId="108" fillId="22" borderId="2" xfId="1" applyNumberFormat="1" applyFont="1" applyFill="1" applyBorder="1" applyAlignment="1" applyProtection="1">
      <alignment horizontal="center" vertical="center" wrapText="1"/>
    </xf>
    <xf numFmtId="14" fontId="108" fillId="22" borderId="154" xfId="2" applyNumberFormat="1" applyFont="1" applyFill="1" applyBorder="1" applyAlignment="1">
      <alignment horizontal="center" vertical="center" wrapText="1" shrinkToFit="1"/>
    </xf>
    <xf numFmtId="14" fontId="108" fillId="22" borderId="152" xfId="2" applyNumberFormat="1" applyFont="1" applyFill="1" applyBorder="1" applyAlignment="1">
      <alignment horizontal="center" vertical="center" wrapText="1" shrinkToFit="1"/>
    </xf>
    <xf numFmtId="14" fontId="108" fillId="22" borderId="153" xfId="2" applyNumberFormat="1" applyFont="1" applyFill="1" applyBorder="1" applyAlignment="1">
      <alignment horizontal="center" vertical="center" wrapText="1" shrinkToFit="1"/>
    </xf>
    <xf numFmtId="14" fontId="108" fillId="22" borderId="206" xfId="2" applyNumberFormat="1" applyFont="1" applyFill="1" applyBorder="1" applyAlignment="1">
      <alignment horizontal="center" vertical="center" shrinkToFit="1"/>
    </xf>
    <xf numFmtId="14" fontId="108" fillId="22" borderId="1" xfId="2" applyNumberFormat="1" applyFont="1" applyFill="1" applyBorder="1" applyAlignment="1">
      <alignment horizontal="center" vertical="center" shrinkToFit="1"/>
    </xf>
    <xf numFmtId="14" fontId="108" fillId="22" borderId="151" xfId="2" applyNumberFormat="1" applyFont="1" applyFill="1" applyBorder="1" applyAlignment="1">
      <alignment horizontal="center" vertical="center" shrinkToFit="1"/>
    </xf>
    <xf numFmtId="14" fontId="108" fillId="22" borderId="155" xfId="1" applyNumberFormat="1" applyFont="1" applyFill="1" applyBorder="1" applyAlignment="1" applyProtection="1">
      <alignment horizontal="center" vertical="center" wrapText="1" shrinkToFit="1"/>
    </xf>
    <xf numFmtId="14" fontId="108" fillId="22" borderId="157" xfId="1" applyNumberFormat="1" applyFont="1" applyFill="1" applyBorder="1" applyAlignment="1" applyProtection="1">
      <alignment horizontal="center" vertical="center" wrapText="1" shrinkToFit="1"/>
    </xf>
    <xf numFmtId="14" fontId="108" fillId="22" borderId="156" xfId="1" applyNumberFormat="1" applyFont="1" applyFill="1" applyBorder="1" applyAlignment="1" applyProtection="1">
      <alignment horizontal="center" vertical="center" wrapText="1" shrinkToFit="1"/>
    </xf>
    <xf numFmtId="14" fontId="108" fillId="22" borderId="199" xfId="1" applyNumberFormat="1" applyFont="1" applyFill="1" applyBorder="1" applyAlignment="1" applyProtection="1">
      <alignment horizontal="center" vertical="center" wrapText="1"/>
    </xf>
    <xf numFmtId="14" fontId="108" fillId="22" borderId="200" xfId="1" applyNumberFormat="1" applyFont="1" applyFill="1" applyBorder="1" applyAlignment="1" applyProtection="1">
      <alignment horizontal="center" vertical="center" wrapText="1"/>
    </xf>
    <xf numFmtId="14" fontId="108" fillId="22" borderId="201" xfId="1" applyNumberFormat="1" applyFont="1" applyFill="1" applyBorder="1" applyAlignment="1" applyProtection="1">
      <alignment horizontal="center" vertical="center" wrapText="1"/>
    </xf>
    <xf numFmtId="56" fontId="112" fillId="22" borderId="40" xfId="2" applyNumberFormat="1" applyFont="1" applyFill="1" applyBorder="1" applyAlignment="1">
      <alignment horizontal="center" vertical="center" wrapText="1"/>
    </xf>
    <xf numFmtId="0" fontId="10" fillId="0" borderId="167"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6" xfId="2" applyFill="1" applyBorder="1">
      <alignment vertical="center"/>
    </xf>
    <xf numFmtId="0" fontId="6" fillId="5" borderId="24"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6" fillId="5" borderId="90" xfId="2" applyFill="1" applyBorder="1">
      <alignment vertical="center"/>
    </xf>
    <xf numFmtId="0" fontId="22" fillId="5" borderId="91" xfId="2" applyFont="1" applyFill="1" applyBorder="1" applyAlignment="1">
      <alignment horizontal="center" vertical="top" wrapText="1"/>
    </xf>
    <xf numFmtId="0" fontId="22" fillId="5" borderId="83"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22" fillId="5" borderId="94"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7" borderId="54" xfId="2" applyFill="1" applyBorder="1" applyAlignment="1">
      <alignment horizontal="left" vertical="top" wrapText="1"/>
    </xf>
    <xf numFmtId="0" fontId="6" fillId="27" borderId="135" xfId="2" applyFill="1" applyBorder="1" applyAlignment="1">
      <alignment horizontal="left" vertical="top" wrapText="1"/>
    </xf>
    <xf numFmtId="0" fontId="6" fillId="27" borderId="159" xfId="2" applyFill="1" applyBorder="1" applyAlignment="1">
      <alignment horizontal="left" vertical="top" wrapText="1"/>
    </xf>
    <xf numFmtId="0" fontId="1" fillId="36" borderId="54" xfId="2" applyFont="1" applyFill="1" applyBorder="1" applyAlignment="1">
      <alignment horizontal="left" vertical="top" wrapText="1"/>
    </xf>
    <xf numFmtId="0" fontId="1" fillId="36" borderId="65" xfId="2" applyFont="1" applyFill="1" applyBorder="1" applyAlignment="1">
      <alignment horizontal="left" vertical="top" wrapText="1"/>
    </xf>
    <xf numFmtId="0" fontId="8" fillId="36" borderId="135" xfId="1" applyFill="1" applyBorder="1" applyAlignment="1" applyProtection="1">
      <alignment horizontal="left" vertical="top"/>
    </xf>
    <xf numFmtId="0" fontId="6" fillId="36" borderId="158"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0" borderId="0" xfId="19" applyFont="1" applyFill="1" applyAlignment="1">
      <alignment vertical="center" wrapText="1"/>
    </xf>
    <xf numFmtId="0" fontId="28" fillId="22" borderId="98" xfId="2" applyFont="1" applyFill="1" applyBorder="1" applyAlignment="1">
      <alignment horizontal="center" vertical="center" shrinkToFit="1"/>
    </xf>
    <xf numFmtId="0" fontId="18" fillId="22" borderId="28" xfId="2" applyFont="1" applyFill="1" applyBorder="1" applyAlignment="1">
      <alignment horizontal="center" vertical="center" shrinkToFit="1"/>
    </xf>
    <xf numFmtId="0" fontId="18" fillId="22" borderId="99" xfId="2" applyFont="1" applyFill="1" applyBorder="1" applyAlignment="1">
      <alignment horizontal="center" vertical="center" shrinkToFit="1"/>
    </xf>
    <xf numFmtId="0" fontId="180" fillId="20" borderId="98" xfId="2" applyFont="1" applyFill="1" applyBorder="1" applyAlignment="1">
      <alignment horizontal="center" vertical="center" wrapText="1" shrinkToFit="1"/>
    </xf>
    <xf numFmtId="0" fontId="32" fillId="20" borderId="28" xfId="2" applyFont="1" applyFill="1" applyBorder="1" applyAlignment="1">
      <alignment horizontal="center" vertical="center" shrinkToFit="1"/>
    </xf>
    <xf numFmtId="0" fontId="32" fillId="20" borderId="99" xfId="2" applyFont="1" applyFill="1" applyBorder="1" applyAlignment="1">
      <alignment horizontal="center" vertical="center" shrinkToFit="1"/>
    </xf>
    <xf numFmtId="0" fontId="21" fillId="20" borderId="95" xfId="1" applyFont="1" applyFill="1" applyBorder="1" applyAlignment="1" applyProtection="1">
      <alignment vertical="top" wrapText="1"/>
    </xf>
    <xf numFmtId="0" fontId="21" fillId="20" borderId="96" xfId="2" applyFont="1" applyFill="1" applyBorder="1" applyAlignment="1">
      <alignment vertical="top" wrapText="1"/>
    </xf>
    <xf numFmtId="0" fontId="21" fillId="20" borderId="97" xfId="2" applyFont="1" applyFill="1" applyBorder="1" applyAlignment="1">
      <alignment vertical="top" wrapText="1"/>
    </xf>
    <xf numFmtId="0" fontId="21" fillId="37" borderId="95" xfId="1" applyFont="1" applyFill="1" applyBorder="1" applyAlignment="1" applyProtection="1">
      <alignment vertical="top" wrapText="1"/>
    </xf>
    <xf numFmtId="0" fontId="21" fillId="37" borderId="96" xfId="2" applyFont="1" applyFill="1" applyBorder="1" applyAlignment="1">
      <alignment vertical="top" wrapText="1"/>
    </xf>
    <xf numFmtId="0" fontId="21" fillId="37" borderId="97" xfId="2" applyFont="1" applyFill="1" applyBorder="1" applyAlignment="1">
      <alignment vertical="top" wrapText="1"/>
    </xf>
    <xf numFmtId="0" fontId="139" fillId="37" borderId="98" xfId="2" applyFont="1" applyFill="1" applyBorder="1" applyAlignment="1">
      <alignment horizontal="center" vertical="center" wrapText="1" shrinkToFit="1"/>
    </xf>
    <xf numFmtId="0" fontId="32" fillId="37" borderId="28" xfId="2" applyFont="1" applyFill="1" applyBorder="1" applyAlignment="1">
      <alignment horizontal="center" vertical="center" shrinkToFit="1"/>
    </xf>
    <xf numFmtId="0" fontId="32" fillId="37" borderId="99" xfId="2" applyFont="1" applyFill="1" applyBorder="1" applyAlignment="1">
      <alignment horizontal="center" vertical="center" shrinkToFit="1"/>
    </xf>
    <xf numFmtId="0" fontId="109" fillId="20" borderId="161" xfId="1" applyFont="1" applyFill="1" applyBorder="1" applyAlignment="1" applyProtection="1">
      <alignment horizontal="center" vertical="center" wrapText="1" shrinkToFit="1"/>
    </xf>
    <xf numFmtId="0" fontId="28" fillId="20" borderId="162" xfId="2" applyFont="1" applyFill="1" applyBorder="1" applyAlignment="1">
      <alignment horizontal="center" vertical="center" wrapText="1" shrinkToFit="1"/>
    </xf>
    <xf numFmtId="0" fontId="28" fillId="20" borderId="163" xfId="2" applyFont="1" applyFill="1" applyBorder="1" applyAlignment="1">
      <alignment horizontal="center" vertical="center" wrapText="1" shrinkToFit="1"/>
    </xf>
    <xf numFmtId="0" fontId="20" fillId="20" borderId="55" xfId="2" applyFont="1" applyFill="1" applyBorder="1" applyAlignment="1">
      <alignment horizontal="left" vertical="top" wrapText="1" shrinkToFit="1"/>
    </xf>
    <xf numFmtId="0" fontId="20" fillId="20" borderId="56" xfId="2" applyFont="1" applyFill="1" applyBorder="1" applyAlignment="1">
      <alignment horizontal="left" vertical="top" wrapText="1" shrinkToFit="1"/>
    </xf>
    <xf numFmtId="0" fontId="20" fillId="20"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7" borderId="161" xfId="2" applyFont="1" applyFill="1" applyBorder="1" applyAlignment="1">
      <alignment horizontal="center" vertical="center" wrapText="1" shrinkToFit="1"/>
    </xf>
    <xf numFmtId="0" fontId="28" fillId="37" borderId="162" xfId="2" applyFont="1" applyFill="1" applyBorder="1" applyAlignment="1">
      <alignment horizontal="center" vertical="center" wrapText="1" shrinkToFit="1"/>
    </xf>
    <xf numFmtId="0" fontId="28" fillId="37" borderId="163" xfId="2" applyFont="1" applyFill="1" applyBorder="1" applyAlignment="1">
      <alignment horizontal="center" vertical="center" wrapText="1" shrinkToFit="1"/>
    </xf>
    <xf numFmtId="0" fontId="20" fillId="37" borderId="55" xfId="2" applyFont="1" applyFill="1" applyBorder="1" applyAlignment="1">
      <alignment horizontal="left" vertical="top" wrapText="1" shrinkToFit="1"/>
    </xf>
    <xf numFmtId="0" fontId="20" fillId="37" borderId="56" xfId="2" applyFont="1" applyFill="1" applyBorder="1" applyAlignment="1">
      <alignment horizontal="left" vertical="top" wrapText="1" shrinkToFit="1"/>
    </xf>
    <xf numFmtId="0" fontId="20" fillId="37" borderId="57" xfId="2" applyFont="1" applyFill="1" applyBorder="1" applyAlignment="1">
      <alignment horizontal="left" vertical="top" wrapText="1" shrinkToFit="1"/>
    </xf>
    <xf numFmtId="0" fontId="109" fillId="20" borderId="98" xfId="1" applyFont="1" applyFill="1" applyBorder="1" applyAlignment="1" applyProtection="1">
      <alignment horizontal="center" vertical="center" wrapText="1"/>
    </xf>
    <xf numFmtId="0" fontId="109" fillId="20" borderId="28" xfId="1" applyFont="1" applyFill="1" applyBorder="1" applyAlignment="1" applyProtection="1">
      <alignment horizontal="center" vertical="center" wrapText="1"/>
    </xf>
    <xf numFmtId="0" fontId="109" fillId="20" borderId="99" xfId="1" applyFont="1" applyFill="1" applyBorder="1" applyAlignment="1" applyProtection="1">
      <alignment horizontal="center" vertical="center" wrapText="1"/>
    </xf>
    <xf numFmtId="0" fontId="21" fillId="20" borderId="95" xfId="1" applyFont="1" applyFill="1" applyBorder="1" applyAlignment="1" applyProtection="1">
      <alignment horizontal="left" vertical="top" wrapText="1"/>
    </xf>
    <xf numFmtId="0" fontId="21" fillId="20" borderId="176" xfId="1" applyFont="1" applyFill="1" applyBorder="1" applyAlignment="1" applyProtection="1">
      <alignment horizontal="left" vertical="top" wrapText="1"/>
    </xf>
    <xf numFmtId="0" fontId="21" fillId="20" borderId="177"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99FF"/>
      <color rgb="FFFF0066"/>
      <color rgb="FF3399FF"/>
      <color rgb="FFFFCC00"/>
      <color rgb="FF7BB2F5"/>
      <color rgb="FF00CC00"/>
      <color rgb="FF0033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　感染症統計'!$A$7</c:f>
              <c:strCache>
                <c:ptCount val="1"/>
                <c:pt idx="0">
                  <c:v>2023年</c:v>
                </c:pt>
              </c:strCache>
            </c:strRef>
          </c:tx>
          <c:spPr>
            <a:ln w="63500" cap="rnd">
              <a:solidFill>
                <a:srgbClr val="FF0000"/>
              </a:solidFill>
              <a:round/>
            </a:ln>
            <a:effectLst/>
          </c:spPr>
          <c:marker>
            <c:symbol val="none"/>
          </c:marker>
          <c:val>
            <c:numRef>
              <c:f>'4　感染症統計'!$B$7:$M$7</c:f>
              <c:numCache>
                <c:formatCode>#,##0_ </c:formatCode>
                <c:ptCount val="12"/>
                <c:pt idx="0" formatCode="General">
                  <c:v>77</c:v>
                </c:pt>
              </c:numCache>
            </c:numRef>
          </c:val>
          <c:smooth val="0"/>
          <c:extLst>
            <c:ext xmlns:c16="http://schemas.microsoft.com/office/drawing/2014/chart" uri="{C3380CC4-5D6E-409C-BE32-E72D297353CC}">
              <c16:uniqueId val="{00000000-EF25-4824-8530-875CCEE0B185}"/>
            </c:ext>
          </c:extLst>
        </c:ser>
        <c:ser>
          <c:idx val="7"/>
          <c:order val="1"/>
          <c:tx>
            <c:strRef>
              <c:f>'4　感染症統計'!$A$8</c:f>
              <c:strCache>
                <c:ptCount val="1"/>
                <c:pt idx="0">
                  <c:v>2022年</c:v>
                </c:pt>
              </c:strCache>
            </c:strRef>
          </c:tx>
          <c:spPr>
            <a:ln w="25400" cap="rnd">
              <a:solidFill>
                <a:schemeClr val="accent6">
                  <a:lumMod val="75000"/>
                </a:schemeClr>
              </a:solidFill>
              <a:round/>
            </a:ln>
            <a:effectLst/>
          </c:spPr>
          <c:marker>
            <c:symbol val="none"/>
          </c:marker>
          <c:val>
            <c:numRef>
              <c:f>'4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　感染症統計'!$A$9</c:f>
              <c:strCache>
                <c:ptCount val="1"/>
                <c:pt idx="0">
                  <c:v>2021年</c:v>
                </c:pt>
              </c:strCache>
            </c:strRef>
          </c:tx>
          <c:spPr>
            <a:ln w="28575" cap="rnd">
              <a:solidFill>
                <a:schemeClr val="accent6"/>
              </a:solidFill>
              <a:round/>
            </a:ln>
            <a:effectLst/>
          </c:spPr>
          <c:marker>
            <c:symbol val="none"/>
          </c:marker>
          <c:val>
            <c:numRef>
              <c:f>'4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　感染症統計'!$A$10</c:f>
              <c:strCache>
                <c:ptCount val="1"/>
                <c:pt idx="0">
                  <c:v>2020年</c:v>
                </c:pt>
              </c:strCache>
            </c:strRef>
          </c:tx>
          <c:spPr>
            <a:ln w="12700" cap="rnd">
              <a:solidFill>
                <a:srgbClr val="FF0066"/>
              </a:solidFill>
              <a:round/>
            </a:ln>
            <a:effectLst/>
          </c:spPr>
          <c:marker>
            <c:symbol val="none"/>
          </c:marker>
          <c:val>
            <c:numRef>
              <c:f>'4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　感染症統計'!$A$11</c:f>
              <c:strCache>
                <c:ptCount val="1"/>
                <c:pt idx="0">
                  <c:v>2019年</c:v>
                </c:pt>
              </c:strCache>
            </c:strRef>
          </c:tx>
          <c:spPr>
            <a:ln w="19050" cap="rnd">
              <a:solidFill>
                <a:srgbClr val="0070C0"/>
              </a:solidFill>
              <a:round/>
            </a:ln>
            <a:effectLst/>
          </c:spPr>
          <c:marker>
            <c:symbol val="none"/>
          </c:marker>
          <c:val>
            <c:numRef>
              <c:f>'4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　感染症統計'!$A$12</c:f>
              <c:strCache>
                <c:ptCount val="1"/>
                <c:pt idx="0">
                  <c:v>2018年</c:v>
                </c:pt>
              </c:strCache>
            </c:strRef>
          </c:tx>
          <c:spPr>
            <a:ln w="12700" cap="rnd">
              <a:solidFill>
                <a:schemeClr val="accent4"/>
              </a:solidFill>
              <a:round/>
            </a:ln>
            <a:effectLst/>
          </c:spPr>
          <c:marker>
            <c:symbol val="none"/>
          </c:marker>
          <c:val>
            <c:numRef>
              <c:f>'4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　感染症統計'!$A$13</c:f>
              <c:strCache>
                <c:ptCount val="1"/>
                <c:pt idx="0">
                  <c:v>2017年</c:v>
                </c:pt>
              </c:strCache>
            </c:strRef>
          </c:tx>
          <c:spPr>
            <a:ln w="12700" cap="rnd">
              <a:solidFill>
                <a:schemeClr val="accent5"/>
              </a:solidFill>
              <a:round/>
            </a:ln>
            <a:effectLst/>
          </c:spPr>
          <c:marker>
            <c:symbol val="none"/>
          </c:marker>
          <c:val>
            <c:numRef>
              <c:f>'4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　感染症統計'!$A$14</c:f>
              <c:strCache>
                <c:ptCount val="1"/>
                <c:pt idx="0">
                  <c:v>2016年</c:v>
                </c:pt>
              </c:strCache>
            </c:strRef>
          </c:tx>
          <c:spPr>
            <a:ln w="12700" cap="rnd">
              <a:solidFill>
                <a:schemeClr val="tx2"/>
              </a:solidFill>
              <a:round/>
            </a:ln>
            <a:effectLst/>
          </c:spPr>
          <c:marker>
            <c:symbol val="none"/>
          </c:marker>
          <c:val>
            <c:numRef>
              <c:f>'4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　感染症統計'!$A$15</c:f>
              <c:strCache>
                <c:ptCount val="1"/>
                <c:pt idx="0">
                  <c:v>2015年</c:v>
                </c:pt>
              </c:strCache>
            </c:strRef>
          </c:tx>
          <c:spPr>
            <a:ln w="28575" cap="rnd">
              <a:solidFill>
                <a:schemeClr val="accent3">
                  <a:lumMod val="60000"/>
                </a:schemeClr>
              </a:solidFill>
              <a:round/>
            </a:ln>
            <a:effectLst/>
          </c:spPr>
          <c:marker>
            <c:symbol val="none"/>
          </c:marker>
          <c:val>
            <c:numRef>
              <c:f>'4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　感染症統計'!$P$7</c:f>
              <c:strCache>
                <c:ptCount val="1"/>
                <c:pt idx="0">
                  <c:v>2023年</c:v>
                </c:pt>
              </c:strCache>
            </c:strRef>
          </c:tx>
          <c:spPr>
            <a:ln w="63500" cap="rnd">
              <a:solidFill>
                <a:srgbClr val="FF0000"/>
              </a:solidFill>
              <a:round/>
            </a:ln>
            <a:effectLst/>
          </c:spPr>
          <c:marker>
            <c:symbol val="none"/>
          </c:marker>
          <c:val>
            <c:numRef>
              <c:f>'4　感染症統計'!$Q$7:$AB$7</c:f>
              <c:numCache>
                <c:formatCode>#,##0_ </c:formatCode>
                <c:ptCount val="12"/>
                <c:pt idx="0" formatCode="General">
                  <c:v>1</c:v>
                </c:pt>
              </c:numCache>
            </c:numRef>
          </c:val>
          <c:smooth val="0"/>
          <c:extLst>
            <c:ext xmlns:c16="http://schemas.microsoft.com/office/drawing/2014/chart" uri="{C3380CC4-5D6E-409C-BE32-E72D297353CC}">
              <c16:uniqueId val="{00000000-691A-4A61-BF12-3A5977548A2F}"/>
            </c:ext>
          </c:extLst>
        </c:ser>
        <c:ser>
          <c:idx val="7"/>
          <c:order val="1"/>
          <c:tx>
            <c:strRef>
              <c:f>'4　感染症統計'!$P$8</c:f>
              <c:strCache>
                <c:ptCount val="1"/>
                <c:pt idx="0">
                  <c:v>2022年</c:v>
                </c:pt>
              </c:strCache>
            </c:strRef>
          </c:tx>
          <c:spPr>
            <a:ln w="25400" cap="rnd">
              <a:solidFill>
                <a:schemeClr val="accent6">
                  <a:lumMod val="75000"/>
                </a:schemeClr>
              </a:solidFill>
              <a:round/>
            </a:ln>
            <a:effectLst/>
          </c:spPr>
          <c:marker>
            <c:symbol val="none"/>
          </c:marker>
          <c:val>
            <c:numRef>
              <c:f>'4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　感染症統計'!$P$9</c:f>
              <c:strCache>
                <c:ptCount val="1"/>
                <c:pt idx="0">
                  <c:v>2021年</c:v>
                </c:pt>
              </c:strCache>
            </c:strRef>
          </c:tx>
          <c:spPr>
            <a:ln w="28575" cap="rnd">
              <a:solidFill>
                <a:srgbClr val="FF0066"/>
              </a:solidFill>
              <a:round/>
            </a:ln>
            <a:effectLst/>
          </c:spPr>
          <c:marker>
            <c:symbol val="none"/>
          </c:marker>
          <c:val>
            <c:numRef>
              <c:f>'4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　感染症統計'!$P$10</c:f>
              <c:strCache>
                <c:ptCount val="1"/>
                <c:pt idx="0">
                  <c:v>2020年</c:v>
                </c:pt>
              </c:strCache>
            </c:strRef>
          </c:tx>
          <c:spPr>
            <a:ln w="28575" cap="rnd">
              <a:solidFill>
                <a:schemeClr val="accent2"/>
              </a:solidFill>
              <a:round/>
            </a:ln>
            <a:effectLst/>
          </c:spPr>
          <c:marker>
            <c:symbol val="none"/>
          </c:marker>
          <c:val>
            <c:numRef>
              <c:f>'4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　感染症統計'!$P$11</c:f>
              <c:strCache>
                <c:ptCount val="1"/>
                <c:pt idx="0">
                  <c:v>2019年</c:v>
                </c:pt>
              </c:strCache>
            </c:strRef>
          </c:tx>
          <c:spPr>
            <a:ln w="28575" cap="rnd">
              <a:solidFill>
                <a:schemeClr val="accent3">
                  <a:lumMod val="50000"/>
                </a:schemeClr>
              </a:solidFill>
              <a:round/>
            </a:ln>
            <a:effectLst/>
          </c:spPr>
          <c:marker>
            <c:symbol val="none"/>
          </c:marker>
          <c:val>
            <c:numRef>
              <c:f>'4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　感染症統計'!$P$12</c:f>
              <c:strCache>
                <c:ptCount val="1"/>
                <c:pt idx="0">
                  <c:v>2018年</c:v>
                </c:pt>
              </c:strCache>
            </c:strRef>
          </c:tx>
          <c:spPr>
            <a:ln w="28575" cap="rnd">
              <a:solidFill>
                <a:schemeClr val="accent4">
                  <a:lumMod val="75000"/>
                </a:schemeClr>
              </a:solidFill>
              <a:round/>
            </a:ln>
            <a:effectLst/>
          </c:spPr>
          <c:marker>
            <c:symbol val="none"/>
          </c:marker>
          <c:val>
            <c:numRef>
              <c:f>'4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　感染症統計'!$P$13</c:f>
              <c:strCache>
                <c:ptCount val="1"/>
                <c:pt idx="0">
                  <c:v>2017年</c:v>
                </c:pt>
              </c:strCache>
            </c:strRef>
          </c:tx>
          <c:spPr>
            <a:ln w="28575" cap="rnd">
              <a:solidFill>
                <a:schemeClr val="accent5"/>
              </a:solidFill>
              <a:round/>
            </a:ln>
            <a:effectLst/>
          </c:spPr>
          <c:marker>
            <c:symbol val="none"/>
          </c:marker>
          <c:val>
            <c:numRef>
              <c:f>'4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　感染症統計'!$P$14</c:f>
              <c:strCache>
                <c:ptCount val="1"/>
                <c:pt idx="0">
                  <c:v>2016年</c:v>
                </c:pt>
              </c:strCache>
            </c:strRef>
          </c:tx>
          <c:spPr>
            <a:ln w="28575" cap="rnd">
              <a:solidFill>
                <a:srgbClr val="3399FF"/>
              </a:solidFill>
              <a:round/>
            </a:ln>
            <a:effectLst/>
          </c:spPr>
          <c:marker>
            <c:symbol val="none"/>
          </c:marker>
          <c:val>
            <c:numRef>
              <c:f>'4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6.gif"/><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http://www.google.co.jp/imgres?imgurl=http://www.health.ne.jp/images/LVL3/5000498/nail.gif&amp;imgrefurl=http://www.health.ne.jp/library/5000/w5000498.html&amp;h=168&amp;w=250&amp;tbnid=hJAO584Z2_GenM:&amp;zoom=1&amp;docid=59VqJ7hMyZ79IM&amp;ei=N56zVL6CEZTU8gX9kYGACA&amp;tbm=isch&amp;ved=0CCEQMygEMAQ&amp;iact=rc&amp;uact=3&amp;dur=647&amp;page=1&amp;start=0&amp;ndsp=12"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gif"/><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312420</xdr:colOff>
      <xdr:row>32</xdr:row>
      <xdr:rowOff>83820</xdr:rowOff>
    </xdr:from>
    <xdr:to>
      <xdr:col>16</xdr:col>
      <xdr:colOff>106680</xdr:colOff>
      <xdr:row>43</xdr:row>
      <xdr:rowOff>15240</xdr:rowOff>
    </xdr:to>
    <xdr:sp macro="" textlink="">
      <xdr:nvSpPr>
        <xdr:cNvPr id="10" name="正方形/長方形 9">
          <a:extLst>
            <a:ext uri="{FF2B5EF4-FFF2-40B4-BE49-F238E27FC236}">
              <a16:creationId xmlns:a16="http://schemas.microsoft.com/office/drawing/2014/main" id="{5EBE187A-C6B0-9920-8828-9017261DA5CD}"/>
            </a:ext>
          </a:extLst>
        </xdr:cNvPr>
        <xdr:cNvSpPr/>
      </xdr:nvSpPr>
      <xdr:spPr>
        <a:xfrm>
          <a:off x="4579620" y="5730240"/>
          <a:ext cx="4114800" cy="1775460"/>
        </a:xfrm>
        <a:prstGeom prst="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281940</xdr:colOff>
      <xdr:row>0</xdr:row>
      <xdr:rowOff>106680</xdr:rowOff>
    </xdr:from>
    <xdr:to>
      <xdr:col>25</xdr:col>
      <xdr:colOff>0</xdr:colOff>
      <xdr:row>29</xdr:row>
      <xdr:rowOff>15240</xdr:rowOff>
    </xdr:to>
    <xdr:sp macro="" textlink="">
      <xdr:nvSpPr>
        <xdr:cNvPr id="11" name="正方形/長方形 10">
          <a:extLst>
            <a:ext uri="{FF2B5EF4-FFF2-40B4-BE49-F238E27FC236}">
              <a16:creationId xmlns:a16="http://schemas.microsoft.com/office/drawing/2014/main" id="{8E4F2D03-AAF9-62C9-C274-8D69B9E6258A}"/>
            </a:ext>
          </a:extLst>
        </xdr:cNvPr>
        <xdr:cNvSpPr/>
      </xdr:nvSpPr>
      <xdr:spPr>
        <a:xfrm>
          <a:off x="8869680" y="106680"/>
          <a:ext cx="5204460" cy="5052060"/>
        </a:xfrm>
        <a:prstGeom prst="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304800</xdr:colOff>
      <xdr:row>31</xdr:row>
      <xdr:rowOff>0</xdr:rowOff>
    </xdr:from>
    <xdr:to>
      <xdr:col>25</xdr:col>
      <xdr:colOff>76200</xdr:colOff>
      <xdr:row>58</xdr:row>
      <xdr:rowOff>7620</xdr:rowOff>
    </xdr:to>
    <xdr:sp macro="" textlink="">
      <xdr:nvSpPr>
        <xdr:cNvPr id="12" name="正方形/長方形 11">
          <a:extLst>
            <a:ext uri="{FF2B5EF4-FFF2-40B4-BE49-F238E27FC236}">
              <a16:creationId xmlns:a16="http://schemas.microsoft.com/office/drawing/2014/main" id="{89313E35-04B0-1159-8C75-5B4524674423}"/>
            </a:ext>
          </a:extLst>
        </xdr:cNvPr>
        <xdr:cNvSpPr/>
      </xdr:nvSpPr>
      <xdr:spPr>
        <a:xfrm>
          <a:off x="8892540" y="5478780"/>
          <a:ext cx="5257800" cy="4533900"/>
        </a:xfrm>
        <a:prstGeom prst="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10</xdr:row>
      <xdr:rowOff>228600</xdr:rowOff>
    </xdr:from>
    <xdr:to>
      <xdr:col>7</xdr:col>
      <xdr:colOff>190500</xdr:colOff>
      <xdr:row>16</xdr:row>
      <xdr:rowOff>38100</xdr:rowOff>
    </xdr:to>
    <xdr:sp macro="" textlink="">
      <xdr:nvSpPr>
        <xdr:cNvPr id="13" name="四角形: 角を丸くする 12">
          <a:extLst>
            <a:ext uri="{FF2B5EF4-FFF2-40B4-BE49-F238E27FC236}">
              <a16:creationId xmlns:a16="http://schemas.microsoft.com/office/drawing/2014/main" id="{9652AA44-3E6C-D864-0CFF-3091818B54DD}"/>
            </a:ext>
          </a:extLst>
        </xdr:cNvPr>
        <xdr:cNvSpPr/>
      </xdr:nvSpPr>
      <xdr:spPr>
        <a:xfrm>
          <a:off x="1981200" y="2049780"/>
          <a:ext cx="2476500" cy="914400"/>
        </a:xfrm>
        <a:prstGeom prst="round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22860</xdr:rowOff>
    </xdr:from>
    <xdr:to>
      <xdr:col>25</xdr:col>
      <xdr:colOff>113182</xdr:colOff>
      <xdr:row>59</xdr:row>
      <xdr:rowOff>7620</xdr:rowOff>
    </xdr:to>
    <xdr:grpSp>
      <xdr:nvGrpSpPr>
        <xdr:cNvPr id="18" name="グループ化 17">
          <a:extLst>
            <a:ext uri="{FF2B5EF4-FFF2-40B4-BE49-F238E27FC236}">
              <a16:creationId xmlns:a16="http://schemas.microsoft.com/office/drawing/2014/main" id="{507CB848-CB5C-0BBC-BE76-C288708A1B3B}"/>
            </a:ext>
          </a:extLst>
        </xdr:cNvPr>
        <xdr:cNvGrpSpPr/>
      </xdr:nvGrpSpPr>
      <xdr:grpSpPr>
        <a:xfrm>
          <a:off x="0" y="22860"/>
          <a:ext cx="14187322" cy="10157460"/>
          <a:chOff x="0" y="22860"/>
          <a:chExt cx="14187322" cy="10157460"/>
        </a:xfrm>
      </xdr:grpSpPr>
      <xdr:pic>
        <xdr:nvPicPr>
          <xdr:cNvPr id="9" name="図 8">
            <a:extLst>
              <a:ext uri="{FF2B5EF4-FFF2-40B4-BE49-F238E27FC236}">
                <a16:creationId xmlns:a16="http://schemas.microsoft.com/office/drawing/2014/main" id="{5B72D0A4-B712-4B7E-EBAF-B20F65571E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860"/>
            <a:ext cx="14187322" cy="10157460"/>
          </a:xfrm>
          <a:prstGeom prst="rect">
            <a:avLst/>
          </a:prstGeom>
        </xdr:spPr>
      </xdr:pic>
      <xdr:cxnSp macro="">
        <xdr:nvCxnSpPr>
          <xdr:cNvPr id="15" name="直線コネクタ 14">
            <a:extLst>
              <a:ext uri="{FF2B5EF4-FFF2-40B4-BE49-F238E27FC236}">
                <a16:creationId xmlns:a16="http://schemas.microsoft.com/office/drawing/2014/main" id="{32F8BAE1-7E3D-7271-CD68-0B5DD8F537D7}"/>
              </a:ext>
            </a:extLst>
          </xdr:cNvPr>
          <xdr:cNvCxnSpPr/>
        </xdr:nvCxnSpPr>
        <xdr:spPr>
          <a:xfrm flipV="1">
            <a:off x="2499360" y="2872740"/>
            <a:ext cx="1531620" cy="7620"/>
          </a:xfrm>
          <a:prstGeom prst="line">
            <a:avLst/>
          </a:prstGeom>
        </xdr:spPr>
        <xdr:style>
          <a:lnRef idx="2">
            <a:schemeClr val="accent2"/>
          </a:lnRef>
          <a:fillRef idx="0">
            <a:schemeClr val="accent2"/>
          </a:fillRef>
          <a:effectRef idx="1">
            <a:schemeClr val="accent2"/>
          </a:effectRef>
          <a:fontRef idx="minor">
            <a:schemeClr val="tx1"/>
          </a:fontRef>
        </xdr:style>
      </xdr:cxnSp>
      <xdr:pic>
        <xdr:nvPicPr>
          <xdr:cNvPr id="16" name="図 15">
            <a:extLst>
              <a:ext uri="{FF2B5EF4-FFF2-40B4-BE49-F238E27FC236}">
                <a16:creationId xmlns:a16="http://schemas.microsoft.com/office/drawing/2014/main" id="{67634BE6-8991-7CE1-BC2A-1A11B5819CD5}"/>
              </a:ext>
            </a:extLst>
          </xdr:cNvPr>
          <xdr:cNvPicPr>
            <a:picLocks noChangeAspect="1"/>
          </xdr:cNvPicPr>
        </xdr:nvPicPr>
        <xdr:blipFill>
          <a:blip xmlns:r="http://schemas.openxmlformats.org/officeDocument/2006/relationships" r:embed="rId2"/>
          <a:stretch>
            <a:fillRect/>
          </a:stretch>
        </xdr:blipFill>
        <xdr:spPr>
          <a:xfrm>
            <a:off x="2438401" y="2620818"/>
            <a:ext cx="1501140" cy="22906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129540</xdr:colOff>
      <xdr:row>18</xdr:row>
      <xdr:rowOff>7620</xdr:rowOff>
    </xdr:to>
    <xdr:pic>
      <xdr:nvPicPr>
        <xdr:cNvPr id="29" name="図 28" descr="感染性胃腸炎患者報告数　直近5シーズン">
          <a:extLst>
            <a:ext uri="{FF2B5EF4-FFF2-40B4-BE49-F238E27FC236}">
              <a16:creationId xmlns:a16="http://schemas.microsoft.com/office/drawing/2014/main" id="{EA7E8E8D-4944-3D77-0792-FB3BA8B51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18566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693438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7.39</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74984"/>
            <a:gd name="adj6" fmla="val -5350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389344</xdr:colOff>
      <xdr:row>12</xdr:row>
      <xdr:rowOff>123047</xdr:rowOff>
    </xdr:from>
    <xdr:to>
      <xdr:col>9</xdr:col>
      <xdr:colOff>712162</xdr:colOff>
      <xdr:row>14</xdr:row>
      <xdr:rowOff>87166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643584" y="250810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466725</xdr:colOff>
      <xdr:row>7</xdr:row>
      <xdr:rowOff>257175</xdr:rowOff>
    </xdr:from>
    <xdr:to>
      <xdr:col>7</xdr:col>
      <xdr:colOff>9525</xdr:colOff>
      <xdr:row>11</xdr:row>
      <xdr:rowOff>57150</xdr:rowOff>
    </xdr:to>
    <xdr:sp macro="" textlink="">
      <xdr:nvSpPr>
        <xdr:cNvPr id="2" name="右矢印 1">
          <a:extLst>
            <a:ext uri="{FF2B5EF4-FFF2-40B4-BE49-F238E27FC236}">
              <a16:creationId xmlns:a16="http://schemas.microsoft.com/office/drawing/2014/main" id="{E059734F-F339-451D-98BC-892C8550E649}"/>
            </a:ext>
          </a:extLst>
        </xdr:cNvPr>
        <xdr:cNvSpPr>
          <a:spLocks noChangeArrowheads="1"/>
        </xdr:cNvSpPr>
      </xdr:nvSpPr>
      <xdr:spPr bwMode="auto">
        <a:xfrm>
          <a:off x="3270885" y="2101215"/>
          <a:ext cx="777240" cy="897255"/>
        </a:xfrm>
        <a:prstGeom prst="rightArrow">
          <a:avLst>
            <a:gd name="adj1" fmla="val 50000"/>
            <a:gd name="adj2" fmla="val 50002"/>
          </a:avLst>
        </a:prstGeom>
        <a:solidFill>
          <a:srgbClr val="CC99FF"/>
        </a:solidFill>
        <a:ln w="25400" algn="ctr">
          <a:solidFill>
            <a:srgbClr val="C0C0C0"/>
          </a:solidFill>
          <a:miter lim="800000"/>
          <a:headEnd/>
          <a:tailEnd/>
        </a:ln>
        <a:effectLst>
          <a:outerShdw dist="107763" dir="13500000" sx="125000" sy="125000" algn="br" rotWithShape="0">
            <a:srgbClr val="808080">
              <a:alpha val="50000"/>
            </a:srgbClr>
          </a:outerShdw>
        </a:effectLst>
      </xdr:spPr>
    </xdr:sp>
    <xdr:clientData/>
  </xdr:twoCellAnchor>
  <xdr:twoCellAnchor>
    <xdr:from>
      <xdr:col>1</xdr:col>
      <xdr:colOff>133350</xdr:colOff>
      <xdr:row>4</xdr:row>
      <xdr:rowOff>152401</xdr:rowOff>
    </xdr:from>
    <xdr:to>
      <xdr:col>5</xdr:col>
      <xdr:colOff>95250</xdr:colOff>
      <xdr:row>14</xdr:row>
      <xdr:rowOff>106681</xdr:rowOff>
    </xdr:to>
    <xdr:sp macro="" textlink="">
      <xdr:nvSpPr>
        <xdr:cNvPr id="3" name="正方形/長方形 2">
          <a:extLst>
            <a:ext uri="{FF2B5EF4-FFF2-40B4-BE49-F238E27FC236}">
              <a16:creationId xmlns:a16="http://schemas.microsoft.com/office/drawing/2014/main" id="{0277DA60-ADDC-4247-9508-2B72D47A7FF8}"/>
            </a:ext>
          </a:extLst>
        </xdr:cNvPr>
        <xdr:cNvSpPr>
          <a:spLocks noChangeArrowheads="1"/>
        </xdr:cNvSpPr>
      </xdr:nvSpPr>
      <xdr:spPr bwMode="auto">
        <a:xfrm>
          <a:off x="468630" y="1226821"/>
          <a:ext cx="2430780" cy="2644140"/>
        </a:xfrm>
        <a:prstGeom prst="rect">
          <a:avLst/>
        </a:prstGeom>
        <a:noFill/>
        <a:ln w="63500" algn="ctr">
          <a:solidFill>
            <a:srgbClr val="FFFFFF"/>
          </a:solidFill>
          <a:round/>
          <a:headEnd/>
          <a:tailEnd/>
        </a:ln>
      </xdr:spPr>
    </xdr:sp>
    <xdr:clientData/>
  </xdr:twoCellAnchor>
  <xdr:twoCellAnchor editAs="oneCell">
    <xdr:from>
      <xdr:col>14</xdr:col>
      <xdr:colOff>0</xdr:colOff>
      <xdr:row>2</xdr:row>
      <xdr:rowOff>0</xdr:rowOff>
    </xdr:from>
    <xdr:to>
      <xdr:col>14</xdr:col>
      <xdr:colOff>304800</xdr:colOff>
      <xdr:row>2</xdr:row>
      <xdr:rowOff>304800</xdr:rowOff>
    </xdr:to>
    <xdr:sp macro="" textlink="">
      <xdr:nvSpPr>
        <xdr:cNvPr id="4" name="AutoShape 1025" descr="data:image/jpeg;base64,/9j/4AAQSkZJRgABAQAAAQABAAD/2wCEAAkGBxQSEhUUExMVEhIWGBUXGBcXFhMYFBcYFxYcGhcXGBwYHCggHRolHBkVIjEhJSksLi4uGB8/ODMsOCgvLi0BCgoKDg0OGxAQGywkICQsLC8tMCwsNyw0LCw0LC8sLiwsLCwsLCwsNCwsLCwsLy0sLCwsLSwsLCwsLCwsLCwsLP/AABEIAIYAyAMBEQACEQEDEQH/xAAbAAACAgMBAAAAAAAAAAAAAAAABAMFAQIGB//EAEkQAAIBAgMCBg0LAwMDBQAAAAECAwARBBIhBTEGE0FRYXEHFyI1UlORoaKywdHSFBUWMjNCcnOBkrEjYpM0Y7MkQ/CDwsPT4//EABoBAAIDAQEAAAAAAAAAAAAAAAADAQIEBQb/xAA6EQACAQICBQkHBAICAwAAAAAAAQIDEQQxEhMhUpEFFDJBUXFysdEVYYGSocHSIjOy8ELhBvEjQ6L/2gAMAwEAAhEDEQA/AOW7H3AcOFxOKVXjZbxxHUMDpne3JzDy2trxeUuUnRerp59b7DpYLBKotOeR6Eux8OAB8nhsAAP6ce4Cw5K89LE1pO7m+J11QppWUVwD5ow/iIf8UfuqOcVd58WTqae6uAfNGH8RD/ij91HOKu8+LDU091cA+aMP4iH/ABR+6jnFXefFhqae6uBvDsSBmCjDw3JAH9OPef0q0KtaclGMnd7M2RKnSinJxWz3FrHwHjO+PCrrb6iHXm0XfXTjgMU3+qrbq6Te3sMLxVBZQv8AARbg1CZTHHBDIQbXESDdv3jS1Y3Gu6zpU5uT9zfr1GlOkqesnFIbk4EqBcYfDsbXsEjJ/TTWtMsDjVG6lf3KQiOJwzdtG3wFcJwbwzrcphU1tZo0B6/q1noKdWOk62j3tjquhB2VO/ckMYvghBHfMuFuBfLxa3PV3NPrYarRT0qyva9rsVTrU6lrU9nbZCp4OQ8UJeIgylstuKS/XurM9eqCrabs3a12PWq1ur0Ve18hcbHgOnyeH/HH7qzqvWezSfFjXSpr/FcCXE8HoY3KNh4cwtujj5d3JTazxFKpq5Sd+9i6aozhppK3cSx8GYuNETYeFWJA+yjNr8u6mRhideqEpNN+9+pRyo6p1IxTXcNQ8DoTmzRwR5cxs0Kg5QbZvq7q0wwteSblV0bXzvkuvuFSr0la0L37LZ9hoOCMPH8TxUF7XzcUlrWvzVTm+I5xqNY72ve7y4k62jqdbofCwvguDkEgciGEZFLfZJrbk3UjD66upNVGtFXze36ja2rpuKcFtdiTCcEklUMmHgIP9kV9Oi1MoUMZWjpwk7eIpVq4enLRkvoMYngTGpOWDDso1vkiF9Oan1cFi4N6M7pdelb6XF08Th5JXjZ93+ip+aMP4iH/ABR+6uZzirvPizbqae6uAfNGH8RD/ij91HOKu8+LDU091cA+aMP4iH/FH7qOcVd58WGpp7q4GJNi4dgVOHhIOh/pp7BerQxVeLupviRLD0pKzijzLsh8C/k+bEwACAkZ0vbiixsMt96EndydVel5N5Q5xeM+kvqcXGYTU/qjl5HqGx3Jw8BOp4qLzRqK8ziZOVabfaztUElTil2DdIGhQAUAFAD2xYi08YHIwJ6hrWzAU3PEwS7b8DPi5qNGTfYWy4oBBJ935UTfoN9fJXTVeKpqr1a1v4bdvAwuk3Nw69WZiwhEmKjUhZGsVvp3LElreWrQw8lVxFOGyUrW7m23YiVVOFKctsVn3rI2ijLYhCmkMC5S/wB02Hdf+dFWhBzxUXT6FNWv1ZbSJSUaElLpTd7eQnhcLxiYlxGSG1j0/uP1endWShQdaFeoo3T6Oz3vI0VKurlSi5ZZ8FmM8IYnYkCC4yqeMsbiw1FaOVIVJNqNK+xfq6xOBlBJNz63sFVhZ8GoQFiJSSBqRofeKyqlOpyfFU1d6bvb4/6HOcYYtubt+kWx2CEKR5ieOJzFdLBRu/Xd56RicNHDU4OXTe1rsX9+46jWdacrdHK/vHuEeB1aYuLMVCjlbTU1s5VwqvKu5bHay7TPgK+xUksr39xtHtEGTDuHAYqUk6ALWuTz61aOMjKtQmpbWrS/2Vlh2qdWNtl7xJ58M4WZs5mLrkUDW2ZiSotzACnVKFRRqz0nPSVlbbm3sXcLhVg5QjbRs7vhmQYrFrFjCzXyhcptv1Wk1sRChyg5SytZ8BlOlKrhFGOd7/U2ViBPMV4tGTi41IsSDoNKtGTjGriJR0YuOjFZXIaTdOkndp3YnsBMmecjuUUgX3Mx5KycmR1WniJLZFP4vsH416ejRWbfBG8yq2HdzAsRBQKQCCb8uvJV6kYTwk6kqSi7q2z1Kxco14wU3LO5S1yDoBQAUAFAFNwzcjAYm2l4mH6G1buTpNYmFu0zYxJ0ZXOg4KbEeXBwOGUAxRixvfRBzCtUeTJ4hyqRkl+qXmzO8dCilBp5LyLb6MSeGnpe6rexKu+vqV9qU91h9GJPDT0vdR7Eq76+oe1Ke6w+jEnhp6Xuo9iVd9fUPalPdYfRiTw09L3UexKu+vqHtSnus3i4OyrqsqqSCNM247xuq8OR68HeNRLiVlylRlslFvgY+jkuXLxi5b3t3Vr8+6o9jV9HQ01bs2k+0qWlpaLv8DMvB2VtWlViBbXNuHJuqZ8j15u85p8SI8pUY9GLXABwemy5eNXLvtdreS1HsevoaGsVuzbYPaNHS0tF3+BtHsGdRZZso5g0gHmq0eSsTFWjVsvc2iJcoUJO7hf4IydiYg757j8UlS+TMW9jrfVkLHYdf+v6IxBsGZPqTBb77Fx7KinyTiafQqJd1yZ8oUJ9KDfAjfg3KTcyKSeU5if4pb5FrSd3NN/EsuU6SVlF/QG4Nym15FNt18+nVpUvkWs85rZ3guU6Syi/oY+jEnhp6XuqvsSrvr6k+1Ke6yaPYc6gATABb2sW0vv5KdHkvFRSUatrZZi3j6Ertwz7iKTg3KxJMikneTmufNS5cjVptuU02+8vHlOlFWUX9CSfYUz2zyq1tBfNp5qvU5KxNW2nUTtlmVhyhQhfRg1c1PB+YqFMq5Qbgd1a/kqr5IxDgoOorLq2krlGipaWg7/A3m2HO4CtMGUbgc1h5qvPkvFVIqM6qaWWZWOPoRblGDTfcQ/RiTw09L3Un2JV319RntSnusPoxJ4ael7qPYlXfX1D2pT3WH0Yk8NPS91HsSrvr6h7Up7rD6MSeGnpe6j2JV319Q9qU91nMdknZDQ7OxDMykFCNL9fL1VanyfPDV6cpSTvK2zuZE8ZGvTnFJrYdd2Pu9+H/LX1RXWwH7T8Uv5M52L6a7o+R0VbTMFAHE8LuEMxmGDwl+NOjsN4v90c2mpNdzk/BUlT5ziOj1L7+iOTjMVUdTUUc+sUTsblxmlxJMh39xm162a5pz5dUXaFPZ32+wpckOW2c9vd/sXjxuK2VKqTMZsM243JFhvK31DDwaY6WH5RpuVNaM1/dvqUVStgpqM3eL/v9R6PG4YAg3BAII3EHca80007M7qaaujaoJCgAoAKAEts7QGHheYqzhATlUXJ9w6eSqTloxbNGEw7xFaNJNK7zYvwc29FjYhJEddA6H6yNzH2HlqKdRVFdDcfgKuDq6up8H1NCG3+GEWFnigytLI5AYJqyA7jbezE/dHJf9aVK8YSUczVguR6uJoyrXUYpbL9b+y950lPOQFABQAUAFAEOMxAjRnIZgqlrKLsbDcAN5qG7K4ylTdSagmld227F8So4K8J4sdGWTuJF+vGTdl5j0qeelUq0aiujdylyZVwM9Ge1PJ9voyLhVwtiwORWUyyuRZFOoW+rH2DlPlqKteNPvL8m8k1cbpST0Yrrfb2evYdBG9wDYi4BsRYi/IRyGnnLkrNo2oIOI7MfeubqP8ABrDjOnS8a8masN0anh+6LXsfd78P+WvqipwH7T8Uv5MjF9Nd0fI6KtpmCgDz/gYAdpYwt9cGXLffbjbafpavQ8pXWBpJZbPI4uBtzupfPb5noFeeO0ct2SFU4Js1rh0y8978n6Xrq8jOXOlbsdzncqJc3d+1FlwRJ+RYe+/ix7bVm5Qtzqdu00YP9iHcW9YzSFABQAUAYNAHkvC62zcYHwMmWSRW4yIC6rzacx1NuS1c2t/4p3pv4HuuS78pYTQxkbpNWl2/3K/WXvYw2dCyNijJx+KYnOT9aK/Jrrc+Fy8lOwsItad7vyOZ/wAixNaM1hlHRprK3+X/AF2cTvq2HmAoAKACgAoAKAPLuH8CYLExYnCycXiXPdRKLhh4RA5DuIO/k3Vz8QlTmpQe3sPZ8iVJ43DSw+JjpU1lJ9Xu+Hb1dYx2NcJFiZJMXNJx2LDfVb/tjkex39FtBVsLFTbnJ3Yv/kFWrhqccLSjo07Zrr93r2npNbjyAUAcR2Y+9c3Uf4NYcZ06XjXkzVhujU8P3Ra9j7vfh/y19UVOA/afil/JkYvpruj5HRVtMwUAcJws2NNBiPluEBJ3uoBJBtYmw3qRvrv4DFUq1Hmtf4P+9fYcfGYepTq6+j8TaDskxZf6kMivyhSpW/QSQaifINS/6ZK3vJjyvTt+qLuVkhxG2JVGUw4VDv1sL7zc6M9vJfy6lqOTKb26U3/fgvMzvW4+a2Wgv78WekQxBFCqLKoAA5gNBXmJScm5PNnejFRVkSVBIUAFABQAltnjuJk+T5eOynJm3X9/NVJ6Wi9HM0YTU66Ovvo322Of4GcEvk955zxuLk1YnXJfeBzk8ppNChofqlmdXlblbnFqNH9NOOXv/vUhLG8E5sPi0xGzyqK5tLG32YB3m3KvQNQd1VlQlGelT+JopcrUcRhXQxqbaX6Ws/8Avz6zuq1nmgoAKACgAoAhxefI3F5eMscua+XNyXtyVDvbYXpaGmtZfRvttnb3HI8EOCbrIcXjTxmKY3ANiI+nTTN1aCs1Gg09OeZ3uVOVoSgsLhNlNfX/AF5kfCTglKs64vZ5Ec1+7TQI1zq3NbnHLya1FWg1LTp5l8BytSlQeFxqvC2x9a93o/sdtHewzWzWF7XtfltfkvWs85K13bI2oIOI7MfeubqP8GsOM6dLxryZqw3RqeH7otex93vw/wCWvqipwH7T8Uv5MjF9Nd0fI6KtpmFcbiimUKuZ2vYE5VAUXJJ5Bu8tBKVyvfatjriMKv8AaoeVvRdf4oL6PuZG2JiOpMTHn+RzHz3piqzSspPiyjoxf+PkbDagGgxOGUDcrxyR+dpPZVHt6y6hbqHcNjyWVWCENcK8b51JAvY6Ag2uRv3VBVxH6CoUAFAGksgUFmIVRvJIAHWTQAmNolvs4nceEe4U9WexI6QKq5pF9DtDj5/FxDrkf2R1XWE6CD5TMN8SEf2ya+koo1iI0UbJtJLhXDRMdwcWBPMrfVJ6L3q6kmQ4sdqSoUAFAGKAK+Xa6WJQGRVvdxYRC2/u2IU/oTVXJIsoMXw2055LkQrGn3TI7Zj05AtwOsipL6tdpridqzRm7Qo0fK6SN3PSVKXA6bm1D2Bq12ja7WUAGRWjU6hzZorc+dSQB0m1QpJldB9Q+rAi4NweUbqsUOJ7MfeubqP8GsOM6dLxryZqw3RqeH7otex93vw/5a+qKnAftPxS/kyMX013R8i/kkCgsxsoBJPMALk1tMxzkmEEksEkq3dxKxVtQoyqVS27QHXpqkXdmiOy6RboLCw0HMNB5qYBm9AATQBWY3Z0TSwkoty7A2GW/wDTY8nKCNDvFLnsRN9ha7MkJVlY5mRilzvI3qT05SKmLuhEltHKsVCgChxsha8mhtIsUQYEopzhWkK6Xa97fhG65pbd3YdFE+WfkmQ/ih+FxU6tFrIxfEeMh/xSf/ZUatBZB/1HjIR1Qv7ZKNWgsiLFtKq3Z0kW6hkMQCsrMAfvHXWhwSQWQ7gO4keK5ygK6XN7Akqyi/ICB+8VMHdCpLrLCrlAoArcUvGymM6xoAWHI7t9VT/aALkcuZealzlbYMirK4sf6z3/AOzGbKOR3Xex/tU6Ac9zyCiEesYlYcpoGaAEkPydtNIHNiOSJydCOZGOhHIbHlNKnHrQNXGI0EUqhe5jkzKV+6HAzKVHJcBwbb9KiD6hctqOb7MfeubqP8Gs2M6dLxryY7DdGp4fui17H3e/D/lr6oqcB+0/FL+TIxfTXdHyLTbQvCy+GVT9HYKfMTWx5CIZi+P+3h6p/wCEpdPMbHJk9OJCgAoAXxH2kP42/wCJ6XUyDqZPhDaeUcjJE/63dG8ypUU8hU8iwphQ1kcKCTuAJPUNaAKIoRhoAd+bDk9bOrN5yaRHpD1mWFaCQoAKAFNq/ZN1p661WWRKGsRpPE3PxqfuAYedKVTzFPIsKcLCgCnDf08Q40JMxB5e4XKPVpE8xq6iTBqBGgAsAiAAbh3Ip5dktSAUAazRhlZWF1IIIO4gjUVACoc/JoXJuRxDEnfvUEn9CaRHpFXm0UfZj72TdR/g0jGdOl415MZhujU8P3Ra9j7vfh/y19UVOA/afil/JkYvpruj5FrtMXCD/dj8xv7K1yyERzFcb9tB1TfwlUpjY9Y+mGJ36U6xVzRucJ01NiNYaPhiOmosSpoQxI/qQ/jb/iel1Mi/UTbsQnTFKP2vGR/JqtMXLIsaaLEttNbDzH/ak9Q0Fo5oX2stkUc0kI8kgpEOkNiORwE9ArRYhySJPknTU2K6w1bCnk1qLE6aK3a62ia/OnrrVZZF07jOPHdRHmlXzhh7aTDMp1FhTxQCgCliP/SuedZz5S5rPLMd18BvAxFkS3gr6orSTKSQ18k6amxTWGDhDz0WJ0yCRCN4qCyaZXP/AKC/Nhw37UB9lZlmH+RTdmTvZN1H+DSsZ06XjXky+G6NTw/dFr2Pu9+H/LX1RRgP2n4pfyZGL6a7o+Rb4/7n5i+2tc8hEcxfFqwkikClwmcFRbNZwNRci9rbuml05JPaM6rE42wn3o5k64ZSPKoIp2nEpoMBtzD+NA6GDKfIwBqdJEaEuwx89RH6olf8MMx8+W1GnHtJ0GQSSGaSMiN0VCzFnAUm6lQoF78t7nmpVSaa2FoqyN5P9RD+Gf8A+P3VFMiWRY00WIbe/wBNN+Bv4qHkWh0kY2pEWXuRmZXRwL2zZHBtc8ptSIuzGI3G1wPrRTr/AOk7epetGsiU0GZG3IOWTL+NXT1wKnSXaRoSD57hP1S7/gjlbzqpFGnHtDQYtjsQZ1CLFIt2W7OuQKAwJOpud261UlONi0VY32kdEP8Aux+vSoZkllTxQCgCo2fHmwyruzIwvzZri/nrO8x3WS4XaRRFV4ZQVAByoXW4Frgpe4/SnqpEq43ZN89w8rMn445U9ZRVtOPaV0GHz3ByOX/Akj+opo0l2hoSI5tqZgQsMzHkuhQX63taodSJKi08xfEw5MI6E3KwMpPISIyKzdYy+0oOzJ3sm6j/AAaXjOnS8a8mXw3RqeH7otex93vw/wCWvqijAftPxS/kyMX013R8i22ibCP8xPPpWueQiOZJWcYZoAMxoIAmgDFBIs/+oi6EnPnjHtptMrLIsaaLEdui+Gm/Lc+RSfZUMtHpInJrMXMUEmc1BAE0AYoJFseL8WOeWPzG/sq8MyOosaeKAUAVmyRaFRzZl/a5HsrPLMcN1UDN6CAzUAYoJFNrm2Hm/Kk9Q1KBZnN9mTvZN1H+DS8Z06XjXkxmG6NTw/dFr2Pu9+H/AC19UUYD9p+KX8mRi+mu6PkWm2Ps7+C8beSRb+atkshEcyc1mLmKCQoAKACgBePXE/hh/wCST/8AOm0yssiwposjxEWdWU7mUr5RagEJ7NkzQxMd5jQnrKi9ZmOeYxUAFABQAUALYsXeEf7l/wBsbH3UynmQ8mWNOFBQBW7OFg45pJPO2b20ieY0aqhIUAFABQAptYXhceFZf3MF9tWjmCOb7MneybqP8Gk4zp0vGvJjMN0anh+6LXsfd78P+WvqipwH7T8Uv5MjF9Nd0fItdsx5sPKBv4t7dYUkecCtoiOaJFcMAw3EAjqIvWUuZoJCgAoAKAIMGLzTHmESeQM3/vp1PIpPJD9MKAKAKzZQtEF8Euv7XIHmtWeWY4bqoBQAUAFAC0ms8I5lmb1FHrGm0yssixposKAK7DC0kw/vVv3IPappNTMaskM0skKACgAoAV2gLhBzyR+Zs3sq8MyDmuzH3rm6j/BpGM6dLxryY3DdGp4fui17H3e/D/lr6oqcB+0/FL+TIxfTXdHyOgZhuJH6kVsujNYVwkHFRIrMO4RVLbh3IAvrSnDruM0rvYifi+mp1ZGkGTpFRq/eGkaK6nc6k9Yo0F2k3fYbPYWuwFzYX0ueYdNDhbNgpXNMPDkLksO7bNzWGUKB5qYlZWKt3GAasVM0AK4fC5c2uhdmHRm1t5b0uULsvpG0zKguzKo5yQB56o4JZslNvJGkOIjc2SRGI1NmBsOfSoioyyaJd1mjfOtwudcx3C4ubdFToK9rkXediTi6tqyNIiXDHjc99MmQDra5PmXyVaMbEOV0M1cqFACkcIMjuGBBVFIGtmQte/6MPJVJLSyZe9lZkl11OZbA2Oo0PMemqaHvJv7gQqdzKT0EGjQv1hf3GVAO5geoijV+8NIjedBvkQakasBqN4848tVaS60TtfUaywhjGcwsrZ/xAKRp+4GmRjbbcq2cn2YWB2XMRqLH+DWXF9Oj415Mfh8qnh+6LDsdYpHwMARswEcZB1FwVFzrrowYfpU4T9Ep0nmm38HtvxugxH6lGosmrfFG3CfCHEMY48PnlC245xZEU3ICnlYm/VVcVT1r0Yxu+15InDz1a0pS2diMY9g+GhUpMkd8jwhGaVymgTNyC4N25eSpqNSpRVnbJq21+64Q2VG7q/b1d5Ns/AcThWWWOR+Ma5iRmcoDuUHNewAFyDVqVPQpNTTd+pbbe4rOenUvFrZ19otwWwoTMr4eZXcyAs4YpxZa6qbsRusN1UwsNG6cXd3z7C+IlfapK2ziabH2HFNM04i4uFGHErkEdyALudA1r7garRw8Kk3UtZLLZb49pNWtOMNC9317b/AV2jg5HxMWYTRo0pspdmJtfM4K6IBcADfrS6lOcqsb3Sv2/X3F4TjGm7Wbt/V7y227hE7lRh3xExXKhJbKAvK7Xtpe/TWmvCOxKOk7bP8AbEUZPa9Ky/uRabHwPEQpHfMVGp5zvP6Xp9Gnq4KPYKqz05uQ7TRYUAUfCvWNVyu5YsAFUMN28gqei3XWXFbYpWbuaMP0rnN7KgdY8QTAyO0bxoFDEE5gtgR021J131hpRkoTvGzaaX9/vaaqkk5R/VdXuWezcBxOIDCPQTPGSF5Hhjyt+HMra/3U+lS1dW9uu3/yvuhU56cLX6r/AFZ1tdExBQAUAU+Jw7zYgqc6QxxstwSM7ycosfugeU1mlGU6lnsSXFv0HxkoQus2/L1EYocSMNlUrCycbxjZe7cr9V05O65zrSlGsqVlsavf3+9d4xunrLvblb3d/cM4DDwpgk42PMmRXdSpcsx1JI3k3plOMI0FpLZm+spOUnWei9vULcGtjLCpxLoRKQSEVQMi6nKFW12tbfrS8Nh1Ba2S2+SL16zm9BPZ5iuz8JxeIjnGFMMJvGoX7QFrWkkUch1HRS6dPRqqooWWXv73/dhectKDhpXef+kKY7BskkiPHIwztNnbu1yWYAAC+pbKP0HNS5wak00873z2f9l4TTimmuyw/iInhTDOULWw7RZQrM+d1BAAA03WJPNTpKUFCVv8bfFik1JyV+u/wKLsmMsOxzDIwVlhAO892bKq6c5J8lV0LzpUuuP6n7tllxu+BZStGpU3ti8zxngBw5l2dJqWeA3ugIureEl9NeUbj1gVsr4ZVGpJ2ksmvL3oz0q2gnFq6fUevxdmCLKpMMhJVTuQbwD4fTWaVXE0/wBLUX8Wvsxyp0Jq6clwfobduGHxEno/FVec4jcj8z/EnUUd58F6h24YfESeh8VHOcRuR+Z/iGoo7z4L1Dtww+Ik9D4qOc4jcj8z/ENRR3nwXqHbhh8RJ6PxUc5xG5H5n+IaijvPgvUO3DD4iT0fio5ziNyPzP8AENRR3nwXqHbhh8RJ6PxUc5xG5H5n+IaijvPgvUO3DD4iT0Pio5ziNyPzP8Q1FHefBeoduGHxEnofFRznEbkfmf4hqKO8+C9Q7cMPiJPQ+KjnOI3I/M/xDUUd58F6h24YfESej8VHOcRuR+Z/iGoo7z4L1Dtww+Ik9H4qOc4jcj8z/ENRR3nwXqHbhh8RJ6PxUc5xG5H5n+IaijvPgvUO3DD4iT0Pio5ziNyPzP8AENRR3nwXqHbhh8RJ6HxUc5xG5H5n+IaijvPgvUO3DD4iT0Pio5ziNyPzP8Q1FHefBeoduGHxEnofFRznEbkfmf4hqKO8+C9Q7cMPiJPQ+KjnOI3I/M/xDUUd58F6h24YfESej8VHOcRuR+Z/iGoo7z4L1Dtww+Ik9H4qOc4jcj8z/ENRR3nwXqHbhh8RJ6PxUc5xG5H5n+IaijvPgvUO3DD4iT0fio5ziNyPzP8AENRR3nwXqRYvsxRCNmWGQFRfchv6enkNWjUxNTYtGPF/ZFXChDa7v6HjHDfhdLtCYsxZYQTkQm9v7mtoXPm3CtdDDxpJ7bt5t5sTVquo+xLJdh//2Q==">
          <a:hlinkClick xmlns:r="http://schemas.openxmlformats.org/officeDocument/2006/relationships" r:id="rId1"/>
          <a:extLst>
            <a:ext uri="{FF2B5EF4-FFF2-40B4-BE49-F238E27FC236}">
              <a16:creationId xmlns:a16="http://schemas.microsoft.com/office/drawing/2014/main" id="{9502FE9B-202F-45DF-B385-F188FD9A46C1}"/>
            </a:ext>
          </a:extLst>
        </xdr:cNvPr>
        <xdr:cNvSpPr>
          <a:spLocks noChangeAspect="1" noChangeArrowheads="1"/>
        </xdr:cNvSpPr>
      </xdr:nvSpPr>
      <xdr:spPr bwMode="auto">
        <a:xfrm>
          <a:off x="8313420" y="541020"/>
          <a:ext cx="304800" cy="304800"/>
        </a:xfrm>
        <a:prstGeom prst="rect">
          <a:avLst/>
        </a:prstGeom>
        <a:noFill/>
        <a:ln w="9525">
          <a:noFill/>
          <a:miter lim="800000"/>
          <a:headEnd/>
          <a:tailEnd/>
        </a:ln>
      </xdr:spPr>
    </xdr:sp>
    <xdr:clientData/>
  </xdr:twoCellAnchor>
  <xdr:twoCellAnchor editAs="oneCell">
    <xdr:from>
      <xdr:col>1</xdr:col>
      <xdr:colOff>323850</xdr:colOff>
      <xdr:row>6</xdr:row>
      <xdr:rowOff>190500</xdr:rowOff>
    </xdr:from>
    <xdr:to>
      <xdr:col>4</xdr:col>
      <xdr:colOff>615315</xdr:colOff>
      <xdr:row>12</xdr:row>
      <xdr:rowOff>123825</xdr:rowOff>
    </xdr:to>
    <xdr:pic>
      <xdr:nvPicPr>
        <xdr:cNvPr id="5" name="図 1">
          <a:extLst>
            <a:ext uri="{FF2B5EF4-FFF2-40B4-BE49-F238E27FC236}">
              <a16:creationId xmlns:a16="http://schemas.microsoft.com/office/drawing/2014/main" id="{821ECF2A-6E43-4870-A69E-94510293D334}"/>
            </a:ext>
          </a:extLst>
        </xdr:cNvPr>
        <xdr:cNvPicPr>
          <a:picLocks noChangeAspect="1"/>
        </xdr:cNvPicPr>
      </xdr:nvPicPr>
      <xdr:blipFill>
        <a:blip xmlns:r="http://schemas.openxmlformats.org/officeDocument/2006/relationships" r:embed="rId2" cstate="print"/>
        <a:srcRect/>
        <a:stretch>
          <a:fillRect/>
        </a:stretch>
      </xdr:blipFill>
      <xdr:spPr bwMode="auto">
        <a:xfrm>
          <a:off x="659130" y="1760220"/>
          <a:ext cx="2143125" cy="1579245"/>
        </a:xfrm>
        <a:prstGeom prst="rect">
          <a:avLst/>
        </a:prstGeom>
        <a:noFill/>
        <a:ln w="9525">
          <a:noFill/>
          <a:miter lim="800000"/>
          <a:headEnd/>
          <a:tailEnd/>
        </a:ln>
      </xdr:spPr>
    </xdr:pic>
    <xdr:clientData/>
  </xdr:twoCellAnchor>
  <xdr:twoCellAnchor>
    <xdr:from>
      <xdr:col>1</xdr:col>
      <xdr:colOff>333375</xdr:colOff>
      <xdr:row>5</xdr:row>
      <xdr:rowOff>57150</xdr:rowOff>
    </xdr:from>
    <xdr:to>
      <xdr:col>4</xdr:col>
      <xdr:colOff>590550</xdr:colOff>
      <xdr:row>6</xdr:row>
      <xdr:rowOff>123825</xdr:rowOff>
    </xdr:to>
    <xdr:sp macro="" textlink="">
      <xdr:nvSpPr>
        <xdr:cNvPr id="6" name="テキスト ボックス 5">
          <a:extLst>
            <a:ext uri="{FF2B5EF4-FFF2-40B4-BE49-F238E27FC236}">
              <a16:creationId xmlns:a16="http://schemas.microsoft.com/office/drawing/2014/main" id="{53785F98-8E6B-47BD-91F0-2725E4CC3ED7}"/>
            </a:ext>
          </a:extLst>
        </xdr:cNvPr>
        <xdr:cNvSpPr txBox="1"/>
      </xdr:nvSpPr>
      <xdr:spPr>
        <a:xfrm>
          <a:off x="668655" y="1352550"/>
          <a:ext cx="2108835" cy="340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深爪は禁物です。</a:t>
          </a:r>
        </a:p>
      </xdr:txBody>
    </xdr:sp>
    <xdr:clientData/>
  </xdr:twoCellAnchor>
  <xdr:twoCellAnchor>
    <xdr:from>
      <xdr:col>1</xdr:col>
      <xdr:colOff>257175</xdr:colOff>
      <xdr:row>12</xdr:row>
      <xdr:rowOff>228600</xdr:rowOff>
    </xdr:from>
    <xdr:to>
      <xdr:col>4</xdr:col>
      <xdr:colOff>647700</xdr:colOff>
      <xdr:row>14</xdr:row>
      <xdr:rowOff>38100</xdr:rowOff>
    </xdr:to>
    <xdr:sp macro="" textlink="">
      <xdr:nvSpPr>
        <xdr:cNvPr id="7" name="テキスト ボックス 6">
          <a:extLst>
            <a:ext uri="{FF2B5EF4-FFF2-40B4-BE49-F238E27FC236}">
              <a16:creationId xmlns:a16="http://schemas.microsoft.com/office/drawing/2014/main" id="{ECB35BCE-ABB2-43D7-94B8-F8F18B335322}"/>
            </a:ext>
          </a:extLst>
        </xdr:cNvPr>
        <xdr:cNvSpPr txBox="1"/>
      </xdr:nvSpPr>
      <xdr:spPr>
        <a:xfrm>
          <a:off x="592455" y="3444240"/>
          <a:ext cx="2211705" cy="358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スクエアーに１</a:t>
          </a:r>
          <a:r>
            <a:rPr kumimoji="1" lang="en-US" altLang="ja-JP" sz="1100"/>
            <a:t>mm</a:t>
          </a:r>
          <a:r>
            <a:rPr kumimoji="1" lang="ja-JP" altLang="en-US" sz="1100"/>
            <a:t>程度でカットします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325120</xdr:colOff>
      <xdr:row>33</xdr:row>
      <xdr:rowOff>203200</xdr:rowOff>
    </xdr:from>
    <xdr:to>
      <xdr:col>10</xdr:col>
      <xdr:colOff>731520</xdr:colOff>
      <xdr:row>41</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98880" y="15179040"/>
          <a:ext cx="11155680" cy="2170364"/>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1.02% :</a:t>
          </a:r>
          <a:r>
            <a:rPr kumimoji="1" lang="ja-JP" altLang="en-US" sz="1400" b="1">
              <a:solidFill>
                <a:srgbClr val="FFFF00"/>
              </a:solidFill>
            </a:rPr>
            <a:t>　増減なし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0">
              <a:solidFill>
                <a:srgbClr val="FFFF00"/>
              </a:solidFill>
            </a:rPr>
            <a:t>BBX</a:t>
          </a:r>
          <a:r>
            <a:rPr kumimoji="1" lang="en-US" altLang="ja-JP" sz="1400" b="1">
              <a:solidFill>
                <a:srgbClr val="FFFF00"/>
              </a:solidFill>
            </a:rPr>
            <a:t>1</a:t>
          </a:r>
          <a:r>
            <a:rPr kumimoji="1" lang="ja-JP" altLang="en-US" sz="1400" b="1">
              <a:solidFill>
                <a:srgbClr val="FFFF00"/>
              </a:solidFill>
            </a:rPr>
            <a:t>・</a:t>
          </a:r>
          <a:r>
            <a:rPr kumimoji="1" lang="en-US" altLang="ja-JP" sz="1400" b="1">
              <a:solidFill>
                <a:srgbClr val="FFFF00"/>
              </a:solidFill>
            </a:rPr>
            <a:t>5</a:t>
          </a:r>
        </a:p>
        <a:p>
          <a:pPr algn="l"/>
          <a:endParaRPr kumimoji="1" lang="en-US" altLang="ja-JP" sz="1400" b="1">
            <a:solidFill>
              <a:srgbClr val="FFFF00"/>
            </a:solidFill>
          </a:endParaRP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20</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3312160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3068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地域人口当たりの感染率</a:t>
          </a:r>
        </a:p>
        <a:p>
          <a:r>
            <a:rPr lang="ja-JP" altLang="en-US" sz="2000" b="0" i="0">
              <a:solidFill>
                <a:schemeClr val="dk1"/>
              </a:solidFill>
              <a:effectLst/>
              <a:latin typeface="+mn-lt"/>
              <a:ea typeface="+mn-ea"/>
              <a:cs typeface="+mn-cs"/>
            </a:rPr>
            <a:t>　　　・　ヨーロッパ　</a:t>
          </a:r>
          <a:r>
            <a:rPr lang="en-US" altLang="ja-JP" sz="2000" b="0" i="0">
              <a:solidFill>
                <a:schemeClr val="dk1"/>
              </a:solidFill>
              <a:effectLst/>
              <a:latin typeface="+mn-lt"/>
              <a:ea typeface="+mn-ea"/>
              <a:cs typeface="+mn-cs"/>
            </a:rPr>
            <a:t>2.5/7</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=36%</a:t>
          </a:r>
        </a:p>
        <a:p>
          <a:r>
            <a:rPr lang="en-US" altLang="ja-JP" sz="2000" b="0" i="0" baseline="0">
              <a:solidFill>
                <a:schemeClr val="dk1"/>
              </a:solidFill>
              <a:effectLst/>
              <a:latin typeface="+mn-lt"/>
              <a:ea typeface="+mn-ea"/>
              <a:cs typeface="+mn-cs"/>
            </a:rPr>
            <a:t>        </a:t>
          </a:r>
          <a:r>
            <a:rPr lang="ja-JP" altLang="en-US" sz="2000" b="0" i="0" baseline="0">
              <a:solidFill>
                <a:schemeClr val="dk1"/>
              </a:solidFill>
              <a:effectLst/>
              <a:latin typeface="+mn-lt"/>
              <a:ea typeface="+mn-ea"/>
              <a:cs typeface="+mn-cs"/>
            </a:rPr>
            <a:t> ・　北米　　　　 </a:t>
          </a:r>
          <a:r>
            <a:rPr lang="en-US" altLang="ja-JP" sz="2000" b="0" i="0" baseline="0">
              <a:solidFill>
                <a:schemeClr val="dk1"/>
              </a:solidFill>
              <a:effectLst/>
              <a:latin typeface="+mn-lt"/>
              <a:ea typeface="+mn-ea"/>
              <a:cs typeface="+mn-cs"/>
            </a:rPr>
            <a:t>1.0/6</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=17%</a:t>
          </a:r>
          <a:r>
            <a:rPr lang="ja-JP" altLang="en-US" sz="2000" b="0" i="0" baseline="0">
              <a:solidFill>
                <a:schemeClr val="dk1"/>
              </a:solidFill>
              <a:effectLst/>
              <a:latin typeface="+mn-lt"/>
              <a:ea typeface="+mn-ea"/>
              <a:cs typeface="+mn-cs"/>
            </a:rPr>
            <a:t>　</a:t>
          </a:r>
        </a:p>
        <a:p>
          <a:r>
            <a:rPr lang="ja-JP" altLang="en-US" sz="2000" b="0" i="0" baseline="0">
              <a:solidFill>
                <a:schemeClr val="dk1"/>
              </a:solidFill>
              <a:effectLst/>
              <a:latin typeface="+mn-lt"/>
              <a:ea typeface="+mn-ea"/>
              <a:cs typeface="+mn-cs"/>
            </a:rPr>
            <a:t>　　　・　アジア　　　 </a:t>
          </a:r>
          <a:r>
            <a:rPr lang="en-US" altLang="ja-JP" sz="2000" b="0" i="0" baseline="0">
              <a:solidFill>
                <a:schemeClr val="dk1"/>
              </a:solidFill>
              <a:effectLst/>
              <a:latin typeface="+mn-lt"/>
              <a:ea typeface="+mn-ea"/>
              <a:cs typeface="+mn-cs"/>
            </a:rPr>
            <a:t>1.6/45</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 4%</a:t>
          </a:r>
          <a:endParaRPr lang="ja-JP" altLang="en-US" sz="2000" b="0" i="0" baseline="0">
            <a:solidFill>
              <a:schemeClr val="dk1"/>
            </a:solidFill>
            <a:effectLst/>
            <a:latin typeface="+mn-lt"/>
            <a:ea typeface="+mn-ea"/>
            <a:cs typeface="+mn-cs"/>
          </a:endParaRPr>
        </a:p>
        <a:p>
          <a:r>
            <a:rPr lang="ja-JP" altLang="en-US" sz="2000" b="0" i="0" baseline="0">
              <a:solidFill>
                <a:schemeClr val="dk1"/>
              </a:solidFill>
              <a:effectLst/>
              <a:latin typeface="+mn-lt"/>
              <a:ea typeface="+mn-ea"/>
              <a:cs typeface="+mn-cs"/>
            </a:rPr>
            <a:t>　　　・　中南米</a:t>
          </a:r>
          <a:r>
            <a:rPr lang="ja-JP" altLang="en-US" sz="2000" b="0" i="0">
              <a:solidFill>
                <a:schemeClr val="dk1"/>
              </a:solidFill>
              <a:effectLst/>
              <a:latin typeface="+mn-lt"/>
              <a:ea typeface="+mn-ea"/>
              <a:cs typeface="+mn-cs"/>
            </a:rPr>
            <a:t>　　　</a:t>
          </a:r>
          <a:r>
            <a:rPr lang="en-US" altLang="ja-JP" sz="2000" b="0" i="0">
              <a:solidFill>
                <a:schemeClr val="dk1"/>
              </a:solidFill>
              <a:effectLst/>
              <a:latin typeface="+mn-lt"/>
              <a:ea typeface="+mn-ea"/>
              <a:cs typeface="+mn-cs"/>
            </a:rPr>
            <a:t>0.8/4</a:t>
          </a:r>
          <a:r>
            <a:rPr lang="ja-JP" altLang="en-US" sz="2000" b="0" i="0">
              <a:solidFill>
                <a:schemeClr val="dk1"/>
              </a:solidFill>
              <a:effectLst/>
              <a:latin typeface="+mn-lt"/>
              <a:ea typeface="+mn-ea"/>
              <a:cs typeface="+mn-cs"/>
            </a:rPr>
            <a:t>億人</a:t>
          </a:r>
          <a:r>
            <a:rPr lang="en-US" altLang="ja-JP" sz="2000" b="0" i="0" baseline="0">
              <a:solidFill>
                <a:schemeClr val="dk1"/>
              </a:solidFill>
              <a:effectLst/>
              <a:latin typeface="+mn-lt"/>
              <a:ea typeface="+mn-ea"/>
              <a:cs typeface="+mn-cs"/>
            </a:rPr>
            <a:t>   =20%</a:t>
          </a:r>
          <a:endParaRPr lang="ja-JP" altLang="en-US"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　アフリカ他　</a:t>
          </a:r>
          <a:r>
            <a:rPr lang="en-US" altLang="ja-JP" sz="2000" b="0" i="0">
              <a:solidFill>
                <a:schemeClr val="dk1"/>
              </a:solidFill>
              <a:effectLst/>
              <a:latin typeface="+mn-lt"/>
              <a:ea typeface="+mn-ea"/>
              <a:cs typeface="+mn-cs"/>
            </a:rPr>
            <a:t>0.7/16</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 5%</a:t>
          </a:r>
          <a:r>
            <a:rPr lang="ja-JP" altLang="en-US" sz="2000" b="0" i="0">
              <a:solidFill>
                <a:schemeClr val="dk1"/>
              </a:solidFill>
              <a:effectLst/>
              <a:latin typeface="+mn-lt"/>
              <a:ea typeface="+mn-ea"/>
              <a:cs typeface="+mn-cs"/>
            </a:rPr>
            <a:t>　　</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一連の新型コロナウイルスの感染状況から　感染源はアジア・アフリカに風土的に存在したウイルスで、歴史的に抗原接触が希薄であったヨーロッパ・南北アメリカ大陸で急速に感染拡大したと推察された。</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　　　　　　</a:t>
          </a:r>
          <a:endParaRPr lang="en-US" altLang="ja-JP" sz="2000" b="1" i="0">
            <a:solidFill>
              <a:schemeClr val="dk1"/>
            </a:solidFill>
            <a:effectLst/>
            <a:latin typeface="+mn-lt"/>
            <a:ea typeface="+mn-ea"/>
            <a:cs typeface="+mn-cs"/>
          </a:endParaRPr>
        </a:p>
      </xdr:txBody>
    </xdr:sp>
    <xdr:clientData/>
  </xdr:twoCellAnchor>
  <xdr:twoCellAnchor>
    <xdr:from>
      <xdr:col>3</xdr:col>
      <xdr:colOff>621844</xdr:colOff>
      <xdr:row>38</xdr:row>
      <xdr:rowOff>20319</xdr:rowOff>
    </xdr:from>
    <xdr:to>
      <xdr:col>4</xdr:col>
      <xdr:colOff>660403</xdr:colOff>
      <xdr:row>39</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38</xdr:row>
      <xdr:rowOff>71120</xdr:rowOff>
    </xdr:from>
    <xdr:to>
      <xdr:col>6</xdr:col>
      <xdr:colOff>833120</xdr:colOff>
      <xdr:row>39</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38</xdr:row>
      <xdr:rowOff>10160</xdr:rowOff>
    </xdr:from>
    <xdr:to>
      <xdr:col>5</xdr:col>
      <xdr:colOff>558804</xdr:colOff>
      <xdr:row>39</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39</xdr:row>
      <xdr:rowOff>6716</xdr:rowOff>
    </xdr:from>
    <xdr:to>
      <xdr:col>10</xdr:col>
      <xdr:colOff>10160</xdr:colOff>
      <xdr:row>41</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34</xdr:row>
      <xdr:rowOff>213360</xdr:rowOff>
    </xdr:from>
    <xdr:to>
      <xdr:col>8</xdr:col>
      <xdr:colOff>508000</xdr:colOff>
      <xdr:row>39</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37</xdr:row>
      <xdr:rowOff>243840</xdr:rowOff>
    </xdr:from>
    <xdr:to>
      <xdr:col>9</xdr:col>
      <xdr:colOff>477520</xdr:colOff>
      <xdr:row>39</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0</xdr:colOff>
      <xdr:row>38</xdr:row>
      <xdr:rowOff>71120</xdr:rowOff>
    </xdr:from>
    <xdr:to>
      <xdr:col>10</xdr:col>
      <xdr:colOff>528320</xdr:colOff>
      <xdr:row>38</xdr:row>
      <xdr:rowOff>152400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623040" y="16245840"/>
          <a:ext cx="528320" cy="8128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1371601</xdr:colOff>
      <xdr:row>0</xdr:row>
      <xdr:rowOff>345441</xdr:rowOff>
    </xdr:from>
    <xdr:to>
      <xdr:col>5</xdr:col>
      <xdr:colOff>487681</xdr:colOff>
      <xdr:row>2</xdr:row>
      <xdr:rowOff>3697309</xdr:rowOff>
    </xdr:to>
    <xdr:pic>
      <xdr:nvPicPr>
        <xdr:cNvPr id="13" name="図 12">
          <a:extLst>
            <a:ext uri="{FF2B5EF4-FFF2-40B4-BE49-F238E27FC236}">
              <a16:creationId xmlns:a16="http://schemas.microsoft.com/office/drawing/2014/main" id="{6AC0351E-CDE4-1E65-6665-7DDB7722FCB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45361" y="345441"/>
          <a:ext cx="4368800" cy="4144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0815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16</xdr:col>
      <xdr:colOff>24319</xdr:colOff>
      <xdr:row>23</xdr:row>
      <xdr:rowOff>24319</xdr:rowOff>
    </xdr:from>
    <xdr:to>
      <xdr:col>18</xdr:col>
      <xdr:colOff>18887</xdr:colOff>
      <xdr:row>46</xdr:row>
      <xdr:rowOff>24319</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498404" y="3923489"/>
          <a:ext cx="918696" cy="3891064"/>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213360</xdr:colOff>
      <xdr:row>23</xdr:row>
      <xdr:rowOff>20267</xdr:rowOff>
    </xdr:from>
    <xdr:to>
      <xdr:col>4</xdr:col>
      <xdr:colOff>6079</xdr:colOff>
      <xdr:row>45</xdr:row>
      <xdr:rowOff>83820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716280" y="3921707"/>
          <a:ext cx="1187179" cy="372877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news.goo.ne.jp/article/kahoku/nation/kahoku-20230121khn000072.html" TargetMode="External"/><Relationship Id="rId2" Type="http://schemas.openxmlformats.org/officeDocument/2006/relationships/hyperlink" Target="https://nordot.app/992758479780347904?c=768367547562557440" TargetMode="External"/><Relationship Id="rId1" Type="http://schemas.openxmlformats.org/officeDocument/2006/relationships/hyperlink" Target="https://www.nikkei.com/article/DGKKZO68024860Q3A130C2L72000/"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ity.toshima.lg.jp/217/kurashi/ese/shokuhin/2301300946.html" TargetMode="External"/><Relationship Id="rId7" Type="http://schemas.openxmlformats.org/officeDocument/2006/relationships/printerSettings" Target="../printerSettings/printerSettings6.bin"/><Relationship Id="rId2" Type="http://schemas.openxmlformats.org/officeDocument/2006/relationships/hyperlink" Target="https://www.shimotsuke.co.jp/articles/-/697618?top" TargetMode="External"/><Relationship Id="rId1" Type="http://schemas.openxmlformats.org/officeDocument/2006/relationships/hyperlink" Target="https://news.yahoo.co.jp/articles/0ce56d8498b7dbe41bba47c2eaad911567ab5c6d" TargetMode="External"/><Relationship Id="rId6" Type="http://schemas.openxmlformats.org/officeDocument/2006/relationships/hyperlink" Target="https://topics.smt.docomo.ne.jp/article/tokushima/region/tokushima-20230128174223?redirect=1" TargetMode="External"/><Relationship Id="rId5" Type="http://schemas.openxmlformats.org/officeDocument/2006/relationships/hyperlink" Target="https://www.city.akita.lg.jp/kurashi/kenko/1005368/1010015/1037113.html" TargetMode="External"/><Relationship Id="rId4" Type="http://schemas.openxmlformats.org/officeDocument/2006/relationships/hyperlink" Target="https://www.city.fukui.lg.jp/fukusi/eisei/syokuhin/p020749_d/fil/siryou.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fpbb.com/articles/-/3449324" TargetMode="External"/><Relationship Id="rId3" Type="http://schemas.openxmlformats.org/officeDocument/2006/relationships/hyperlink" Target="https://news.yahoo.co.jp/articles/b8fb950a04efeaf07db03352c8177f1d68414cd4" TargetMode="External"/><Relationship Id="rId7" Type="http://schemas.openxmlformats.org/officeDocument/2006/relationships/hyperlink" Target="https://news.yahoo.co.jp/articles/f3731bd582c22f1b74b85668f990841dc986fbb8" TargetMode="External"/><Relationship Id="rId2" Type="http://schemas.openxmlformats.org/officeDocument/2006/relationships/hyperlink" Target="https://news.nissyoku.co.jp/news/kwsk20230124012047218" TargetMode="External"/><Relationship Id="rId1" Type="http://schemas.openxmlformats.org/officeDocument/2006/relationships/hyperlink" Target="https://www.jetro.go.jp/biznews/2023/02/e656b693841c8748.html" TargetMode="External"/><Relationship Id="rId6" Type="http://schemas.openxmlformats.org/officeDocument/2006/relationships/hyperlink" Target="https://www.excite.co.jp/news/article/Recordchina_908273/" TargetMode="External"/><Relationship Id="rId11" Type="http://schemas.openxmlformats.org/officeDocument/2006/relationships/printerSettings" Target="../printerSettings/printerSettings7.bin"/><Relationship Id="rId5" Type="http://schemas.openxmlformats.org/officeDocument/2006/relationships/hyperlink" Target="https://news.yahoo.co.jp/articles/8efdbc0323da573e437256f4802fcca701ee366e" TargetMode="External"/><Relationship Id="rId10" Type="http://schemas.openxmlformats.org/officeDocument/2006/relationships/hyperlink" Target="https://prtimes.jp/main/html/rd/p/000000102.000056468.html" TargetMode="External"/><Relationship Id="rId4" Type="http://schemas.openxmlformats.org/officeDocument/2006/relationships/hyperlink" Target="https://www.nna.jp/news/2466901?media=bn&amp;country=myr&amp;type=3&amp;free=1" TargetMode="External"/><Relationship Id="rId9" Type="http://schemas.openxmlformats.org/officeDocument/2006/relationships/hyperlink" Target="https://www3.nhk.or.jp/news/html/20230130/k10013965621000.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Normal="100" workbookViewId="0">
      <selection activeCell="C17" sqref="C17"/>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04" t="s">
        <v>263</v>
      </c>
      <c r="B1" s="205"/>
      <c r="C1" s="205" t="s">
        <v>239</v>
      </c>
      <c r="D1" s="205"/>
      <c r="E1" s="205"/>
      <c r="F1" s="205"/>
      <c r="G1" s="205"/>
      <c r="H1" s="205"/>
      <c r="I1" s="114"/>
    </row>
    <row r="2" spans="1:10">
      <c r="A2" s="206" t="s">
        <v>121</v>
      </c>
      <c r="B2" s="207"/>
      <c r="C2" s="207"/>
      <c r="D2" s="207"/>
      <c r="E2" s="207"/>
      <c r="F2" s="207"/>
      <c r="G2" s="207"/>
      <c r="H2" s="207"/>
      <c r="I2" s="114"/>
    </row>
    <row r="3" spans="1:10" ht="15.75" customHeight="1">
      <c r="A3" s="597" t="s">
        <v>29</v>
      </c>
      <c r="B3" s="598"/>
      <c r="C3" s="598"/>
      <c r="D3" s="598"/>
      <c r="E3" s="598"/>
      <c r="F3" s="598"/>
      <c r="G3" s="598"/>
      <c r="H3" s="599"/>
      <c r="I3" s="114"/>
    </row>
    <row r="4" spans="1:10">
      <c r="A4" s="206" t="s">
        <v>192</v>
      </c>
      <c r="B4" s="207"/>
      <c r="C4" s="207"/>
      <c r="D4" s="207"/>
      <c r="E4" s="207"/>
      <c r="F4" s="207"/>
      <c r="G4" s="207"/>
      <c r="H4" s="207"/>
      <c r="I4" s="114"/>
    </row>
    <row r="5" spans="1:10">
      <c r="A5" s="206" t="s">
        <v>122</v>
      </c>
      <c r="B5" s="207"/>
      <c r="C5" s="207"/>
      <c r="D5" s="207"/>
      <c r="E5" s="207"/>
      <c r="F5" s="207"/>
      <c r="G5" s="207"/>
      <c r="H5" s="207"/>
      <c r="I5" s="114"/>
    </row>
    <row r="6" spans="1:10">
      <c r="A6" s="208" t="s">
        <v>121</v>
      </c>
      <c r="B6" s="209"/>
      <c r="C6" s="209"/>
      <c r="D6" s="209"/>
      <c r="E6" s="209"/>
      <c r="F6" s="209"/>
      <c r="G6" s="209"/>
      <c r="H6" s="209"/>
      <c r="I6" s="114"/>
    </row>
    <row r="7" spans="1:10">
      <c r="A7" s="208" t="s">
        <v>123</v>
      </c>
      <c r="B7" s="209"/>
      <c r="C7" s="209"/>
      <c r="D7" s="209"/>
      <c r="E7" s="209"/>
      <c r="F7" s="209"/>
      <c r="G7" s="209"/>
      <c r="H7" s="209"/>
      <c r="I7" s="114"/>
    </row>
    <row r="8" spans="1:10">
      <c r="A8" s="210" t="s">
        <v>124</v>
      </c>
      <c r="B8" s="211"/>
      <c r="C8" s="211"/>
      <c r="D8" s="211"/>
      <c r="E8" s="211"/>
      <c r="F8" s="211"/>
      <c r="G8" s="211"/>
      <c r="H8" s="211"/>
      <c r="I8" s="114"/>
    </row>
    <row r="9" spans="1:10" ht="15" customHeight="1">
      <c r="A9" s="251" t="s">
        <v>125</v>
      </c>
      <c r="B9" s="252" t="str">
        <f>+'4　食中毒記事等 '!A2</f>
        <v>弁当店で食中毒症状　弁当食べた76人　症状は快方に向かう　2月3日から3日間営業停止＜福島市＞</v>
      </c>
      <c r="C9" s="253"/>
      <c r="D9" s="253"/>
      <c r="E9" s="253"/>
      <c r="F9" s="253"/>
      <c r="G9" s="253"/>
      <c r="H9" s="253"/>
      <c r="I9" s="114"/>
    </row>
    <row r="10" spans="1:10" ht="15" customHeight="1">
      <c r="A10" s="251" t="s">
        <v>126</v>
      </c>
      <c r="B10" s="252" t="s">
        <v>270</v>
      </c>
      <c r="C10" s="252" t="s">
        <v>248</v>
      </c>
      <c r="D10" s="254">
        <f>+'4　ノロウイルス関連情報 '!G73</f>
        <v>7.38</v>
      </c>
      <c r="E10" s="252" t="s">
        <v>249</v>
      </c>
      <c r="F10" s="255">
        <f>+'4　ノロウイルス関連情報 '!I73</f>
        <v>-0.32000000000000028</v>
      </c>
      <c r="G10" s="253" t="s">
        <v>29</v>
      </c>
      <c r="H10" s="253"/>
      <c r="I10" s="114"/>
    </row>
    <row r="11" spans="1:10" s="129" customFormat="1" ht="15" customHeight="1">
      <c r="A11" s="256" t="s">
        <v>127</v>
      </c>
      <c r="B11" s="603" t="str">
        <f>+'4 残留農薬　等 '!A2</f>
        <v>16年ぶり　台湾へイチゴ輸出再開　／栃木</v>
      </c>
      <c r="C11" s="603"/>
      <c r="D11" s="603"/>
      <c r="E11" s="603"/>
      <c r="F11" s="603"/>
      <c r="G11" s="603"/>
      <c r="H11" s="257"/>
      <c r="I11" s="128"/>
      <c r="J11" s="129" t="s">
        <v>128</v>
      </c>
    </row>
    <row r="12" spans="1:10" ht="15" customHeight="1">
      <c r="A12" s="251" t="s">
        <v>129</v>
      </c>
      <c r="B12" s="252" t="str">
        <f>+'4　食品表示'!A2</f>
        <v>「2022年の農林水産物・食品の輸出実績」について</v>
      </c>
      <c r="C12" s="253"/>
      <c r="D12" s="253"/>
      <c r="E12" s="253"/>
      <c r="F12" s="253"/>
      <c r="G12" s="253"/>
      <c r="H12" s="253"/>
      <c r="I12" s="114"/>
    </row>
    <row r="13" spans="1:10" ht="15" customHeight="1">
      <c r="A13" s="251" t="s">
        <v>130</v>
      </c>
      <c r="B13" s="258" t="str">
        <f>+'4　海外情報'!A2</f>
        <v>ネスレが1億ドル投資を発表、麦芽飲料増産、菓子類13ライン増設へ(コロンビア)  ジェトロ</v>
      </c>
      <c r="C13" s="253"/>
      <c r="D13" s="253"/>
      <c r="E13" s="253"/>
      <c r="F13" s="253"/>
      <c r="G13" s="253"/>
      <c r="H13" s="253"/>
      <c r="I13" s="114"/>
    </row>
    <row r="14" spans="1:10" ht="15" customHeight="1">
      <c r="A14" s="258" t="s">
        <v>131</v>
      </c>
      <c r="B14" s="259" t="str">
        <f>+'4　海外情報'!A17</f>
        <v>マレーシア（MY）・現地生産あずきバー販売好調</v>
      </c>
      <c r="C14" s="600"/>
      <c r="D14" s="600"/>
      <c r="E14" s="600"/>
      <c r="F14" s="600"/>
      <c r="G14" s="600"/>
      <c r="H14" s="601"/>
      <c r="I14" s="114"/>
    </row>
    <row r="15" spans="1:10" ht="15" customHeight="1">
      <c r="A15" s="251" t="s">
        <v>132</v>
      </c>
      <c r="B15" s="252" t="str">
        <f>+'4　感染症統計'!A21</f>
        <v>※2023年 第4週（1/23～1/29） 現在</v>
      </c>
      <c r="C15" s="253"/>
      <c r="D15" s="252" t="s">
        <v>21</v>
      </c>
      <c r="E15" s="253"/>
      <c r="F15" s="253"/>
      <c r="G15" s="253"/>
      <c r="H15" s="253"/>
      <c r="I15" s="114"/>
    </row>
    <row r="16" spans="1:10" ht="15" customHeight="1">
      <c r="A16" s="251" t="s">
        <v>133</v>
      </c>
      <c r="B16" s="602" t="str">
        <f>+'3　感染症情報'!B2</f>
        <v>2023年第3週（1月16日〜 1月22日）</v>
      </c>
      <c r="C16" s="602"/>
      <c r="D16" s="602"/>
      <c r="E16" s="602"/>
      <c r="F16" s="602"/>
      <c r="G16" s="602"/>
      <c r="H16" s="253"/>
      <c r="I16" s="114"/>
    </row>
    <row r="17" spans="1:9" ht="15" customHeight="1">
      <c r="A17" s="251" t="s">
        <v>228</v>
      </c>
      <c r="B17" s="390" t="str">
        <f>+'4  衛生訓話'!A2</f>
        <v>今週のお題　(爪は正しく切りましょう　)</v>
      </c>
      <c r="C17" s="253"/>
      <c r="D17" s="253"/>
      <c r="E17" s="253"/>
      <c r="F17" s="260"/>
      <c r="G17" s="253"/>
      <c r="H17" s="253"/>
      <c r="I17" s="114"/>
    </row>
    <row r="18" spans="1:9" ht="15" customHeight="1">
      <c r="A18" s="251" t="s">
        <v>137</v>
      </c>
      <c r="B18" s="253" t="str">
        <f>+'4　新型コロナウイルス情報'!C4</f>
        <v>今週の新型コロナ 新規感染者数　世界で139万人(対前週の増減 : 9万人減少)</v>
      </c>
      <c r="C18" s="253"/>
      <c r="D18" s="253"/>
      <c r="E18" s="253"/>
      <c r="F18" s="253" t="s">
        <v>21</v>
      </c>
      <c r="G18" s="253"/>
      <c r="H18" s="253"/>
      <c r="I18" s="114"/>
    </row>
    <row r="19" spans="1:9" ht="15" customHeight="1">
      <c r="A19" s="251" t="s">
        <v>195</v>
      </c>
      <c r="B19" s="489" t="s">
        <v>375</v>
      </c>
      <c r="C19" s="253"/>
      <c r="D19" s="253"/>
      <c r="E19" s="253"/>
      <c r="F19" s="253"/>
      <c r="G19" s="253"/>
      <c r="H19" s="253"/>
      <c r="I19" s="114"/>
    </row>
    <row r="20" spans="1:9">
      <c r="A20" s="210" t="s">
        <v>124</v>
      </c>
      <c r="B20" s="211"/>
      <c r="C20" s="211"/>
      <c r="D20" s="211"/>
      <c r="E20" s="211"/>
      <c r="F20" s="211"/>
      <c r="G20" s="211"/>
      <c r="H20" s="211"/>
      <c r="I20" s="114"/>
    </row>
    <row r="21" spans="1:9">
      <c r="A21" s="208" t="s">
        <v>21</v>
      </c>
      <c r="B21" s="209"/>
      <c r="C21" s="209"/>
      <c r="D21" s="209"/>
      <c r="E21" s="209"/>
      <c r="F21" s="209"/>
      <c r="G21" s="209"/>
      <c r="H21" s="209"/>
      <c r="I21" s="114"/>
    </row>
    <row r="22" spans="1:9">
      <c r="A22" s="115" t="s">
        <v>134</v>
      </c>
      <c r="I22" s="114"/>
    </row>
    <row r="23" spans="1:9">
      <c r="A23" s="114"/>
      <c r="I23" s="114"/>
    </row>
    <row r="24" spans="1:9">
      <c r="A24" s="114"/>
      <c r="I24" s="114"/>
    </row>
    <row r="25" spans="1:9">
      <c r="A25" s="114"/>
      <c r="I25" s="114"/>
    </row>
    <row r="26" spans="1:9">
      <c r="A26" s="114"/>
      <c r="I26" s="114"/>
    </row>
    <row r="27" spans="1:9">
      <c r="A27" s="114"/>
      <c r="I27" s="114"/>
    </row>
    <row r="28" spans="1:9">
      <c r="A28" s="114"/>
      <c r="I28" s="114"/>
    </row>
    <row r="29" spans="1:9">
      <c r="A29" s="114"/>
      <c r="I29" s="114"/>
    </row>
    <row r="30" spans="1:9">
      <c r="A30" s="114"/>
      <c r="I30" s="114"/>
    </row>
    <row r="31" spans="1:9">
      <c r="A31" s="114"/>
      <c r="I31" s="114"/>
    </row>
    <row r="32" spans="1:9">
      <c r="A32" s="114"/>
      <c r="I32" s="114"/>
    </row>
    <row r="33" spans="1:9" ht="13.8" thickBot="1">
      <c r="A33" s="116"/>
      <c r="B33" s="117"/>
      <c r="C33" s="117"/>
      <c r="D33" s="117"/>
      <c r="E33" s="117"/>
      <c r="F33" s="117"/>
      <c r="G33" s="117"/>
      <c r="H33" s="117"/>
      <c r="I33" s="114"/>
    </row>
    <row r="34" spans="1:9" ht="13.8" thickTop="1"/>
    <row r="37" spans="1:9" ht="24.6">
      <c r="A37" s="142" t="s">
        <v>158</v>
      </c>
    </row>
    <row r="38" spans="1:9" ht="40.5" customHeight="1">
      <c r="A38" s="604" t="s">
        <v>159</v>
      </c>
      <c r="B38" s="604"/>
      <c r="C38" s="604"/>
      <c r="D38" s="604"/>
      <c r="E38" s="604"/>
      <c r="F38" s="604"/>
      <c r="G38" s="604"/>
    </row>
    <row r="39" spans="1:9" ht="30.75" customHeight="1">
      <c r="A39" s="596" t="s">
        <v>160</v>
      </c>
      <c r="B39" s="596"/>
      <c r="C39" s="596"/>
      <c r="D39" s="596"/>
      <c r="E39" s="596"/>
      <c r="F39" s="596"/>
      <c r="G39" s="596"/>
    </row>
    <row r="40" spans="1:9" ht="15">
      <c r="A40" s="143"/>
    </row>
    <row r="41" spans="1:9" ht="69.75" customHeight="1">
      <c r="A41" s="591" t="s">
        <v>168</v>
      </c>
      <c r="B41" s="591"/>
      <c r="C41" s="591"/>
      <c r="D41" s="591"/>
      <c r="E41" s="591"/>
      <c r="F41" s="591"/>
      <c r="G41" s="591"/>
    </row>
    <row r="42" spans="1:9" ht="35.25" customHeight="1">
      <c r="A42" s="596" t="s">
        <v>161</v>
      </c>
      <c r="B42" s="596"/>
      <c r="C42" s="596"/>
      <c r="D42" s="596"/>
      <c r="E42" s="596"/>
      <c r="F42" s="596"/>
      <c r="G42" s="596"/>
    </row>
    <row r="43" spans="1:9" ht="59.25" customHeight="1">
      <c r="A43" s="591" t="s">
        <v>162</v>
      </c>
      <c r="B43" s="591"/>
      <c r="C43" s="591"/>
      <c r="D43" s="591"/>
      <c r="E43" s="591"/>
      <c r="F43" s="591"/>
      <c r="G43" s="591"/>
    </row>
    <row r="44" spans="1:9" ht="15">
      <c r="A44" s="144"/>
    </row>
    <row r="45" spans="1:9" ht="27.75" customHeight="1">
      <c r="A45" s="593" t="s">
        <v>163</v>
      </c>
      <c r="B45" s="593"/>
      <c r="C45" s="593"/>
      <c r="D45" s="593"/>
      <c r="E45" s="593"/>
      <c r="F45" s="593"/>
      <c r="G45" s="593"/>
    </row>
    <row r="46" spans="1:9" ht="53.25" customHeight="1">
      <c r="A46" s="592" t="s">
        <v>169</v>
      </c>
      <c r="B46" s="591"/>
      <c r="C46" s="591"/>
      <c r="D46" s="591"/>
      <c r="E46" s="591"/>
      <c r="F46" s="591"/>
      <c r="G46" s="591"/>
    </row>
    <row r="47" spans="1:9" ht="15">
      <c r="A47" s="144"/>
    </row>
    <row r="48" spans="1:9" ht="32.25" customHeight="1">
      <c r="A48" s="593" t="s">
        <v>164</v>
      </c>
      <c r="B48" s="593"/>
      <c r="C48" s="593"/>
      <c r="D48" s="593"/>
      <c r="E48" s="593"/>
      <c r="F48" s="593"/>
      <c r="G48" s="593"/>
    </row>
    <row r="49" spans="1:7" ht="15">
      <c r="A49" s="143"/>
    </row>
    <row r="50" spans="1:7" ht="87" customHeight="1">
      <c r="A50" s="592" t="s">
        <v>170</v>
      </c>
      <c r="B50" s="591"/>
      <c r="C50" s="591"/>
      <c r="D50" s="591"/>
      <c r="E50" s="591"/>
      <c r="F50" s="591"/>
      <c r="G50" s="591"/>
    </row>
    <row r="51" spans="1:7" ht="15">
      <c r="A51" s="144"/>
    </row>
    <row r="52" spans="1:7" ht="32.25" customHeight="1">
      <c r="A52" s="593" t="s">
        <v>165</v>
      </c>
      <c r="B52" s="593"/>
      <c r="C52" s="593"/>
      <c r="D52" s="593"/>
      <c r="E52" s="593"/>
      <c r="F52" s="593"/>
      <c r="G52" s="593"/>
    </row>
    <row r="53" spans="1:7" ht="29.25" customHeight="1">
      <c r="A53" s="591" t="s">
        <v>166</v>
      </c>
      <c r="B53" s="591"/>
      <c r="C53" s="591"/>
      <c r="D53" s="591"/>
      <c r="E53" s="591"/>
      <c r="F53" s="591"/>
      <c r="G53" s="591"/>
    </row>
    <row r="54" spans="1:7" ht="15">
      <c r="A54" s="144"/>
    </row>
    <row r="55" spans="1:7" s="129" customFormat="1" ht="110.25" customHeight="1">
      <c r="A55" s="594" t="s">
        <v>171</v>
      </c>
      <c r="B55" s="595"/>
      <c r="C55" s="595"/>
      <c r="D55" s="595"/>
      <c r="E55" s="595"/>
      <c r="F55" s="595"/>
      <c r="G55" s="595"/>
    </row>
    <row r="56" spans="1:7" ht="34.5" customHeight="1">
      <c r="A56" s="596" t="s">
        <v>167</v>
      </c>
      <c r="B56" s="596"/>
      <c r="C56" s="596"/>
      <c r="D56" s="596"/>
      <c r="E56" s="596"/>
      <c r="F56" s="596"/>
      <c r="G56" s="596"/>
    </row>
    <row r="57" spans="1:7" ht="114" customHeight="1">
      <c r="A57" s="592" t="s">
        <v>172</v>
      </c>
      <c r="B57" s="591"/>
      <c r="C57" s="591"/>
      <c r="D57" s="591"/>
      <c r="E57" s="591"/>
      <c r="F57" s="591"/>
      <c r="G57" s="591"/>
    </row>
    <row r="58" spans="1:7" ht="109.5" customHeight="1">
      <c r="A58" s="591"/>
      <c r="B58" s="591"/>
      <c r="C58" s="591"/>
      <c r="D58" s="591"/>
      <c r="E58" s="591"/>
      <c r="F58" s="591"/>
      <c r="G58" s="591"/>
    </row>
    <row r="59" spans="1:7" ht="15">
      <c r="A59" s="144"/>
    </row>
    <row r="60" spans="1:7" s="141" customFormat="1" ht="57.75" customHeight="1">
      <c r="A60" s="591"/>
      <c r="B60" s="591"/>
      <c r="C60" s="591"/>
      <c r="D60" s="591"/>
      <c r="E60" s="591"/>
      <c r="F60" s="591"/>
      <c r="G60" s="591"/>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5"/>
  <sheetViews>
    <sheetView view="pageBreakPreview" zoomScaleNormal="100" zoomScaleSheetLayoutView="100" workbookViewId="0">
      <selection activeCell="C19" sqref="C19"/>
    </sheetView>
  </sheetViews>
  <sheetFormatPr defaultColWidth="9" defaultRowHeight="13.2"/>
  <cols>
    <col min="1" max="1" width="21.33203125" style="42" customWidth="1"/>
    <col min="2" max="2" width="19.77734375" style="42" customWidth="1"/>
    <col min="3" max="3" width="80.21875" style="357"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71" t="s">
        <v>298</v>
      </c>
      <c r="B1" s="372" t="s">
        <v>222</v>
      </c>
      <c r="C1" s="373" t="s">
        <v>241</v>
      </c>
      <c r="D1" s="374" t="s">
        <v>25</v>
      </c>
      <c r="E1" s="375" t="s">
        <v>26</v>
      </c>
    </row>
    <row r="2" spans="1:5" s="119" customFormat="1" ht="22.95" customHeight="1">
      <c r="A2" s="475" t="s">
        <v>321</v>
      </c>
      <c r="B2" s="476" t="s">
        <v>322</v>
      </c>
      <c r="C2" s="579" t="s">
        <v>360</v>
      </c>
      <c r="D2" s="477">
        <v>44960</v>
      </c>
      <c r="E2" s="478">
        <v>44960</v>
      </c>
    </row>
    <row r="3" spans="1:5" s="119" customFormat="1" ht="22.95" customHeight="1">
      <c r="A3" s="475" t="s">
        <v>321</v>
      </c>
      <c r="B3" s="476" t="s">
        <v>323</v>
      </c>
      <c r="C3" s="577" t="s">
        <v>361</v>
      </c>
      <c r="D3" s="477">
        <v>44960</v>
      </c>
      <c r="E3" s="478">
        <v>44960</v>
      </c>
    </row>
    <row r="4" spans="1:5" s="119" customFormat="1" ht="22.95" customHeight="1">
      <c r="A4" s="475" t="s">
        <v>324</v>
      </c>
      <c r="B4" s="476" t="s">
        <v>325</v>
      </c>
      <c r="C4" s="577" t="s">
        <v>362</v>
      </c>
      <c r="D4" s="477">
        <v>44960</v>
      </c>
      <c r="E4" s="478">
        <v>44960</v>
      </c>
    </row>
    <row r="5" spans="1:5" s="119" customFormat="1" ht="22.95" customHeight="1">
      <c r="A5" s="475" t="s">
        <v>326</v>
      </c>
      <c r="B5" s="476" t="s">
        <v>327</v>
      </c>
      <c r="C5" s="580" t="s">
        <v>363</v>
      </c>
      <c r="D5" s="477">
        <v>44958</v>
      </c>
      <c r="E5" s="478">
        <v>44960</v>
      </c>
    </row>
    <row r="6" spans="1:5" s="119" customFormat="1" ht="22.95" customHeight="1">
      <c r="A6" s="475" t="s">
        <v>326</v>
      </c>
      <c r="B6" s="476" t="s">
        <v>328</v>
      </c>
      <c r="C6" s="580" t="s">
        <v>364</v>
      </c>
      <c r="D6" s="477">
        <v>44949</v>
      </c>
      <c r="E6" s="478">
        <v>44960</v>
      </c>
    </row>
    <row r="7" spans="1:5" s="119" customFormat="1" ht="22.95" customHeight="1">
      <c r="A7" s="475" t="s">
        <v>321</v>
      </c>
      <c r="B7" s="476" t="s">
        <v>329</v>
      </c>
      <c r="C7" s="577" t="s">
        <v>365</v>
      </c>
      <c r="D7" s="477">
        <v>44960</v>
      </c>
      <c r="E7" s="478">
        <v>44960</v>
      </c>
    </row>
    <row r="8" spans="1:5" s="119" customFormat="1" ht="22.95" customHeight="1">
      <c r="A8" s="513" t="s">
        <v>321</v>
      </c>
      <c r="B8" s="476" t="s">
        <v>330</v>
      </c>
      <c r="C8" s="575" t="s">
        <v>366</v>
      </c>
      <c r="D8" s="477">
        <v>44959</v>
      </c>
      <c r="E8" s="514">
        <v>44960</v>
      </c>
    </row>
    <row r="9" spans="1:5" s="119" customFormat="1" ht="22.95" customHeight="1">
      <c r="A9" s="513" t="s">
        <v>321</v>
      </c>
      <c r="B9" s="476" t="s">
        <v>331</v>
      </c>
      <c r="C9" s="575" t="s">
        <v>367</v>
      </c>
      <c r="D9" s="477">
        <v>44959</v>
      </c>
      <c r="E9" s="514">
        <v>44960</v>
      </c>
    </row>
    <row r="10" spans="1:5" s="119" customFormat="1" ht="22.95" customHeight="1">
      <c r="A10" s="513" t="s">
        <v>321</v>
      </c>
      <c r="B10" s="476" t="s">
        <v>332</v>
      </c>
      <c r="C10" s="577" t="s">
        <v>368</v>
      </c>
      <c r="D10" s="477">
        <v>44959</v>
      </c>
      <c r="E10" s="514">
        <v>44959</v>
      </c>
    </row>
    <row r="11" spans="1:5" s="119" customFormat="1" ht="22.95" customHeight="1">
      <c r="A11" s="513" t="s">
        <v>321</v>
      </c>
      <c r="B11" s="476" t="s">
        <v>333</v>
      </c>
      <c r="C11" s="580" t="s">
        <v>369</v>
      </c>
      <c r="D11" s="477">
        <v>44958</v>
      </c>
      <c r="E11" s="514">
        <v>44959</v>
      </c>
    </row>
    <row r="12" spans="1:5" s="119" customFormat="1" ht="22.95" customHeight="1">
      <c r="A12" s="513" t="s">
        <v>321</v>
      </c>
      <c r="B12" s="476" t="s">
        <v>334</v>
      </c>
      <c r="C12" s="578" t="s">
        <v>370</v>
      </c>
      <c r="D12" s="477">
        <v>44958</v>
      </c>
      <c r="E12" s="514">
        <v>44959</v>
      </c>
    </row>
    <row r="13" spans="1:5" s="119" customFormat="1" ht="22.95" customHeight="1">
      <c r="A13" s="513" t="s">
        <v>321</v>
      </c>
      <c r="B13" s="476" t="s">
        <v>335</v>
      </c>
      <c r="C13" s="577" t="s">
        <v>371</v>
      </c>
      <c r="D13" s="477">
        <v>44958</v>
      </c>
      <c r="E13" s="514">
        <v>44959</v>
      </c>
    </row>
    <row r="14" spans="1:5" s="119" customFormat="1" ht="22.95" customHeight="1">
      <c r="A14" s="513" t="s">
        <v>321</v>
      </c>
      <c r="B14" s="476" t="s">
        <v>336</v>
      </c>
      <c r="C14" s="575" t="s">
        <v>372</v>
      </c>
      <c r="D14" s="477">
        <v>44958</v>
      </c>
      <c r="E14" s="514">
        <v>44959</v>
      </c>
    </row>
    <row r="15" spans="1:5" s="119" customFormat="1" ht="22.95" customHeight="1">
      <c r="A15" s="513" t="s">
        <v>321</v>
      </c>
      <c r="B15" s="476" t="s">
        <v>333</v>
      </c>
      <c r="C15" s="580" t="s">
        <v>373</v>
      </c>
      <c r="D15" s="477">
        <v>44958</v>
      </c>
      <c r="E15" s="514">
        <v>44959</v>
      </c>
    </row>
    <row r="16" spans="1:5" s="119" customFormat="1" ht="22.95" customHeight="1">
      <c r="A16" s="513" t="s">
        <v>321</v>
      </c>
      <c r="B16" s="476" t="s">
        <v>337</v>
      </c>
      <c r="C16" s="580" t="s">
        <v>374</v>
      </c>
      <c r="D16" s="477">
        <v>44958</v>
      </c>
      <c r="E16" s="514">
        <v>44959</v>
      </c>
    </row>
    <row r="17" spans="1:5" s="119" customFormat="1" ht="22.95" customHeight="1">
      <c r="A17" s="513" t="s">
        <v>321</v>
      </c>
      <c r="B17" s="476" t="s">
        <v>338</v>
      </c>
      <c r="C17" s="576" t="s">
        <v>339</v>
      </c>
      <c r="D17" s="477">
        <v>44957</v>
      </c>
      <c r="E17" s="514">
        <v>44958</v>
      </c>
    </row>
    <row r="18" spans="1:5" s="119" customFormat="1" ht="22.95" customHeight="1">
      <c r="A18" s="475" t="s">
        <v>340</v>
      </c>
      <c r="B18" s="476" t="s">
        <v>341</v>
      </c>
      <c r="C18" s="576" t="s">
        <v>342</v>
      </c>
      <c r="D18" s="477">
        <v>44957</v>
      </c>
      <c r="E18" s="478">
        <v>44958</v>
      </c>
    </row>
    <row r="19" spans="1:5" s="119" customFormat="1" ht="22.95" customHeight="1">
      <c r="A19" s="475" t="s">
        <v>321</v>
      </c>
      <c r="B19" s="476" t="s">
        <v>343</v>
      </c>
      <c r="C19" s="575" t="s">
        <v>344</v>
      </c>
      <c r="D19" s="477">
        <v>44957</v>
      </c>
      <c r="E19" s="478">
        <v>44958</v>
      </c>
    </row>
    <row r="20" spans="1:5" s="119" customFormat="1" ht="22.95" customHeight="1">
      <c r="A20" s="475" t="s">
        <v>340</v>
      </c>
      <c r="B20" s="476" t="s">
        <v>345</v>
      </c>
      <c r="C20" s="575" t="s">
        <v>346</v>
      </c>
      <c r="D20" s="477">
        <v>44956</v>
      </c>
      <c r="E20" s="478">
        <v>44957</v>
      </c>
    </row>
    <row r="21" spans="1:5" s="119" customFormat="1" ht="22.95" customHeight="1">
      <c r="A21" s="475" t="s">
        <v>321</v>
      </c>
      <c r="B21" s="476" t="s">
        <v>347</v>
      </c>
      <c r="C21" s="575" t="s">
        <v>348</v>
      </c>
      <c r="D21" s="477">
        <v>44956</v>
      </c>
      <c r="E21" s="478">
        <v>44957</v>
      </c>
    </row>
    <row r="22" spans="1:5" s="119" customFormat="1" ht="22.95" customHeight="1">
      <c r="A22" s="475" t="s">
        <v>321</v>
      </c>
      <c r="B22" s="476" t="s">
        <v>349</v>
      </c>
      <c r="C22" s="575" t="s">
        <v>350</v>
      </c>
      <c r="D22" s="477">
        <v>44956</v>
      </c>
      <c r="E22" s="478">
        <v>44957</v>
      </c>
    </row>
    <row r="23" spans="1:5" s="119" customFormat="1" ht="22.95" customHeight="1">
      <c r="A23" s="475" t="s">
        <v>321</v>
      </c>
      <c r="B23" s="476" t="s">
        <v>349</v>
      </c>
      <c r="C23" s="576" t="s">
        <v>351</v>
      </c>
      <c r="D23" s="477">
        <v>44956</v>
      </c>
      <c r="E23" s="478">
        <v>44957</v>
      </c>
    </row>
    <row r="24" spans="1:5" s="119" customFormat="1" ht="22.95" customHeight="1">
      <c r="A24" s="475" t="s">
        <v>324</v>
      </c>
      <c r="B24" s="476" t="s">
        <v>352</v>
      </c>
      <c r="C24" s="476" t="s">
        <v>353</v>
      </c>
      <c r="D24" s="477">
        <v>44956</v>
      </c>
      <c r="E24" s="478">
        <v>44957</v>
      </c>
    </row>
    <row r="25" spans="1:5" s="119" customFormat="1" ht="22.95" customHeight="1">
      <c r="A25" s="475" t="s">
        <v>321</v>
      </c>
      <c r="B25" s="476" t="s">
        <v>354</v>
      </c>
      <c r="C25" s="575" t="s">
        <v>355</v>
      </c>
      <c r="D25" s="477">
        <v>44956</v>
      </c>
      <c r="E25" s="478">
        <v>44956</v>
      </c>
    </row>
    <row r="26" spans="1:5" s="119" customFormat="1" ht="22.95" customHeight="1">
      <c r="A26" s="513" t="s">
        <v>321</v>
      </c>
      <c r="B26" s="476" t="s">
        <v>356</v>
      </c>
      <c r="C26" s="580" t="s">
        <v>357</v>
      </c>
      <c r="D26" s="477">
        <v>44953</v>
      </c>
      <c r="E26" s="514">
        <v>44956</v>
      </c>
    </row>
    <row r="27" spans="1:5" s="119" customFormat="1" ht="22.95" customHeight="1">
      <c r="A27" s="513" t="s">
        <v>321</v>
      </c>
      <c r="B27" s="476" t="s">
        <v>358</v>
      </c>
      <c r="C27" s="578" t="s">
        <v>359</v>
      </c>
      <c r="D27" s="477">
        <v>44953</v>
      </c>
      <c r="E27" s="514">
        <v>44956</v>
      </c>
    </row>
    <row r="28" spans="1:5" s="119" customFormat="1" ht="22.95" customHeight="1">
      <c r="A28" s="513"/>
      <c r="B28" s="476"/>
      <c r="C28" s="476"/>
      <c r="D28" s="477"/>
      <c r="E28" s="514"/>
    </row>
    <row r="29" spans="1:5" s="119" customFormat="1" ht="22.95" customHeight="1">
      <c r="A29" s="475"/>
      <c r="B29" s="476"/>
      <c r="C29" s="476"/>
      <c r="D29" s="477"/>
      <c r="E29" s="478"/>
    </row>
    <row r="30" spans="1:5" ht="18.75" customHeight="1">
      <c r="A30" s="1"/>
      <c r="B30" s="1"/>
      <c r="C30" s="119"/>
      <c r="D30" s="162"/>
      <c r="E30" s="162"/>
    </row>
    <row r="31" spans="1:5" ht="16.2" customHeight="1">
      <c r="A31" s="39"/>
      <c r="B31" s="40"/>
      <c r="C31" s="355" t="s">
        <v>265</v>
      </c>
      <c r="D31" s="41"/>
      <c r="E31" s="41"/>
    </row>
    <row r="32" spans="1:5" ht="16.2" customHeight="1">
      <c r="A32" s="1"/>
      <c r="B32" s="1"/>
      <c r="C32" s="119"/>
      <c r="D32" s="1"/>
      <c r="E32" s="1"/>
    </row>
    <row r="33" spans="1:11" ht="20.25" customHeight="1">
      <c r="A33" s="456"/>
      <c r="B33" s="457"/>
      <c r="C33" s="355"/>
      <c r="D33" s="458"/>
      <c r="E33" s="458"/>
      <c r="J33" s="162"/>
      <c r="K33" s="162"/>
    </row>
    <row r="34" spans="1:11">
      <c r="A34" s="356" t="s">
        <v>173</v>
      </c>
      <c r="B34" s="356"/>
      <c r="C34" s="356"/>
      <c r="D34" s="459"/>
      <c r="E34" s="459"/>
    </row>
    <row r="35" spans="1:11">
      <c r="A35" s="807" t="s">
        <v>27</v>
      </c>
      <c r="B35" s="807"/>
      <c r="C35" s="807"/>
      <c r="D35" s="460"/>
      <c r="E35" s="460"/>
    </row>
  </sheetData>
  <mergeCells count="1">
    <mergeCell ref="A35:C35"/>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19"/>
  <sheetViews>
    <sheetView zoomScale="91" zoomScaleNormal="91" zoomScaleSheetLayoutView="100" workbookViewId="0">
      <selection activeCell="F20" sqref="F20"/>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808" t="s">
        <v>299</v>
      </c>
      <c r="B1" s="809"/>
      <c r="C1" s="809"/>
      <c r="D1" s="809"/>
      <c r="E1" s="809"/>
      <c r="F1" s="809"/>
      <c r="G1" s="809"/>
      <c r="H1" s="809"/>
      <c r="I1" s="809"/>
      <c r="J1" s="809"/>
      <c r="K1" s="809"/>
      <c r="L1" s="809"/>
      <c r="M1" s="809"/>
      <c r="N1" s="810"/>
    </row>
    <row r="2" spans="1:16" ht="47.4" customHeight="1">
      <c r="A2" s="811" t="s">
        <v>457</v>
      </c>
      <c r="B2" s="812"/>
      <c r="C2" s="812"/>
      <c r="D2" s="812"/>
      <c r="E2" s="812"/>
      <c r="F2" s="812"/>
      <c r="G2" s="812"/>
      <c r="H2" s="812"/>
      <c r="I2" s="812"/>
      <c r="J2" s="812"/>
      <c r="K2" s="812"/>
      <c r="L2" s="812"/>
      <c r="M2" s="812"/>
      <c r="N2" s="813"/>
    </row>
    <row r="3" spans="1:16" ht="258.60000000000002" customHeight="1" thickBot="1">
      <c r="A3" s="814" t="s">
        <v>458</v>
      </c>
      <c r="B3" s="815"/>
      <c r="C3" s="815"/>
      <c r="D3" s="815"/>
      <c r="E3" s="815"/>
      <c r="F3" s="815"/>
      <c r="G3" s="815"/>
      <c r="H3" s="815"/>
      <c r="I3" s="815"/>
      <c r="J3" s="815"/>
      <c r="K3" s="815"/>
      <c r="L3" s="815"/>
      <c r="M3" s="815"/>
      <c r="N3" s="816"/>
      <c r="P3" s="430" t="s">
        <v>247</v>
      </c>
    </row>
    <row r="4" spans="1:16" ht="54.6" customHeight="1">
      <c r="A4" s="820" t="s">
        <v>459</v>
      </c>
      <c r="B4" s="821"/>
      <c r="C4" s="821"/>
      <c r="D4" s="821"/>
      <c r="E4" s="821"/>
      <c r="F4" s="821"/>
      <c r="G4" s="821"/>
      <c r="H4" s="821"/>
      <c r="I4" s="821"/>
      <c r="J4" s="821"/>
      <c r="K4" s="821"/>
      <c r="L4" s="821"/>
      <c r="M4" s="821"/>
      <c r="N4" s="822"/>
    </row>
    <row r="5" spans="1:16" ht="354" customHeight="1" thickBot="1">
      <c r="A5" s="817" t="s">
        <v>460</v>
      </c>
      <c r="B5" s="818"/>
      <c r="C5" s="818"/>
      <c r="D5" s="818"/>
      <c r="E5" s="818"/>
      <c r="F5" s="818"/>
      <c r="G5" s="818"/>
      <c r="H5" s="818"/>
      <c r="I5" s="818"/>
      <c r="J5" s="818"/>
      <c r="K5" s="818"/>
      <c r="L5" s="818"/>
      <c r="M5" s="818"/>
      <c r="N5" s="819"/>
    </row>
    <row r="6" spans="1:16" ht="54.6" customHeight="1" thickBot="1">
      <c r="A6" s="823" t="s">
        <v>461</v>
      </c>
      <c r="B6" s="824"/>
      <c r="C6" s="824"/>
      <c r="D6" s="824"/>
      <c r="E6" s="824"/>
      <c r="F6" s="824"/>
      <c r="G6" s="824"/>
      <c r="H6" s="824"/>
      <c r="I6" s="824"/>
      <c r="J6" s="824"/>
      <c r="K6" s="824"/>
      <c r="L6" s="824"/>
      <c r="M6" s="824"/>
      <c r="N6" s="825"/>
    </row>
    <row r="7" spans="1:16" ht="205.2" customHeight="1" thickBot="1">
      <c r="A7" s="826" t="s">
        <v>462</v>
      </c>
      <c r="B7" s="827"/>
      <c r="C7" s="827"/>
      <c r="D7" s="827"/>
      <c r="E7" s="827"/>
      <c r="F7" s="827"/>
      <c r="G7" s="827"/>
      <c r="H7" s="827"/>
      <c r="I7" s="827"/>
      <c r="J7" s="827"/>
      <c r="K7" s="827"/>
      <c r="L7" s="827"/>
      <c r="M7" s="827"/>
      <c r="N7" s="828"/>
      <c r="O7" s="44"/>
    </row>
    <row r="8" spans="1:16" ht="50.4" hidden="1" customHeight="1" thickBot="1">
      <c r="A8" s="831"/>
      <c r="B8" s="832"/>
      <c r="C8" s="832"/>
      <c r="D8" s="832"/>
      <c r="E8" s="832"/>
      <c r="F8" s="832"/>
      <c r="G8" s="832"/>
      <c r="H8" s="832"/>
      <c r="I8" s="832"/>
      <c r="J8" s="832"/>
      <c r="K8" s="832"/>
      <c r="L8" s="832"/>
      <c r="M8" s="832"/>
      <c r="N8" s="833"/>
      <c r="O8" s="47"/>
    </row>
    <row r="9" spans="1:16" ht="105.6" hidden="1" customHeight="1" thickBot="1">
      <c r="A9" s="834"/>
      <c r="B9" s="835"/>
      <c r="C9" s="835"/>
      <c r="D9" s="835"/>
      <c r="E9" s="835"/>
      <c r="F9" s="835"/>
      <c r="G9" s="835"/>
      <c r="H9" s="835"/>
      <c r="I9" s="835"/>
      <c r="J9" s="835"/>
      <c r="K9" s="835"/>
      <c r="L9" s="835"/>
      <c r="M9" s="835"/>
      <c r="N9" s="836"/>
      <c r="O9" s="47"/>
    </row>
    <row r="10" spans="1:16" s="119" customFormat="1" ht="50.4" hidden="1" customHeight="1">
      <c r="A10" s="837"/>
      <c r="B10" s="838"/>
      <c r="C10" s="838"/>
      <c r="D10" s="838"/>
      <c r="E10" s="838"/>
      <c r="F10" s="838"/>
      <c r="G10" s="838"/>
      <c r="H10" s="838"/>
      <c r="I10" s="838"/>
      <c r="J10" s="838"/>
      <c r="K10" s="838"/>
      <c r="L10" s="838"/>
      <c r="M10" s="838"/>
      <c r="N10" s="839"/>
      <c r="O10" s="380"/>
    </row>
    <row r="11" spans="1:16" s="119" customFormat="1" ht="126.6" hidden="1" customHeight="1" thickBot="1">
      <c r="A11" s="840"/>
      <c r="B11" s="841"/>
      <c r="C11" s="841"/>
      <c r="D11" s="841"/>
      <c r="E11" s="841"/>
      <c r="F11" s="841"/>
      <c r="G11" s="841"/>
      <c r="H11" s="841"/>
      <c r="I11" s="841"/>
      <c r="J11" s="841"/>
      <c r="K11" s="841"/>
      <c r="L11" s="841"/>
      <c r="M11" s="841"/>
      <c r="N11" s="842"/>
      <c r="O11" s="380"/>
    </row>
    <row r="12" spans="1:16" ht="22.8" customHeight="1">
      <c r="A12" s="830" t="s">
        <v>29</v>
      </c>
      <c r="B12" s="830"/>
      <c r="C12" s="830"/>
      <c r="D12" s="830"/>
      <c r="E12" s="830"/>
      <c r="F12" s="830"/>
      <c r="G12" s="830"/>
      <c r="H12" s="830"/>
      <c r="I12" s="830"/>
      <c r="J12" s="830"/>
      <c r="K12" s="830"/>
      <c r="L12" s="830"/>
      <c r="M12" s="830"/>
      <c r="N12" s="830"/>
    </row>
    <row r="13" spans="1:16" ht="40.200000000000003" customHeight="1">
      <c r="A13" s="775" t="s">
        <v>27</v>
      </c>
      <c r="B13" s="829"/>
      <c r="C13" s="829"/>
      <c r="D13" s="829"/>
      <c r="E13" s="829"/>
      <c r="F13" s="829"/>
      <c r="G13" s="829"/>
      <c r="H13" s="829"/>
      <c r="I13" s="829"/>
      <c r="J13" s="829"/>
      <c r="K13" s="829"/>
      <c r="L13" s="829"/>
      <c r="M13" s="829"/>
      <c r="N13" s="829"/>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c r="N42" s="1" t="s">
        <v>238</v>
      </c>
    </row>
    <row r="43" spans="14:14" ht="18.600000000000001" customHeight="1"/>
    <row r="44" spans="14:14" ht="18.600000000000001" customHeight="1"/>
    <row r="45" spans="14:14" ht="18.600000000000001" customHeight="1"/>
    <row r="46" spans="14:14" ht="18.600000000000001" customHeight="1"/>
    <row r="47" spans="14:14" ht="18.600000000000001" customHeight="1"/>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7" sqref="A7"/>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2" customFormat="1" ht="46.2" customHeight="1" thickBot="1">
      <c r="A1" s="176" t="s">
        <v>300</v>
      </c>
      <c r="B1" s="45" t="s">
        <v>0</v>
      </c>
      <c r="C1" s="46" t="s">
        <v>2</v>
      </c>
    </row>
    <row r="2" spans="1:3" ht="40.799999999999997" customHeight="1">
      <c r="A2" s="442" t="s">
        <v>463</v>
      </c>
      <c r="B2" s="2"/>
      <c r="C2" s="843"/>
    </row>
    <row r="3" spans="1:3" ht="91.2" customHeight="1">
      <c r="A3" s="407" t="s">
        <v>464</v>
      </c>
      <c r="B3" s="48"/>
      <c r="C3" s="844"/>
    </row>
    <row r="4" spans="1:3" ht="31.8" customHeight="1" thickBot="1">
      <c r="A4" s="153" t="s">
        <v>465</v>
      </c>
      <c r="B4" s="1"/>
      <c r="C4" s="1"/>
    </row>
    <row r="5" spans="1:3" ht="41.4" customHeight="1" thickBot="1">
      <c r="A5" s="590" t="s">
        <v>466</v>
      </c>
      <c r="B5" s="2"/>
      <c r="C5" s="843"/>
    </row>
    <row r="6" spans="1:3" ht="153.6" customHeight="1">
      <c r="A6" s="558" t="s">
        <v>467</v>
      </c>
      <c r="B6" s="48"/>
      <c r="C6" s="844"/>
    </row>
    <row r="7" spans="1:3" ht="42.6" customHeight="1" thickBot="1">
      <c r="A7" s="411" t="s">
        <v>468</v>
      </c>
      <c r="B7" s="1"/>
      <c r="C7" s="1"/>
    </row>
    <row r="8" spans="1:3" ht="43.2" customHeight="1">
      <c r="A8" s="377" t="s">
        <v>469</v>
      </c>
      <c r="B8" s="221"/>
      <c r="C8" s="843"/>
    </row>
    <row r="9" spans="1:3" ht="351.6" customHeight="1" thickBot="1">
      <c r="A9" s="412" t="s">
        <v>470</v>
      </c>
      <c r="B9" s="222"/>
      <c r="C9" s="844"/>
    </row>
    <row r="10" spans="1:3" ht="39" customHeight="1" thickBot="1">
      <c r="A10" s="223" t="s">
        <v>471</v>
      </c>
      <c r="B10" s="1"/>
      <c r="C10" s="1"/>
    </row>
    <row r="11" spans="1:3" ht="42.6" hidden="1" customHeight="1">
      <c r="A11" s="408"/>
      <c r="B11" s="239"/>
      <c r="C11" s="239"/>
    </row>
    <row r="12" spans="1:3" ht="333" hidden="1" customHeight="1" thickBot="1">
      <c r="A12" s="409"/>
      <c r="B12" s="244"/>
      <c r="C12" s="244"/>
    </row>
    <row r="13" spans="1:3" ht="42.6" customHeight="1" thickBot="1">
      <c r="A13" s="153"/>
      <c r="B13" s="1"/>
      <c r="C13" s="1"/>
    </row>
    <row r="14" spans="1:3" ht="27.6" customHeight="1">
      <c r="A14" s="233"/>
      <c r="B14" s="1"/>
      <c r="C14" s="1"/>
    </row>
    <row r="15" spans="1:3" ht="39" customHeight="1">
      <c r="A15" s="1" t="s">
        <v>219</v>
      </c>
      <c r="B15" s="1"/>
      <c r="C15" s="1"/>
    </row>
    <row r="16" spans="1:3" ht="32.25" customHeight="1">
      <c r="A16" s="1" t="s">
        <v>220</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4" r:id="rId1" xr:uid="{1A8310BA-6006-435D-B765-B9F64E9E4142}"/>
    <hyperlink ref="A7" r:id="rId2" xr:uid="{9932CC35-FF68-4DD2-9907-7D48D229375A}"/>
    <hyperlink ref="A10" r:id="rId3" xr:uid="{91B1CA1B-DC68-4DA8-9587-EC6AEF4AE061}"/>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U40"/>
  <sheetViews>
    <sheetView view="pageBreakPreview" topLeftCell="A19" zoomScaleNormal="100" zoomScaleSheetLayoutView="100" workbookViewId="0">
      <selection activeCell="Z23" sqref="Z23"/>
    </sheetView>
  </sheetViews>
  <sheetFormatPr defaultRowHeight="13.2"/>
  <cols>
    <col min="9" max="9" width="8.88671875" customWidth="1"/>
    <col min="10" max="10" width="8.88671875" hidden="1" customWidth="1"/>
    <col min="11" max="11" width="0.77734375" customWidth="1"/>
  </cols>
  <sheetData>
    <row r="1" spans="1:19">
      <c r="A1" s="508"/>
      <c r="B1" s="508"/>
      <c r="C1" s="508"/>
      <c r="D1" s="508"/>
      <c r="E1" s="508"/>
      <c r="F1" s="508"/>
      <c r="G1" s="508"/>
      <c r="H1" s="508"/>
      <c r="I1" s="508"/>
      <c r="J1" s="508"/>
      <c r="K1" s="508"/>
      <c r="L1" s="508"/>
      <c r="M1" s="508"/>
      <c r="N1" s="508"/>
      <c r="O1" s="508"/>
      <c r="P1" s="508"/>
      <c r="Q1" s="508"/>
      <c r="R1" s="508"/>
      <c r="S1" s="429"/>
    </row>
    <row r="2" spans="1:19" ht="24.6">
      <c r="A2" s="508"/>
      <c r="B2" s="509"/>
      <c r="C2" s="510"/>
      <c r="D2" s="510"/>
      <c r="E2" s="510"/>
      <c r="F2" s="510"/>
      <c r="G2" s="510"/>
      <c r="H2" s="510"/>
      <c r="I2" s="510"/>
      <c r="J2" s="510"/>
      <c r="K2" s="510"/>
      <c r="L2" s="510"/>
      <c r="M2" s="510"/>
      <c r="N2" s="510"/>
      <c r="O2" s="510"/>
      <c r="P2" s="510"/>
      <c r="Q2" s="510"/>
      <c r="R2" s="510"/>
    </row>
    <row r="3" spans="1:19">
      <c r="A3" s="508"/>
      <c r="B3" s="508"/>
      <c r="C3" s="508"/>
      <c r="D3" s="508"/>
      <c r="E3" s="508"/>
      <c r="F3" s="508"/>
      <c r="G3" s="508"/>
      <c r="H3" s="508"/>
      <c r="I3" s="508"/>
      <c r="J3" s="508"/>
      <c r="K3" s="508"/>
      <c r="L3" s="508"/>
      <c r="M3" s="508"/>
      <c r="N3" s="508"/>
      <c r="O3" s="508"/>
      <c r="P3" s="508"/>
      <c r="Q3" s="508"/>
      <c r="R3" s="508"/>
    </row>
    <row r="4" spans="1:19" ht="13.2" customHeight="1">
      <c r="A4" s="508"/>
      <c r="B4" s="508"/>
      <c r="C4" s="508"/>
      <c r="D4" s="508"/>
      <c r="E4" s="508"/>
      <c r="F4" s="508"/>
      <c r="G4" s="508"/>
      <c r="H4" s="508"/>
      <c r="I4" s="606"/>
      <c r="J4" s="606"/>
      <c r="K4" s="606"/>
      <c r="L4" s="606"/>
      <c r="M4" s="606"/>
      <c r="N4" s="606"/>
      <c r="O4" s="606"/>
      <c r="P4" s="606"/>
      <c r="Q4" s="606"/>
      <c r="R4" s="606"/>
    </row>
    <row r="5" spans="1:19" ht="13.2" customHeight="1">
      <c r="A5" s="508"/>
      <c r="B5" s="508"/>
      <c r="C5" s="508"/>
      <c r="D5" s="508"/>
      <c r="E5" s="508"/>
      <c r="F5" s="508"/>
      <c r="G5" s="508"/>
      <c r="H5" s="508"/>
      <c r="I5" s="606"/>
      <c r="J5" s="606"/>
      <c r="K5" s="606"/>
      <c r="L5" s="606"/>
      <c r="M5" s="606"/>
      <c r="N5" s="606"/>
      <c r="O5" s="606"/>
      <c r="P5" s="606"/>
      <c r="Q5" s="606"/>
      <c r="R5" s="606"/>
    </row>
    <row r="6" spans="1:19" ht="13.2" customHeight="1">
      <c r="A6" s="508"/>
      <c r="B6" s="508"/>
      <c r="C6" s="508"/>
      <c r="D6" s="508"/>
      <c r="E6" s="508"/>
      <c r="F6" s="508"/>
      <c r="G6" s="508"/>
      <c r="H6" s="508"/>
      <c r="I6" s="606"/>
      <c r="J6" s="606"/>
      <c r="K6" s="606"/>
      <c r="L6" s="606"/>
      <c r="M6" s="606"/>
      <c r="N6" s="606"/>
      <c r="O6" s="606"/>
      <c r="P6" s="606"/>
      <c r="Q6" s="606"/>
      <c r="R6" s="606"/>
    </row>
    <row r="7" spans="1:19" ht="13.2" customHeight="1">
      <c r="A7" s="508"/>
      <c r="B7" s="508"/>
      <c r="C7" s="508"/>
      <c r="D7" s="508"/>
      <c r="E7" s="508"/>
      <c r="F7" s="508"/>
      <c r="G7" s="508"/>
      <c r="H7" s="508"/>
      <c r="I7" s="606"/>
      <c r="J7" s="606"/>
      <c r="K7" s="606"/>
      <c r="L7" s="606"/>
      <c r="M7" s="606"/>
      <c r="N7" s="606"/>
      <c r="O7" s="606"/>
      <c r="P7" s="606"/>
      <c r="Q7" s="606"/>
      <c r="R7" s="606"/>
    </row>
    <row r="8" spans="1:19" ht="13.2" customHeight="1">
      <c r="A8" s="508"/>
      <c r="B8" s="508"/>
      <c r="C8" s="508"/>
      <c r="D8" s="508"/>
      <c r="E8" s="508"/>
      <c r="F8" s="508"/>
      <c r="G8" s="508"/>
      <c r="H8" s="508"/>
      <c r="I8" s="606"/>
      <c r="J8" s="606"/>
      <c r="K8" s="606"/>
      <c r="L8" s="606"/>
      <c r="M8" s="606"/>
      <c r="N8" s="606"/>
      <c r="O8" s="606"/>
      <c r="P8" s="606"/>
      <c r="Q8" s="606"/>
      <c r="R8" s="606"/>
    </row>
    <row r="9" spans="1:19" ht="13.2" customHeight="1">
      <c r="A9" s="508"/>
      <c r="B9" s="508"/>
      <c r="C9" s="508"/>
      <c r="D9" s="508"/>
      <c r="E9" s="508"/>
      <c r="F9" s="508"/>
      <c r="G9" s="508"/>
      <c r="H9" s="508"/>
      <c r="I9" s="606"/>
      <c r="J9" s="606"/>
      <c r="K9" s="606"/>
      <c r="L9" s="606"/>
      <c r="M9" s="606"/>
      <c r="N9" s="606"/>
      <c r="O9" s="606"/>
      <c r="P9" s="606"/>
      <c r="Q9" s="606"/>
      <c r="R9" s="606"/>
    </row>
    <row r="10" spans="1:19">
      <c r="A10" s="508"/>
      <c r="B10" s="508"/>
      <c r="C10" s="508"/>
      <c r="D10" s="508"/>
      <c r="E10" s="508"/>
      <c r="F10" s="508"/>
      <c r="G10" s="508"/>
      <c r="H10" s="508"/>
      <c r="I10" s="508"/>
      <c r="J10" s="508"/>
      <c r="K10" s="508"/>
      <c r="L10" s="508"/>
      <c r="M10" s="508"/>
      <c r="N10" s="508"/>
      <c r="O10" s="508"/>
      <c r="P10" s="508"/>
      <c r="Q10" s="508"/>
      <c r="R10" s="508"/>
    </row>
    <row r="11" spans="1:19" ht="21" customHeight="1">
      <c r="A11" s="508"/>
      <c r="B11" s="508"/>
      <c r="C11" s="508"/>
      <c r="D11" s="508"/>
      <c r="E11" s="508"/>
      <c r="F11" s="508"/>
      <c r="G11" s="508"/>
      <c r="H11" s="508"/>
      <c r="I11" s="508"/>
      <c r="J11" s="508"/>
      <c r="K11" s="508"/>
      <c r="L11" s="508"/>
      <c r="M11" s="508"/>
      <c r="N11" s="508"/>
      <c r="O11" s="508"/>
      <c r="P11" s="508"/>
      <c r="Q11" s="508"/>
      <c r="R11" s="508"/>
    </row>
    <row r="12" spans="1:19" ht="13.2" customHeight="1">
      <c r="A12" s="508"/>
      <c r="B12" s="508"/>
      <c r="C12" s="508"/>
      <c r="D12" s="508"/>
      <c r="E12" s="508"/>
      <c r="F12" s="508"/>
      <c r="G12" s="508"/>
      <c r="H12" s="508"/>
      <c r="I12" s="508"/>
      <c r="J12" s="508"/>
      <c r="K12" s="508"/>
      <c r="L12" s="508"/>
      <c r="M12" s="508"/>
      <c r="N12" s="508"/>
      <c r="O12" s="508"/>
      <c r="P12" s="508"/>
      <c r="Q12" s="508"/>
      <c r="R12" s="508"/>
    </row>
    <row r="13" spans="1:19" ht="13.2" customHeight="1">
      <c r="A13" s="508"/>
      <c r="B13" s="508"/>
      <c r="C13" s="508"/>
      <c r="D13" s="508"/>
      <c r="E13" s="508"/>
      <c r="F13" s="508"/>
      <c r="G13" s="508"/>
      <c r="H13" s="508"/>
      <c r="I13" s="508"/>
      <c r="J13" s="508"/>
      <c r="K13" s="508"/>
      <c r="L13" s="508"/>
      <c r="M13" s="508"/>
      <c r="N13" s="508"/>
      <c r="O13" s="508"/>
      <c r="P13" s="508"/>
      <c r="Q13" s="508"/>
      <c r="R13" s="508"/>
    </row>
    <row r="14" spans="1:19">
      <c r="A14" s="508"/>
      <c r="B14" s="508"/>
      <c r="C14" s="508"/>
      <c r="D14" s="508"/>
      <c r="E14" s="508"/>
      <c r="F14" s="508"/>
      <c r="G14" s="508"/>
      <c r="H14" s="508"/>
      <c r="I14" s="508"/>
      <c r="J14" s="508"/>
      <c r="K14" s="508"/>
      <c r="L14" s="508"/>
      <c r="M14" s="508"/>
      <c r="N14" s="508"/>
      <c r="O14" s="508"/>
      <c r="P14" s="508"/>
      <c r="Q14" s="508"/>
      <c r="R14" s="508"/>
    </row>
    <row r="15" spans="1:19">
      <c r="A15" s="508"/>
      <c r="B15" s="508"/>
      <c r="C15" s="508"/>
      <c r="D15" s="508"/>
      <c r="E15" s="508"/>
      <c r="F15" s="508"/>
      <c r="G15" s="508"/>
      <c r="H15" s="508"/>
      <c r="I15" s="508"/>
      <c r="J15" s="508"/>
      <c r="K15" s="508"/>
      <c r="L15" s="508"/>
      <c r="M15" s="508"/>
      <c r="N15" s="508"/>
      <c r="O15" s="508"/>
      <c r="P15" s="508"/>
      <c r="Q15" s="508"/>
      <c r="R15" s="508"/>
    </row>
    <row r="16" spans="1:19">
      <c r="A16" s="508"/>
      <c r="B16" s="508"/>
      <c r="C16" s="508"/>
      <c r="D16" s="508"/>
      <c r="E16" s="508"/>
      <c r="F16" s="508"/>
      <c r="G16" s="508"/>
      <c r="H16" s="508"/>
      <c r="I16" s="508"/>
      <c r="J16" s="508"/>
      <c r="K16" s="508"/>
      <c r="L16" s="508"/>
      <c r="M16" s="508"/>
      <c r="N16" s="508"/>
      <c r="O16" s="508"/>
      <c r="P16" s="508"/>
      <c r="Q16" s="508"/>
      <c r="R16" s="508"/>
    </row>
    <row r="17" spans="1:21">
      <c r="A17" s="508"/>
      <c r="B17" s="605"/>
      <c r="C17" s="605"/>
      <c r="D17" s="605"/>
      <c r="E17" s="605"/>
      <c r="F17" s="605"/>
      <c r="G17" s="605"/>
      <c r="H17" s="605"/>
      <c r="I17" s="508"/>
      <c r="J17" s="508"/>
      <c r="K17" s="508"/>
      <c r="L17" s="508"/>
      <c r="M17" s="508"/>
      <c r="N17" s="508"/>
      <c r="O17" s="508"/>
      <c r="P17" s="508"/>
      <c r="Q17" s="508"/>
      <c r="R17" s="508"/>
      <c r="U17" s="430"/>
    </row>
    <row r="18" spans="1:21">
      <c r="A18" s="508"/>
      <c r="B18" s="605"/>
      <c r="C18" s="605"/>
      <c r="D18" s="605"/>
      <c r="E18" s="605"/>
      <c r="F18" s="605"/>
      <c r="G18" s="605"/>
      <c r="H18" s="605"/>
      <c r="I18" s="508"/>
      <c r="J18" s="508"/>
      <c r="K18" s="508"/>
      <c r="L18" s="508"/>
      <c r="M18" s="508"/>
      <c r="N18" s="508"/>
      <c r="O18" s="508"/>
      <c r="P18" s="508"/>
      <c r="Q18" s="508"/>
      <c r="R18" s="508"/>
    </row>
    <row r="19" spans="1:21">
      <c r="A19" s="508"/>
      <c r="B19" s="605"/>
      <c r="C19" s="605"/>
      <c r="D19" s="605"/>
      <c r="E19" s="605"/>
      <c r="F19" s="605"/>
      <c r="G19" s="605"/>
      <c r="H19" s="605"/>
      <c r="I19" s="508"/>
      <c r="J19" s="508"/>
      <c r="K19" s="508"/>
      <c r="L19" s="508"/>
      <c r="M19" s="508"/>
      <c r="N19" s="508"/>
      <c r="O19" s="508"/>
      <c r="P19" s="508"/>
      <c r="Q19" s="508"/>
      <c r="R19" s="508"/>
    </row>
    <row r="20" spans="1:21">
      <c r="A20" s="508"/>
      <c r="B20" s="605"/>
      <c r="C20" s="605"/>
      <c r="D20" s="605"/>
      <c r="E20" s="605"/>
      <c r="F20" s="605"/>
      <c r="G20" s="605"/>
      <c r="H20" s="605"/>
      <c r="I20" s="508"/>
      <c r="J20" s="508"/>
      <c r="K20" s="508"/>
      <c r="L20" s="508"/>
      <c r="M20" s="508"/>
      <c r="N20" s="508"/>
      <c r="O20" s="508"/>
      <c r="P20" s="508"/>
      <c r="Q20" s="508"/>
      <c r="R20" s="508"/>
    </row>
    <row r="21" spans="1:21">
      <c r="A21" s="508"/>
      <c r="B21" s="605"/>
      <c r="C21" s="605"/>
      <c r="D21" s="605"/>
      <c r="E21" s="605"/>
      <c r="F21" s="605"/>
      <c r="G21" s="605"/>
      <c r="H21" s="605"/>
      <c r="I21" s="508"/>
      <c r="J21" s="508"/>
      <c r="K21" s="508"/>
      <c r="L21" s="508"/>
      <c r="M21" s="508"/>
      <c r="N21" s="508"/>
      <c r="O21" s="508"/>
      <c r="P21" s="508"/>
      <c r="Q21" s="508"/>
      <c r="R21" s="508"/>
    </row>
    <row r="22" spans="1:21">
      <c r="A22" s="508"/>
      <c r="B22" s="605"/>
      <c r="C22" s="605"/>
      <c r="D22" s="605"/>
      <c r="E22" s="605"/>
      <c r="F22" s="605"/>
      <c r="G22" s="605"/>
      <c r="H22" s="605"/>
      <c r="I22" s="508"/>
      <c r="J22" s="508"/>
      <c r="K22" s="508"/>
      <c r="L22" s="508"/>
      <c r="M22" s="508"/>
      <c r="N22" s="508"/>
      <c r="O22" s="508"/>
      <c r="P22" s="508"/>
      <c r="Q22" s="508"/>
      <c r="R22" s="508"/>
    </row>
    <row r="23" spans="1:21">
      <c r="A23" s="508"/>
      <c r="B23" s="605"/>
      <c r="C23" s="605"/>
      <c r="D23" s="605"/>
      <c r="E23" s="605"/>
      <c r="F23" s="605"/>
      <c r="G23" s="605"/>
      <c r="H23" s="605"/>
      <c r="I23" s="508"/>
      <c r="J23" s="508"/>
      <c r="K23" s="508"/>
      <c r="L23" s="508"/>
      <c r="M23" s="508"/>
      <c r="N23" s="508"/>
      <c r="O23" s="508"/>
      <c r="P23" s="508"/>
      <c r="Q23" s="508"/>
      <c r="R23" s="508"/>
    </row>
    <row r="24" spans="1:21">
      <c r="A24" s="508"/>
      <c r="B24" s="605"/>
      <c r="C24" s="605"/>
      <c r="D24" s="605"/>
      <c r="E24" s="605"/>
      <c r="F24" s="605"/>
      <c r="G24" s="605"/>
      <c r="H24" s="605"/>
      <c r="I24" s="508"/>
      <c r="J24" s="508"/>
      <c r="K24" s="508"/>
      <c r="L24" s="508"/>
      <c r="M24" s="508"/>
      <c r="N24" s="508"/>
      <c r="O24" s="508"/>
      <c r="P24" s="508"/>
      <c r="Q24" s="508"/>
      <c r="R24" s="508"/>
    </row>
    <row r="25" spans="1:21">
      <c r="A25" s="508"/>
      <c r="B25" s="605"/>
      <c r="C25" s="605"/>
      <c r="D25" s="605"/>
      <c r="E25" s="605"/>
      <c r="F25" s="605"/>
      <c r="G25" s="605"/>
      <c r="H25" s="605"/>
      <c r="I25" s="508"/>
      <c r="J25" s="508"/>
      <c r="K25" s="508"/>
      <c r="L25" s="508"/>
      <c r="M25" s="508"/>
      <c r="N25" s="508"/>
      <c r="O25" s="508"/>
      <c r="P25" s="508"/>
      <c r="Q25" s="508"/>
      <c r="R25" s="508"/>
    </row>
    <row r="26" spans="1:21">
      <c r="A26" s="508"/>
      <c r="B26" s="605"/>
      <c r="C26" s="605"/>
      <c r="D26" s="605"/>
      <c r="E26" s="605"/>
      <c r="F26" s="605"/>
      <c r="G26" s="605"/>
      <c r="H26" s="605"/>
      <c r="I26" s="508"/>
      <c r="J26" s="508"/>
      <c r="K26" s="508"/>
      <c r="L26" s="508"/>
      <c r="M26" s="508"/>
      <c r="N26" s="508"/>
      <c r="O26" s="508"/>
      <c r="P26" s="508"/>
      <c r="Q26" s="508"/>
      <c r="R26" s="508"/>
    </row>
    <row r="27" spans="1:21">
      <c r="A27" s="508"/>
      <c r="B27" s="605"/>
      <c r="C27" s="605"/>
      <c r="D27" s="605"/>
      <c r="E27" s="605"/>
      <c r="F27" s="605"/>
      <c r="G27" s="605"/>
      <c r="H27" s="605"/>
      <c r="I27" s="508"/>
      <c r="J27" s="508"/>
      <c r="K27" s="508"/>
      <c r="L27" s="508"/>
      <c r="M27" s="508"/>
      <c r="N27" s="508"/>
      <c r="O27" s="508"/>
      <c r="P27" s="508"/>
      <c r="Q27" s="508"/>
      <c r="R27" s="508"/>
    </row>
    <row r="28" spans="1:21">
      <c r="A28" s="508"/>
      <c r="B28" s="508"/>
      <c r="C28" s="508"/>
      <c r="D28" s="508"/>
      <c r="E28" s="508"/>
      <c r="F28" s="508"/>
      <c r="G28" s="508"/>
      <c r="H28" s="508"/>
      <c r="I28" s="508"/>
      <c r="J28" s="508"/>
      <c r="K28" s="508"/>
      <c r="L28" s="508"/>
      <c r="M28" s="508"/>
      <c r="N28" s="508"/>
      <c r="O28" s="508"/>
      <c r="P28" s="508"/>
      <c r="Q28" s="508"/>
      <c r="R28" s="508"/>
    </row>
    <row r="29" spans="1:21" ht="16.2">
      <c r="A29" s="508"/>
      <c r="B29" s="511"/>
      <c r="C29" s="512"/>
      <c r="D29" s="511"/>
      <c r="E29" s="511"/>
      <c r="F29" s="511"/>
      <c r="G29" s="511"/>
      <c r="H29" s="511"/>
      <c r="I29" s="511"/>
      <c r="J29" s="508"/>
      <c r="K29" s="508"/>
      <c r="L29" s="508"/>
      <c r="M29" s="508"/>
      <c r="N29" s="508"/>
      <c r="O29" s="508"/>
      <c r="P29" s="508"/>
      <c r="Q29" s="508"/>
      <c r="R29" s="508"/>
    </row>
    <row r="30" spans="1:21">
      <c r="A30" s="508"/>
      <c r="B30" s="508"/>
      <c r="C30" s="508"/>
      <c r="D30" s="508"/>
      <c r="E30" s="508"/>
      <c r="F30" s="508"/>
      <c r="G30" s="508"/>
      <c r="H30" s="508"/>
      <c r="I30" s="508"/>
      <c r="J30" s="508"/>
      <c r="K30" s="508"/>
      <c r="L30" s="508"/>
      <c r="M30" s="508"/>
      <c r="N30" s="508"/>
      <c r="O30" s="508"/>
      <c r="P30" s="508"/>
      <c r="Q30" s="508"/>
      <c r="R30" s="508"/>
    </row>
    <row r="31" spans="1:21">
      <c r="A31" s="607"/>
      <c r="B31" s="608"/>
      <c r="C31" s="608"/>
      <c r="D31" s="608"/>
      <c r="E31" s="608"/>
      <c r="F31" s="608"/>
      <c r="G31" s="608"/>
      <c r="H31" s="608"/>
      <c r="I31" s="608"/>
      <c r="J31" s="608"/>
      <c r="K31" s="608"/>
      <c r="L31" s="608"/>
      <c r="M31" s="608"/>
      <c r="N31" s="608"/>
      <c r="O31" s="608"/>
      <c r="P31" s="608"/>
      <c r="Q31" s="608"/>
      <c r="R31" s="608"/>
    </row>
    <row r="32" spans="1:21">
      <c r="A32" s="608"/>
      <c r="B32" s="608"/>
      <c r="C32" s="608"/>
      <c r="D32" s="608"/>
      <c r="E32" s="608"/>
      <c r="F32" s="608"/>
      <c r="G32" s="608"/>
      <c r="H32" s="608"/>
      <c r="I32" s="608"/>
      <c r="J32" s="608"/>
      <c r="K32" s="608"/>
      <c r="L32" s="608"/>
      <c r="M32" s="608"/>
      <c r="N32" s="608"/>
      <c r="O32" s="608"/>
      <c r="P32" s="608"/>
      <c r="Q32" s="608"/>
      <c r="R32" s="608"/>
    </row>
    <row r="33" spans="1:18">
      <c r="A33" s="608"/>
      <c r="B33" s="608"/>
      <c r="C33" s="608"/>
      <c r="D33" s="608"/>
      <c r="E33" s="608"/>
      <c r="F33" s="608"/>
      <c r="G33" s="608"/>
      <c r="H33" s="608"/>
      <c r="I33" s="608"/>
      <c r="J33" s="608"/>
      <c r="K33" s="608"/>
      <c r="L33" s="608"/>
      <c r="M33" s="608"/>
      <c r="N33" s="608"/>
      <c r="O33" s="608"/>
      <c r="P33" s="608"/>
      <c r="Q33" s="608"/>
      <c r="R33" s="608"/>
    </row>
    <row r="34" spans="1:18">
      <c r="A34" s="608"/>
      <c r="B34" s="608"/>
      <c r="C34" s="608"/>
      <c r="D34" s="608"/>
      <c r="E34" s="608"/>
      <c r="F34" s="608"/>
      <c r="G34" s="608"/>
      <c r="H34" s="608"/>
      <c r="I34" s="608"/>
      <c r="J34" s="608"/>
      <c r="K34" s="608"/>
      <c r="L34" s="608"/>
      <c r="M34" s="608"/>
      <c r="N34" s="608"/>
      <c r="O34" s="608"/>
      <c r="P34" s="608"/>
      <c r="Q34" s="608"/>
      <c r="R34" s="608"/>
    </row>
    <row r="35" spans="1:18">
      <c r="A35" s="608"/>
      <c r="B35" s="608"/>
      <c r="C35" s="608"/>
      <c r="D35" s="608"/>
      <c r="E35" s="608"/>
      <c r="F35" s="608"/>
      <c r="G35" s="608"/>
      <c r="H35" s="608"/>
      <c r="I35" s="608"/>
      <c r="J35" s="608"/>
      <c r="K35" s="608"/>
      <c r="L35" s="608"/>
      <c r="M35" s="608"/>
      <c r="N35" s="608"/>
      <c r="O35" s="608"/>
      <c r="P35" s="608"/>
      <c r="Q35" s="608"/>
      <c r="R35" s="608"/>
    </row>
    <row r="36" spans="1:18">
      <c r="A36" s="608"/>
      <c r="B36" s="608"/>
      <c r="C36" s="608"/>
      <c r="D36" s="608"/>
      <c r="E36" s="608"/>
      <c r="F36" s="608"/>
      <c r="G36" s="608"/>
      <c r="H36" s="608"/>
      <c r="I36" s="608"/>
      <c r="J36" s="608"/>
      <c r="K36" s="608"/>
      <c r="L36" s="608"/>
      <c r="M36" s="608"/>
      <c r="N36" s="608"/>
      <c r="O36" s="608"/>
      <c r="P36" s="608"/>
      <c r="Q36" s="608"/>
      <c r="R36" s="608"/>
    </row>
    <row r="37" spans="1:18">
      <c r="A37" s="608"/>
      <c r="B37" s="608"/>
      <c r="C37" s="608"/>
      <c r="D37" s="608"/>
      <c r="E37" s="608"/>
      <c r="F37" s="608"/>
      <c r="G37" s="608"/>
      <c r="H37" s="608"/>
      <c r="I37" s="608"/>
      <c r="J37" s="608"/>
      <c r="K37" s="608"/>
      <c r="L37" s="608"/>
      <c r="M37" s="608"/>
      <c r="N37" s="608"/>
      <c r="O37" s="608"/>
      <c r="P37" s="608"/>
      <c r="Q37" s="608"/>
      <c r="R37" s="608"/>
    </row>
    <row r="38" spans="1:18">
      <c r="A38" s="608"/>
      <c r="B38" s="608"/>
      <c r="C38" s="608"/>
      <c r="D38" s="608"/>
      <c r="E38" s="608"/>
      <c r="F38" s="608"/>
      <c r="G38" s="608"/>
      <c r="H38" s="608"/>
      <c r="I38" s="608"/>
      <c r="J38" s="608"/>
      <c r="K38" s="608"/>
      <c r="L38" s="608"/>
      <c r="M38" s="608"/>
      <c r="N38" s="608"/>
      <c r="O38" s="608"/>
      <c r="P38" s="608"/>
      <c r="Q38" s="608"/>
      <c r="R38" s="608"/>
    </row>
    <row r="39" spans="1:18">
      <c r="A39" s="608"/>
      <c r="B39" s="608"/>
      <c r="C39" s="608"/>
      <c r="D39" s="608"/>
      <c r="E39" s="608"/>
      <c r="F39" s="608"/>
      <c r="G39" s="608"/>
      <c r="H39" s="608"/>
      <c r="I39" s="608"/>
      <c r="J39" s="608"/>
      <c r="K39" s="608"/>
      <c r="L39" s="608"/>
      <c r="M39" s="608"/>
      <c r="N39" s="608"/>
      <c r="O39" s="608"/>
      <c r="P39" s="608"/>
      <c r="Q39" s="608"/>
      <c r="R39" s="608"/>
    </row>
    <row r="40" spans="1:18">
      <c r="A40" s="608"/>
      <c r="B40" s="608"/>
      <c r="C40" s="608"/>
      <c r="D40" s="608"/>
      <c r="E40" s="608"/>
      <c r="F40" s="608"/>
      <c r="G40" s="608"/>
      <c r="H40" s="608"/>
      <c r="I40" s="608"/>
      <c r="J40" s="608"/>
      <c r="K40" s="608"/>
      <c r="L40" s="608"/>
      <c r="M40" s="608"/>
      <c r="N40" s="608"/>
      <c r="O40" s="608"/>
      <c r="P40" s="608"/>
      <c r="Q40" s="608"/>
      <c r="R40" s="608"/>
    </row>
  </sheetData>
  <sheetProtection formatCells="0" formatColumns="0" formatRows="0" insertColumns="0" insertRows="0" insertHyperlinks="0" deleteColumns="0" deleteRows="0" sort="0" autoFilter="0" pivotTables="0"/>
  <mergeCells count="3">
    <mergeCell ref="B17:H27"/>
    <mergeCell ref="I4:R9"/>
    <mergeCell ref="A31:R40"/>
  </mergeCells>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9" sqref="N9"/>
    </sheetView>
  </sheetViews>
  <sheetFormatPr defaultColWidth="9" defaultRowHeight="13.2"/>
  <cols>
    <col min="1" max="1" width="12.77734375" style="57" customWidth="1"/>
    <col min="2" max="2" width="5.109375" style="57" customWidth="1"/>
    <col min="3" max="3" width="3.77734375" style="57" customWidth="1"/>
    <col min="4" max="4" width="6.88671875" style="57" customWidth="1"/>
    <col min="5" max="5" width="13.109375" style="57" customWidth="1"/>
    <col min="6" max="6" width="13.109375" style="100" customWidth="1"/>
    <col min="7" max="7" width="11.33203125" style="57" customWidth="1"/>
    <col min="8" max="8" width="26.6640625" style="74" customWidth="1"/>
    <col min="9" max="9" width="13" style="65" customWidth="1"/>
    <col min="10" max="10" width="16.109375" style="65" customWidth="1"/>
    <col min="11" max="11" width="13.44140625" style="100" customWidth="1"/>
    <col min="12" max="12" width="20.44140625" style="100" customWidth="1"/>
    <col min="13" max="13" width="13.44140625" style="72" customWidth="1"/>
    <col min="14" max="14" width="22.44140625" style="57" customWidth="1"/>
    <col min="15" max="15" width="9" style="58"/>
    <col min="16" max="16384" width="9" style="57"/>
  </cols>
  <sheetData>
    <row r="1" spans="1:16" ht="26.25" customHeight="1" thickTop="1">
      <c r="A1" s="49" t="s">
        <v>292</v>
      </c>
      <c r="B1" s="50"/>
      <c r="C1" s="50"/>
      <c r="D1" s="51"/>
      <c r="E1" s="51"/>
      <c r="F1" s="52"/>
      <c r="G1" s="53"/>
      <c r="H1" s="54"/>
      <c r="I1" s="264" t="s">
        <v>38</v>
      </c>
      <c r="J1" s="74"/>
      <c r="K1" s="55"/>
      <c r="L1" s="265"/>
      <c r="M1" s="56"/>
    </row>
    <row r="2" spans="1:16" ht="17.399999999999999">
      <c r="A2" s="59"/>
      <c r="B2" s="266"/>
      <c r="C2" s="266"/>
      <c r="D2" s="266"/>
      <c r="E2" s="266"/>
      <c r="F2" s="266"/>
      <c r="G2" s="60"/>
      <c r="H2" s="61"/>
      <c r="I2" s="267" t="s">
        <v>39</v>
      </c>
      <c r="J2" s="62"/>
      <c r="K2" s="268" t="s">
        <v>21</v>
      </c>
      <c r="L2" s="63"/>
      <c r="M2" s="56"/>
      <c r="N2" s="224"/>
      <c r="P2" s="157"/>
    </row>
    <row r="3" spans="1:16" ht="17.399999999999999">
      <c r="A3" s="269" t="s">
        <v>29</v>
      </c>
      <c r="B3" s="270"/>
      <c r="D3" s="271"/>
      <c r="E3" s="271"/>
      <c r="F3" s="271"/>
      <c r="G3" s="64"/>
      <c r="H3"/>
      <c r="J3" s="272"/>
      <c r="L3" s="55"/>
      <c r="M3" s="66"/>
    </row>
    <row r="4" spans="1:16" ht="17.399999999999999">
      <c r="A4" s="67"/>
      <c r="B4" s="270"/>
      <c r="C4" s="100"/>
      <c r="D4" s="271"/>
      <c r="E4" s="271"/>
      <c r="F4" s="273"/>
      <c r="G4" s="68"/>
      <c r="H4" s="69"/>
      <c r="I4" s="69"/>
      <c r="J4" s="74"/>
      <c r="L4" s="55"/>
      <c r="M4" s="66"/>
      <c r="N4" s="342"/>
    </row>
    <row r="5" spans="1:16">
      <c r="A5" s="274"/>
      <c r="D5" s="271"/>
      <c r="E5" s="70"/>
      <c r="F5" s="275"/>
      <c r="G5" s="71"/>
      <c r="H5"/>
      <c r="I5" s="276"/>
      <c r="J5" s="74"/>
      <c r="M5" s="66"/>
    </row>
    <row r="6" spans="1:16" ht="17.399999999999999">
      <c r="A6" s="274"/>
      <c r="D6" s="271"/>
      <c r="E6" s="275"/>
      <c r="F6" s="275"/>
      <c r="G6" s="71"/>
      <c r="H6" s="61"/>
      <c r="I6" s="277"/>
      <c r="J6" s="74"/>
      <c r="M6" s="66"/>
    </row>
    <row r="7" spans="1:16">
      <c r="A7" s="274"/>
      <c r="D7" s="271"/>
      <c r="E7" s="275"/>
      <c r="F7" s="275"/>
      <c r="G7" s="71"/>
      <c r="H7" s="278"/>
      <c r="I7" s="276"/>
      <c r="J7" s="74"/>
      <c r="M7" s="66"/>
    </row>
    <row r="8" spans="1:16">
      <c r="A8" s="274"/>
      <c r="D8" s="271"/>
      <c r="E8" s="275"/>
      <c r="F8" s="275"/>
      <c r="G8" s="71"/>
      <c r="H8" s="62"/>
      <c r="I8" s="42"/>
      <c r="J8" s="42"/>
      <c r="K8" s="42"/>
    </row>
    <row r="9" spans="1:16">
      <c r="A9" s="274"/>
      <c r="D9" s="271"/>
      <c r="E9" s="275"/>
      <c r="F9" s="275"/>
      <c r="G9" s="71"/>
      <c r="H9" s="42"/>
      <c r="I9" s="42"/>
      <c r="J9" s="42"/>
      <c r="K9" s="42"/>
      <c r="N9" s="73"/>
    </row>
    <row r="10" spans="1:16">
      <c r="A10" s="274"/>
      <c r="D10" s="271"/>
      <c r="E10" s="275"/>
      <c r="F10" s="275"/>
      <c r="G10" s="71"/>
      <c r="H10" s="42"/>
      <c r="I10" s="42"/>
      <c r="J10" s="42"/>
      <c r="K10" s="42"/>
      <c r="N10" s="73" t="s">
        <v>40</v>
      </c>
    </row>
    <row r="11" spans="1:16">
      <c r="A11" s="274"/>
      <c r="D11" s="271"/>
      <c r="E11" s="275"/>
      <c r="F11" s="275"/>
      <c r="G11" s="71"/>
      <c r="H11" s="42"/>
      <c r="I11" s="42"/>
      <c r="J11" s="42"/>
      <c r="K11" s="42"/>
    </row>
    <row r="12" spans="1:16">
      <c r="A12" s="274"/>
      <c r="D12" s="271"/>
      <c r="E12" s="275"/>
      <c r="F12" s="275"/>
      <c r="G12" s="71"/>
      <c r="H12" s="42"/>
      <c r="I12" s="42"/>
      <c r="J12" s="42"/>
      <c r="K12" s="42"/>
      <c r="N12" s="73" t="s">
        <v>41</v>
      </c>
      <c r="O12" s="389"/>
    </row>
    <row r="13" spans="1:16">
      <c r="A13" s="274"/>
      <c r="D13" s="271"/>
      <c r="E13" s="275"/>
      <c r="F13" s="275"/>
      <c r="G13" s="71"/>
      <c r="H13" s="42"/>
      <c r="I13" s="42"/>
      <c r="J13" s="42"/>
      <c r="K13" s="42"/>
    </row>
    <row r="14" spans="1:16">
      <c r="A14" s="274"/>
      <c r="D14" s="271"/>
      <c r="E14" s="275"/>
      <c r="F14" s="275"/>
      <c r="G14" s="71"/>
      <c r="H14" s="42"/>
      <c r="I14" s="42"/>
      <c r="J14" s="42"/>
      <c r="K14" s="42"/>
      <c r="N14" s="507" t="s">
        <v>42</v>
      </c>
    </row>
    <row r="15" spans="1:16">
      <c r="A15" s="274"/>
      <c r="D15" s="271"/>
      <c r="E15" s="271" t="s">
        <v>21</v>
      </c>
      <c r="F15" s="273"/>
      <c r="G15" s="64"/>
      <c r="H15" s="278"/>
      <c r="I15" s="276"/>
      <c r="J15" s="62"/>
    </row>
    <row r="16" spans="1:16">
      <c r="A16" s="274"/>
      <c r="D16" s="271"/>
      <c r="E16" s="271"/>
      <c r="F16" s="273"/>
      <c r="G16" s="64"/>
      <c r="I16" s="276"/>
      <c r="J16" s="74"/>
      <c r="N16" s="344" t="s">
        <v>266</v>
      </c>
    </row>
    <row r="17" spans="1:19" ht="20.25" customHeight="1" thickBot="1">
      <c r="A17" s="615" t="s">
        <v>293</v>
      </c>
      <c r="B17" s="616"/>
      <c r="C17" s="616"/>
      <c r="D17" s="280"/>
      <c r="E17" s="281"/>
      <c r="F17" s="616" t="s">
        <v>294</v>
      </c>
      <c r="G17" s="617"/>
      <c r="H17" s="278"/>
      <c r="I17" s="276"/>
      <c r="J17" s="62"/>
      <c r="L17" s="63"/>
      <c r="M17" s="66"/>
      <c r="N17" s="279" t="s">
        <v>135</v>
      </c>
    </row>
    <row r="18" spans="1:19" ht="39" customHeight="1" thickTop="1">
      <c r="A18" s="618" t="s">
        <v>43</v>
      </c>
      <c r="B18" s="619"/>
      <c r="C18" s="620"/>
      <c r="D18" s="282" t="s">
        <v>44</v>
      </c>
      <c r="E18" s="283"/>
      <c r="F18" s="621" t="s">
        <v>45</v>
      </c>
      <c r="G18" s="622"/>
      <c r="I18" s="276"/>
      <c r="J18" s="74"/>
      <c r="M18" s="66"/>
      <c r="Q18" s="57" t="s">
        <v>29</v>
      </c>
      <c r="S18" s="57" t="s">
        <v>21</v>
      </c>
    </row>
    <row r="19" spans="1:19" ht="30" customHeight="1">
      <c r="A19" s="623" t="s">
        <v>291</v>
      </c>
      <c r="B19" s="623"/>
      <c r="C19" s="623"/>
      <c r="D19" s="623"/>
      <c r="E19" s="623"/>
      <c r="F19" s="623"/>
      <c r="G19" s="623"/>
      <c r="H19" s="284"/>
      <c r="I19" s="75" t="s">
        <v>46</v>
      </c>
      <c r="J19" s="75"/>
      <c r="K19" s="75"/>
      <c r="L19" s="63"/>
      <c r="M19" s="66"/>
    </row>
    <row r="20" spans="1:19" ht="17.399999999999999">
      <c r="E20" s="285" t="s">
        <v>47</v>
      </c>
      <c r="F20" s="286" t="s">
        <v>48</v>
      </c>
      <c r="H20" s="392" t="s">
        <v>213</v>
      </c>
      <c r="I20" s="276"/>
      <c r="J20" s="74" t="s">
        <v>21</v>
      </c>
      <c r="K20" s="287" t="s">
        <v>21</v>
      </c>
      <c r="M20" s="66"/>
    </row>
    <row r="21" spans="1:19" ht="16.8" thickBot="1">
      <c r="A21" s="288"/>
      <c r="B21" s="624">
        <v>44962</v>
      </c>
      <c r="C21" s="625"/>
      <c r="D21" s="289" t="s">
        <v>49</v>
      </c>
      <c r="E21" s="626" t="s">
        <v>50</v>
      </c>
      <c r="F21" s="627"/>
      <c r="G21" s="65" t="s">
        <v>51</v>
      </c>
      <c r="H21" s="631" t="s">
        <v>295</v>
      </c>
      <c r="I21" s="632"/>
      <c r="J21" s="632"/>
      <c r="K21" s="632"/>
      <c r="L21" s="632"/>
      <c r="M21" s="76" t="s">
        <v>213</v>
      </c>
      <c r="N21" s="77"/>
    </row>
    <row r="22" spans="1:19" ht="36" customHeight="1" thickTop="1" thickBot="1">
      <c r="A22" s="290" t="s">
        <v>52</v>
      </c>
      <c r="B22" s="633" t="s">
        <v>53</v>
      </c>
      <c r="C22" s="634"/>
      <c r="D22" s="635"/>
      <c r="E22" s="78" t="s">
        <v>301</v>
      </c>
      <c r="F22" s="78" t="s">
        <v>302</v>
      </c>
      <c r="G22" s="291" t="s">
        <v>54</v>
      </c>
      <c r="H22" s="636" t="s">
        <v>55</v>
      </c>
      <c r="I22" s="637"/>
      <c r="J22" s="637"/>
      <c r="K22" s="637"/>
      <c r="L22" s="638"/>
      <c r="M22" s="292" t="s">
        <v>56</v>
      </c>
      <c r="N22" s="293" t="s">
        <v>57</v>
      </c>
      <c r="R22" s="57" t="s">
        <v>29</v>
      </c>
    </row>
    <row r="23" spans="1:19" ht="71.400000000000006" customHeight="1" thickBot="1">
      <c r="A23" s="294" t="s">
        <v>58</v>
      </c>
      <c r="B23" s="609" t="str">
        <f t="shared" ref="B23" si="0">IF(G23&gt;5,"☆☆☆☆",IF(AND(G23&gt;=2.39,G23&lt;5),"☆☆☆",IF(AND(G23&gt;=1.39,G23&lt;2.4),"☆☆",IF(AND(G23&gt;0,G23&lt;1.4),"☆",IF(AND(G23&gt;=-1.39,G23&lt;0),"★",IF(AND(G23&gt;=-2.39,G23&lt;-1.4),"★★",IF(AND(G23&gt;=-3.39,G23&lt;-2.4),"★★★")))))))</f>
        <v>☆</v>
      </c>
      <c r="C23" s="610"/>
      <c r="D23" s="611"/>
      <c r="E23" s="376">
        <v>2.59</v>
      </c>
      <c r="F23" s="159">
        <v>3.09</v>
      </c>
      <c r="G23" s="403">
        <f t="shared" ref="G23:G70" si="1">+F23-E23</f>
        <v>0.5</v>
      </c>
      <c r="H23" s="629" t="s">
        <v>284</v>
      </c>
      <c r="I23" s="629"/>
      <c r="J23" s="629"/>
      <c r="K23" s="629"/>
      <c r="L23" s="630"/>
      <c r="M23" s="582" t="s">
        <v>285</v>
      </c>
      <c r="N23" s="584">
        <v>44960</v>
      </c>
      <c r="O23" s="358" t="s">
        <v>227</v>
      </c>
    </row>
    <row r="24" spans="1:19" ht="66" customHeight="1" thickBot="1">
      <c r="A24" s="295" t="s">
        <v>59</v>
      </c>
      <c r="B24" s="609" t="str">
        <f t="shared" ref="B24" si="2">IF(G24&gt;5,"☆☆☆☆",IF(AND(G24&gt;=2.39,G24&lt;5),"☆☆☆",IF(AND(G24&gt;=1.39,G24&lt;2.4),"☆☆",IF(AND(G24&gt;0,G24&lt;1.4),"☆",IF(AND(G24&gt;=-1.39,G24&lt;0),"★",IF(AND(G24&gt;=-2.39,G24&lt;-1.4),"★★",IF(AND(G24&gt;=-3.39,G24&lt;-2.4),"★★★")))))))</f>
        <v>☆</v>
      </c>
      <c r="C24" s="610"/>
      <c r="D24" s="611"/>
      <c r="E24" s="159">
        <v>5.98</v>
      </c>
      <c r="F24" s="441">
        <v>7.05</v>
      </c>
      <c r="G24" s="403">
        <f t="shared" si="1"/>
        <v>1.0699999999999994</v>
      </c>
      <c r="H24" s="639"/>
      <c r="I24" s="640"/>
      <c r="J24" s="640"/>
      <c r="K24" s="640"/>
      <c r="L24" s="641"/>
      <c r="M24" s="215"/>
      <c r="N24" s="216"/>
      <c r="O24" s="358" t="s">
        <v>59</v>
      </c>
      <c r="Q24" s="57" t="s">
        <v>29</v>
      </c>
    </row>
    <row r="25" spans="1:19" ht="81" customHeight="1" thickBot="1">
      <c r="A25" s="364" t="s">
        <v>60</v>
      </c>
      <c r="B25" s="609" t="str">
        <f t="shared" ref="B25:B70" si="3">IF(G25&gt;5,"☆☆☆☆",IF(AND(G25&gt;=2.39,G25&lt;5),"☆☆☆",IF(AND(G25&gt;=1.39,G25&lt;2.4),"☆☆",IF(AND(G25&gt;0,G25&lt;1.4),"☆",IF(AND(G25&gt;=-1.39,G25&lt;0),"★",IF(AND(G25&gt;=-2.39,G25&lt;-1.4),"★★",IF(AND(G25&gt;=-3.39,G25&lt;-2.4),"★★★")))))))</f>
        <v>☆☆</v>
      </c>
      <c r="C25" s="610"/>
      <c r="D25" s="611"/>
      <c r="E25" s="441">
        <v>6.55</v>
      </c>
      <c r="F25" s="441">
        <v>8.15</v>
      </c>
      <c r="G25" s="403">
        <f t="shared" si="1"/>
        <v>1.6000000000000005</v>
      </c>
      <c r="H25" s="628" t="s">
        <v>379</v>
      </c>
      <c r="I25" s="629"/>
      <c r="J25" s="629"/>
      <c r="K25" s="629"/>
      <c r="L25" s="630"/>
      <c r="M25" s="582" t="s">
        <v>380</v>
      </c>
      <c r="N25" s="583">
        <v>44961</v>
      </c>
      <c r="O25" s="358" t="s">
        <v>60</v>
      </c>
    </row>
    <row r="26" spans="1:19" ht="83.25" customHeight="1" thickBot="1">
      <c r="A26" s="364" t="s">
        <v>61</v>
      </c>
      <c r="B26" s="609" t="str">
        <f t="shared" si="3"/>
        <v>☆☆</v>
      </c>
      <c r="C26" s="610"/>
      <c r="D26" s="611"/>
      <c r="E26" s="441">
        <v>6.28</v>
      </c>
      <c r="F26" s="441">
        <v>8.16</v>
      </c>
      <c r="G26" s="403">
        <f t="shared" si="1"/>
        <v>1.88</v>
      </c>
      <c r="H26" s="612"/>
      <c r="I26" s="613"/>
      <c r="J26" s="613"/>
      <c r="K26" s="613"/>
      <c r="L26" s="614"/>
      <c r="M26" s="215"/>
      <c r="N26" s="216"/>
      <c r="O26" s="358" t="s">
        <v>61</v>
      </c>
    </row>
    <row r="27" spans="1:19" ht="78.599999999999994" customHeight="1" thickBot="1">
      <c r="A27" s="364" t="s">
        <v>62</v>
      </c>
      <c r="B27" s="609" t="str">
        <f t="shared" si="3"/>
        <v>☆☆</v>
      </c>
      <c r="C27" s="610"/>
      <c r="D27" s="611"/>
      <c r="E27" s="376">
        <v>2.94</v>
      </c>
      <c r="F27" s="159">
        <v>4.7300000000000004</v>
      </c>
      <c r="G27" s="403">
        <f t="shared" si="1"/>
        <v>1.7900000000000005</v>
      </c>
      <c r="H27" s="612"/>
      <c r="I27" s="613"/>
      <c r="J27" s="613"/>
      <c r="K27" s="613"/>
      <c r="L27" s="614"/>
      <c r="M27" s="215"/>
      <c r="N27" s="216"/>
      <c r="O27" s="358" t="s">
        <v>62</v>
      </c>
    </row>
    <row r="28" spans="1:19" ht="87" customHeight="1" thickBot="1">
      <c r="A28" s="364" t="s">
        <v>63</v>
      </c>
      <c r="B28" s="609" t="str">
        <f t="shared" si="3"/>
        <v>★★★</v>
      </c>
      <c r="C28" s="610"/>
      <c r="D28" s="611"/>
      <c r="E28" s="441">
        <v>10.62</v>
      </c>
      <c r="F28" s="441">
        <v>8.07</v>
      </c>
      <c r="G28" s="403">
        <f t="shared" si="1"/>
        <v>-2.5499999999999989</v>
      </c>
      <c r="H28" s="612"/>
      <c r="I28" s="613"/>
      <c r="J28" s="613"/>
      <c r="K28" s="613"/>
      <c r="L28" s="614"/>
      <c r="M28" s="215"/>
      <c r="N28" s="216"/>
      <c r="O28" s="358" t="s">
        <v>63</v>
      </c>
    </row>
    <row r="29" spans="1:19" ht="71.25" customHeight="1" thickBot="1">
      <c r="A29" s="364" t="s">
        <v>64</v>
      </c>
      <c r="B29" s="609" t="str">
        <f t="shared" si="3"/>
        <v>☆</v>
      </c>
      <c r="C29" s="610"/>
      <c r="D29" s="611"/>
      <c r="E29" s="159">
        <v>5.94</v>
      </c>
      <c r="F29" s="441">
        <v>7.2</v>
      </c>
      <c r="G29" s="403">
        <f t="shared" si="1"/>
        <v>1.2599999999999998</v>
      </c>
      <c r="H29" s="628" t="s">
        <v>381</v>
      </c>
      <c r="I29" s="629"/>
      <c r="J29" s="629"/>
      <c r="K29" s="629"/>
      <c r="L29" s="630"/>
      <c r="M29" s="585" t="s">
        <v>274</v>
      </c>
      <c r="N29" s="583">
        <v>44960</v>
      </c>
      <c r="O29" s="358" t="s">
        <v>64</v>
      </c>
    </row>
    <row r="30" spans="1:19" ht="73.5" customHeight="1" thickBot="1">
      <c r="A30" s="364" t="s">
        <v>65</v>
      </c>
      <c r="B30" s="609" t="str">
        <f t="shared" si="3"/>
        <v>★</v>
      </c>
      <c r="C30" s="610"/>
      <c r="D30" s="611"/>
      <c r="E30" s="159">
        <v>5.61</v>
      </c>
      <c r="F30" s="159">
        <v>5.33</v>
      </c>
      <c r="G30" s="403">
        <f t="shared" si="1"/>
        <v>-0.28000000000000025</v>
      </c>
      <c r="H30" s="628" t="s">
        <v>384</v>
      </c>
      <c r="I30" s="629"/>
      <c r="J30" s="629"/>
      <c r="K30" s="629"/>
      <c r="L30" s="630"/>
      <c r="M30" s="585" t="s">
        <v>288</v>
      </c>
      <c r="N30" s="583">
        <v>44958</v>
      </c>
      <c r="O30" s="358" t="s">
        <v>65</v>
      </c>
    </row>
    <row r="31" spans="1:19" ht="75.75" customHeight="1" thickBot="1">
      <c r="A31" s="364" t="s">
        <v>66</v>
      </c>
      <c r="B31" s="609" t="str">
        <f t="shared" si="3"/>
        <v>☆☆</v>
      </c>
      <c r="C31" s="610"/>
      <c r="D31" s="611"/>
      <c r="E31" s="441">
        <v>6.6</v>
      </c>
      <c r="F31" s="441">
        <v>8.17</v>
      </c>
      <c r="G31" s="403">
        <f t="shared" si="1"/>
        <v>1.5700000000000003</v>
      </c>
      <c r="H31" s="628" t="s">
        <v>387</v>
      </c>
      <c r="I31" s="629"/>
      <c r="J31" s="629"/>
      <c r="K31" s="629"/>
      <c r="L31" s="630"/>
      <c r="M31" s="585" t="s">
        <v>274</v>
      </c>
      <c r="N31" s="583">
        <v>44957</v>
      </c>
      <c r="O31" s="358" t="s">
        <v>66</v>
      </c>
    </row>
    <row r="32" spans="1:19" ht="90" customHeight="1" thickBot="1">
      <c r="A32" s="365" t="s">
        <v>67</v>
      </c>
      <c r="B32" s="609" t="s">
        <v>304</v>
      </c>
      <c r="C32" s="610"/>
      <c r="D32" s="611"/>
      <c r="E32" s="441">
        <v>8.92</v>
      </c>
      <c r="F32" s="441">
        <v>8.92</v>
      </c>
      <c r="G32" s="403">
        <f t="shared" si="1"/>
        <v>0</v>
      </c>
      <c r="H32" s="612"/>
      <c r="I32" s="613"/>
      <c r="J32" s="613"/>
      <c r="K32" s="613"/>
      <c r="L32" s="614"/>
      <c r="M32" s="215"/>
      <c r="N32" s="216"/>
      <c r="O32" s="358" t="s">
        <v>67</v>
      </c>
    </row>
    <row r="33" spans="1:16" ht="94.95" customHeight="1" thickBot="1">
      <c r="A33" s="366" t="s">
        <v>68</v>
      </c>
      <c r="B33" s="609" t="str">
        <f t="shared" si="3"/>
        <v>★</v>
      </c>
      <c r="C33" s="610"/>
      <c r="D33" s="611"/>
      <c r="E33" s="441">
        <v>10.02</v>
      </c>
      <c r="F33" s="441">
        <v>9.52</v>
      </c>
      <c r="G33" s="403">
        <f t="shared" si="1"/>
        <v>-0.5</v>
      </c>
      <c r="H33" s="612"/>
      <c r="I33" s="613"/>
      <c r="J33" s="613"/>
      <c r="K33" s="613"/>
      <c r="L33" s="614"/>
      <c r="M33" s="215"/>
      <c r="N33" s="216"/>
      <c r="O33" s="358" t="s">
        <v>68</v>
      </c>
    </row>
    <row r="34" spans="1:16" ht="81" customHeight="1" thickBot="1">
      <c r="A34" s="295" t="s">
        <v>69</v>
      </c>
      <c r="B34" s="609" t="str">
        <f t="shared" si="3"/>
        <v>★</v>
      </c>
      <c r="C34" s="610"/>
      <c r="D34" s="611"/>
      <c r="E34" s="441">
        <v>10.17</v>
      </c>
      <c r="F34" s="441">
        <v>8.94</v>
      </c>
      <c r="G34" s="403">
        <f t="shared" si="1"/>
        <v>-1.2300000000000004</v>
      </c>
      <c r="H34" s="612"/>
      <c r="I34" s="613"/>
      <c r="J34" s="613"/>
      <c r="K34" s="613"/>
      <c r="L34" s="614"/>
      <c r="M34" s="480"/>
      <c r="N34" s="481"/>
      <c r="O34" s="358" t="s">
        <v>69</v>
      </c>
    </row>
    <row r="35" spans="1:16" ht="94.5" customHeight="1" thickBot="1">
      <c r="A35" s="365" t="s">
        <v>70</v>
      </c>
      <c r="B35" s="609" t="str">
        <f t="shared" si="3"/>
        <v>★★</v>
      </c>
      <c r="C35" s="610"/>
      <c r="D35" s="611"/>
      <c r="E35" s="441">
        <v>10.65</v>
      </c>
      <c r="F35" s="441">
        <v>8.9499999999999993</v>
      </c>
      <c r="G35" s="403">
        <f t="shared" si="1"/>
        <v>-1.7000000000000011</v>
      </c>
      <c r="H35" s="642"/>
      <c r="I35" s="643"/>
      <c r="J35" s="643"/>
      <c r="K35" s="643"/>
      <c r="L35" s="644"/>
      <c r="M35" s="482"/>
      <c r="N35" s="483"/>
      <c r="O35" s="358" t="s">
        <v>70</v>
      </c>
    </row>
    <row r="36" spans="1:16" ht="92.4" customHeight="1" thickBot="1">
      <c r="A36" s="367" t="s">
        <v>71</v>
      </c>
      <c r="B36" s="609" t="str">
        <f t="shared" si="3"/>
        <v>★</v>
      </c>
      <c r="C36" s="610"/>
      <c r="D36" s="611"/>
      <c r="E36" s="441">
        <v>9.39</v>
      </c>
      <c r="F36" s="441">
        <v>8.57</v>
      </c>
      <c r="G36" s="403">
        <f t="shared" si="1"/>
        <v>-0.82000000000000028</v>
      </c>
      <c r="H36" s="612"/>
      <c r="I36" s="613"/>
      <c r="J36" s="613"/>
      <c r="K36" s="613"/>
      <c r="L36" s="614"/>
      <c r="M36" s="484"/>
      <c r="N36" s="485"/>
      <c r="O36" s="358" t="s">
        <v>71</v>
      </c>
    </row>
    <row r="37" spans="1:16" ht="87.75" customHeight="1" thickBot="1">
      <c r="A37" s="364" t="s">
        <v>72</v>
      </c>
      <c r="B37" s="609" t="str">
        <f t="shared" si="3"/>
        <v>★</v>
      </c>
      <c r="C37" s="610"/>
      <c r="D37" s="611"/>
      <c r="E37" s="441">
        <v>6.3</v>
      </c>
      <c r="F37" s="441">
        <v>6.18</v>
      </c>
      <c r="G37" s="403">
        <f t="shared" si="1"/>
        <v>-0.12000000000000011</v>
      </c>
      <c r="H37" s="612" t="s">
        <v>278</v>
      </c>
      <c r="I37" s="613"/>
      <c r="J37" s="613"/>
      <c r="K37" s="613"/>
      <c r="L37" s="614"/>
      <c r="M37" s="215" t="s">
        <v>279</v>
      </c>
      <c r="N37" s="216">
        <v>44953</v>
      </c>
      <c r="O37" s="358" t="s">
        <v>72</v>
      </c>
    </row>
    <row r="38" spans="1:16" ht="75.75" customHeight="1" thickBot="1">
      <c r="A38" s="364" t="s">
        <v>73</v>
      </c>
      <c r="B38" s="609" t="str">
        <f t="shared" si="3"/>
        <v>☆☆</v>
      </c>
      <c r="C38" s="610"/>
      <c r="D38" s="611"/>
      <c r="E38" s="441">
        <v>9.5500000000000007</v>
      </c>
      <c r="F38" s="441">
        <v>10.97</v>
      </c>
      <c r="G38" s="403">
        <f t="shared" si="1"/>
        <v>1.42</v>
      </c>
      <c r="H38" s="612" t="s">
        <v>282</v>
      </c>
      <c r="I38" s="613"/>
      <c r="J38" s="613"/>
      <c r="K38" s="613"/>
      <c r="L38" s="614"/>
      <c r="M38" s="486" t="s">
        <v>283</v>
      </c>
      <c r="N38" s="487">
        <v>44953</v>
      </c>
      <c r="O38" s="358" t="s">
        <v>73</v>
      </c>
    </row>
    <row r="39" spans="1:16" ht="70.2" customHeight="1" thickBot="1">
      <c r="A39" s="364" t="s">
        <v>74</v>
      </c>
      <c r="B39" s="609" t="str">
        <f t="shared" si="3"/>
        <v>★</v>
      </c>
      <c r="C39" s="610"/>
      <c r="D39" s="611"/>
      <c r="E39" s="560">
        <v>13.07</v>
      </c>
      <c r="F39" s="441">
        <v>11.97</v>
      </c>
      <c r="G39" s="403">
        <f t="shared" si="1"/>
        <v>-1.0999999999999996</v>
      </c>
      <c r="H39" s="612"/>
      <c r="I39" s="613"/>
      <c r="J39" s="613"/>
      <c r="K39" s="613"/>
      <c r="L39" s="614"/>
      <c r="M39" s="484"/>
      <c r="N39" s="485"/>
      <c r="O39" s="358" t="s">
        <v>74</v>
      </c>
    </row>
    <row r="40" spans="1:16" ht="78.75" customHeight="1" thickBot="1">
      <c r="A40" s="364" t="s">
        <v>75</v>
      </c>
      <c r="B40" s="609" t="str">
        <f t="shared" si="3"/>
        <v>★</v>
      </c>
      <c r="C40" s="610"/>
      <c r="D40" s="611"/>
      <c r="E40" s="441">
        <v>6.96</v>
      </c>
      <c r="F40" s="441">
        <v>6.43</v>
      </c>
      <c r="G40" s="403">
        <f t="shared" si="1"/>
        <v>-0.53000000000000025</v>
      </c>
      <c r="H40" s="612"/>
      <c r="I40" s="613"/>
      <c r="J40" s="613"/>
      <c r="K40" s="613"/>
      <c r="L40" s="614"/>
      <c r="M40" s="215"/>
      <c r="N40" s="216"/>
      <c r="O40" s="358" t="s">
        <v>75</v>
      </c>
    </row>
    <row r="41" spans="1:16" ht="66" customHeight="1" thickBot="1">
      <c r="A41" s="364" t="s">
        <v>76</v>
      </c>
      <c r="B41" s="609" t="str">
        <f t="shared" si="3"/>
        <v>☆☆☆</v>
      </c>
      <c r="C41" s="610"/>
      <c r="D41" s="611"/>
      <c r="E41" s="441">
        <v>7.75</v>
      </c>
      <c r="F41" s="441">
        <v>10.71</v>
      </c>
      <c r="G41" s="403">
        <f t="shared" si="1"/>
        <v>2.9600000000000009</v>
      </c>
      <c r="H41" s="628" t="s">
        <v>386</v>
      </c>
      <c r="I41" s="629"/>
      <c r="J41" s="629"/>
      <c r="K41" s="629"/>
      <c r="L41" s="630"/>
      <c r="M41" s="585" t="s">
        <v>385</v>
      </c>
      <c r="N41" s="583">
        <v>44957</v>
      </c>
      <c r="O41" s="358" t="s">
        <v>76</v>
      </c>
    </row>
    <row r="42" spans="1:16" ht="77.25" customHeight="1" thickBot="1">
      <c r="A42" s="364" t="s">
        <v>77</v>
      </c>
      <c r="B42" s="609" t="str">
        <f t="shared" si="3"/>
        <v>☆</v>
      </c>
      <c r="C42" s="610"/>
      <c r="D42" s="611"/>
      <c r="E42" s="441">
        <v>9.83</v>
      </c>
      <c r="F42" s="441">
        <v>10.78</v>
      </c>
      <c r="G42" s="403">
        <f t="shared" si="1"/>
        <v>0.94999999999999929</v>
      </c>
      <c r="H42" s="612"/>
      <c r="I42" s="613"/>
      <c r="J42" s="613"/>
      <c r="K42" s="613"/>
      <c r="L42" s="614"/>
      <c r="M42" s="484"/>
      <c r="N42" s="216"/>
      <c r="O42" s="358" t="s">
        <v>77</v>
      </c>
      <c r="P42" s="57" t="s">
        <v>213</v>
      </c>
    </row>
    <row r="43" spans="1:16" ht="69.75" customHeight="1" thickBot="1">
      <c r="A43" s="364" t="s">
        <v>78</v>
      </c>
      <c r="B43" s="609" t="str">
        <f t="shared" si="3"/>
        <v>☆</v>
      </c>
      <c r="C43" s="610"/>
      <c r="D43" s="611"/>
      <c r="E43" s="159">
        <v>3.02</v>
      </c>
      <c r="F43" s="159">
        <v>4.1100000000000003</v>
      </c>
      <c r="G43" s="403">
        <f t="shared" si="1"/>
        <v>1.0900000000000003</v>
      </c>
      <c r="H43" s="612"/>
      <c r="I43" s="613"/>
      <c r="J43" s="613"/>
      <c r="K43" s="613"/>
      <c r="L43" s="614"/>
      <c r="M43" s="215"/>
      <c r="N43" s="216"/>
      <c r="O43" s="358" t="s">
        <v>78</v>
      </c>
    </row>
    <row r="44" spans="1:16" ht="77.25" customHeight="1" thickBot="1">
      <c r="A44" s="368" t="s">
        <v>79</v>
      </c>
      <c r="B44" s="609" t="str">
        <f t="shared" si="3"/>
        <v>☆</v>
      </c>
      <c r="C44" s="610"/>
      <c r="D44" s="611"/>
      <c r="E44" s="441">
        <v>6.42</v>
      </c>
      <c r="F44" s="441">
        <v>7.36</v>
      </c>
      <c r="G44" s="403">
        <f t="shared" si="1"/>
        <v>0.94000000000000039</v>
      </c>
      <c r="H44" s="645"/>
      <c r="I44" s="646"/>
      <c r="J44" s="646"/>
      <c r="K44" s="646"/>
      <c r="L44" s="646"/>
      <c r="M44" s="215"/>
      <c r="N44" s="546"/>
      <c r="O44" s="358" t="s">
        <v>79</v>
      </c>
    </row>
    <row r="45" spans="1:16" ht="81.75" customHeight="1" thickBot="1">
      <c r="A45" s="364" t="s">
        <v>80</v>
      </c>
      <c r="B45" s="609" t="str">
        <f t="shared" si="3"/>
        <v>☆</v>
      </c>
      <c r="C45" s="610"/>
      <c r="D45" s="611"/>
      <c r="E45" s="159">
        <v>5.69</v>
      </c>
      <c r="F45" s="159">
        <v>5.79</v>
      </c>
      <c r="G45" s="403">
        <f t="shared" si="1"/>
        <v>9.9999999999999645E-2</v>
      </c>
      <c r="H45" s="612"/>
      <c r="I45" s="613"/>
      <c r="J45" s="613"/>
      <c r="K45" s="613"/>
      <c r="L45" s="614"/>
      <c r="M45" s="215"/>
      <c r="N45" s="488"/>
      <c r="O45" s="358" t="s">
        <v>80</v>
      </c>
    </row>
    <row r="46" spans="1:16" ht="72.75" customHeight="1" thickBot="1">
      <c r="A46" s="364" t="s">
        <v>81</v>
      </c>
      <c r="B46" s="609" t="str">
        <f t="shared" si="3"/>
        <v>★</v>
      </c>
      <c r="C46" s="610"/>
      <c r="D46" s="611"/>
      <c r="E46" s="441">
        <v>6.2</v>
      </c>
      <c r="F46" s="159">
        <v>5.2</v>
      </c>
      <c r="G46" s="403">
        <f t="shared" si="1"/>
        <v>-1</v>
      </c>
      <c r="H46" s="612" t="s">
        <v>286</v>
      </c>
      <c r="I46" s="613"/>
      <c r="J46" s="613"/>
      <c r="K46" s="613"/>
      <c r="L46" s="614"/>
      <c r="M46" s="215" t="s">
        <v>287</v>
      </c>
      <c r="N46" s="216">
        <v>44952</v>
      </c>
      <c r="O46" s="358" t="s">
        <v>81</v>
      </c>
    </row>
    <row r="47" spans="1:16" ht="91.2" customHeight="1" thickBot="1">
      <c r="A47" s="364" t="s">
        <v>82</v>
      </c>
      <c r="B47" s="609" t="str">
        <f t="shared" si="3"/>
        <v>★★</v>
      </c>
      <c r="C47" s="610"/>
      <c r="D47" s="611"/>
      <c r="E47" s="441">
        <v>7.36</v>
      </c>
      <c r="F47" s="159">
        <v>5.56</v>
      </c>
      <c r="G47" s="403">
        <f t="shared" si="1"/>
        <v>-1.8000000000000007</v>
      </c>
      <c r="H47" s="612"/>
      <c r="I47" s="613"/>
      <c r="J47" s="613"/>
      <c r="K47" s="613"/>
      <c r="L47" s="614"/>
      <c r="M47" s="559"/>
      <c r="N47" s="216"/>
      <c r="O47" s="358" t="s">
        <v>82</v>
      </c>
    </row>
    <row r="48" spans="1:16" ht="78.75" customHeight="1" thickBot="1">
      <c r="A48" s="364" t="s">
        <v>83</v>
      </c>
      <c r="B48" s="609" t="str">
        <f t="shared" si="3"/>
        <v>★</v>
      </c>
      <c r="C48" s="610"/>
      <c r="D48" s="611"/>
      <c r="E48" s="441">
        <v>7</v>
      </c>
      <c r="F48" s="159">
        <v>5.87</v>
      </c>
      <c r="G48" s="403">
        <f t="shared" si="1"/>
        <v>-1.1299999999999999</v>
      </c>
      <c r="H48" s="647" t="s">
        <v>289</v>
      </c>
      <c r="I48" s="648"/>
      <c r="J48" s="648"/>
      <c r="K48" s="648"/>
      <c r="L48" s="649"/>
      <c r="M48" s="215" t="s">
        <v>273</v>
      </c>
      <c r="N48" s="216">
        <v>44951</v>
      </c>
      <c r="O48" s="358" t="s">
        <v>83</v>
      </c>
    </row>
    <row r="49" spans="1:15" ht="74.25" customHeight="1" thickBot="1">
      <c r="A49" s="364" t="s">
        <v>84</v>
      </c>
      <c r="B49" s="609" t="str">
        <f t="shared" si="3"/>
        <v>☆</v>
      </c>
      <c r="C49" s="610"/>
      <c r="D49" s="611"/>
      <c r="E49" s="441">
        <v>6.5</v>
      </c>
      <c r="F49" s="441">
        <v>6.56</v>
      </c>
      <c r="G49" s="403">
        <f t="shared" si="1"/>
        <v>5.9999999999999609E-2</v>
      </c>
      <c r="H49" s="628" t="s">
        <v>382</v>
      </c>
      <c r="I49" s="629"/>
      <c r="J49" s="629"/>
      <c r="K49" s="629"/>
      <c r="L49" s="630"/>
      <c r="M49" s="586" t="s">
        <v>383</v>
      </c>
      <c r="N49" s="583">
        <v>44961</v>
      </c>
      <c r="O49" s="358" t="s">
        <v>84</v>
      </c>
    </row>
    <row r="50" spans="1:15" ht="73.2" customHeight="1" thickBot="1">
      <c r="A50" s="364" t="s">
        <v>85</v>
      </c>
      <c r="B50" s="609" t="str">
        <f t="shared" si="3"/>
        <v>☆</v>
      </c>
      <c r="C50" s="610"/>
      <c r="D50" s="611"/>
      <c r="E50" s="441">
        <v>8.74</v>
      </c>
      <c r="F50" s="441">
        <v>8.81</v>
      </c>
      <c r="G50" s="403">
        <f t="shared" si="1"/>
        <v>7.0000000000000284E-2</v>
      </c>
      <c r="H50" s="647"/>
      <c r="I50" s="648"/>
      <c r="J50" s="648"/>
      <c r="K50" s="648"/>
      <c r="L50" s="649"/>
      <c r="M50" s="215"/>
      <c r="N50" s="216"/>
      <c r="O50" s="358" t="s">
        <v>85</v>
      </c>
    </row>
    <row r="51" spans="1:15" ht="73.5" customHeight="1" thickBot="1">
      <c r="A51" s="364" t="s">
        <v>86</v>
      </c>
      <c r="B51" s="609" t="s">
        <v>304</v>
      </c>
      <c r="C51" s="610"/>
      <c r="D51" s="611"/>
      <c r="E51" s="159">
        <v>4.97</v>
      </c>
      <c r="F51" s="159">
        <v>4.97</v>
      </c>
      <c r="G51" s="403">
        <f t="shared" si="1"/>
        <v>0</v>
      </c>
      <c r="H51" s="612"/>
      <c r="I51" s="613"/>
      <c r="J51" s="613"/>
      <c r="K51" s="613"/>
      <c r="L51" s="614"/>
      <c r="M51" s="486"/>
      <c r="N51" s="487"/>
      <c r="O51" s="358" t="s">
        <v>86</v>
      </c>
    </row>
    <row r="52" spans="1:15" ht="75" customHeight="1" thickBot="1">
      <c r="A52" s="364" t="s">
        <v>87</v>
      </c>
      <c r="B52" s="609" t="str">
        <f t="shared" si="3"/>
        <v>★</v>
      </c>
      <c r="C52" s="610"/>
      <c r="D52" s="611"/>
      <c r="E52" s="159">
        <v>4.5999999999999996</v>
      </c>
      <c r="F52" s="159">
        <v>4.47</v>
      </c>
      <c r="G52" s="403">
        <f t="shared" si="1"/>
        <v>-0.12999999999999989</v>
      </c>
      <c r="H52" s="612"/>
      <c r="I52" s="613"/>
      <c r="J52" s="613"/>
      <c r="K52" s="613"/>
      <c r="L52" s="614"/>
      <c r="M52" s="215"/>
      <c r="N52" s="216"/>
      <c r="O52" s="358" t="s">
        <v>87</v>
      </c>
    </row>
    <row r="53" spans="1:15" ht="77.25" customHeight="1" thickBot="1">
      <c r="A53" s="364" t="s">
        <v>88</v>
      </c>
      <c r="B53" s="609" t="str">
        <f t="shared" si="3"/>
        <v>☆☆</v>
      </c>
      <c r="C53" s="610"/>
      <c r="D53" s="611"/>
      <c r="E53" s="159">
        <v>5.37</v>
      </c>
      <c r="F53" s="441">
        <v>7.63</v>
      </c>
      <c r="G53" s="403">
        <f t="shared" si="1"/>
        <v>2.2599999999999998</v>
      </c>
      <c r="H53" s="612"/>
      <c r="I53" s="613"/>
      <c r="J53" s="613"/>
      <c r="K53" s="613"/>
      <c r="L53" s="614"/>
      <c r="M53" s="215"/>
      <c r="N53" s="216"/>
      <c r="O53" s="358" t="s">
        <v>88</v>
      </c>
    </row>
    <row r="54" spans="1:15" ht="63.75" customHeight="1" thickBot="1">
      <c r="A54" s="364" t="s">
        <v>89</v>
      </c>
      <c r="B54" s="609" t="str">
        <f t="shared" si="3"/>
        <v>★</v>
      </c>
      <c r="C54" s="610"/>
      <c r="D54" s="611"/>
      <c r="E54" s="441">
        <v>7.87</v>
      </c>
      <c r="F54" s="441">
        <v>7.61</v>
      </c>
      <c r="G54" s="403">
        <f t="shared" si="1"/>
        <v>-0.25999999999999979</v>
      </c>
      <c r="H54" s="612"/>
      <c r="I54" s="613"/>
      <c r="J54" s="613"/>
      <c r="K54" s="613"/>
      <c r="L54" s="614"/>
      <c r="M54" s="215"/>
      <c r="N54" s="216"/>
      <c r="O54" s="358" t="s">
        <v>89</v>
      </c>
    </row>
    <row r="55" spans="1:15" ht="93.6" customHeight="1" thickBot="1">
      <c r="A55" s="364" t="s">
        <v>90</v>
      </c>
      <c r="B55" s="609" t="str">
        <f t="shared" si="3"/>
        <v>★★</v>
      </c>
      <c r="C55" s="610"/>
      <c r="D55" s="611"/>
      <c r="E55" s="441">
        <v>9.8000000000000007</v>
      </c>
      <c r="F55" s="441">
        <v>7.65</v>
      </c>
      <c r="G55" s="403">
        <f t="shared" si="1"/>
        <v>-2.1500000000000004</v>
      </c>
      <c r="H55" s="612"/>
      <c r="I55" s="613"/>
      <c r="J55" s="613"/>
      <c r="K55" s="613"/>
      <c r="L55" s="614"/>
      <c r="M55" s="215"/>
      <c r="N55" s="216"/>
      <c r="O55" s="358" t="s">
        <v>90</v>
      </c>
    </row>
    <row r="56" spans="1:15" ht="80.25" customHeight="1" thickBot="1">
      <c r="A56" s="364" t="s">
        <v>91</v>
      </c>
      <c r="B56" s="609" t="s">
        <v>306</v>
      </c>
      <c r="C56" s="610"/>
      <c r="D56" s="611"/>
      <c r="E56" s="441">
        <v>10.39</v>
      </c>
      <c r="F56" s="441">
        <v>8.99</v>
      </c>
      <c r="G56" s="403">
        <f t="shared" si="1"/>
        <v>-1.4000000000000004</v>
      </c>
      <c r="H56" s="612"/>
      <c r="I56" s="613"/>
      <c r="J56" s="613"/>
      <c r="K56" s="613"/>
      <c r="L56" s="614"/>
      <c r="M56" s="215"/>
      <c r="N56" s="216"/>
      <c r="O56" s="358" t="s">
        <v>91</v>
      </c>
    </row>
    <row r="57" spans="1:15" ht="63.75" customHeight="1" thickBot="1">
      <c r="A57" s="364" t="s">
        <v>92</v>
      </c>
      <c r="B57" s="609" t="str">
        <f t="shared" ref="B57:B60" si="4">IF(G57&gt;5,"☆☆☆☆",IF(AND(G57&gt;=2.39,G57&lt;5),"☆☆☆",IF(AND(G57&gt;=1.39,G57&lt;2.4),"☆☆",IF(AND(G57&gt;0,G57&lt;1.4),"☆",IF(AND(G57&gt;=-1.39,G57&lt;0),"★",IF(AND(G57&gt;=-2.39,G57&lt;-1.4),"★★",IF(AND(G57&gt;=-3.39,G57&lt;-2.4),"★★★")))))))</f>
        <v>☆</v>
      </c>
      <c r="C57" s="610"/>
      <c r="D57" s="611"/>
      <c r="E57" s="441">
        <v>6.71</v>
      </c>
      <c r="F57" s="441">
        <v>6.89</v>
      </c>
      <c r="G57" s="403">
        <f t="shared" si="1"/>
        <v>0.17999999999999972</v>
      </c>
      <c r="H57" s="647"/>
      <c r="I57" s="648"/>
      <c r="J57" s="648"/>
      <c r="K57" s="648"/>
      <c r="L57" s="649"/>
      <c r="M57" s="215"/>
      <c r="N57" s="216"/>
      <c r="O57" s="358" t="s">
        <v>92</v>
      </c>
    </row>
    <row r="58" spans="1:15" ht="69.75" customHeight="1" thickBot="1">
      <c r="A58" s="364" t="s">
        <v>93</v>
      </c>
      <c r="B58" s="609" t="str">
        <f t="shared" si="4"/>
        <v>★★</v>
      </c>
      <c r="C58" s="610"/>
      <c r="D58" s="611"/>
      <c r="E58" s="441">
        <v>7.48</v>
      </c>
      <c r="F58" s="159">
        <v>5.78</v>
      </c>
      <c r="G58" s="403">
        <f t="shared" si="1"/>
        <v>-1.7000000000000002</v>
      </c>
      <c r="H58" s="612" t="s">
        <v>277</v>
      </c>
      <c r="I58" s="613"/>
      <c r="J58" s="613"/>
      <c r="K58" s="613"/>
      <c r="L58" s="614"/>
      <c r="M58" s="215" t="s">
        <v>274</v>
      </c>
      <c r="N58" s="216">
        <v>44954</v>
      </c>
      <c r="O58" s="358" t="s">
        <v>93</v>
      </c>
    </row>
    <row r="59" spans="1:15" ht="76.2" customHeight="1" thickBot="1">
      <c r="A59" s="364" t="s">
        <v>94</v>
      </c>
      <c r="B59" s="609" t="s">
        <v>305</v>
      </c>
      <c r="C59" s="610"/>
      <c r="D59" s="611"/>
      <c r="E59" s="560">
        <v>15.25</v>
      </c>
      <c r="F59" s="441">
        <v>11.64</v>
      </c>
      <c r="G59" s="403">
        <f t="shared" si="1"/>
        <v>-3.6099999999999994</v>
      </c>
      <c r="H59" s="612"/>
      <c r="I59" s="613"/>
      <c r="J59" s="613"/>
      <c r="K59" s="613"/>
      <c r="L59" s="614"/>
      <c r="M59" s="486"/>
      <c r="N59" s="487"/>
      <c r="O59" s="358" t="s">
        <v>94</v>
      </c>
    </row>
    <row r="60" spans="1:15" ht="91.95" customHeight="1" thickBot="1">
      <c r="A60" s="364" t="s">
        <v>95</v>
      </c>
      <c r="B60" s="609" t="str">
        <f t="shared" si="4"/>
        <v>★★</v>
      </c>
      <c r="C60" s="610"/>
      <c r="D60" s="611"/>
      <c r="E60" s="441">
        <v>10.89</v>
      </c>
      <c r="F60" s="441">
        <v>9.4600000000000009</v>
      </c>
      <c r="G60" s="403">
        <f t="shared" si="1"/>
        <v>-1.4299999999999997</v>
      </c>
      <c r="H60" s="612"/>
      <c r="I60" s="613"/>
      <c r="J60" s="613"/>
      <c r="K60" s="613"/>
      <c r="L60" s="614"/>
      <c r="M60" s="215"/>
      <c r="N60" s="216"/>
      <c r="O60" s="358" t="s">
        <v>95</v>
      </c>
    </row>
    <row r="61" spans="1:15" ht="81" customHeight="1" thickBot="1">
      <c r="A61" s="364" t="s">
        <v>96</v>
      </c>
      <c r="B61" s="609" t="str">
        <f t="shared" si="3"/>
        <v>☆</v>
      </c>
      <c r="C61" s="610"/>
      <c r="D61" s="611"/>
      <c r="E61" s="441">
        <v>6.74</v>
      </c>
      <c r="F61" s="441">
        <v>6.96</v>
      </c>
      <c r="G61" s="403">
        <f t="shared" si="1"/>
        <v>0.21999999999999975</v>
      </c>
      <c r="H61" s="612" t="s">
        <v>280</v>
      </c>
      <c r="I61" s="613"/>
      <c r="J61" s="613"/>
      <c r="K61" s="613"/>
      <c r="L61" s="614"/>
      <c r="M61" s="215" t="s">
        <v>281</v>
      </c>
      <c r="N61" s="216">
        <v>44953</v>
      </c>
      <c r="O61" s="358" t="s">
        <v>96</v>
      </c>
    </row>
    <row r="62" spans="1:15" ht="75.599999999999994" customHeight="1" thickBot="1">
      <c r="A62" s="364" t="s">
        <v>97</v>
      </c>
      <c r="B62" s="609" t="str">
        <f t="shared" si="3"/>
        <v>★★</v>
      </c>
      <c r="C62" s="610"/>
      <c r="D62" s="611"/>
      <c r="E62" s="441">
        <v>6.88</v>
      </c>
      <c r="F62" s="159">
        <v>5.28</v>
      </c>
      <c r="G62" s="403">
        <f t="shared" si="1"/>
        <v>-1.5999999999999996</v>
      </c>
      <c r="H62" s="612"/>
      <c r="I62" s="613"/>
      <c r="J62" s="613"/>
      <c r="K62" s="613"/>
      <c r="L62" s="614"/>
      <c r="M62" s="547"/>
      <c r="N62" s="216"/>
      <c r="O62" s="358" t="s">
        <v>97</v>
      </c>
    </row>
    <row r="63" spans="1:15" ht="87" customHeight="1" thickBot="1">
      <c r="A63" s="364" t="s">
        <v>98</v>
      </c>
      <c r="B63" s="609" t="str">
        <f t="shared" si="3"/>
        <v>★</v>
      </c>
      <c r="C63" s="610"/>
      <c r="D63" s="611"/>
      <c r="E63" s="376">
        <v>2.91</v>
      </c>
      <c r="F63" s="376">
        <v>2.83</v>
      </c>
      <c r="G63" s="403">
        <f t="shared" si="1"/>
        <v>-8.0000000000000071E-2</v>
      </c>
      <c r="H63" s="612"/>
      <c r="I63" s="613"/>
      <c r="J63" s="613"/>
      <c r="K63" s="613"/>
      <c r="L63" s="614"/>
      <c r="M63" s="548"/>
      <c r="N63" s="216"/>
      <c r="O63" s="358" t="s">
        <v>98</v>
      </c>
    </row>
    <row r="64" spans="1:15" ht="73.2" customHeight="1" thickBot="1">
      <c r="A64" s="364" t="s">
        <v>99</v>
      </c>
      <c r="B64" s="609" t="str">
        <f t="shared" si="3"/>
        <v>★</v>
      </c>
      <c r="C64" s="610"/>
      <c r="D64" s="611"/>
      <c r="E64" s="159">
        <v>5.77</v>
      </c>
      <c r="F64" s="159">
        <v>5</v>
      </c>
      <c r="G64" s="403">
        <f t="shared" si="1"/>
        <v>-0.76999999999999957</v>
      </c>
      <c r="H64" s="692"/>
      <c r="I64" s="693"/>
      <c r="J64" s="693"/>
      <c r="K64" s="693"/>
      <c r="L64" s="694"/>
      <c r="M64" s="215"/>
      <c r="N64" s="216"/>
      <c r="O64" s="358" t="s">
        <v>99</v>
      </c>
    </row>
    <row r="65" spans="1:18" ht="80.25" customHeight="1" thickBot="1">
      <c r="A65" s="364" t="s">
        <v>100</v>
      </c>
      <c r="B65" s="609" t="str">
        <f t="shared" si="3"/>
        <v>★</v>
      </c>
      <c r="C65" s="610"/>
      <c r="D65" s="611"/>
      <c r="E65" s="441">
        <v>7.04</v>
      </c>
      <c r="F65" s="159">
        <v>5.9</v>
      </c>
      <c r="G65" s="403">
        <f t="shared" si="1"/>
        <v>-1.1399999999999997</v>
      </c>
      <c r="H65" s="647"/>
      <c r="I65" s="648"/>
      <c r="J65" s="648"/>
      <c r="K65" s="648"/>
      <c r="L65" s="649"/>
      <c r="M65" s="549"/>
      <c r="N65" s="216"/>
      <c r="O65" s="358" t="s">
        <v>100</v>
      </c>
    </row>
    <row r="66" spans="1:18" ht="88.5" customHeight="1" thickBot="1">
      <c r="A66" s="364" t="s">
        <v>101</v>
      </c>
      <c r="B66" s="609" t="str">
        <f t="shared" si="3"/>
        <v>★</v>
      </c>
      <c r="C66" s="610"/>
      <c r="D66" s="611"/>
      <c r="E66" s="441">
        <v>10.92</v>
      </c>
      <c r="F66" s="441">
        <v>10.83</v>
      </c>
      <c r="G66" s="403">
        <f t="shared" si="1"/>
        <v>-8.9999999999999858E-2</v>
      </c>
      <c r="H66" s="647"/>
      <c r="I66" s="648"/>
      <c r="J66" s="648"/>
      <c r="K66" s="648"/>
      <c r="L66" s="649"/>
      <c r="M66" s="215"/>
      <c r="N66" s="216"/>
      <c r="O66" s="358" t="s">
        <v>101</v>
      </c>
    </row>
    <row r="67" spans="1:18" ht="78.75" customHeight="1" thickBot="1">
      <c r="A67" s="364" t="s">
        <v>102</v>
      </c>
      <c r="B67" s="609" t="str">
        <f t="shared" si="3"/>
        <v>☆</v>
      </c>
      <c r="C67" s="610"/>
      <c r="D67" s="611"/>
      <c r="E67" s="441">
        <v>11.69</v>
      </c>
      <c r="F67" s="560">
        <v>12.19</v>
      </c>
      <c r="G67" s="403">
        <f t="shared" si="1"/>
        <v>0.5</v>
      </c>
      <c r="H67" s="689"/>
      <c r="I67" s="690"/>
      <c r="J67" s="690"/>
      <c r="K67" s="690"/>
      <c r="L67" s="691"/>
      <c r="M67" s="452"/>
      <c r="N67" s="453"/>
      <c r="O67" s="358" t="s">
        <v>102</v>
      </c>
    </row>
    <row r="68" spans="1:18" ht="63" customHeight="1" thickBot="1">
      <c r="A68" s="367" t="s">
        <v>103</v>
      </c>
      <c r="B68" s="609" t="str">
        <f t="shared" si="3"/>
        <v>★</v>
      </c>
      <c r="C68" s="610"/>
      <c r="D68" s="611"/>
      <c r="E68" s="441">
        <v>8.24</v>
      </c>
      <c r="F68" s="441">
        <v>7.83</v>
      </c>
      <c r="G68" s="403">
        <f t="shared" si="1"/>
        <v>-0.41000000000000014</v>
      </c>
      <c r="H68" s="689"/>
      <c r="I68" s="690"/>
      <c r="J68" s="690"/>
      <c r="K68" s="690"/>
      <c r="L68" s="691"/>
      <c r="M68" s="454"/>
      <c r="N68" s="453"/>
      <c r="O68" s="358" t="s">
        <v>103</v>
      </c>
    </row>
    <row r="69" spans="1:18" ht="72.75" customHeight="1" thickBot="1">
      <c r="A69" s="365" t="s">
        <v>104</v>
      </c>
      <c r="B69" s="609" t="str">
        <f t="shared" si="3"/>
        <v>☆</v>
      </c>
      <c r="C69" s="610"/>
      <c r="D69" s="611"/>
      <c r="E69" s="450">
        <v>1.58</v>
      </c>
      <c r="F69" s="450">
        <v>1.85</v>
      </c>
      <c r="G69" s="403">
        <f t="shared" si="1"/>
        <v>0.27</v>
      </c>
      <c r="H69" s="647"/>
      <c r="I69" s="648"/>
      <c r="J69" s="648"/>
      <c r="K69" s="648"/>
      <c r="L69" s="649"/>
      <c r="M69" s="215"/>
      <c r="N69" s="216"/>
      <c r="O69" s="358" t="s">
        <v>104</v>
      </c>
    </row>
    <row r="70" spans="1:18" ht="58.5" customHeight="1" thickBot="1">
      <c r="A70" s="296" t="s">
        <v>105</v>
      </c>
      <c r="B70" s="609" t="str">
        <f t="shared" si="3"/>
        <v>★</v>
      </c>
      <c r="C70" s="610"/>
      <c r="D70" s="611"/>
      <c r="E70" s="441">
        <v>7.7</v>
      </c>
      <c r="F70" s="441">
        <v>7.38</v>
      </c>
      <c r="G70" s="403">
        <f t="shared" si="1"/>
        <v>-0.32000000000000028</v>
      </c>
      <c r="H70" s="612"/>
      <c r="I70" s="613"/>
      <c r="J70" s="613"/>
      <c r="K70" s="613"/>
      <c r="L70" s="614"/>
      <c r="M70" s="297"/>
      <c r="N70" s="216"/>
      <c r="O70" s="358"/>
    </row>
    <row r="71" spans="1:18" ht="42.75" customHeight="1" thickBot="1">
      <c r="A71" s="298"/>
      <c r="B71" s="298"/>
      <c r="C71" s="298"/>
      <c r="D71" s="298"/>
      <c r="E71" s="680"/>
      <c r="F71" s="680"/>
      <c r="G71" s="680"/>
      <c r="H71" s="680"/>
      <c r="I71" s="680"/>
      <c r="J71" s="680"/>
      <c r="K71" s="680"/>
      <c r="L71" s="680"/>
      <c r="M71" s="58">
        <f>COUNTIF(E23:E69,"&gt;=10")</f>
        <v>10</v>
      </c>
      <c r="N71" s="58">
        <f>COUNTIF(F23:F69,"&gt;=10")</f>
        <v>7</v>
      </c>
      <c r="O71" s="58" t="s">
        <v>29</v>
      </c>
    </row>
    <row r="72" spans="1:18" ht="36.75" customHeight="1" thickBot="1">
      <c r="A72" s="79" t="s">
        <v>21</v>
      </c>
      <c r="B72" s="80"/>
      <c r="C72" s="140"/>
      <c r="D72" s="140"/>
      <c r="E72" s="681" t="s">
        <v>20</v>
      </c>
      <c r="F72" s="681"/>
      <c r="G72" s="681"/>
      <c r="H72" s="682" t="s">
        <v>240</v>
      </c>
      <c r="I72" s="683"/>
      <c r="J72" s="80"/>
      <c r="K72" s="81"/>
      <c r="L72" s="81"/>
      <c r="M72" s="82"/>
      <c r="N72" s="83"/>
    </row>
    <row r="73" spans="1:18" ht="36.75" customHeight="1" thickBot="1">
      <c r="A73" s="84"/>
      <c r="B73" s="299"/>
      <c r="C73" s="684" t="s">
        <v>106</v>
      </c>
      <c r="D73" s="685"/>
      <c r="E73" s="685"/>
      <c r="F73" s="686"/>
      <c r="G73" s="85">
        <f>+F70</f>
        <v>7.38</v>
      </c>
      <c r="H73" s="86" t="s">
        <v>107</v>
      </c>
      <c r="I73" s="687">
        <f>+G70</f>
        <v>-0.32000000000000028</v>
      </c>
      <c r="J73" s="688"/>
      <c r="K73" s="300"/>
      <c r="L73" s="300"/>
      <c r="M73" s="301"/>
      <c r="N73" s="87"/>
    </row>
    <row r="74" spans="1:18" ht="36.75" customHeight="1" thickBot="1">
      <c r="A74" s="84"/>
      <c r="B74" s="299"/>
      <c r="C74" s="650" t="s">
        <v>108</v>
      </c>
      <c r="D74" s="651"/>
      <c r="E74" s="651"/>
      <c r="F74" s="652"/>
      <c r="G74" s="88">
        <f>+F35</f>
        <v>8.9499999999999993</v>
      </c>
      <c r="H74" s="89" t="s">
        <v>107</v>
      </c>
      <c r="I74" s="653">
        <f>+G35</f>
        <v>-1.7000000000000011</v>
      </c>
      <c r="J74" s="654"/>
      <c r="K74" s="300"/>
      <c r="L74" s="300"/>
      <c r="M74" s="301"/>
      <c r="N74" s="87"/>
      <c r="R74" s="339" t="s">
        <v>21</v>
      </c>
    </row>
    <row r="75" spans="1:18" ht="36.75" customHeight="1" thickBot="1">
      <c r="A75" s="84"/>
      <c r="B75" s="299"/>
      <c r="C75" s="655" t="s">
        <v>109</v>
      </c>
      <c r="D75" s="656"/>
      <c r="E75" s="656"/>
      <c r="F75" s="90" t="str">
        <f>VLOOKUP(G75,F:P,10,0)</f>
        <v>宮崎県</v>
      </c>
      <c r="G75" s="91">
        <f>MAX(F23:F70)</f>
        <v>12.19</v>
      </c>
      <c r="H75" s="657" t="s">
        <v>110</v>
      </c>
      <c r="I75" s="658"/>
      <c r="J75" s="658"/>
      <c r="K75" s="92">
        <f>+N71</f>
        <v>7</v>
      </c>
      <c r="L75" s="93" t="s">
        <v>111</v>
      </c>
      <c r="M75" s="94">
        <f>N71-M71</f>
        <v>-3</v>
      </c>
      <c r="N75" s="87"/>
      <c r="R75" s="340"/>
    </row>
    <row r="76" spans="1:18" ht="36.75" customHeight="1" thickBot="1">
      <c r="A76" s="95"/>
      <c r="B76" s="96"/>
      <c r="C76" s="96"/>
      <c r="D76" s="96"/>
      <c r="E76" s="96"/>
      <c r="F76" s="96"/>
      <c r="G76" s="96"/>
      <c r="H76" s="96"/>
      <c r="I76" s="96"/>
      <c r="J76" s="96"/>
      <c r="K76" s="97"/>
      <c r="L76" s="97"/>
      <c r="M76" s="98"/>
      <c r="N76" s="99"/>
      <c r="R76" s="340"/>
    </row>
    <row r="77" spans="1:18" ht="30.75" customHeight="1">
      <c r="A77" s="124"/>
      <c r="B77" s="124"/>
      <c r="C77" s="124"/>
      <c r="D77" s="124"/>
      <c r="E77" s="124"/>
      <c r="F77" s="124"/>
      <c r="G77" s="124"/>
      <c r="H77" s="124"/>
      <c r="I77" s="124"/>
      <c r="J77" s="124"/>
      <c r="K77" s="302"/>
      <c r="L77" s="302"/>
      <c r="M77" s="303"/>
      <c r="N77" s="304"/>
      <c r="R77" s="341"/>
    </row>
    <row r="78" spans="1:18" ht="30.75" customHeight="1" thickBot="1">
      <c r="A78" s="305"/>
      <c r="B78" s="305"/>
      <c r="C78" s="305"/>
      <c r="D78" s="305"/>
      <c r="E78" s="305"/>
      <c r="F78" s="305"/>
      <c r="G78" s="305"/>
      <c r="H78" s="305"/>
      <c r="I78" s="305"/>
      <c r="J78" s="305"/>
      <c r="K78" s="306"/>
      <c r="L78" s="306"/>
      <c r="M78" s="307"/>
      <c r="N78" s="305"/>
    </row>
    <row r="79" spans="1:18" ht="24.75" customHeight="1" thickTop="1">
      <c r="A79" s="659">
        <v>3</v>
      </c>
      <c r="B79" s="662" t="s">
        <v>275</v>
      </c>
      <c r="C79" s="663"/>
      <c r="D79" s="663"/>
      <c r="E79" s="663"/>
      <c r="F79" s="664"/>
      <c r="G79" s="671" t="s">
        <v>276</v>
      </c>
      <c r="H79" s="672"/>
      <c r="I79" s="672"/>
      <c r="J79" s="672"/>
      <c r="K79" s="672"/>
      <c r="L79" s="672"/>
      <c r="M79" s="672"/>
      <c r="N79" s="673"/>
    </row>
    <row r="80" spans="1:18" ht="24.75" customHeight="1">
      <c r="A80" s="660"/>
      <c r="B80" s="665"/>
      <c r="C80" s="666"/>
      <c r="D80" s="666"/>
      <c r="E80" s="666"/>
      <c r="F80" s="667"/>
      <c r="G80" s="674"/>
      <c r="H80" s="675"/>
      <c r="I80" s="675"/>
      <c r="J80" s="675"/>
      <c r="K80" s="675"/>
      <c r="L80" s="675"/>
      <c r="M80" s="675"/>
      <c r="N80" s="676"/>
      <c r="O80" s="308" t="s">
        <v>29</v>
      </c>
      <c r="P80" s="308"/>
    </row>
    <row r="81" spans="1:16" ht="24.75" customHeight="1">
      <c r="A81" s="660"/>
      <c r="B81" s="665"/>
      <c r="C81" s="666"/>
      <c r="D81" s="666"/>
      <c r="E81" s="666"/>
      <c r="F81" s="667"/>
      <c r="G81" s="674"/>
      <c r="H81" s="675"/>
      <c r="I81" s="675"/>
      <c r="J81" s="675"/>
      <c r="K81" s="675"/>
      <c r="L81" s="675"/>
      <c r="M81" s="675"/>
      <c r="N81" s="676"/>
      <c r="O81" s="308" t="s">
        <v>21</v>
      </c>
      <c r="P81" s="308" t="s">
        <v>112</v>
      </c>
    </row>
    <row r="82" spans="1:16" ht="24.75" customHeight="1">
      <c r="A82" s="660"/>
      <c r="B82" s="665"/>
      <c r="C82" s="666"/>
      <c r="D82" s="666"/>
      <c r="E82" s="666"/>
      <c r="F82" s="667"/>
      <c r="G82" s="674"/>
      <c r="H82" s="675"/>
      <c r="I82" s="675"/>
      <c r="J82" s="675"/>
      <c r="K82" s="675"/>
      <c r="L82" s="675"/>
      <c r="M82" s="675"/>
      <c r="N82" s="676"/>
      <c r="O82" s="309"/>
      <c r="P82" s="308"/>
    </row>
    <row r="83" spans="1:16" ht="46.2" customHeight="1" thickBot="1">
      <c r="A83" s="661"/>
      <c r="B83" s="668"/>
      <c r="C83" s="669"/>
      <c r="D83" s="669"/>
      <c r="E83" s="669"/>
      <c r="F83" s="670"/>
      <c r="G83" s="677"/>
      <c r="H83" s="678"/>
      <c r="I83" s="678"/>
      <c r="J83" s="678"/>
      <c r="K83" s="678"/>
      <c r="L83" s="678"/>
      <c r="M83" s="678"/>
      <c r="N83" s="679"/>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C49E8-6830-4A26-9D08-5758440A22A7}">
  <dimension ref="A1:R23"/>
  <sheetViews>
    <sheetView zoomScaleNormal="100" zoomScaleSheetLayoutView="95" workbookViewId="0">
      <selection activeCell="P17" sqref="P17"/>
    </sheetView>
  </sheetViews>
  <sheetFormatPr defaultColWidth="9" defaultRowHeight="13.2"/>
  <cols>
    <col min="1" max="1" width="4.88671875" style="515" customWidth="1"/>
    <col min="2" max="8" width="9" style="515"/>
    <col min="9" max="9" width="6" style="515" customWidth="1"/>
    <col min="10" max="10" width="9" style="515"/>
    <col min="11" max="11" width="5.77734375" style="515" customWidth="1"/>
    <col min="12" max="12" width="25" style="515" customWidth="1"/>
    <col min="13" max="13" width="4.109375" style="515" customWidth="1"/>
    <col min="14" max="14" width="3.44140625" style="515" customWidth="1"/>
    <col min="15" max="16384" width="9" style="515"/>
  </cols>
  <sheetData>
    <row r="1" spans="1:18" ht="23.4">
      <c r="A1" s="698" t="s">
        <v>268</v>
      </c>
      <c r="B1" s="698"/>
      <c r="C1" s="698"/>
      <c r="D1" s="698"/>
      <c r="E1" s="698"/>
      <c r="F1" s="698"/>
      <c r="G1" s="698"/>
      <c r="H1" s="698"/>
      <c r="I1" s="698"/>
      <c r="J1" s="699"/>
      <c r="K1" s="699"/>
      <c r="L1" s="699"/>
      <c r="M1" s="699"/>
      <c r="O1" s="563"/>
      <c r="Q1" s="563"/>
    </row>
    <row r="2" spans="1:18" ht="19.2">
      <c r="A2" s="700" t="s">
        <v>307</v>
      </c>
      <c r="B2" s="700"/>
      <c r="C2" s="700"/>
      <c r="D2" s="700"/>
      <c r="E2" s="700"/>
      <c r="F2" s="700"/>
      <c r="G2" s="700"/>
      <c r="H2" s="700"/>
      <c r="I2" s="700"/>
      <c r="J2" s="701"/>
      <c r="K2" s="701"/>
      <c r="L2" s="701"/>
      <c r="M2" s="701"/>
      <c r="N2" s="562"/>
      <c r="O2" s="563"/>
      <c r="P2" s="543"/>
      <c r="Q2" s="430"/>
    </row>
    <row r="3" spans="1:18" ht="24.75" customHeight="1">
      <c r="A3" s="702" t="s">
        <v>308</v>
      </c>
      <c r="B3" s="702"/>
      <c r="C3" s="702"/>
      <c r="D3" s="702"/>
      <c r="E3" s="702"/>
      <c r="F3" s="702"/>
      <c r="G3" s="702"/>
      <c r="H3" s="702"/>
      <c r="I3" s="702"/>
      <c r="J3" s="703"/>
      <c r="K3" s="703"/>
      <c r="L3" s="703"/>
      <c r="M3" s="703"/>
      <c r="N3" s="544"/>
      <c r="O3" s="563"/>
      <c r="P3" s="543"/>
      <c r="Q3" s="563"/>
    </row>
    <row r="4" spans="1:18" ht="17.399999999999999">
      <c r="A4" s="704" t="s">
        <v>269</v>
      </c>
      <c r="B4" s="704"/>
      <c r="C4" s="704"/>
      <c r="D4" s="704"/>
      <c r="E4" s="704"/>
      <c r="F4" s="704"/>
      <c r="G4" s="704"/>
      <c r="H4" s="704"/>
      <c r="I4" s="704"/>
      <c r="J4" s="699"/>
      <c r="K4" s="699"/>
      <c r="L4" s="699"/>
      <c r="M4" s="699"/>
      <c r="N4" s="544"/>
      <c r="O4" s="430"/>
      <c r="P4" s="563"/>
      <c r="Q4" s="563"/>
    </row>
    <row r="5" spans="1:18" ht="17.399999999999999">
      <c r="A5" s="565"/>
      <c r="B5" s="566"/>
      <c r="C5" s="567"/>
      <c r="D5" s="567"/>
      <c r="E5" s="567"/>
      <c r="F5" s="567"/>
      <c r="G5" s="567"/>
      <c r="H5" s="567"/>
      <c r="I5" s="567"/>
      <c r="J5" s="567"/>
      <c r="K5" s="567"/>
      <c r="L5" s="567"/>
      <c r="M5" s="567"/>
      <c r="N5" s="544"/>
      <c r="O5" s="563"/>
      <c r="P5" s="430"/>
    </row>
    <row r="6" spans="1:18" ht="21.75" customHeight="1">
      <c r="A6" s="567"/>
      <c r="B6" s="705"/>
      <c r="C6" s="706"/>
      <c r="D6" s="706"/>
      <c r="E6" s="706"/>
      <c r="F6" s="567"/>
      <c r="G6" s="567" t="s">
        <v>21</v>
      </c>
      <c r="H6" s="708" t="s">
        <v>309</v>
      </c>
      <c r="I6" s="709"/>
      <c r="J6" s="709"/>
      <c r="K6" s="709"/>
      <c r="L6" s="709"/>
      <c r="M6" s="567"/>
      <c r="N6" s="544"/>
      <c r="O6" s="563"/>
      <c r="P6" s="563"/>
      <c r="R6" s="563"/>
    </row>
    <row r="7" spans="1:18" ht="21.75" customHeight="1">
      <c r="A7" s="567"/>
      <c r="B7" s="706"/>
      <c r="C7" s="706"/>
      <c r="D7" s="706"/>
      <c r="E7" s="706"/>
      <c r="F7" s="567"/>
      <c r="G7" s="567"/>
      <c r="H7" s="709"/>
      <c r="I7" s="709"/>
      <c r="J7" s="709"/>
      <c r="K7" s="709"/>
      <c r="L7" s="709"/>
      <c r="M7" s="567"/>
      <c r="N7" s="544"/>
      <c r="O7" s="563"/>
      <c r="P7" s="564" t="s">
        <v>21</v>
      </c>
    </row>
    <row r="8" spans="1:18" ht="21.75" customHeight="1">
      <c r="A8" s="567"/>
      <c r="B8" s="706"/>
      <c r="C8" s="706"/>
      <c r="D8" s="706"/>
      <c r="E8" s="706"/>
      <c r="F8" s="567"/>
      <c r="G8" s="567"/>
      <c r="H8" s="709"/>
      <c r="I8" s="709"/>
      <c r="J8" s="709"/>
      <c r="K8" s="709"/>
      <c r="L8" s="709"/>
      <c r="M8" s="567"/>
      <c r="O8" s="430"/>
      <c r="P8" s="543"/>
    </row>
    <row r="9" spans="1:18" ht="21.75" customHeight="1">
      <c r="A9" s="567"/>
      <c r="B9" s="706"/>
      <c r="C9" s="706"/>
      <c r="D9" s="706"/>
      <c r="E9" s="706"/>
      <c r="F9" s="567"/>
      <c r="G9" s="567"/>
      <c r="H9" s="709"/>
      <c r="I9" s="709"/>
      <c r="J9" s="709"/>
      <c r="K9" s="709"/>
      <c r="L9" s="709"/>
      <c r="M9" s="567"/>
      <c r="O9" s="563"/>
      <c r="P9" s="543"/>
    </row>
    <row r="10" spans="1:18" ht="21.75" customHeight="1">
      <c r="A10" s="567"/>
      <c r="B10" s="706"/>
      <c r="C10" s="706"/>
      <c r="D10" s="706"/>
      <c r="E10" s="706"/>
      <c r="F10" s="567"/>
      <c r="G10" s="567"/>
      <c r="H10" s="709"/>
      <c r="I10" s="709"/>
      <c r="J10" s="709"/>
      <c r="K10" s="709"/>
      <c r="L10" s="709"/>
      <c r="M10" s="567"/>
      <c r="O10" s="563"/>
      <c r="P10" s="543"/>
    </row>
    <row r="11" spans="1:18" ht="21.75" customHeight="1">
      <c r="A11" s="567"/>
      <c r="B11" s="706"/>
      <c r="C11" s="706"/>
      <c r="D11" s="706"/>
      <c r="E11" s="706"/>
      <c r="F11" s="568"/>
      <c r="G11" s="568"/>
      <c r="H11" s="709"/>
      <c r="I11" s="709"/>
      <c r="J11" s="709"/>
      <c r="K11" s="709"/>
      <c r="L11" s="709"/>
      <c r="M11" s="567"/>
      <c r="O11" s="563"/>
      <c r="P11" s="543"/>
    </row>
    <row r="12" spans="1:18" ht="21.75" customHeight="1">
      <c r="A12" s="567"/>
      <c r="B12" s="706"/>
      <c r="C12" s="706"/>
      <c r="D12" s="706"/>
      <c r="E12" s="706"/>
      <c r="F12" s="569"/>
      <c r="G12" s="569"/>
      <c r="H12" s="709"/>
      <c r="I12" s="709"/>
      <c r="J12" s="709"/>
      <c r="K12" s="709"/>
      <c r="L12" s="709"/>
      <c r="M12" s="567"/>
      <c r="O12" s="430"/>
      <c r="P12" s="543"/>
    </row>
    <row r="13" spans="1:18" ht="21.75" customHeight="1">
      <c r="A13" s="567"/>
      <c r="B13" s="707"/>
      <c r="C13" s="707"/>
      <c r="D13" s="707"/>
      <c r="E13" s="707"/>
      <c r="F13" s="569"/>
      <c r="G13" s="569"/>
      <c r="H13" s="709"/>
      <c r="I13" s="709"/>
      <c r="J13" s="709"/>
      <c r="K13" s="709"/>
      <c r="L13" s="709"/>
      <c r="M13" s="567"/>
      <c r="O13" s="563"/>
      <c r="P13" s="543"/>
    </row>
    <row r="14" spans="1:18" ht="21.75" customHeight="1">
      <c r="A14" s="567"/>
      <c r="B14" s="707"/>
      <c r="C14" s="707"/>
      <c r="D14" s="707"/>
      <c r="E14" s="707"/>
      <c r="F14" s="568"/>
      <c r="G14" s="568"/>
      <c r="H14" s="709"/>
      <c r="I14" s="709"/>
      <c r="J14" s="709"/>
      <c r="K14" s="709"/>
      <c r="L14" s="709"/>
      <c r="M14" s="567"/>
      <c r="P14" s="543"/>
    </row>
    <row r="15" spans="1:18" ht="12" customHeight="1">
      <c r="A15" s="570"/>
      <c r="B15" s="567"/>
      <c r="C15" s="567"/>
      <c r="D15" s="567"/>
      <c r="E15" s="567"/>
      <c r="F15" s="567"/>
      <c r="G15" s="567"/>
      <c r="H15" s="567"/>
      <c r="I15" s="567"/>
      <c r="J15" s="567"/>
      <c r="K15" s="567"/>
      <c r="L15" s="567"/>
      <c r="M15" s="567"/>
      <c r="P15" s="543"/>
    </row>
    <row r="16" spans="1:18" s="572" customFormat="1" ht="25.5" customHeight="1">
      <c r="A16" s="571"/>
      <c r="B16" s="695" t="s">
        <v>310</v>
      </c>
      <c r="C16" s="696"/>
      <c r="D16" s="696"/>
      <c r="E16" s="696"/>
      <c r="F16" s="696"/>
      <c r="G16" s="696"/>
      <c r="H16" s="696"/>
      <c r="I16" s="696"/>
      <c r="J16" s="696"/>
      <c r="K16" s="696"/>
      <c r="L16" s="696"/>
      <c r="M16" s="571"/>
      <c r="P16" s="543"/>
    </row>
    <row r="17" spans="1:16" s="572" customFormat="1" ht="25.5" customHeight="1">
      <c r="A17" s="571"/>
      <c r="B17" s="696"/>
      <c r="C17" s="696"/>
      <c r="D17" s="696"/>
      <c r="E17" s="696"/>
      <c r="F17" s="696"/>
      <c r="G17" s="696"/>
      <c r="H17" s="696"/>
      <c r="I17" s="696"/>
      <c r="J17" s="696"/>
      <c r="K17" s="696"/>
      <c r="L17" s="696"/>
      <c r="M17" s="571"/>
      <c r="P17" s="543"/>
    </row>
    <row r="18" spans="1:16" s="572" customFormat="1" ht="48.6" customHeight="1">
      <c r="A18" s="571"/>
      <c r="B18" s="696"/>
      <c r="C18" s="696"/>
      <c r="D18" s="696"/>
      <c r="E18" s="696"/>
      <c r="F18" s="696"/>
      <c r="G18" s="696"/>
      <c r="H18" s="696"/>
      <c r="I18" s="696"/>
      <c r="J18" s="696"/>
      <c r="K18" s="696"/>
      <c r="L18" s="696"/>
      <c r="M18" s="571"/>
      <c r="P18" s="543"/>
    </row>
    <row r="19" spans="1:16" ht="13.5" hidden="1" customHeight="1">
      <c r="A19" s="573"/>
      <c r="B19" s="696"/>
      <c r="C19" s="696"/>
      <c r="D19" s="696"/>
      <c r="E19" s="696"/>
      <c r="F19" s="696"/>
      <c r="G19" s="696"/>
      <c r="H19" s="696"/>
      <c r="I19" s="696"/>
      <c r="J19" s="696"/>
      <c r="K19" s="696"/>
      <c r="L19" s="696"/>
      <c r="M19" s="573"/>
      <c r="P19" s="543"/>
    </row>
    <row r="20" spans="1:16" ht="27.75" hidden="1" customHeight="1">
      <c r="A20" s="573"/>
      <c r="B20" s="696"/>
      <c r="C20" s="696"/>
      <c r="D20" s="696"/>
      <c r="E20" s="696"/>
      <c r="F20" s="696"/>
      <c r="G20" s="696"/>
      <c r="H20" s="696"/>
      <c r="I20" s="696"/>
      <c r="J20" s="696"/>
      <c r="K20" s="696"/>
      <c r="L20" s="696"/>
      <c r="M20" s="573"/>
      <c r="P20" s="543"/>
    </row>
    <row r="21" spans="1:16" ht="18.75" hidden="1" customHeight="1">
      <c r="A21" s="573"/>
      <c r="B21" s="696"/>
      <c r="C21" s="696"/>
      <c r="D21" s="696"/>
      <c r="E21" s="696"/>
      <c r="F21" s="696"/>
      <c r="G21" s="696"/>
      <c r="H21" s="696"/>
      <c r="I21" s="696"/>
      <c r="J21" s="696"/>
      <c r="K21" s="696"/>
      <c r="L21" s="696"/>
      <c r="M21" s="573"/>
      <c r="P21" s="543"/>
    </row>
    <row r="22" spans="1:16" ht="17.25" hidden="1" customHeight="1" thickBot="1">
      <c r="A22" s="573"/>
      <c r="B22" s="697"/>
      <c r="C22" s="697"/>
      <c r="D22" s="697"/>
      <c r="E22" s="697"/>
      <c r="F22" s="697"/>
      <c r="G22" s="697"/>
      <c r="H22" s="697"/>
      <c r="I22" s="697"/>
      <c r="J22" s="697"/>
      <c r="K22" s="697"/>
      <c r="L22" s="697"/>
      <c r="M22" s="573"/>
    </row>
    <row r="23" spans="1:16">
      <c r="A23" s="574"/>
      <c r="B23" s="574"/>
      <c r="C23" s="574"/>
      <c r="D23" s="574"/>
      <c r="E23" s="574"/>
      <c r="F23" s="574"/>
      <c r="G23" s="574"/>
      <c r="H23" s="574"/>
      <c r="I23" s="574"/>
      <c r="J23" s="574"/>
      <c r="K23" s="574"/>
      <c r="L23" s="574"/>
      <c r="M23" s="574"/>
    </row>
  </sheetData>
  <mergeCells count="7">
    <mergeCell ref="B16:L22"/>
    <mergeCell ref="A1:M1"/>
    <mergeCell ref="A2:M2"/>
    <mergeCell ref="A3:M3"/>
    <mergeCell ref="A4:M4"/>
    <mergeCell ref="B6:E14"/>
    <mergeCell ref="H6:L14"/>
  </mergeCells>
  <phoneticPr fontId="106"/>
  <pageMargins left="0.74803149606299213" right="0.74803149606299213" top="0.98425196850393704" bottom="0.98425196850393704" header="0.51181102362204722" footer="0.51181102362204722"/>
  <pageSetup paperSize="9" scale="10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A4" zoomScale="75" zoomScaleNormal="75" workbookViewId="0">
      <selection activeCell="N17" sqref="N17"/>
    </sheetView>
  </sheetViews>
  <sheetFormatPr defaultColWidth="8.88671875" defaultRowHeight="14.4"/>
  <cols>
    <col min="1" max="1" width="12.77734375" style="120"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27" customWidth="1"/>
    <col min="17" max="17" width="40.44140625" customWidth="1"/>
  </cols>
  <sheetData>
    <row r="1" spans="2:19" ht="31.2" customHeight="1">
      <c r="B1" s="126"/>
      <c r="C1" s="343" t="s">
        <v>303</v>
      </c>
      <c r="D1" s="175"/>
      <c r="E1" s="175"/>
      <c r="F1" s="175"/>
      <c r="G1" s="175" t="s">
        <v>244</v>
      </c>
      <c r="H1" s="175"/>
      <c r="I1" s="175"/>
      <c r="J1" s="175"/>
      <c r="K1" s="175"/>
      <c r="L1" s="175"/>
      <c r="M1" s="175"/>
      <c r="N1" s="175"/>
      <c r="O1" s="120"/>
      <c r="P1" s="226"/>
    </row>
    <row r="2" spans="2:19" ht="31.2" customHeight="1">
      <c r="B2" s="126"/>
      <c r="C2" s="175"/>
      <c r="D2" s="175"/>
      <c r="E2" s="175"/>
      <c r="F2" s="175"/>
      <c r="G2" s="175"/>
      <c r="H2" s="175"/>
      <c r="I2" s="175"/>
      <c r="J2" s="175"/>
      <c r="K2" s="175"/>
      <c r="L2" s="175"/>
      <c r="M2" s="175"/>
      <c r="N2" s="175"/>
      <c r="O2" s="120"/>
      <c r="P2" s="226"/>
    </row>
    <row r="3" spans="2:19" ht="298.8" customHeight="1">
      <c r="B3" s="731"/>
      <c r="C3" s="731"/>
      <c r="D3" s="731"/>
      <c r="E3" s="731"/>
      <c r="F3" s="731"/>
      <c r="G3" s="731"/>
      <c r="H3" s="731"/>
      <c r="I3" s="731"/>
      <c r="J3" s="731"/>
      <c r="K3" s="731"/>
      <c r="L3" s="731"/>
      <c r="M3" s="731"/>
      <c r="N3" s="731"/>
      <c r="O3" s="120" t="s">
        <v>205</v>
      </c>
      <c r="P3" s="226"/>
    </row>
    <row r="4" spans="2:19" ht="29.25" customHeight="1">
      <c r="B4" s="193"/>
      <c r="C4" s="194" t="s">
        <v>377</v>
      </c>
      <c r="D4" s="195"/>
      <c r="E4" s="195"/>
      <c r="F4" s="195"/>
      <c r="G4" s="196"/>
      <c r="H4" s="195"/>
      <c r="I4" s="195"/>
      <c r="J4" s="197"/>
      <c r="K4" s="197"/>
      <c r="L4" s="197"/>
      <c r="M4" s="197"/>
      <c r="N4" s="198"/>
      <c r="O4" s="120"/>
      <c r="P4" s="217"/>
    </row>
    <row r="5" spans="2:19" ht="267" customHeight="1">
      <c r="B5" s="735" t="s">
        <v>378</v>
      </c>
      <c r="C5" s="736"/>
      <c r="D5" s="736"/>
      <c r="E5" s="736"/>
      <c r="F5" s="736"/>
      <c r="G5" s="736"/>
      <c r="H5" s="736"/>
      <c r="I5" s="736"/>
      <c r="J5" s="736"/>
      <c r="K5" s="736"/>
      <c r="L5" s="736"/>
      <c r="M5" s="736"/>
      <c r="N5" s="736"/>
      <c r="O5" s="120"/>
      <c r="P5" s="382" t="s">
        <v>205</v>
      </c>
    </row>
    <row r="6" spans="2:19" ht="32.4" customHeight="1">
      <c r="B6" s="739" t="s">
        <v>235</v>
      </c>
      <c r="C6" s="740"/>
      <c r="D6" s="740"/>
      <c r="E6" s="740"/>
      <c r="F6" s="740"/>
      <c r="G6" s="740"/>
      <c r="H6" s="740"/>
      <c r="I6" s="740"/>
      <c r="J6" s="740"/>
      <c r="K6" s="740"/>
      <c r="L6" s="740"/>
      <c r="M6" s="740"/>
      <c r="N6" s="740"/>
      <c r="O6" s="120"/>
      <c r="P6" s="214"/>
    </row>
    <row r="7" spans="2:19" ht="11.4" customHeight="1">
      <c r="B7" s="737"/>
      <c r="C7" s="738"/>
      <c r="D7" s="738"/>
      <c r="E7" s="738"/>
      <c r="F7" s="738"/>
      <c r="G7" s="738"/>
      <c r="H7" s="738"/>
      <c r="I7" s="738"/>
      <c r="J7" s="738"/>
      <c r="K7" s="738"/>
      <c r="L7" s="738"/>
      <c r="M7" s="738"/>
      <c r="N7" s="738"/>
      <c r="O7" s="120"/>
      <c r="P7" s="214"/>
      <c r="R7" t="s">
        <v>221</v>
      </c>
    </row>
    <row r="8" spans="2:19" ht="21.6" customHeight="1">
      <c r="B8" s="201"/>
      <c r="C8" s="732" t="s">
        <v>376</v>
      </c>
      <c r="D8" s="732"/>
      <c r="E8" s="732"/>
      <c r="F8" s="732"/>
      <c r="G8" s="732"/>
      <c r="H8" s="732"/>
      <c r="I8" s="732"/>
      <c r="J8" s="732"/>
      <c r="K8" s="732"/>
      <c r="L8" s="732"/>
      <c r="M8" s="127" t="s">
        <v>205</v>
      </c>
      <c r="N8" s="127"/>
      <c r="O8" s="120"/>
      <c r="P8" s="237"/>
      <c r="Q8" s="398" t="s">
        <v>205</v>
      </c>
    </row>
    <row r="9" spans="2:19" ht="21.6" customHeight="1">
      <c r="B9" s="201"/>
      <c r="C9" s="733" t="s">
        <v>175</v>
      </c>
      <c r="D9" s="733"/>
      <c r="E9" s="733"/>
      <c r="F9" s="733"/>
      <c r="G9" s="733"/>
      <c r="H9" s="733"/>
      <c r="I9" s="733"/>
      <c r="J9" s="733"/>
      <c r="K9" s="733"/>
      <c r="L9" s="733"/>
      <c r="M9" s="127"/>
      <c r="N9" s="152"/>
      <c r="O9" s="120"/>
      <c r="P9" s="238"/>
    </row>
    <row r="10" spans="2:19" ht="21.6" customHeight="1">
      <c r="B10" s="127"/>
      <c r="C10" s="127"/>
      <c r="D10" s="152"/>
      <c r="E10" s="152"/>
      <c r="F10" s="152"/>
      <c r="G10" s="167"/>
      <c r="H10" s="152"/>
      <c r="I10" s="152"/>
      <c r="J10" s="152"/>
      <c r="K10" s="152"/>
      <c r="L10" s="152"/>
      <c r="M10" s="152"/>
      <c r="N10" s="152"/>
      <c r="O10" s="120"/>
      <c r="P10" s="241"/>
    </row>
    <row r="11" spans="2:19" ht="15" customHeight="1">
      <c r="B11" s="120"/>
      <c r="C11" s="120"/>
      <c r="D11" s="168"/>
      <c r="E11" s="168"/>
      <c r="F11" s="168"/>
      <c r="G11" s="169"/>
      <c r="H11" s="168"/>
      <c r="I11" s="168"/>
      <c r="J11" s="168"/>
      <c r="K11" s="168"/>
      <c r="L11" s="168"/>
      <c r="M11" s="168"/>
      <c r="N11" s="168"/>
      <c r="O11" s="120"/>
      <c r="P11" s="393">
        <f>+H13-G13</f>
        <v>1390309</v>
      </c>
      <c r="Q11" s="387"/>
      <c r="R11" s="387"/>
      <c r="S11" s="387"/>
    </row>
    <row r="12" spans="2:19" ht="13.5" customHeight="1">
      <c r="B12" s="120"/>
      <c r="C12" s="120"/>
      <c r="D12" s="170" t="s">
        <v>176</v>
      </c>
      <c r="E12" s="170"/>
      <c r="F12" s="170"/>
      <c r="G12" s="171" t="s">
        <v>177</v>
      </c>
      <c r="H12" s="172" t="s">
        <v>178</v>
      </c>
      <c r="I12" s="173" t="s">
        <v>179</v>
      </c>
      <c r="J12" s="172" t="s">
        <v>180</v>
      </c>
      <c r="K12" s="172" t="s">
        <v>181</v>
      </c>
      <c r="L12" s="174" t="s">
        <v>194</v>
      </c>
      <c r="M12" s="168"/>
      <c r="N12" s="168"/>
      <c r="O12" s="120"/>
      <c r="P12" s="241"/>
      <c r="Q12" s="387"/>
      <c r="R12" s="387"/>
      <c r="S12" s="387"/>
    </row>
    <row r="13" spans="2:19" ht="18" customHeight="1" thickBot="1">
      <c r="B13" s="120"/>
      <c r="C13" s="120"/>
      <c r="D13" s="170"/>
      <c r="E13" s="170"/>
      <c r="F13" s="203" t="s">
        <v>182</v>
      </c>
      <c r="G13" s="414">
        <v>670225807</v>
      </c>
      <c r="H13" s="414">
        <v>671616116</v>
      </c>
      <c r="I13" s="200">
        <f t="shared" ref="I13:I23" si="0">+H13/$H$13</f>
        <v>1</v>
      </c>
      <c r="J13" s="410">
        <v>6844022</v>
      </c>
      <c r="K13" s="345">
        <f>+J13/G13</f>
        <v>1.0211516668739675E-2</v>
      </c>
      <c r="L13" s="200">
        <f t="shared" ref="L13:L29" si="1">+H13/G13</f>
        <v>1.0020743889379957</v>
      </c>
      <c r="M13" s="734" t="s">
        <v>183</v>
      </c>
      <c r="N13" s="734"/>
      <c r="O13" s="394"/>
      <c r="P13" s="550"/>
      <c r="Q13" s="387"/>
      <c r="R13" s="387"/>
      <c r="S13" s="387"/>
    </row>
    <row r="14" spans="2:19" ht="17.25" customHeight="1">
      <c r="B14" s="120"/>
      <c r="C14" s="120"/>
      <c r="D14" s="170"/>
      <c r="E14" s="744" t="s">
        <v>213</v>
      </c>
      <c r="F14" s="471" t="s">
        <v>258</v>
      </c>
      <c r="G14" s="444">
        <v>102280952</v>
      </c>
      <c r="H14" s="444">
        <v>102590201</v>
      </c>
      <c r="I14" s="445">
        <f>+H14/$H$13</f>
        <v>0.15275124964392606</v>
      </c>
      <c r="J14" s="461">
        <v>1111495</v>
      </c>
      <c r="K14" s="446">
        <f>+J14/H14</f>
        <v>1.0834319351806319E-2</v>
      </c>
      <c r="L14" s="503">
        <f t="shared" si="1"/>
        <v>1.0030235248494754</v>
      </c>
      <c r="M14" s="745" t="s">
        <v>213</v>
      </c>
      <c r="N14" s="395">
        <f>+H13-G13</f>
        <v>1390309</v>
      </c>
      <c r="O14" s="394"/>
      <c r="P14" s="581"/>
      <c r="Q14" s="387"/>
      <c r="R14" s="387"/>
      <c r="S14" s="387"/>
    </row>
    <row r="15" spans="2:19" ht="17.25" customHeight="1">
      <c r="B15" s="120"/>
      <c r="C15" s="120"/>
      <c r="D15" s="170"/>
      <c r="E15" s="744"/>
      <c r="F15" s="472" t="s">
        <v>232</v>
      </c>
      <c r="G15" s="243">
        <v>4561494</v>
      </c>
      <c r="H15" s="243">
        <v>4570310</v>
      </c>
      <c r="I15" s="200">
        <f t="shared" si="0"/>
        <v>6.8049439123345871E-3</v>
      </c>
      <c r="J15" s="242">
        <v>50704</v>
      </c>
      <c r="K15" s="228">
        <f>+J15/G15</f>
        <v>1.1115656405554846E-2</v>
      </c>
      <c r="L15" s="493">
        <f t="shared" si="1"/>
        <v>1.0019327001197416</v>
      </c>
      <c r="M15" s="745"/>
      <c r="N15" s="400" t="s">
        <v>205</v>
      </c>
      <c r="O15" s="394"/>
      <c r="P15" s="581"/>
      <c r="Q15" s="240"/>
      <c r="R15" s="387"/>
      <c r="S15" s="387"/>
    </row>
    <row r="16" spans="2:19" ht="17.25" customHeight="1">
      <c r="B16" s="120"/>
      <c r="C16" s="120"/>
      <c r="D16" s="170"/>
      <c r="E16" s="744"/>
      <c r="F16" s="504" t="s">
        <v>260</v>
      </c>
      <c r="G16" s="242">
        <v>7358593</v>
      </c>
      <c r="H16" s="242">
        <v>7381305</v>
      </c>
      <c r="I16" s="200">
        <f t="shared" si="0"/>
        <v>1.0990363131786432E-2</v>
      </c>
      <c r="J16" s="202">
        <v>332393</v>
      </c>
      <c r="K16" s="491">
        <f t="shared" ref="K16:K23" si="2">+J16/H16</f>
        <v>4.5031738967567389E-2</v>
      </c>
      <c r="L16" s="493">
        <f t="shared" si="1"/>
        <v>1.0030864595990021</v>
      </c>
      <c r="M16" s="396"/>
      <c r="N16" s="396"/>
      <c r="O16" s="394"/>
      <c r="Q16" s="241"/>
      <c r="R16" s="387"/>
      <c r="S16" s="387"/>
    </row>
    <row r="17" spans="2:19" ht="17.25" customHeight="1">
      <c r="B17" s="120"/>
      <c r="C17" s="120"/>
      <c r="D17" s="170"/>
      <c r="E17" s="170"/>
      <c r="F17" s="504" t="s">
        <v>264</v>
      </c>
      <c r="G17" s="242">
        <v>36791267</v>
      </c>
      <c r="H17" s="242">
        <v>36866283</v>
      </c>
      <c r="I17" s="200">
        <f t="shared" si="0"/>
        <v>5.4891897501756791E-2</v>
      </c>
      <c r="J17" s="202">
        <v>697353</v>
      </c>
      <c r="K17" s="473">
        <f t="shared" si="2"/>
        <v>1.8915739349150008E-2</v>
      </c>
      <c r="L17" s="493">
        <f t="shared" si="1"/>
        <v>1.0020389621265287</v>
      </c>
      <c r="M17" s="396"/>
      <c r="N17" s="396"/>
      <c r="O17" s="394"/>
      <c r="P17" s="581"/>
      <c r="Q17" s="581"/>
      <c r="R17" s="387"/>
      <c r="S17" s="387"/>
    </row>
    <row r="18" spans="2:19" ht="17.25" customHeight="1">
      <c r="B18" s="120"/>
      <c r="C18" s="120"/>
      <c r="D18" s="170"/>
      <c r="E18" s="744" t="s">
        <v>261</v>
      </c>
      <c r="F18" s="472" t="s">
        <v>184</v>
      </c>
      <c r="G18" s="492">
        <v>10032709</v>
      </c>
      <c r="H18" s="492">
        <v>10037135</v>
      </c>
      <c r="I18" s="200">
        <f>+H18/H13</f>
        <v>1.494475007505627E-2</v>
      </c>
      <c r="J18" s="202">
        <v>130421</v>
      </c>
      <c r="K18" s="228">
        <f t="shared" si="2"/>
        <v>1.2993847347873672E-2</v>
      </c>
      <c r="L18" s="493">
        <f t="shared" si="1"/>
        <v>1.0004411570195049</v>
      </c>
      <c r="M18" s="396"/>
      <c r="N18" s="413"/>
      <c r="O18" s="394"/>
      <c r="P18" s="581"/>
      <c r="Q18" s="240"/>
      <c r="R18" s="387"/>
      <c r="S18" s="387"/>
    </row>
    <row r="19" spans="2:19" ht="17.25" customHeight="1">
      <c r="B19" s="120"/>
      <c r="C19" s="120"/>
      <c r="D19" s="170"/>
      <c r="E19" s="744"/>
      <c r="F19" s="467" t="s">
        <v>251</v>
      </c>
      <c r="G19" s="242">
        <v>5115130</v>
      </c>
      <c r="H19" s="242">
        <v>5126657</v>
      </c>
      <c r="I19" s="200">
        <f t="shared" si="0"/>
        <v>7.6333144453609274E-3</v>
      </c>
      <c r="J19" s="202">
        <v>63875</v>
      </c>
      <c r="K19" s="228">
        <f t="shared" si="2"/>
        <v>1.2459386301833729E-2</v>
      </c>
      <c r="L19" s="493">
        <f t="shared" si="1"/>
        <v>1.0022535106634631</v>
      </c>
      <c r="M19" s="396"/>
      <c r="N19" s="396"/>
      <c r="O19" s="394"/>
      <c r="P19" s="581"/>
      <c r="Q19" s="241"/>
      <c r="R19" s="387"/>
      <c r="S19" s="387"/>
    </row>
    <row r="20" spans="2:19" ht="17.25" customHeight="1">
      <c r="B20" s="120"/>
      <c r="C20" s="120"/>
      <c r="D20" s="170"/>
      <c r="E20" s="744"/>
      <c r="F20" s="468" t="s">
        <v>252</v>
      </c>
      <c r="G20" s="242">
        <v>4055284</v>
      </c>
      <c r="H20" s="242">
        <v>4056701</v>
      </c>
      <c r="I20" s="200">
        <f t="shared" si="0"/>
        <v>6.0402079452185151E-3</v>
      </c>
      <c r="J20" s="202">
        <v>102595</v>
      </c>
      <c r="K20" s="479">
        <f t="shared" si="2"/>
        <v>2.5290254322416172E-2</v>
      </c>
      <c r="L20" s="493">
        <f t="shared" si="1"/>
        <v>1.0003494206570982</v>
      </c>
      <c r="M20" s="396"/>
      <c r="N20" s="396"/>
      <c r="O20" s="394"/>
      <c r="P20" s="581"/>
      <c r="Q20" s="388"/>
      <c r="R20" s="387"/>
      <c r="S20" s="387"/>
    </row>
    <row r="21" spans="2:19" ht="17.25" customHeight="1">
      <c r="B21" s="120"/>
      <c r="C21" s="120"/>
      <c r="D21" s="170"/>
      <c r="E21" s="744"/>
      <c r="F21" s="467" t="s">
        <v>253</v>
      </c>
      <c r="G21" s="243">
        <v>17042722</v>
      </c>
      <c r="H21" s="243">
        <v>17042722</v>
      </c>
      <c r="I21" s="200">
        <f t="shared" si="0"/>
        <v>2.5375689466034194E-2</v>
      </c>
      <c r="J21" s="463">
        <v>101492</v>
      </c>
      <c r="K21" s="228">
        <f t="shared" si="2"/>
        <v>5.9551519997803164E-3</v>
      </c>
      <c r="L21" s="493">
        <f t="shared" si="1"/>
        <v>1</v>
      </c>
      <c r="M21" s="396"/>
      <c r="N21" s="396"/>
      <c r="O21" s="394"/>
      <c r="P21" s="581" t="s">
        <v>205</v>
      </c>
      <c r="Q21" s="240"/>
      <c r="R21" s="387"/>
      <c r="S21" s="387"/>
    </row>
    <row r="22" spans="2:19" ht="17.25" customHeight="1">
      <c r="B22" s="120"/>
      <c r="C22" s="120"/>
      <c r="D22" s="170"/>
      <c r="E22" s="744"/>
      <c r="F22" s="467" t="s">
        <v>254</v>
      </c>
      <c r="G22" s="447">
        <v>7564046</v>
      </c>
      <c r="H22" s="447">
        <v>7564663</v>
      </c>
      <c r="I22" s="200">
        <f t="shared" si="0"/>
        <v>1.1263373257112252E-2</v>
      </c>
      <c r="J22" s="202">
        <v>144756</v>
      </c>
      <c r="K22" s="473">
        <f>+J22/H22</f>
        <v>1.9135816096500266E-2</v>
      </c>
      <c r="L22" s="493">
        <f t="shared" si="1"/>
        <v>1.0000815701015038</v>
      </c>
      <c r="M22" s="396"/>
      <c r="N22" s="396"/>
      <c r="O22" s="394"/>
      <c r="P22" s="581"/>
      <c r="Q22" s="241"/>
      <c r="R22" s="387"/>
      <c r="S22" s="387"/>
    </row>
    <row r="23" spans="2:19" ht="17.25" customHeight="1">
      <c r="B23" s="120"/>
      <c r="C23" s="120"/>
      <c r="D23" s="170"/>
      <c r="E23" s="744"/>
      <c r="F23" s="467" t="s">
        <v>255</v>
      </c>
      <c r="G23" s="447">
        <v>44683754</v>
      </c>
      <c r="H23" s="447">
        <v>44684475</v>
      </c>
      <c r="I23" s="200">
        <f t="shared" si="0"/>
        <v>6.6532761700435428E-2</v>
      </c>
      <c r="J23" s="448">
        <v>530745</v>
      </c>
      <c r="K23" s="228">
        <f t="shared" si="2"/>
        <v>1.187761521199477E-2</v>
      </c>
      <c r="L23" s="493">
        <f t="shared" si="1"/>
        <v>1.0000161356183279</v>
      </c>
      <c r="M23" s="396"/>
      <c r="N23" s="396"/>
      <c r="O23" s="394"/>
      <c r="P23" s="581"/>
      <c r="Q23" s="388"/>
      <c r="R23" s="387"/>
      <c r="S23" s="387"/>
    </row>
    <row r="24" spans="2:19" ht="17.25" customHeight="1">
      <c r="B24" s="120"/>
      <c r="C24" s="120"/>
      <c r="D24" s="170"/>
      <c r="E24" s="744"/>
      <c r="F24" s="469" t="s">
        <v>256</v>
      </c>
      <c r="G24" s="464">
        <v>1576235</v>
      </c>
      <c r="H24" s="464">
        <v>1576343</v>
      </c>
      <c r="I24" s="200">
        <f>+G24/$H$13</f>
        <v>2.3469284944913384E-3</v>
      </c>
      <c r="J24" s="465">
        <v>30640</v>
      </c>
      <c r="K24" s="473">
        <f>+J24/G24</f>
        <v>1.9438725824512209E-2</v>
      </c>
      <c r="L24" s="493">
        <f t="shared" si="1"/>
        <v>1.0000685177019923</v>
      </c>
      <c r="M24" s="396"/>
      <c r="N24" s="160"/>
      <c r="O24" s="394"/>
      <c r="P24" s="581"/>
      <c r="Q24" s="240"/>
      <c r="R24" s="387"/>
      <c r="S24" s="387"/>
    </row>
    <row r="25" spans="2:19" ht="17.25" customHeight="1">
      <c r="B25" s="120"/>
      <c r="C25" s="120"/>
      <c r="D25" s="170"/>
      <c r="E25" s="744"/>
      <c r="F25" s="470" t="s">
        <v>259</v>
      </c>
      <c r="G25" s="346">
        <v>21622390</v>
      </c>
      <c r="H25" s="346">
        <v>21677861</v>
      </c>
      <c r="I25" s="200">
        <f t="shared" ref="I25:I29" si="3">+H25/$H$13</f>
        <v>3.2277160246107016E-2</v>
      </c>
      <c r="J25" s="202">
        <v>387279</v>
      </c>
      <c r="K25" s="473">
        <f t="shared" ref="K25:K29" si="4">+J25/H25</f>
        <v>1.786518513058092E-2</v>
      </c>
      <c r="L25" s="493">
        <f t="shared" si="1"/>
        <v>1.0025654425805843</v>
      </c>
      <c r="M25" s="742" t="s">
        <v>205</v>
      </c>
      <c r="N25" s="742"/>
      <c r="O25" s="394"/>
      <c r="P25" s="581"/>
      <c r="Q25" s="241"/>
      <c r="R25" s="387"/>
      <c r="S25" s="387"/>
    </row>
    <row r="26" spans="2:19" ht="17.25" customHeight="1">
      <c r="B26" s="120"/>
      <c r="C26" s="120"/>
      <c r="D26" s="170"/>
      <c r="E26" s="744"/>
      <c r="F26" s="500" t="s">
        <v>257</v>
      </c>
      <c r="G26" s="346">
        <v>13731478</v>
      </c>
      <c r="H26" s="346">
        <v>13740531</v>
      </c>
      <c r="I26" s="200">
        <f t="shared" si="3"/>
        <v>2.0458906021844182E-2</v>
      </c>
      <c r="J26" s="202">
        <v>118712</v>
      </c>
      <c r="K26" s="228">
        <f t="shared" si="4"/>
        <v>8.6395496651475844E-3</v>
      </c>
      <c r="L26" s="493">
        <f t="shared" si="1"/>
        <v>1.0006592880970278</v>
      </c>
      <c r="M26" s="396"/>
      <c r="N26" s="396"/>
      <c r="O26" s="394"/>
      <c r="P26" s="581"/>
      <c r="Q26" s="388"/>
      <c r="R26" s="387"/>
      <c r="S26" s="387"/>
    </row>
    <row r="27" spans="2:19" ht="17.25" customHeight="1">
      <c r="B27" s="120"/>
      <c r="C27" s="120"/>
      <c r="D27" s="170"/>
      <c r="E27" s="170"/>
      <c r="F27" s="505" t="s">
        <v>233</v>
      </c>
      <c r="G27" s="346">
        <v>39713004</v>
      </c>
      <c r="H27" s="346">
        <v>39741331</v>
      </c>
      <c r="I27" s="200">
        <f t="shared" si="3"/>
        <v>5.9172688167000449E-2</v>
      </c>
      <c r="J27" s="202">
        <v>165407</v>
      </c>
      <c r="K27" s="228">
        <f t="shared" si="4"/>
        <v>4.162090092050515E-3</v>
      </c>
      <c r="L27" s="493">
        <f t="shared" si="1"/>
        <v>1.0007132928045432</v>
      </c>
      <c r="M27" s="396"/>
      <c r="N27" s="396"/>
      <c r="O27" s="394"/>
      <c r="P27" s="581"/>
      <c r="Q27" s="240"/>
      <c r="R27" s="387"/>
      <c r="S27" s="387"/>
    </row>
    <row r="28" spans="2:19" ht="22.2" customHeight="1" thickBot="1">
      <c r="B28" s="120"/>
      <c r="C28" s="120"/>
      <c r="D28" s="170"/>
      <c r="E28" s="170"/>
      <c r="F28" s="506" t="s">
        <v>193</v>
      </c>
      <c r="G28" s="462">
        <v>37739472</v>
      </c>
      <c r="H28" s="462">
        <v>37822577</v>
      </c>
      <c r="I28" s="449">
        <f t="shared" si="3"/>
        <v>5.6315767443555508E-2</v>
      </c>
      <c r="J28" s="501">
        <v>166128</v>
      </c>
      <c r="K28" s="466">
        <f t="shared" si="4"/>
        <v>4.3922972250145728E-3</v>
      </c>
      <c r="L28" s="502">
        <f t="shared" si="1"/>
        <v>1.0022020710835595</v>
      </c>
      <c r="M28" s="425"/>
      <c r="N28" s="396"/>
      <c r="O28" s="394"/>
      <c r="P28" s="581"/>
      <c r="Q28" s="241"/>
      <c r="R28" s="387"/>
      <c r="S28" s="387"/>
    </row>
    <row r="29" spans="2:19" ht="22.2" customHeight="1">
      <c r="B29" s="120"/>
      <c r="C29" s="120"/>
      <c r="D29" s="474"/>
      <c r="E29" s="743" t="s">
        <v>262</v>
      </c>
      <c r="F29" s="494" t="s">
        <v>203</v>
      </c>
      <c r="G29" s="495">
        <v>32441774</v>
      </c>
      <c r="H29" s="495">
        <v>32734388</v>
      </c>
      <c r="I29" s="496">
        <f t="shared" si="3"/>
        <v>4.8739729765507889E-2</v>
      </c>
      <c r="J29" s="497">
        <v>69297</v>
      </c>
      <c r="K29" s="498">
        <f t="shared" si="4"/>
        <v>2.1169480852979441E-3</v>
      </c>
      <c r="L29" s="499">
        <f t="shared" si="1"/>
        <v>1.0090196670502667</v>
      </c>
      <c r="M29" s="741" t="s">
        <v>267</v>
      </c>
      <c r="N29" s="741"/>
      <c r="O29" s="394"/>
      <c r="P29" s="581"/>
      <c r="Q29" s="388"/>
      <c r="R29" s="387"/>
      <c r="S29" s="387"/>
    </row>
    <row r="30" spans="2:19" ht="24.6" customHeight="1" thickBot="1">
      <c r="B30" s="125"/>
      <c r="C30" s="120"/>
      <c r="D30" s="225"/>
      <c r="E30" s="743"/>
      <c r="F30" s="551" t="s">
        <v>272</v>
      </c>
      <c r="G30" s="552">
        <v>4900210</v>
      </c>
      <c r="H30" s="552">
        <v>4903507</v>
      </c>
      <c r="I30" s="553">
        <f>+H30/$H$13</f>
        <v>7.3010561884729996E-3</v>
      </c>
      <c r="J30" s="554">
        <v>100922</v>
      </c>
      <c r="K30" s="561">
        <f>+J30/H30</f>
        <v>2.0581595988340591E-2</v>
      </c>
      <c r="L30" s="555">
        <f>+H30/G30</f>
        <v>1.0006728283073583</v>
      </c>
      <c r="M30" s="741"/>
      <c r="N30" s="741"/>
      <c r="O30" s="394"/>
      <c r="P30" s="581"/>
      <c r="Q30" s="240"/>
      <c r="R30" s="387"/>
      <c r="S30" s="387"/>
    </row>
    <row r="31" spans="2:19" ht="17.399999999999999" customHeight="1">
      <c r="B31" s="120"/>
      <c r="C31" s="120"/>
      <c r="D31" s="120"/>
      <c r="E31" s="120"/>
      <c r="F31" s="120"/>
      <c r="G31" s="120"/>
      <c r="H31" s="120"/>
      <c r="I31" s="120"/>
      <c r="J31" s="120"/>
      <c r="K31" s="120"/>
      <c r="L31" s="120"/>
      <c r="M31" s="394"/>
      <c r="N31" s="394"/>
      <c r="O31" s="394"/>
      <c r="P31" s="581"/>
      <c r="Q31" s="241"/>
      <c r="R31" s="387"/>
      <c r="S31" s="387"/>
    </row>
    <row r="32" spans="2:19" ht="21.6" customHeight="1">
      <c r="B32" s="160"/>
      <c r="C32" s="160"/>
      <c r="D32" s="160"/>
      <c r="E32" s="160"/>
      <c r="F32" s="160"/>
      <c r="G32" s="160"/>
      <c r="H32" s="160"/>
      <c r="I32" s="160"/>
      <c r="J32" s="160"/>
      <c r="K32" s="160"/>
      <c r="L32" s="713"/>
      <c r="M32" s="713"/>
      <c r="N32" s="713"/>
      <c r="O32" s="394"/>
      <c r="P32" s="581"/>
      <c r="Q32" s="388"/>
      <c r="R32" s="387"/>
      <c r="S32" s="387"/>
    </row>
    <row r="33" spans="2:19" ht="21.6" customHeight="1">
      <c r="B33" s="160"/>
      <c r="C33" s="160"/>
      <c r="D33" s="160"/>
      <c r="E33" s="160"/>
      <c r="F33" s="160"/>
      <c r="G33" s="160"/>
      <c r="H33" s="160"/>
      <c r="I33" s="160"/>
      <c r="J33" s="160"/>
      <c r="K33" s="160"/>
      <c r="L33" s="713"/>
      <c r="M33" s="713"/>
      <c r="N33" s="713"/>
      <c r="O33" s="394" t="s">
        <v>205</v>
      </c>
      <c r="P33" s="581"/>
      <c r="Q33" s="240"/>
      <c r="R33" s="387"/>
      <c r="S33" s="387"/>
    </row>
    <row r="34" spans="2:19" ht="21.6" customHeight="1">
      <c r="B34" s="160"/>
      <c r="C34" s="160"/>
      <c r="D34" s="160"/>
      <c r="E34" s="160"/>
      <c r="F34" s="160"/>
      <c r="G34" s="160"/>
      <c r="H34" s="160"/>
      <c r="I34" s="160"/>
      <c r="J34" s="160"/>
      <c r="K34" s="160"/>
      <c r="L34" s="713"/>
      <c r="M34" s="713"/>
      <c r="N34" s="713"/>
      <c r="O34" s="397"/>
      <c r="P34" s="581"/>
      <c r="Q34" s="241"/>
      <c r="R34" s="387"/>
      <c r="S34" s="387"/>
    </row>
    <row r="35" spans="2:19" ht="21.6" customHeight="1">
      <c r="B35" s="160"/>
      <c r="C35" s="160"/>
      <c r="D35" s="160"/>
      <c r="E35" s="160"/>
      <c r="F35" s="160"/>
      <c r="G35" s="160"/>
      <c r="H35" s="160"/>
      <c r="I35" s="160"/>
      <c r="J35" s="160"/>
      <c r="K35" s="160"/>
      <c r="L35" s="713"/>
      <c r="M35" s="713"/>
      <c r="N35" s="713"/>
      <c r="O35" s="397"/>
      <c r="P35" s="581"/>
      <c r="Q35" s="388"/>
      <c r="R35" s="387"/>
      <c r="S35" s="387"/>
    </row>
    <row r="36" spans="2:19" ht="21.6" customHeight="1">
      <c r="B36" s="160"/>
      <c r="C36" s="160"/>
      <c r="D36" s="160"/>
      <c r="E36" s="160"/>
      <c r="F36" s="160"/>
      <c r="G36" s="160"/>
      <c r="H36" s="160"/>
      <c r="I36" s="160"/>
      <c r="J36" s="160"/>
      <c r="K36" s="160"/>
      <c r="L36" s="713"/>
      <c r="M36" s="713"/>
      <c r="N36" s="713"/>
      <c r="O36" s="397"/>
      <c r="P36" s="581"/>
      <c r="Q36" s="240"/>
      <c r="R36" s="387"/>
      <c r="S36" s="387"/>
    </row>
    <row r="37" spans="2:19" ht="21.6" customHeight="1">
      <c r="B37" s="381"/>
      <c r="C37" s="160"/>
      <c r="D37" s="160"/>
      <c r="E37" s="160"/>
      <c r="F37" s="160"/>
      <c r="G37" s="160"/>
      <c r="H37" s="160"/>
      <c r="I37" s="160"/>
      <c r="J37" s="160"/>
      <c r="K37" s="160"/>
      <c r="L37" s="713"/>
      <c r="M37" s="713"/>
      <c r="N37" s="713"/>
      <c r="O37" s="397"/>
      <c r="P37" s="581"/>
      <c r="Q37" s="241"/>
      <c r="R37" s="387"/>
      <c r="S37" s="387"/>
    </row>
    <row r="38" spans="2:19" ht="21.6" customHeight="1">
      <c r="B38" s="160"/>
      <c r="C38" s="160"/>
      <c r="D38" s="160"/>
      <c r="E38" s="160"/>
      <c r="F38" s="160"/>
      <c r="G38" s="160"/>
      <c r="H38" s="160"/>
      <c r="I38" s="160"/>
      <c r="J38" s="160"/>
      <c r="K38" s="160"/>
      <c r="L38" s="713"/>
      <c r="M38" s="713"/>
      <c r="N38" s="713"/>
      <c r="O38" s="397"/>
      <c r="P38" s="581"/>
      <c r="Q38" s="388"/>
      <c r="R38" s="387"/>
      <c r="S38" s="387"/>
    </row>
    <row r="39" spans="2:19" ht="21.6" customHeight="1">
      <c r="B39" s="160"/>
      <c r="C39" s="160"/>
      <c r="D39" s="160"/>
      <c r="E39" s="160"/>
      <c r="F39" s="160"/>
      <c r="G39" s="160"/>
      <c r="H39" s="160"/>
      <c r="I39" s="160"/>
      <c r="J39" s="160"/>
      <c r="K39" s="160"/>
      <c r="L39" s="713"/>
      <c r="M39" s="713"/>
      <c r="N39" s="713"/>
      <c r="O39" s="397"/>
      <c r="P39" s="581"/>
      <c r="Q39" s="240"/>
      <c r="R39" s="387"/>
      <c r="S39" s="387"/>
    </row>
    <row r="40" spans="2:19" ht="21.6" customHeight="1">
      <c r="B40" s="160"/>
      <c r="C40" s="160"/>
      <c r="D40" s="160"/>
      <c r="E40" s="160"/>
      <c r="F40" s="160"/>
      <c r="G40" s="160"/>
      <c r="H40" s="160"/>
      <c r="I40" s="160"/>
      <c r="J40" s="160"/>
      <c r="K40" s="160"/>
      <c r="L40" s="713"/>
      <c r="M40" s="713"/>
      <c r="N40" s="713"/>
      <c r="O40" s="397"/>
      <c r="P40" s="581"/>
      <c r="Q40" s="241"/>
      <c r="R40" s="387"/>
      <c r="S40" s="387"/>
    </row>
    <row r="41" spans="2:19" ht="21.6" customHeight="1">
      <c r="B41" s="160"/>
      <c r="C41" s="160"/>
      <c r="D41" s="160"/>
      <c r="E41" s="160"/>
      <c r="F41" s="160"/>
      <c r="G41" s="160"/>
      <c r="H41" s="160"/>
      <c r="I41" s="160"/>
      <c r="J41" s="160"/>
      <c r="K41" s="160"/>
      <c r="L41" s="713"/>
      <c r="M41" s="713"/>
      <c r="N41" s="713"/>
      <c r="O41" s="397"/>
      <c r="P41" s="581"/>
      <c r="Q41" s="388"/>
      <c r="R41" s="387"/>
      <c r="S41" s="387"/>
    </row>
    <row r="42" spans="2:19" ht="21.6" customHeight="1">
      <c r="B42" s="160"/>
      <c r="C42" s="160"/>
      <c r="D42" s="160"/>
      <c r="E42" s="160"/>
      <c r="F42" s="160"/>
      <c r="G42" s="160"/>
      <c r="H42" s="160"/>
      <c r="I42" s="160"/>
      <c r="J42" s="160"/>
      <c r="K42" s="160"/>
      <c r="L42" s="713"/>
      <c r="M42" s="713"/>
      <c r="N42" s="713"/>
      <c r="O42" s="397"/>
      <c r="P42" s="581"/>
      <c r="Q42" s="240"/>
      <c r="R42" s="387"/>
      <c r="S42" s="387"/>
    </row>
    <row r="43" spans="2:19" ht="21.6" customHeight="1">
      <c r="B43" s="120"/>
      <c r="C43" s="120"/>
      <c r="D43" s="120"/>
      <c r="E43" s="120"/>
      <c r="F43" s="120"/>
      <c r="G43" s="120"/>
      <c r="H43" s="120"/>
      <c r="I43" s="120"/>
      <c r="J43" s="120" t="s">
        <v>243</v>
      </c>
      <c r="K43" s="120"/>
      <c r="L43" s="713"/>
      <c r="M43" s="713"/>
      <c r="N43" s="713"/>
      <c r="O43" s="397"/>
      <c r="P43" s="581"/>
      <c r="Q43" s="241"/>
      <c r="R43" s="387"/>
      <c r="S43" s="387"/>
    </row>
    <row r="44" spans="2:19" ht="21.6" customHeight="1">
      <c r="B44" s="120"/>
      <c r="C44" s="120"/>
      <c r="D44" s="120"/>
      <c r="E44" s="120"/>
      <c r="F44" s="120"/>
      <c r="G44" s="120"/>
      <c r="H44" s="120"/>
      <c r="I44" s="120"/>
      <c r="J44" s="120"/>
      <c r="K44" s="120"/>
      <c r="L44" s="713"/>
      <c r="M44" s="713"/>
      <c r="N44" s="713"/>
      <c r="O44" s="397"/>
      <c r="P44" s="581"/>
      <c r="Q44" s="388"/>
      <c r="R44" s="387"/>
      <c r="S44" s="387"/>
    </row>
    <row r="45" spans="2:19" ht="32.4">
      <c r="B45" s="710" t="s">
        <v>185</v>
      </c>
      <c r="C45" s="710"/>
      <c r="D45" s="710"/>
      <c r="E45" s="710"/>
      <c r="F45" s="710"/>
      <c r="G45" s="710"/>
      <c r="H45" s="710"/>
      <c r="I45" s="131"/>
      <c r="J45" s="130"/>
      <c r="K45" s="120"/>
      <c r="L45" s="120"/>
      <c r="M45" s="120"/>
      <c r="N45" s="120"/>
      <c r="O45" s="120"/>
      <c r="P45" s="581"/>
      <c r="Q45" s="241"/>
    </row>
    <row r="46" spans="2:19" ht="18">
      <c r="B46" s="161" t="s">
        <v>138</v>
      </c>
      <c r="C46" s="120"/>
      <c r="D46" s="120"/>
      <c r="E46" s="120"/>
      <c r="F46" s="120"/>
      <c r="G46" s="120"/>
      <c r="H46" s="120"/>
      <c r="I46" s="120"/>
      <c r="J46" s="120"/>
      <c r="K46" s="120"/>
      <c r="L46" s="120"/>
      <c r="M46" s="120"/>
      <c r="N46" s="120"/>
      <c r="O46" s="120"/>
      <c r="P46" s="581"/>
      <c r="Q46" s="388"/>
    </row>
    <row r="47" spans="2:19" ht="18">
      <c r="B47" s="711" t="s">
        <v>139</v>
      </c>
      <c r="C47" s="711"/>
      <c r="D47" s="711"/>
      <c r="E47" s="711"/>
      <c r="F47" s="711"/>
      <c r="G47" s="711"/>
      <c r="H47" s="711"/>
      <c r="I47" s="711"/>
      <c r="J47" s="711"/>
      <c r="K47" s="711"/>
      <c r="L47" s="711"/>
      <c r="M47" s="711"/>
      <c r="N47" s="120"/>
      <c r="O47" s="120"/>
      <c r="P47" s="581"/>
    </row>
    <row r="48" spans="2:19" ht="18">
      <c r="B48" s="712" t="s">
        <v>140</v>
      </c>
      <c r="C48" s="712"/>
      <c r="D48" s="712"/>
      <c r="E48" s="712"/>
      <c r="F48" s="712"/>
      <c r="G48" s="712"/>
      <c r="H48" s="712"/>
      <c r="I48" s="712"/>
      <c r="J48" s="712"/>
      <c r="K48" s="712"/>
      <c r="L48" s="712"/>
      <c r="M48" s="712"/>
      <c r="N48" s="120"/>
      <c r="O48" s="120"/>
      <c r="P48" s="581"/>
    </row>
    <row r="49" spans="2:16" ht="22.5" customHeight="1">
      <c r="B49" s="718" t="s">
        <v>200</v>
      </c>
      <c r="C49" s="719"/>
      <c r="D49" s="719"/>
      <c r="E49" s="719"/>
      <c r="F49" s="719"/>
      <c r="G49" s="719"/>
      <c r="H49" s="719"/>
      <c r="I49" s="719"/>
      <c r="J49" s="719"/>
      <c r="K49" s="719"/>
      <c r="L49" s="719"/>
      <c r="M49" s="720"/>
      <c r="N49" s="714" t="s">
        <v>186</v>
      </c>
      <c r="O49" s="120"/>
      <c r="P49" s="581"/>
    </row>
    <row r="50" spans="2:16" ht="22.5" customHeight="1">
      <c r="B50" s="188" t="s">
        <v>206</v>
      </c>
      <c r="C50" s="186"/>
      <c r="D50" s="186"/>
      <c r="E50" s="186"/>
      <c r="F50" s="186"/>
      <c r="G50" s="186"/>
      <c r="H50" s="186"/>
      <c r="I50" s="186"/>
      <c r="J50" s="186"/>
      <c r="K50" s="186"/>
      <c r="L50" s="186"/>
      <c r="M50" s="187"/>
      <c r="N50" s="714"/>
      <c r="O50" s="120"/>
      <c r="P50" s="581"/>
    </row>
    <row r="51" spans="2:16" ht="18">
      <c r="B51" s="711" t="s">
        <v>196</v>
      </c>
      <c r="C51" s="711"/>
      <c r="D51" s="711"/>
      <c r="E51" s="711"/>
      <c r="F51" s="711"/>
      <c r="G51" s="711"/>
      <c r="H51" s="711"/>
      <c r="I51" s="711"/>
      <c r="J51" s="711"/>
      <c r="K51" s="711"/>
      <c r="L51" s="711"/>
      <c r="M51" s="711"/>
      <c r="N51" s="714"/>
      <c r="O51" s="120"/>
      <c r="P51" s="581"/>
    </row>
    <row r="52" spans="2:16" ht="18">
      <c r="B52" s="712" t="s">
        <v>197</v>
      </c>
      <c r="C52" s="712"/>
      <c r="D52" s="712"/>
      <c r="E52" s="712"/>
      <c r="F52" s="712"/>
      <c r="G52" s="712"/>
      <c r="H52" s="712"/>
      <c r="I52" s="712"/>
      <c r="J52" s="712"/>
      <c r="K52" s="712"/>
      <c r="L52" s="712"/>
      <c r="M52" s="712"/>
      <c r="N52" s="714"/>
      <c r="O52" s="120"/>
      <c r="P52" s="581"/>
    </row>
    <row r="53" spans="2:16" ht="18">
      <c r="B53" s="711" t="s">
        <v>198</v>
      </c>
      <c r="C53" s="711"/>
      <c r="D53" s="711"/>
      <c r="E53" s="711"/>
      <c r="F53" s="711"/>
      <c r="G53" s="711"/>
      <c r="H53" s="711"/>
      <c r="I53" s="711"/>
      <c r="J53" s="711"/>
      <c r="K53" s="711"/>
      <c r="L53" s="711"/>
      <c r="M53" s="711"/>
      <c r="N53" s="714"/>
      <c r="O53" s="120"/>
      <c r="P53" s="581"/>
    </row>
    <row r="54" spans="2:16" ht="18">
      <c r="B54" s="711" t="s">
        <v>199</v>
      </c>
      <c r="C54" s="711"/>
      <c r="D54" s="711"/>
      <c r="E54" s="711"/>
      <c r="F54" s="711"/>
      <c r="G54" s="711"/>
      <c r="H54" s="711"/>
      <c r="I54" s="711"/>
      <c r="J54" s="711"/>
      <c r="K54" s="711"/>
      <c r="L54" s="711"/>
      <c r="M54" s="711"/>
      <c r="N54" s="714"/>
      <c r="O54" s="120"/>
      <c r="P54" s="581"/>
    </row>
    <row r="55" spans="2:16" ht="18">
      <c r="B55" s="133"/>
      <c r="M55" s="120"/>
      <c r="N55" s="714"/>
      <c r="O55" s="120"/>
      <c r="P55" s="581"/>
    </row>
    <row r="56" spans="2:16" ht="17.25" customHeight="1">
      <c r="B56" s="715" t="s">
        <v>141</v>
      </c>
      <c r="C56" s="716"/>
      <c r="D56" s="716"/>
      <c r="E56" s="716"/>
      <c r="F56" s="716"/>
      <c r="G56" s="716"/>
      <c r="H56" s="716"/>
      <c r="I56" s="716"/>
      <c r="J56" s="716"/>
      <c r="K56" s="716"/>
      <c r="L56" s="716"/>
      <c r="M56" s="717"/>
      <c r="N56" s="714"/>
      <c r="O56" s="120"/>
      <c r="P56" s="581"/>
    </row>
    <row r="57" spans="2:16" ht="17.25" customHeight="1">
      <c r="B57" s="715" t="s">
        <v>142</v>
      </c>
      <c r="C57" s="716"/>
      <c r="D57" s="716"/>
      <c r="E57" s="716"/>
      <c r="F57" s="716"/>
      <c r="G57" s="716"/>
      <c r="H57" s="716"/>
      <c r="I57" s="716"/>
      <c r="J57" s="716"/>
      <c r="K57" s="716"/>
      <c r="L57" s="716"/>
      <c r="M57" s="717"/>
      <c r="N57" s="714"/>
      <c r="O57" s="120"/>
      <c r="P57" s="581"/>
    </row>
    <row r="58" spans="2:16" ht="17.25" customHeight="1">
      <c r="B58" s="715" t="s">
        <v>143</v>
      </c>
      <c r="C58" s="716"/>
      <c r="D58" s="716"/>
      <c r="E58" s="716"/>
      <c r="F58" s="716"/>
      <c r="G58" s="716"/>
      <c r="H58" s="716"/>
      <c r="I58" s="716"/>
      <c r="J58" s="716"/>
      <c r="K58" s="716"/>
      <c r="L58" s="716"/>
      <c r="M58" s="717"/>
      <c r="N58" s="714"/>
      <c r="O58" s="120"/>
      <c r="P58" s="581"/>
    </row>
    <row r="59" spans="2:16" ht="18">
      <c r="B59" s="715" t="s">
        <v>144</v>
      </c>
      <c r="C59" s="716"/>
      <c r="D59" s="716"/>
      <c r="E59" s="716"/>
      <c r="F59" s="716"/>
      <c r="G59" s="716"/>
      <c r="H59" s="716"/>
      <c r="I59" s="716"/>
      <c r="J59" s="716"/>
      <c r="K59" s="716"/>
      <c r="L59" s="716"/>
      <c r="M59" s="717"/>
      <c r="N59" s="714"/>
      <c r="O59" s="120"/>
      <c r="P59" s="581"/>
    </row>
    <row r="60" spans="2:16" ht="18">
      <c r="B60" s="715" t="s">
        <v>145</v>
      </c>
      <c r="C60" s="716"/>
      <c r="D60" s="716"/>
      <c r="E60" s="716"/>
      <c r="F60" s="716"/>
      <c r="G60" s="716"/>
      <c r="H60" s="716"/>
      <c r="I60" s="716"/>
      <c r="J60" s="716"/>
      <c r="K60" s="716"/>
      <c r="L60" s="716"/>
      <c r="M60" s="717"/>
      <c r="N60" s="714"/>
      <c r="O60" s="120"/>
      <c r="P60" s="581"/>
    </row>
    <row r="61" spans="2:16" ht="18">
      <c r="B61" s="721" t="s">
        <v>146</v>
      </c>
      <c r="C61" s="722"/>
      <c r="D61" s="722"/>
      <c r="E61" s="722"/>
      <c r="F61" s="722"/>
      <c r="G61" s="722"/>
      <c r="H61" s="722"/>
      <c r="I61" s="722"/>
      <c r="J61" s="722"/>
      <c r="K61" s="722"/>
      <c r="L61" s="722"/>
      <c r="M61" s="723"/>
      <c r="N61" s="120"/>
      <c r="O61" s="120"/>
      <c r="P61" s="581"/>
    </row>
    <row r="62" spans="2:16" ht="18">
      <c r="B62" s="724" t="s">
        <v>147</v>
      </c>
      <c r="C62" s="725"/>
      <c r="D62" s="725"/>
      <c r="E62" s="725"/>
      <c r="F62" s="725"/>
      <c r="G62" s="725"/>
      <c r="H62" s="725"/>
      <c r="I62" s="725"/>
      <c r="J62" s="725"/>
      <c r="K62" s="725"/>
      <c r="L62" s="725"/>
      <c r="M62" s="726"/>
      <c r="N62" s="120"/>
      <c r="O62" s="120"/>
      <c r="P62" s="581"/>
    </row>
    <row r="63" spans="2:16" ht="18">
      <c r="B63" s="715" t="s">
        <v>204</v>
      </c>
      <c r="C63" s="716"/>
      <c r="D63" s="716"/>
      <c r="E63" s="716"/>
      <c r="F63" s="716"/>
      <c r="G63" s="716"/>
      <c r="H63" s="716"/>
      <c r="I63" s="716"/>
      <c r="J63" s="716"/>
      <c r="K63" s="716"/>
      <c r="L63" s="716"/>
      <c r="M63" s="717"/>
      <c r="N63" s="120"/>
      <c r="O63" s="120"/>
      <c r="P63" s="581"/>
    </row>
    <row r="64" spans="2:16" ht="18">
      <c r="B64" s="133"/>
      <c r="M64" s="120"/>
      <c r="N64" s="120"/>
      <c r="O64" s="120"/>
      <c r="P64" s="581"/>
    </row>
    <row r="65" spans="1:16" ht="18.600000000000001" thickBot="1">
      <c r="B65" s="133"/>
      <c r="M65" s="120"/>
      <c r="N65" s="120"/>
      <c r="O65" s="120"/>
      <c r="P65" s="581"/>
    </row>
    <row r="66" spans="1:16" ht="20.25" customHeight="1">
      <c r="B66" s="727" t="s">
        <v>148</v>
      </c>
      <c r="C66" s="727" t="s">
        <v>149</v>
      </c>
      <c r="D66" s="727" t="s">
        <v>150</v>
      </c>
      <c r="E66" s="727" t="s">
        <v>151</v>
      </c>
      <c r="F66" s="134" t="s">
        <v>152</v>
      </c>
      <c r="G66" s="154" t="s">
        <v>212</v>
      </c>
      <c r="H66" s="729" t="s">
        <v>211</v>
      </c>
      <c r="I66" s="729" t="s">
        <v>154</v>
      </c>
      <c r="J66" s="729" t="s">
        <v>155</v>
      </c>
      <c r="K66" s="729" t="s">
        <v>187</v>
      </c>
      <c r="L66" s="727" t="s">
        <v>156</v>
      </c>
      <c r="M66" s="727" t="s">
        <v>207</v>
      </c>
      <c r="N66" s="120"/>
      <c r="O66" s="120"/>
      <c r="P66" s="581"/>
    </row>
    <row r="67" spans="1:16" ht="18.600000000000001" thickBot="1">
      <c r="B67" s="728"/>
      <c r="C67" s="728"/>
      <c r="D67" s="728"/>
      <c r="E67" s="728"/>
      <c r="F67" s="135" t="s">
        <v>153</v>
      </c>
      <c r="G67" s="155"/>
      <c r="H67" s="730"/>
      <c r="I67" s="730"/>
      <c r="J67" s="730"/>
      <c r="K67" s="730"/>
      <c r="L67" s="728"/>
      <c r="M67" s="728"/>
      <c r="N67" s="120"/>
      <c r="O67" s="120"/>
      <c r="P67" s="581"/>
    </row>
    <row r="68" spans="1:16" ht="18.600000000000001" thickBot="1">
      <c r="B68" s="136">
        <v>1</v>
      </c>
      <c r="C68" s="137" t="s">
        <v>157</v>
      </c>
      <c r="D68" s="138"/>
      <c r="E68" s="138"/>
      <c r="F68" s="138"/>
      <c r="G68" s="156"/>
      <c r="H68" s="138"/>
      <c r="I68" s="138"/>
      <c r="J68" s="138"/>
      <c r="K68" s="139" t="s">
        <v>157</v>
      </c>
      <c r="L68" s="138"/>
      <c r="M68" s="138"/>
      <c r="N68" s="120"/>
      <c r="O68" s="120"/>
      <c r="P68" s="581"/>
    </row>
    <row r="69" spans="1:16" ht="18.600000000000001" thickBot="1">
      <c r="A69" s="148" t="s">
        <v>29</v>
      </c>
      <c r="B69" s="149">
        <v>2</v>
      </c>
      <c r="C69" s="150" t="s">
        <v>157</v>
      </c>
      <c r="D69" s="151" t="s">
        <v>157</v>
      </c>
      <c r="E69" s="151" t="s">
        <v>157</v>
      </c>
      <c r="F69" s="151" t="s">
        <v>188</v>
      </c>
      <c r="G69" s="156"/>
      <c r="H69" s="138"/>
      <c r="I69" s="138"/>
      <c r="J69" s="151" t="s">
        <v>189</v>
      </c>
      <c r="K69" s="151" t="s">
        <v>157</v>
      </c>
      <c r="L69" s="138"/>
      <c r="M69" s="138"/>
      <c r="N69" s="120" t="s">
        <v>190</v>
      </c>
      <c r="O69" s="120"/>
      <c r="P69" s="581"/>
    </row>
    <row r="70" spans="1:16" ht="18.600000000000001" thickBot="1">
      <c r="A70" s="148" t="s">
        <v>21</v>
      </c>
      <c r="B70" s="149">
        <v>3</v>
      </c>
      <c r="C70" s="150" t="s">
        <v>157</v>
      </c>
      <c r="D70" s="151" t="s">
        <v>157</v>
      </c>
      <c r="E70" s="151" t="s">
        <v>157</v>
      </c>
      <c r="F70" s="151" t="s">
        <v>157</v>
      </c>
      <c r="G70" s="156"/>
      <c r="H70" s="138"/>
      <c r="I70" s="138"/>
      <c r="J70" s="151" t="s">
        <v>157</v>
      </c>
      <c r="K70" s="151" t="s">
        <v>157</v>
      </c>
      <c r="L70" s="151" t="s">
        <v>157</v>
      </c>
      <c r="M70" s="138"/>
      <c r="N70" s="120"/>
      <c r="O70" s="120"/>
      <c r="P70" s="581"/>
    </row>
    <row r="71" spans="1:16" ht="18.600000000000001" thickBot="1">
      <c r="A71" s="148" t="s">
        <v>191</v>
      </c>
      <c r="B71" s="145">
        <v>4</v>
      </c>
      <c r="C71" s="146" t="s">
        <v>157</v>
      </c>
      <c r="D71" s="147" t="s">
        <v>157</v>
      </c>
      <c r="E71" s="147" t="s">
        <v>157</v>
      </c>
      <c r="F71" s="147" t="s">
        <v>157</v>
      </c>
      <c r="G71" s="147" t="s">
        <v>157</v>
      </c>
      <c r="H71" s="147" t="s">
        <v>157</v>
      </c>
      <c r="I71" s="138" t="s">
        <v>209</v>
      </c>
      <c r="J71" s="147" t="s">
        <v>157</v>
      </c>
      <c r="K71" s="147" t="s">
        <v>157</v>
      </c>
      <c r="L71" s="147" t="s">
        <v>157</v>
      </c>
      <c r="M71" s="147" t="s">
        <v>157</v>
      </c>
      <c r="N71" t="s">
        <v>208</v>
      </c>
      <c r="O71" s="120"/>
      <c r="P71" s="550"/>
    </row>
    <row r="72" spans="1:16" ht="18.600000000000001" thickBot="1">
      <c r="A72" s="148"/>
      <c r="B72" s="149">
        <v>5</v>
      </c>
      <c r="C72" s="150" t="s">
        <v>157</v>
      </c>
      <c r="D72" s="151" t="s">
        <v>157</v>
      </c>
      <c r="E72" s="151" t="s">
        <v>157</v>
      </c>
      <c r="F72" s="151" t="s">
        <v>157</v>
      </c>
      <c r="G72" s="151" t="s">
        <v>157</v>
      </c>
      <c r="H72" s="151" t="s">
        <v>157</v>
      </c>
      <c r="I72" s="151" t="s">
        <v>157</v>
      </c>
      <c r="J72" s="151" t="s">
        <v>157</v>
      </c>
      <c r="K72" s="151" t="s">
        <v>157</v>
      </c>
      <c r="L72" s="151" t="s">
        <v>157</v>
      </c>
      <c r="M72" s="151" t="s">
        <v>157</v>
      </c>
      <c r="N72" s="120"/>
      <c r="O72" s="120"/>
      <c r="P72" s="550"/>
    </row>
    <row r="73" spans="1:16" ht="18.600000000000001" thickBot="1">
      <c r="B73" s="136">
        <v>6</v>
      </c>
      <c r="C73" s="137" t="s">
        <v>157</v>
      </c>
      <c r="D73" s="139" t="s">
        <v>157</v>
      </c>
      <c r="E73" s="139" t="s">
        <v>157</v>
      </c>
      <c r="F73" s="139" t="s">
        <v>157</v>
      </c>
      <c r="G73" s="139" t="s">
        <v>157</v>
      </c>
      <c r="H73" s="139" t="s">
        <v>157</v>
      </c>
      <c r="I73" s="139" t="s">
        <v>157</v>
      </c>
      <c r="J73" s="139" t="s">
        <v>157</v>
      </c>
      <c r="K73" s="139" t="s">
        <v>157</v>
      </c>
      <c r="L73" s="139" t="s">
        <v>157</v>
      </c>
      <c r="M73" s="139" t="s">
        <v>157</v>
      </c>
      <c r="N73" s="120"/>
      <c r="O73" s="120"/>
    </row>
    <row r="74" spans="1:16" ht="18.600000000000001" thickBot="1">
      <c r="B74" s="136">
        <v>7</v>
      </c>
      <c r="C74" s="137" t="s">
        <v>157</v>
      </c>
      <c r="D74" s="139" t="s">
        <v>157</v>
      </c>
      <c r="E74" s="139" t="s">
        <v>157</v>
      </c>
      <c r="F74" s="139" t="s">
        <v>157</v>
      </c>
      <c r="G74" s="139" t="s">
        <v>157</v>
      </c>
      <c r="H74" s="139" t="s">
        <v>157</v>
      </c>
      <c r="I74" s="139" t="s">
        <v>157</v>
      </c>
      <c r="J74" s="139" t="s">
        <v>157</v>
      </c>
      <c r="K74" s="139" t="s">
        <v>157</v>
      </c>
      <c r="L74" s="139" t="s">
        <v>157</v>
      </c>
      <c r="M74" s="139" t="s">
        <v>157</v>
      </c>
      <c r="N74" s="120"/>
      <c r="O74" s="120"/>
    </row>
    <row r="75" spans="1:16">
      <c r="N75" s="120"/>
      <c r="O75" s="120"/>
    </row>
    <row r="76" spans="1:16">
      <c r="I76" t="s">
        <v>210</v>
      </c>
      <c r="N76" s="120"/>
      <c r="O76" s="120"/>
    </row>
    <row r="77" spans="1:16">
      <c r="N77" s="120"/>
      <c r="O77" s="120"/>
    </row>
    <row r="79" spans="1:16">
      <c r="P79" s="490"/>
    </row>
    <row r="89" spans="16:16" ht="15.6">
      <c r="P89" s="415"/>
    </row>
    <row r="90" spans="16:16" ht="15.6">
      <c r="P90" s="415"/>
    </row>
    <row r="91" spans="16:16" ht="15.6">
      <c r="P91" s="415"/>
    </row>
    <row r="92" spans="16:16" ht="15.6">
      <c r="P92" s="415"/>
    </row>
    <row r="93" spans="16:16" ht="15.6">
      <c r="P93" s="415"/>
    </row>
    <row r="94" spans="16:16" ht="15.6">
      <c r="P94" s="415"/>
    </row>
    <row r="95" spans="16:16" ht="15.6">
      <c r="P95" s="415"/>
    </row>
    <row r="96" spans="16:16" ht="15.6">
      <c r="P96" s="415"/>
    </row>
    <row r="97" spans="16:16" ht="15.6">
      <c r="P97" s="415"/>
    </row>
    <row r="98" spans="16:16" ht="15.6">
      <c r="P98" s="415"/>
    </row>
    <row r="99" spans="16:16" ht="15.6">
      <c r="P99" s="415"/>
    </row>
  </sheetData>
  <mergeCells count="41">
    <mergeCell ref="M29:N30"/>
    <mergeCell ref="M25:N25"/>
    <mergeCell ref="E29:E30"/>
    <mergeCell ref="E18:E26"/>
    <mergeCell ref="E14:E16"/>
    <mergeCell ref="M14:M15"/>
    <mergeCell ref="B3:N3"/>
    <mergeCell ref="C8:L8"/>
    <mergeCell ref="C9:L9"/>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4"/>
  <sheetViews>
    <sheetView showGridLines="0" zoomScale="80" zoomScaleNormal="80" zoomScaleSheetLayoutView="79" workbookViewId="0">
      <selection activeCell="A41" sqref="A41"/>
    </sheetView>
  </sheetViews>
  <sheetFormatPr defaultColWidth="9" defaultRowHeight="19.2"/>
  <cols>
    <col min="1" max="1" width="201.109375" style="386" customWidth="1"/>
    <col min="2" max="2" width="11.21875" style="384" customWidth="1"/>
    <col min="3" max="3" width="27.44140625" style="384" customWidth="1"/>
    <col min="4" max="4" width="17.88671875" style="385" customWidth="1"/>
    <col min="5" max="16384" width="9" style="1"/>
  </cols>
  <sheetData>
    <row r="1" spans="1:4" s="42" customFormat="1" ht="44.25" customHeight="1" thickBot="1">
      <c r="A1" s="245" t="s">
        <v>296</v>
      </c>
      <c r="B1" s="246" t="s">
        <v>0</v>
      </c>
      <c r="C1" s="247" t="s">
        <v>1</v>
      </c>
      <c r="D1" s="383" t="s">
        <v>2</v>
      </c>
    </row>
    <row r="2" spans="1:4" s="42" customFormat="1" ht="44.25" customHeight="1" thickTop="1">
      <c r="A2" s="234" t="s">
        <v>388</v>
      </c>
      <c r="B2" s="420"/>
      <c r="C2" s="764" t="s">
        <v>391</v>
      </c>
      <c r="D2" s="421"/>
    </row>
    <row r="3" spans="1:4" s="42" customFormat="1" ht="142.80000000000001" customHeight="1">
      <c r="A3" s="426" t="s">
        <v>389</v>
      </c>
      <c r="B3" s="451" t="s">
        <v>392</v>
      </c>
      <c r="C3" s="765"/>
      <c r="D3" s="423">
        <v>44960</v>
      </c>
    </row>
    <row r="4" spans="1:4" s="42" customFormat="1" ht="36.6" customHeight="1" thickBot="1">
      <c r="A4" s="235" t="s">
        <v>390</v>
      </c>
      <c r="B4" s="417"/>
      <c r="C4" s="766"/>
      <c r="D4" s="424"/>
    </row>
    <row r="5" spans="1:4" s="42" customFormat="1" ht="37.950000000000003" customHeight="1" thickTop="1">
      <c r="A5" s="419" t="s">
        <v>393</v>
      </c>
      <c r="B5" s="420"/>
      <c r="C5" s="764" t="s">
        <v>394</v>
      </c>
      <c r="D5" s="428"/>
    </row>
    <row r="6" spans="1:4" s="42" customFormat="1" ht="159.6" customHeight="1">
      <c r="A6" s="422" t="s">
        <v>395</v>
      </c>
      <c r="B6" s="431" t="s">
        <v>397</v>
      </c>
      <c r="C6" s="765"/>
      <c r="D6" s="423">
        <v>44958</v>
      </c>
    </row>
    <row r="7" spans="1:4" s="42" customFormat="1" ht="37.200000000000003" customHeight="1" thickBot="1">
      <c r="A7" s="587" t="s">
        <v>396</v>
      </c>
      <c r="B7" s="417"/>
      <c r="C7" s="766"/>
      <c r="D7" s="424"/>
    </row>
    <row r="8" spans="1:4" s="42" customFormat="1" ht="44.25" customHeight="1">
      <c r="A8" s="234" t="s">
        <v>398</v>
      </c>
      <c r="B8" s="773" t="s">
        <v>401</v>
      </c>
      <c r="C8" s="758" t="s">
        <v>402</v>
      </c>
      <c r="D8" s="770">
        <v>44957</v>
      </c>
    </row>
    <row r="9" spans="1:4" s="42" customFormat="1" ht="241.2" customHeight="1" thickBot="1">
      <c r="A9" s="588" t="s">
        <v>399</v>
      </c>
      <c r="B9" s="756"/>
      <c r="C9" s="759"/>
      <c r="D9" s="771"/>
    </row>
    <row r="10" spans="1:4" s="42" customFormat="1" ht="36.6" customHeight="1" thickTop="1" thickBot="1">
      <c r="A10" s="430" t="s">
        <v>400</v>
      </c>
      <c r="B10" s="757"/>
      <c r="C10" s="760"/>
      <c r="D10" s="772"/>
    </row>
    <row r="11" spans="1:4" s="42" customFormat="1" ht="44.25" customHeight="1">
      <c r="A11" s="234" t="s">
        <v>403</v>
      </c>
      <c r="B11" s="773" t="s">
        <v>406</v>
      </c>
      <c r="C11" s="758" t="s">
        <v>407</v>
      </c>
      <c r="D11" s="770">
        <v>44961</v>
      </c>
    </row>
    <row r="12" spans="1:4" s="42" customFormat="1" ht="277.2" customHeight="1" thickBot="1">
      <c r="A12" s="432" t="s">
        <v>404</v>
      </c>
      <c r="B12" s="756"/>
      <c r="C12" s="759"/>
      <c r="D12" s="771"/>
    </row>
    <row r="13" spans="1:4" s="42" customFormat="1" ht="36.6" customHeight="1" thickBot="1">
      <c r="A13" s="433" t="s">
        <v>405</v>
      </c>
      <c r="B13" s="757"/>
      <c r="C13" s="760"/>
      <c r="D13" s="772"/>
    </row>
    <row r="14" spans="1:4" s="42" customFormat="1" ht="46.2" customHeight="1" thickBot="1">
      <c r="A14" s="234" t="s">
        <v>408</v>
      </c>
      <c r="B14" s="230"/>
      <c r="C14" s="758" t="s">
        <v>410</v>
      </c>
      <c r="D14" s="746">
        <v>44960</v>
      </c>
    </row>
    <row r="15" spans="1:4" s="42" customFormat="1" ht="270.60000000000002" customHeight="1" thickBot="1">
      <c r="A15" s="434" t="s">
        <v>411</v>
      </c>
      <c r="B15" s="404" t="s">
        <v>409</v>
      </c>
      <c r="C15" s="759"/>
      <c r="D15" s="747"/>
    </row>
    <row r="16" spans="1:4" s="42" customFormat="1" ht="34.950000000000003" customHeight="1" thickBot="1">
      <c r="A16" s="542" t="s">
        <v>412</v>
      </c>
      <c r="B16" s="232"/>
      <c r="C16" s="760"/>
      <c r="D16" s="747"/>
    </row>
    <row r="17" spans="1:4" s="42" customFormat="1" ht="43.8" customHeight="1" thickTop="1">
      <c r="A17" s="435" t="s">
        <v>413</v>
      </c>
      <c r="B17" s="230"/>
      <c r="C17" s="764" t="s">
        <v>415</v>
      </c>
      <c r="D17" s="770">
        <v>44954</v>
      </c>
    </row>
    <row r="18" spans="1:4" s="42" customFormat="1" ht="121.8" customHeight="1">
      <c r="A18" s="426" t="s">
        <v>414</v>
      </c>
      <c r="B18" s="231" t="s">
        <v>416</v>
      </c>
      <c r="C18" s="765"/>
      <c r="D18" s="771"/>
    </row>
    <row r="19" spans="1:4" s="42" customFormat="1" ht="34.950000000000003" customHeight="1" thickBot="1">
      <c r="A19" s="235" t="s">
        <v>417</v>
      </c>
      <c r="B19" s="232"/>
      <c r="C19" s="766"/>
      <c r="D19" s="772"/>
    </row>
    <row r="20" spans="1:4" s="42" customFormat="1" ht="48.6" hidden="1" customHeight="1" thickTop="1">
      <c r="A20" s="391"/>
      <c r="B20" s="755"/>
      <c r="C20" s="758"/>
      <c r="D20" s="752"/>
    </row>
    <row r="21" spans="1:4" s="42" customFormat="1" ht="117" hidden="1" customHeight="1">
      <c r="A21" s="437"/>
      <c r="B21" s="756"/>
      <c r="C21" s="759"/>
      <c r="D21" s="753"/>
    </row>
    <row r="22" spans="1:4" s="42" customFormat="1" ht="43.2" hidden="1" customHeight="1" thickBot="1">
      <c r="A22" s="556"/>
      <c r="B22" s="757"/>
      <c r="C22" s="760"/>
      <c r="D22" s="754"/>
    </row>
    <row r="23" spans="1:4" s="42" customFormat="1" ht="51" hidden="1" customHeight="1" thickTop="1" thickBot="1">
      <c r="A23" s="557"/>
      <c r="B23" s="767"/>
      <c r="C23" s="767"/>
      <c r="D23" s="746"/>
    </row>
    <row r="24" spans="1:4" s="42" customFormat="1" ht="168" hidden="1" customHeight="1" thickBot="1">
      <c r="A24" s="418"/>
      <c r="B24" s="768"/>
      <c r="C24" s="768"/>
      <c r="D24" s="747"/>
    </row>
    <row r="25" spans="1:4" s="42" customFormat="1" ht="43.2" hidden="1" customHeight="1" thickBot="1">
      <c r="A25" s="405"/>
      <c r="B25" s="769"/>
      <c r="C25" s="769"/>
      <c r="D25" s="747"/>
    </row>
    <row r="26" spans="1:4" s="42" customFormat="1" ht="48.6" hidden="1" customHeight="1" thickTop="1" thickBot="1">
      <c r="A26" s="236"/>
      <c r="B26" s="761"/>
      <c r="C26" s="749"/>
      <c r="D26" s="746"/>
    </row>
    <row r="27" spans="1:4" s="42" customFormat="1" ht="97.2" hidden="1" customHeight="1" thickBot="1">
      <c r="A27" s="545"/>
      <c r="B27" s="762"/>
      <c r="C27" s="750"/>
      <c r="D27" s="747"/>
    </row>
    <row r="28" spans="1:4" s="42" customFormat="1" ht="40.950000000000003" hidden="1" customHeight="1" thickBot="1">
      <c r="A28" s="401"/>
      <c r="B28" s="763"/>
      <c r="C28" s="751"/>
      <c r="D28" s="748"/>
    </row>
    <row r="29" spans="1:4" s="42" customFormat="1" ht="48.6" hidden="1" customHeight="1" thickTop="1" thickBot="1">
      <c r="A29" s="236"/>
      <c r="B29" s="761"/>
      <c r="C29" s="749"/>
      <c r="D29" s="746"/>
    </row>
    <row r="30" spans="1:4" s="42" customFormat="1" ht="91.2" hidden="1" customHeight="1" thickBot="1">
      <c r="A30" s="545"/>
      <c r="B30" s="762"/>
      <c r="C30" s="750"/>
      <c r="D30" s="747"/>
    </row>
    <row r="31" spans="1:4" s="42" customFormat="1" ht="40.950000000000003" hidden="1" customHeight="1" thickBot="1">
      <c r="A31" s="401"/>
      <c r="B31" s="763"/>
      <c r="C31" s="751"/>
      <c r="D31" s="748"/>
    </row>
    <row r="32" spans="1:4" s="42" customFormat="1" ht="40.950000000000003" hidden="1" customHeight="1" thickTop="1" thickBot="1">
      <c r="A32" s="236"/>
      <c r="B32" s="761"/>
      <c r="C32" s="749"/>
      <c r="D32" s="746"/>
    </row>
    <row r="33" spans="1:4" s="42" customFormat="1" ht="177" hidden="1" customHeight="1" thickBot="1">
      <c r="A33" s="545"/>
      <c r="B33" s="762"/>
      <c r="C33" s="750"/>
      <c r="D33" s="747"/>
    </row>
    <row r="34" spans="1:4" s="42" customFormat="1" ht="40.950000000000003" hidden="1" customHeight="1" thickBot="1">
      <c r="A34" s="401"/>
      <c r="B34" s="763"/>
      <c r="C34" s="751"/>
      <c r="D34" s="748"/>
    </row>
  </sheetData>
  <mergeCells count="27">
    <mergeCell ref="B29:B31"/>
    <mergeCell ref="C29:C31"/>
    <mergeCell ref="D29:D31"/>
    <mergeCell ref="B32:B34"/>
    <mergeCell ref="C32:C34"/>
    <mergeCell ref="D32:D34"/>
    <mergeCell ref="C2:C4"/>
    <mergeCell ref="D8:D10"/>
    <mergeCell ref="C14:C16"/>
    <mergeCell ref="D14:D16"/>
    <mergeCell ref="B11:B13"/>
    <mergeCell ref="C11:C13"/>
    <mergeCell ref="D11:D13"/>
    <mergeCell ref="C5:C7"/>
    <mergeCell ref="B8:B10"/>
    <mergeCell ref="C8:C10"/>
    <mergeCell ref="C17:C19"/>
    <mergeCell ref="B23:B25"/>
    <mergeCell ref="C23:C25"/>
    <mergeCell ref="D23:D25"/>
    <mergeCell ref="D17:D19"/>
    <mergeCell ref="D26:D28"/>
    <mergeCell ref="C26:C28"/>
    <mergeCell ref="D20:D22"/>
    <mergeCell ref="B20:B22"/>
    <mergeCell ref="C20:C22"/>
    <mergeCell ref="B26:B28"/>
  </mergeCells>
  <phoneticPr fontId="16"/>
  <hyperlinks>
    <hyperlink ref="A4" r:id="rId1" xr:uid="{50ABC275-4F91-459B-B888-EA03320729B0}"/>
    <hyperlink ref="A7" r:id="rId2" xr:uid="{8B0FCD44-CFB0-469A-8961-584D7257C4A0}"/>
    <hyperlink ref="A10" r:id="rId3" xr:uid="{2BB9D6BD-4D12-4C78-A5E4-6919EDC05EDD}"/>
    <hyperlink ref="A13" r:id="rId4" xr:uid="{B781E9FE-E8CB-46FA-A810-8BAB83BDA7E4}"/>
    <hyperlink ref="A16" r:id="rId5" xr:uid="{703480BC-524D-4A60-838E-6F743CD69499}"/>
    <hyperlink ref="A19" r:id="rId6" xr:uid="{C6217936-A919-4892-BCBF-82E4F8C0D4D2}"/>
  </hyperlinks>
  <pageMargins left="0" right="0" top="0.19685039370078741" bottom="0.39370078740157483" header="0" footer="0.19685039370078741"/>
  <pageSetup paperSize="8" scale="28" orientation="portrait"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38"/>
  <sheetViews>
    <sheetView defaultGridColor="0" view="pageBreakPreview" colorId="56" zoomScale="83" zoomScaleNormal="66" zoomScaleSheetLayoutView="83" workbookViewId="0">
      <selection activeCell="A41" sqref="A41"/>
    </sheetView>
  </sheetViews>
  <sheetFormatPr defaultColWidth="9" defaultRowHeight="19.2"/>
  <cols>
    <col min="1" max="1" width="213.21875" style="399" customWidth="1"/>
    <col min="2" max="2" width="18" style="184" customWidth="1"/>
    <col min="3" max="3" width="20.109375" style="185" customWidth="1"/>
    <col min="4" max="16384" width="9" style="38"/>
  </cols>
  <sheetData>
    <row r="1" spans="1:3" ht="58.95" customHeight="1" thickBot="1">
      <c r="A1" s="37" t="s">
        <v>297</v>
      </c>
      <c r="B1" s="378" t="s">
        <v>24</v>
      </c>
      <c r="C1" s="379" t="s">
        <v>2</v>
      </c>
    </row>
    <row r="2" spans="1:3" ht="48.6" customHeight="1">
      <c r="A2" s="163" t="s">
        <v>418</v>
      </c>
      <c r="B2" s="177"/>
      <c r="C2" s="178"/>
    </row>
    <row r="3" spans="1:3" ht="276" customHeight="1">
      <c r="A3" s="443" t="s">
        <v>436</v>
      </c>
      <c r="B3" s="406" t="s">
        <v>448</v>
      </c>
      <c r="C3" s="179">
        <v>44958</v>
      </c>
    </row>
    <row r="4" spans="1:3" ht="48.6" customHeight="1" thickBot="1">
      <c r="A4" s="402" t="s">
        <v>428</v>
      </c>
      <c r="B4" s="180"/>
      <c r="C4" s="181"/>
    </row>
    <row r="5" spans="1:3" ht="48.6" customHeight="1">
      <c r="A5" s="163" t="s">
        <v>419</v>
      </c>
      <c r="B5" s="177"/>
      <c r="C5" s="178"/>
    </row>
    <row r="6" spans="1:3" ht="146.4" customHeight="1">
      <c r="A6" s="443" t="s">
        <v>437</v>
      </c>
      <c r="B6" s="406" t="s">
        <v>449</v>
      </c>
      <c r="C6" s="179">
        <v>44958</v>
      </c>
    </row>
    <row r="7" spans="1:3" ht="48.6" customHeight="1" thickBot="1">
      <c r="A7" s="402" t="s">
        <v>429</v>
      </c>
      <c r="B7" s="180"/>
      <c r="C7" s="181"/>
    </row>
    <row r="8" spans="1:3" ht="48.6" customHeight="1">
      <c r="A8" s="163" t="s">
        <v>420</v>
      </c>
      <c r="B8" s="177"/>
      <c r="C8" s="178"/>
    </row>
    <row r="9" spans="1:3" ht="166.2" customHeight="1">
      <c r="A9" s="516" t="s">
        <v>439</v>
      </c>
      <c r="B9" s="406" t="s">
        <v>450</v>
      </c>
      <c r="C9" s="179">
        <v>44955</v>
      </c>
    </row>
    <row r="10" spans="1:3" ht="48.6" customHeight="1" thickBot="1">
      <c r="A10" s="402" t="s">
        <v>438</v>
      </c>
      <c r="B10" s="180"/>
      <c r="C10" s="181"/>
    </row>
    <row r="11" spans="1:3" ht="48.6" customHeight="1">
      <c r="A11" s="163" t="s">
        <v>421</v>
      </c>
      <c r="B11" s="177"/>
      <c r="C11" s="178"/>
    </row>
    <row r="12" spans="1:3" ht="172.2" customHeight="1">
      <c r="A12" s="516" t="s">
        <v>440</v>
      </c>
      <c r="B12" s="406" t="s">
        <v>451</v>
      </c>
      <c r="C12" s="179">
        <v>44955</v>
      </c>
    </row>
    <row r="13" spans="1:3" ht="48.6" customHeight="1" thickBot="1">
      <c r="A13" s="402" t="s">
        <v>430</v>
      </c>
      <c r="B13" s="180"/>
      <c r="C13" s="181"/>
    </row>
    <row r="14" spans="1:3" ht="48.6" customHeight="1">
      <c r="A14" s="163" t="s">
        <v>422</v>
      </c>
      <c r="B14" s="177"/>
      <c r="C14" s="178"/>
    </row>
    <row r="15" spans="1:3" ht="193.2" customHeight="1">
      <c r="A15" s="443" t="s">
        <v>442</v>
      </c>
      <c r="B15" s="589" t="s">
        <v>452</v>
      </c>
      <c r="C15" s="179">
        <v>44956</v>
      </c>
    </row>
    <row r="16" spans="1:3" ht="48.6" customHeight="1" thickBot="1">
      <c r="A16" s="402" t="s">
        <v>441</v>
      </c>
      <c r="B16" s="180"/>
      <c r="C16" s="181"/>
    </row>
    <row r="17" spans="1:3" ht="48.6" customHeight="1">
      <c r="A17" s="163" t="s">
        <v>423</v>
      </c>
      <c r="B17" s="177"/>
      <c r="C17" s="178"/>
    </row>
    <row r="18" spans="1:3" ht="94.8" customHeight="1">
      <c r="A18" s="443" t="s">
        <v>443</v>
      </c>
      <c r="B18" s="406" t="s">
        <v>453</v>
      </c>
      <c r="C18" s="179">
        <v>44955</v>
      </c>
    </row>
    <row r="19" spans="1:3" ht="38.4" customHeight="1" thickBot="1">
      <c r="A19" s="402" t="s">
        <v>431</v>
      </c>
      <c r="B19" s="180"/>
      <c r="C19" s="181"/>
    </row>
    <row r="20" spans="1:3" ht="48.6" customHeight="1">
      <c r="A20" s="163" t="s">
        <v>424</v>
      </c>
      <c r="B20" s="177"/>
      <c r="C20" s="178"/>
    </row>
    <row r="21" spans="1:3" ht="168" customHeight="1">
      <c r="A21" s="443" t="s">
        <v>444</v>
      </c>
      <c r="B21" s="406" t="s">
        <v>451</v>
      </c>
      <c r="C21" s="179">
        <v>44958</v>
      </c>
    </row>
    <row r="22" spans="1:3" ht="48.6" customHeight="1" thickBot="1">
      <c r="A22" s="402" t="s">
        <v>432</v>
      </c>
      <c r="B22" s="180"/>
      <c r="C22" s="181"/>
    </row>
    <row r="23" spans="1:3" ht="48.6" customHeight="1">
      <c r="A23" s="163" t="s">
        <v>425</v>
      </c>
      <c r="B23" s="177"/>
      <c r="C23" s="178"/>
    </row>
    <row r="24" spans="1:3" ht="142.19999999999999" customHeight="1">
      <c r="A24" s="443" t="s">
        <v>445</v>
      </c>
      <c r="B24" s="406" t="s">
        <v>454</v>
      </c>
      <c r="C24" s="179">
        <v>44953</v>
      </c>
    </row>
    <row r="25" spans="1:3" ht="48.6" customHeight="1" thickBot="1">
      <c r="A25" s="402" t="s">
        <v>433</v>
      </c>
      <c r="B25" s="180"/>
      <c r="C25" s="181"/>
    </row>
    <row r="26" spans="1:3" ht="48.6" customHeight="1">
      <c r="A26" s="163" t="s">
        <v>426</v>
      </c>
      <c r="B26" s="177"/>
      <c r="C26" s="178"/>
    </row>
    <row r="27" spans="1:3" ht="377.4" customHeight="1">
      <c r="A27" s="443" t="s">
        <v>446</v>
      </c>
      <c r="B27" s="406" t="s">
        <v>455</v>
      </c>
      <c r="C27" s="179">
        <v>44957</v>
      </c>
    </row>
    <row r="28" spans="1:3" ht="48.6" customHeight="1" thickBot="1">
      <c r="A28" s="402" t="s">
        <v>434</v>
      </c>
      <c r="B28" s="180"/>
      <c r="C28" s="181"/>
    </row>
    <row r="29" spans="1:3" ht="48.6" customHeight="1">
      <c r="A29" s="163" t="s">
        <v>427</v>
      </c>
      <c r="B29" s="177"/>
      <c r="C29" s="178"/>
    </row>
    <row r="30" spans="1:3" ht="196.2" customHeight="1">
      <c r="A30" s="443" t="s">
        <v>447</v>
      </c>
      <c r="B30" s="406" t="s">
        <v>456</v>
      </c>
      <c r="C30" s="179">
        <v>44957</v>
      </c>
    </row>
    <row r="31" spans="1:3" ht="48.6" customHeight="1" thickBot="1">
      <c r="A31" s="402" t="s">
        <v>435</v>
      </c>
      <c r="B31" s="180"/>
      <c r="C31" s="181"/>
    </row>
    <row r="32" spans="1:3" ht="48.6" hidden="1" customHeight="1">
      <c r="A32" s="163"/>
      <c r="B32" s="177"/>
      <c r="C32" s="178"/>
    </row>
    <row r="33" spans="1:3" ht="197.4" hidden="1" customHeight="1">
      <c r="A33" s="443"/>
      <c r="B33" s="406"/>
      <c r="C33" s="179"/>
    </row>
    <row r="34" spans="1:3" ht="48.6" hidden="1" customHeight="1" thickBot="1">
      <c r="A34" s="402"/>
      <c r="B34" s="180"/>
      <c r="C34" s="181"/>
    </row>
    <row r="35" spans="1:3" ht="48.6" customHeight="1" thickBot="1">
      <c r="A35" s="416"/>
      <c r="B35" s="182"/>
      <c r="C35" s="183"/>
    </row>
    <row r="36" spans="1:3" ht="37.799999999999997" customHeight="1">
      <c r="A36" s="774" t="s">
        <v>28</v>
      </c>
      <c r="B36" s="774"/>
      <c r="C36" s="774"/>
    </row>
    <row r="37" spans="1:3" ht="46.2" customHeight="1">
      <c r="A37" s="775" t="s">
        <v>27</v>
      </c>
      <c r="B37" s="775"/>
      <c r="C37" s="775"/>
    </row>
    <row r="38" spans="1:3">
      <c r="A38" s="399" t="s">
        <v>21</v>
      </c>
    </row>
  </sheetData>
  <mergeCells count="2">
    <mergeCell ref="A36:C36"/>
    <mergeCell ref="A37:C37"/>
  </mergeCells>
  <phoneticPr fontId="106"/>
  <hyperlinks>
    <hyperlink ref="A4" r:id="rId1" xr:uid="{B2880C4A-61EE-4289-A1D7-5099469881A1}"/>
    <hyperlink ref="A7" r:id="rId2" xr:uid="{2DA2266F-2FA2-4E50-A9CB-90AD793EA7E1}"/>
    <hyperlink ref="A13" r:id="rId3" xr:uid="{A617B95F-7862-4B35-8EEF-D33D55849CB6}"/>
    <hyperlink ref="A19" r:id="rId4" xr:uid="{41BE4DE6-22BF-4F84-9603-D005A36C4B64}"/>
    <hyperlink ref="A22" r:id="rId5" xr:uid="{368F449C-A196-4EF3-ACC9-B3A5DC37E372}"/>
    <hyperlink ref="A25" r:id="rId6" xr:uid="{972AD769-F1CA-43F5-B744-701E0C2732A6}"/>
    <hyperlink ref="A28" r:id="rId7" xr:uid="{81F62F66-72FE-4E89-A4C7-FFED22A69677}"/>
    <hyperlink ref="A31" r:id="rId8" xr:uid="{9B321AE4-8B4B-48A3-B136-FE094AD2EB0E}"/>
    <hyperlink ref="A10" r:id="rId9" xr:uid="{61EA1161-5674-4827-9EA5-791BF1920FF1}"/>
    <hyperlink ref="A16" r:id="rId10" xr:uid="{4AD91A51-37D5-4FA6-9C66-78CF75317052}"/>
  </hyperlinks>
  <pageMargins left="0.74803149606299213" right="0.74803149606299213" top="0.98425196850393704" bottom="0.98425196850393704" header="0.51181102362204722" footer="0.51181102362204722"/>
  <pageSetup paperSize="9" scale="16" fitToHeight="3" orientation="portrait" r:id="rId11"/>
  <headerFooter alignWithMargins="0"/>
  <rowBreaks count="1" manualBreakCount="1">
    <brk id="35"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9"/>
  <sheetViews>
    <sheetView topLeftCell="A13" zoomScaleNormal="100" zoomScaleSheetLayoutView="100" workbookViewId="0">
      <selection activeCell="AD24" sqref="AD24"/>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78" t="s">
        <v>3</v>
      </c>
      <c r="B1" s="779"/>
      <c r="C1" s="779"/>
      <c r="D1" s="779"/>
      <c r="E1" s="779"/>
      <c r="F1" s="779"/>
      <c r="G1" s="779"/>
      <c r="H1" s="779"/>
      <c r="I1" s="779"/>
      <c r="J1" s="779"/>
      <c r="K1" s="779"/>
      <c r="L1" s="779"/>
      <c r="M1" s="779"/>
      <c r="N1" s="780"/>
      <c r="P1" s="781" t="s">
        <v>4</v>
      </c>
      <c r="Q1" s="782"/>
      <c r="R1" s="782"/>
      <c r="S1" s="782"/>
      <c r="T1" s="782"/>
      <c r="U1" s="782"/>
      <c r="V1" s="782"/>
      <c r="W1" s="782"/>
      <c r="X1" s="782"/>
      <c r="Y1" s="782"/>
      <c r="Z1" s="782"/>
      <c r="AA1" s="782"/>
      <c r="AB1" s="782"/>
      <c r="AC1" s="783"/>
    </row>
    <row r="2" spans="1:29" ht="18" customHeight="1" thickBot="1">
      <c r="A2" s="784" t="s">
        <v>5</v>
      </c>
      <c r="B2" s="785"/>
      <c r="C2" s="785"/>
      <c r="D2" s="785"/>
      <c r="E2" s="785"/>
      <c r="F2" s="785"/>
      <c r="G2" s="785"/>
      <c r="H2" s="785"/>
      <c r="I2" s="785"/>
      <c r="J2" s="785"/>
      <c r="K2" s="785"/>
      <c r="L2" s="785"/>
      <c r="M2" s="785"/>
      <c r="N2" s="786"/>
      <c r="P2" s="787" t="s">
        <v>6</v>
      </c>
      <c r="Q2" s="785"/>
      <c r="R2" s="785"/>
      <c r="S2" s="785"/>
      <c r="T2" s="785"/>
      <c r="U2" s="785"/>
      <c r="V2" s="785"/>
      <c r="W2" s="785"/>
      <c r="X2" s="785"/>
      <c r="Y2" s="785"/>
      <c r="Z2" s="785"/>
      <c r="AA2" s="785"/>
      <c r="AB2" s="785"/>
      <c r="AC2" s="788"/>
    </row>
    <row r="3" spans="1:29" ht="13.8" thickBot="1">
      <c r="A3" s="6"/>
      <c r="B3" s="190" t="s">
        <v>231</v>
      </c>
      <c r="C3" s="199" t="s">
        <v>7</v>
      </c>
      <c r="D3" s="199" t="s">
        <v>8</v>
      </c>
      <c r="E3" s="199" t="s">
        <v>9</v>
      </c>
      <c r="F3" s="199" t="s">
        <v>10</v>
      </c>
      <c r="G3" s="199" t="s">
        <v>11</v>
      </c>
      <c r="H3" s="199" t="s">
        <v>12</v>
      </c>
      <c r="I3" s="199" t="s">
        <v>13</v>
      </c>
      <c r="J3" s="199" t="s">
        <v>14</v>
      </c>
      <c r="K3" s="199" t="s">
        <v>15</v>
      </c>
      <c r="L3" s="199" t="s">
        <v>16</v>
      </c>
      <c r="M3" s="199" t="s">
        <v>17</v>
      </c>
      <c r="N3" s="7" t="s">
        <v>18</v>
      </c>
      <c r="P3" s="8"/>
      <c r="Q3" s="190" t="s">
        <v>231</v>
      </c>
      <c r="R3" s="199" t="s">
        <v>7</v>
      </c>
      <c r="S3" s="199" t="s">
        <v>8</v>
      </c>
      <c r="T3" s="199" t="s">
        <v>9</v>
      </c>
      <c r="U3" s="199" t="s">
        <v>10</v>
      </c>
      <c r="V3" s="199" t="s">
        <v>11</v>
      </c>
      <c r="W3" s="199" t="s">
        <v>12</v>
      </c>
      <c r="X3" s="199" t="s">
        <v>13</v>
      </c>
      <c r="Y3" s="199" t="s">
        <v>14</v>
      </c>
      <c r="Z3" s="199" t="s">
        <v>15</v>
      </c>
      <c r="AA3" s="199" t="s">
        <v>16</v>
      </c>
      <c r="AB3" s="199" t="s">
        <v>17</v>
      </c>
      <c r="AC3" s="9" t="s">
        <v>19</v>
      </c>
    </row>
    <row r="4" spans="1:29" ht="19.8" thickBot="1">
      <c r="A4" s="539" t="s">
        <v>229</v>
      </c>
      <c r="B4" s="540">
        <f>AVERAGE(B7:B18)</f>
        <v>67.666666666666671</v>
      </c>
      <c r="C4" s="540">
        <f t="shared" ref="C4:M4" si="0">AVERAGE(C7:C18)</f>
        <v>55.545454545454547</v>
      </c>
      <c r="D4" s="540">
        <f t="shared" si="0"/>
        <v>64.454545454545453</v>
      </c>
      <c r="E4" s="540">
        <f t="shared" si="0"/>
        <v>102.45454545454545</v>
      </c>
      <c r="F4" s="540">
        <f t="shared" si="0"/>
        <v>184.81818181818181</v>
      </c>
      <c r="G4" s="540">
        <f t="shared" si="0"/>
        <v>405.27272727272725</v>
      </c>
      <c r="H4" s="540">
        <f t="shared" si="0"/>
        <v>614.90909090909088</v>
      </c>
      <c r="I4" s="540">
        <f t="shared" si="0"/>
        <v>875.18181818181813</v>
      </c>
      <c r="J4" s="540">
        <f t="shared" si="0"/>
        <v>564.72727272727275</v>
      </c>
      <c r="K4" s="540">
        <f t="shared" si="0"/>
        <v>363.72727272727275</v>
      </c>
      <c r="L4" s="540">
        <f t="shared" si="0"/>
        <v>207</v>
      </c>
      <c r="M4" s="540">
        <f t="shared" si="0"/>
        <v>134.81818181818181</v>
      </c>
      <c r="N4" s="540">
        <f>AVERAGE(N7:N18)</f>
        <v>3639.7272727272725</v>
      </c>
      <c r="O4" s="10"/>
      <c r="P4" s="541" t="str">
        <f>+A4</f>
        <v>12-21年月平均</v>
      </c>
      <c r="Q4" s="540">
        <f>AVERAGE(Q7:Q18)</f>
        <v>8.1666666666666661</v>
      </c>
      <c r="R4" s="540">
        <f t="shared" ref="R4:AC4" si="1">AVERAGE(R7:R18)</f>
        <v>9.454545454545455</v>
      </c>
      <c r="S4" s="540">
        <f t="shared" si="1"/>
        <v>14.090909090909092</v>
      </c>
      <c r="T4" s="540">
        <f t="shared" si="1"/>
        <v>6.9090909090909092</v>
      </c>
      <c r="U4" s="540">
        <f t="shared" si="1"/>
        <v>9.8181818181818183</v>
      </c>
      <c r="V4" s="540">
        <f t="shared" si="1"/>
        <v>9.0909090909090917</v>
      </c>
      <c r="W4" s="540">
        <f t="shared" si="1"/>
        <v>8.1818181818181817</v>
      </c>
      <c r="X4" s="540">
        <f t="shared" si="1"/>
        <v>11.545454545454545</v>
      </c>
      <c r="Y4" s="540">
        <f t="shared" si="1"/>
        <v>9.9090909090909083</v>
      </c>
      <c r="Z4" s="540">
        <f t="shared" si="1"/>
        <v>19.818181818181817</v>
      </c>
      <c r="AA4" s="540">
        <f t="shared" si="1"/>
        <v>11.636363636363637</v>
      </c>
      <c r="AB4" s="540">
        <f t="shared" si="1"/>
        <v>12.181818181818182</v>
      </c>
      <c r="AC4" s="540">
        <f t="shared" si="1"/>
        <v>131.45454545454547</v>
      </c>
    </row>
    <row r="5" spans="1:29" ht="19.8" customHeight="1" thickBot="1">
      <c r="A5" s="348"/>
      <c r="B5" s="11" t="s">
        <v>20</v>
      </c>
      <c r="C5" s="118"/>
      <c r="D5" s="118"/>
      <c r="E5" s="118"/>
      <c r="F5" s="118"/>
      <c r="G5" s="118"/>
      <c r="H5" s="118"/>
      <c r="I5" s="118"/>
      <c r="J5" s="118"/>
      <c r="K5" s="118"/>
      <c r="L5" s="118"/>
      <c r="M5" s="118"/>
      <c r="N5" s="311"/>
      <c r="O5" s="119"/>
      <c r="P5" s="191"/>
      <c r="Q5" s="11" t="s">
        <v>20</v>
      </c>
      <c r="R5" s="118"/>
      <c r="S5" s="118"/>
      <c r="T5" s="118"/>
      <c r="U5" s="118"/>
      <c r="V5" s="118"/>
      <c r="W5" s="118"/>
      <c r="X5" s="118"/>
      <c r="Y5" s="118"/>
      <c r="Z5" s="118"/>
      <c r="AA5" s="118"/>
      <c r="AB5" s="118"/>
      <c r="AC5" s="311"/>
    </row>
    <row r="6" spans="1:29" ht="19.8" customHeight="1" thickBot="1">
      <c r="A6" s="348"/>
      <c r="B6" s="526">
        <v>34</v>
      </c>
      <c r="C6" s="525"/>
      <c r="D6" s="525"/>
      <c r="E6" s="525"/>
      <c r="F6" s="525"/>
      <c r="G6" s="525"/>
      <c r="H6" s="525"/>
      <c r="I6" s="525"/>
      <c r="J6" s="525"/>
      <c r="K6" s="525"/>
      <c r="L6" s="525"/>
      <c r="M6" s="525"/>
      <c r="N6" s="517"/>
      <c r="O6" s="119"/>
      <c r="P6" s="191"/>
      <c r="Q6" s="526">
        <v>1</v>
      </c>
      <c r="R6" s="525"/>
      <c r="S6" s="525"/>
      <c r="T6" s="525"/>
      <c r="U6" s="525"/>
      <c r="V6" s="525"/>
      <c r="W6" s="525"/>
      <c r="X6" s="525"/>
      <c r="Y6" s="525"/>
      <c r="Z6" s="525"/>
      <c r="AA6" s="525"/>
      <c r="AB6" s="525"/>
      <c r="AC6" s="517"/>
    </row>
    <row r="7" spans="1:29" ht="18" customHeight="1" thickBot="1">
      <c r="A7" s="518" t="s">
        <v>271</v>
      </c>
      <c r="B7" s="536">
        <v>77</v>
      </c>
      <c r="C7" s="534"/>
      <c r="D7" s="534"/>
      <c r="E7" s="534"/>
      <c r="F7" s="534"/>
      <c r="G7" s="534"/>
      <c r="H7" s="534"/>
      <c r="I7" s="534"/>
      <c r="J7" s="534"/>
      <c r="K7" s="534"/>
      <c r="L7" s="534"/>
      <c r="M7" s="537"/>
      <c r="N7" s="535"/>
      <c r="O7" s="10"/>
      <c r="P7" s="524" t="s">
        <v>271</v>
      </c>
      <c r="Q7" s="536">
        <v>1</v>
      </c>
      <c r="R7" s="534"/>
      <c r="S7" s="534"/>
      <c r="T7" s="534"/>
      <c r="U7" s="534"/>
      <c r="V7" s="534"/>
      <c r="W7" s="534"/>
      <c r="X7" s="534"/>
      <c r="Y7" s="534"/>
      <c r="Z7" s="534"/>
      <c r="AA7" s="534"/>
      <c r="AB7" s="538"/>
      <c r="AC7" s="535"/>
    </row>
    <row r="8" spans="1:29" ht="18" customHeight="1" thickBot="1">
      <c r="A8" s="518" t="s">
        <v>230</v>
      </c>
      <c r="B8" s="527">
        <v>81</v>
      </c>
      <c r="C8" s="528">
        <v>39</v>
      </c>
      <c r="D8" s="528">
        <v>72</v>
      </c>
      <c r="E8" s="529">
        <v>89</v>
      </c>
      <c r="F8" s="529">
        <v>258</v>
      </c>
      <c r="G8" s="529">
        <v>416</v>
      </c>
      <c r="H8" s="529">
        <v>554</v>
      </c>
      <c r="I8" s="529">
        <v>568</v>
      </c>
      <c r="J8" s="529">
        <v>578</v>
      </c>
      <c r="K8" s="529">
        <v>337</v>
      </c>
      <c r="L8" s="529">
        <v>169</v>
      </c>
      <c r="M8" s="529">
        <v>168</v>
      </c>
      <c r="N8" s="530">
        <f t="shared" ref="N8:N19" si="2">SUM(B8:M8)</f>
        <v>3329</v>
      </c>
      <c r="O8" s="124" t="s">
        <v>21</v>
      </c>
      <c r="P8" s="519" t="s">
        <v>230</v>
      </c>
      <c r="Q8" s="531">
        <v>0</v>
      </c>
      <c r="R8" s="532">
        <v>5</v>
      </c>
      <c r="S8" s="532">
        <v>4</v>
      </c>
      <c r="T8" s="532">
        <v>1</v>
      </c>
      <c r="U8" s="532">
        <v>1</v>
      </c>
      <c r="V8" s="532">
        <v>1</v>
      </c>
      <c r="W8" s="532">
        <v>1</v>
      </c>
      <c r="X8" s="532">
        <v>1</v>
      </c>
      <c r="Y8" s="531">
        <v>0</v>
      </c>
      <c r="Z8" s="531">
        <v>0</v>
      </c>
      <c r="AA8" s="531">
        <v>0</v>
      </c>
      <c r="AB8" s="531">
        <v>2</v>
      </c>
      <c r="AC8" s="533">
        <f t="shared" ref="AC8:AC19" si="3">SUM(Q8:AB8)</f>
        <v>16</v>
      </c>
    </row>
    <row r="9" spans="1:29" ht="18" customHeight="1" thickBot="1">
      <c r="A9" s="349" t="s">
        <v>202</v>
      </c>
      <c r="B9" s="369">
        <v>81</v>
      </c>
      <c r="C9" s="369">
        <v>48</v>
      </c>
      <c r="D9" s="370">
        <v>71</v>
      </c>
      <c r="E9" s="369">
        <v>128</v>
      </c>
      <c r="F9" s="369">
        <v>171</v>
      </c>
      <c r="G9" s="369">
        <v>350</v>
      </c>
      <c r="H9" s="369">
        <v>569</v>
      </c>
      <c r="I9" s="369">
        <v>553</v>
      </c>
      <c r="J9" s="369">
        <v>458</v>
      </c>
      <c r="K9" s="369">
        <v>306</v>
      </c>
      <c r="L9" s="369">
        <v>220</v>
      </c>
      <c r="M9" s="370">
        <v>229</v>
      </c>
      <c r="N9" s="455">
        <f t="shared" si="2"/>
        <v>3184</v>
      </c>
      <c r="O9" s="347"/>
      <c r="P9" s="519" t="s">
        <v>201</v>
      </c>
      <c r="Q9" s="520">
        <v>1</v>
      </c>
      <c r="R9" s="520">
        <v>2</v>
      </c>
      <c r="S9" s="520">
        <v>1</v>
      </c>
      <c r="T9" s="520">
        <v>0</v>
      </c>
      <c r="U9" s="520">
        <v>0</v>
      </c>
      <c r="V9" s="520">
        <v>0</v>
      </c>
      <c r="W9" s="520">
        <v>1</v>
      </c>
      <c r="X9" s="520">
        <v>1</v>
      </c>
      <c r="Y9" s="520">
        <v>0</v>
      </c>
      <c r="Z9" s="520">
        <v>1</v>
      </c>
      <c r="AA9" s="520">
        <v>0</v>
      </c>
      <c r="AB9" s="520">
        <v>0</v>
      </c>
      <c r="AC9" s="521">
        <f t="shared" si="3"/>
        <v>7</v>
      </c>
    </row>
    <row r="10" spans="1:29" ht="18" customHeight="1" thickBot="1">
      <c r="A10" s="350" t="s">
        <v>136</v>
      </c>
      <c r="B10" s="248">
        <v>112</v>
      </c>
      <c r="C10" s="248">
        <v>85</v>
      </c>
      <c r="D10" s="248">
        <v>60</v>
      </c>
      <c r="E10" s="248">
        <v>97</v>
      </c>
      <c r="F10" s="248">
        <v>95</v>
      </c>
      <c r="G10" s="248">
        <v>305</v>
      </c>
      <c r="H10" s="248">
        <v>544</v>
      </c>
      <c r="I10" s="248">
        <v>449</v>
      </c>
      <c r="J10" s="248">
        <v>475</v>
      </c>
      <c r="K10" s="248">
        <v>505</v>
      </c>
      <c r="L10" s="248">
        <v>219</v>
      </c>
      <c r="M10" s="249">
        <v>98</v>
      </c>
      <c r="N10" s="363">
        <f t="shared" si="2"/>
        <v>3044</v>
      </c>
      <c r="O10" s="124"/>
      <c r="P10" s="519" t="s">
        <v>136</v>
      </c>
      <c r="Q10" s="310">
        <v>16</v>
      </c>
      <c r="R10" s="310">
        <v>1</v>
      </c>
      <c r="S10" s="310">
        <v>19</v>
      </c>
      <c r="T10" s="310">
        <v>3</v>
      </c>
      <c r="U10" s="310">
        <v>13</v>
      </c>
      <c r="V10" s="310">
        <v>1</v>
      </c>
      <c r="W10" s="310">
        <v>2</v>
      </c>
      <c r="X10" s="310">
        <v>2</v>
      </c>
      <c r="Y10" s="310">
        <v>0</v>
      </c>
      <c r="Z10" s="310">
        <v>24</v>
      </c>
      <c r="AA10" s="310">
        <v>4</v>
      </c>
      <c r="AB10" s="310">
        <v>2</v>
      </c>
      <c r="AC10" s="362">
        <f t="shared" si="3"/>
        <v>87</v>
      </c>
    </row>
    <row r="11" spans="1:29" ht="18" customHeight="1" thickBot="1">
      <c r="A11" s="351" t="s">
        <v>30</v>
      </c>
      <c r="B11" s="312">
        <v>84</v>
      </c>
      <c r="C11" s="312">
        <v>100</v>
      </c>
      <c r="D11" s="313">
        <v>77</v>
      </c>
      <c r="E11" s="313">
        <v>80</v>
      </c>
      <c r="F11" s="165">
        <v>236</v>
      </c>
      <c r="G11" s="165">
        <v>438</v>
      </c>
      <c r="H11" s="166">
        <v>631</v>
      </c>
      <c r="I11" s="165">
        <v>752</v>
      </c>
      <c r="J11" s="164">
        <v>523</v>
      </c>
      <c r="K11" s="165">
        <v>427</v>
      </c>
      <c r="L11" s="164">
        <v>253</v>
      </c>
      <c r="M11" s="314">
        <v>136</v>
      </c>
      <c r="N11" s="353">
        <f t="shared" si="2"/>
        <v>3737</v>
      </c>
      <c r="O11" s="124"/>
      <c r="P11" s="522" t="s">
        <v>22</v>
      </c>
      <c r="Q11" s="315">
        <v>7</v>
      </c>
      <c r="R11" s="315">
        <v>7</v>
      </c>
      <c r="S11" s="316">
        <v>13</v>
      </c>
      <c r="T11" s="316">
        <v>3</v>
      </c>
      <c r="U11" s="316">
        <v>8</v>
      </c>
      <c r="V11" s="316">
        <v>11</v>
      </c>
      <c r="W11" s="315">
        <v>5</v>
      </c>
      <c r="X11" s="316">
        <v>11</v>
      </c>
      <c r="Y11" s="316">
        <v>9</v>
      </c>
      <c r="Z11" s="316">
        <v>9</v>
      </c>
      <c r="AA11" s="317">
        <v>20</v>
      </c>
      <c r="AB11" s="317">
        <v>37</v>
      </c>
      <c r="AC11" s="360">
        <f t="shared" si="3"/>
        <v>140</v>
      </c>
    </row>
    <row r="12" spans="1:29" ht="18" customHeight="1" thickBot="1">
      <c r="A12" s="351" t="s">
        <v>31</v>
      </c>
      <c r="B12" s="316">
        <v>41</v>
      </c>
      <c r="C12" s="316">
        <v>44</v>
      </c>
      <c r="D12" s="316">
        <v>67</v>
      </c>
      <c r="E12" s="316">
        <v>103</v>
      </c>
      <c r="F12" s="318">
        <v>311</v>
      </c>
      <c r="G12" s="316">
        <v>415</v>
      </c>
      <c r="H12" s="316">
        <v>539</v>
      </c>
      <c r="I12" s="318">
        <v>1165</v>
      </c>
      <c r="J12" s="316">
        <v>534</v>
      </c>
      <c r="K12" s="316">
        <v>297</v>
      </c>
      <c r="L12" s="315">
        <v>205</v>
      </c>
      <c r="M12" s="319">
        <v>92</v>
      </c>
      <c r="N12" s="354">
        <f t="shared" si="2"/>
        <v>3813</v>
      </c>
      <c r="O12" s="124"/>
      <c r="P12" s="523" t="s">
        <v>31</v>
      </c>
      <c r="Q12" s="316">
        <v>9</v>
      </c>
      <c r="R12" s="316">
        <v>22</v>
      </c>
      <c r="S12" s="315">
        <v>18</v>
      </c>
      <c r="T12" s="316">
        <v>9</v>
      </c>
      <c r="U12" s="320">
        <v>21</v>
      </c>
      <c r="V12" s="316">
        <v>14</v>
      </c>
      <c r="W12" s="316">
        <v>6</v>
      </c>
      <c r="X12" s="316">
        <v>13</v>
      </c>
      <c r="Y12" s="316">
        <v>7</v>
      </c>
      <c r="Z12" s="321">
        <v>81</v>
      </c>
      <c r="AA12" s="320">
        <v>31</v>
      </c>
      <c r="AB12" s="321">
        <v>37</v>
      </c>
      <c r="AC12" s="361">
        <f t="shared" si="3"/>
        <v>268</v>
      </c>
    </row>
    <row r="13" spans="1:29" ht="18" customHeight="1" thickBot="1">
      <c r="A13" s="351" t="s">
        <v>32</v>
      </c>
      <c r="B13" s="316">
        <v>57</v>
      </c>
      <c r="C13" s="315">
        <v>35</v>
      </c>
      <c r="D13" s="316">
        <v>95</v>
      </c>
      <c r="E13" s="315">
        <v>112</v>
      </c>
      <c r="F13" s="316">
        <v>131</v>
      </c>
      <c r="G13" s="14">
        <v>340</v>
      </c>
      <c r="H13" s="14">
        <v>483</v>
      </c>
      <c r="I13" s="15">
        <v>1339</v>
      </c>
      <c r="J13" s="14">
        <v>614</v>
      </c>
      <c r="K13" s="14">
        <v>349</v>
      </c>
      <c r="L13" s="14">
        <v>236</v>
      </c>
      <c r="M13" s="322">
        <v>68</v>
      </c>
      <c r="N13" s="353">
        <f t="shared" si="2"/>
        <v>3859</v>
      </c>
      <c r="O13" s="124"/>
      <c r="P13" s="523" t="s">
        <v>32</v>
      </c>
      <c r="Q13" s="316">
        <v>19</v>
      </c>
      <c r="R13" s="316">
        <v>12</v>
      </c>
      <c r="S13" s="316">
        <v>8</v>
      </c>
      <c r="T13" s="315">
        <v>12</v>
      </c>
      <c r="U13" s="316">
        <v>7</v>
      </c>
      <c r="V13" s="316">
        <v>15</v>
      </c>
      <c r="W13" s="14">
        <v>16</v>
      </c>
      <c r="X13" s="322">
        <v>12</v>
      </c>
      <c r="Y13" s="315">
        <v>16</v>
      </c>
      <c r="Z13" s="316">
        <v>6</v>
      </c>
      <c r="AA13" s="315">
        <v>12</v>
      </c>
      <c r="AB13" s="315">
        <v>6</v>
      </c>
      <c r="AC13" s="360">
        <f t="shared" si="3"/>
        <v>141</v>
      </c>
    </row>
    <row r="14" spans="1:29" ht="18" customHeight="1" thickBot="1">
      <c r="A14" s="351" t="s">
        <v>33</v>
      </c>
      <c r="B14" s="323">
        <v>68</v>
      </c>
      <c r="C14" s="316">
        <v>42</v>
      </c>
      <c r="D14" s="316">
        <v>44</v>
      </c>
      <c r="E14" s="315">
        <v>75</v>
      </c>
      <c r="F14" s="315">
        <v>135</v>
      </c>
      <c r="G14" s="315">
        <v>448</v>
      </c>
      <c r="H14" s="316">
        <v>507</v>
      </c>
      <c r="I14" s="316">
        <v>808</v>
      </c>
      <c r="J14" s="320">
        <v>795</v>
      </c>
      <c r="K14" s="315">
        <v>313</v>
      </c>
      <c r="L14" s="315">
        <v>246</v>
      </c>
      <c r="M14" s="315">
        <v>143</v>
      </c>
      <c r="N14" s="353">
        <f t="shared" si="2"/>
        <v>3624</v>
      </c>
      <c r="O14" s="124"/>
      <c r="P14" s="523" t="s">
        <v>33</v>
      </c>
      <c r="Q14" s="325">
        <v>9</v>
      </c>
      <c r="R14" s="316">
        <v>16</v>
      </c>
      <c r="S14" s="316">
        <v>12</v>
      </c>
      <c r="T14" s="315">
        <v>6</v>
      </c>
      <c r="U14" s="326">
        <v>7</v>
      </c>
      <c r="V14" s="326">
        <v>14</v>
      </c>
      <c r="W14" s="316">
        <v>9</v>
      </c>
      <c r="X14" s="316">
        <v>14</v>
      </c>
      <c r="Y14" s="316">
        <v>9</v>
      </c>
      <c r="Z14" s="316">
        <v>9</v>
      </c>
      <c r="AA14" s="326">
        <v>8</v>
      </c>
      <c r="AB14" s="326">
        <v>7</v>
      </c>
      <c r="AC14" s="360">
        <f t="shared" si="3"/>
        <v>120</v>
      </c>
    </row>
    <row r="15" spans="1:29" ht="18" hidden="1" customHeight="1" thickBot="1">
      <c r="A15" s="13" t="s">
        <v>34</v>
      </c>
      <c r="B15" s="327">
        <v>71</v>
      </c>
      <c r="C15" s="327">
        <v>97</v>
      </c>
      <c r="D15" s="327">
        <v>61</v>
      </c>
      <c r="E15" s="328">
        <v>105</v>
      </c>
      <c r="F15" s="328">
        <v>198</v>
      </c>
      <c r="G15" s="328">
        <v>442</v>
      </c>
      <c r="H15" s="329">
        <v>790</v>
      </c>
      <c r="I15" s="16">
        <v>674</v>
      </c>
      <c r="J15" s="16">
        <v>594</v>
      </c>
      <c r="K15" s="328">
        <v>275</v>
      </c>
      <c r="L15" s="328">
        <v>133</v>
      </c>
      <c r="M15" s="328">
        <v>108</v>
      </c>
      <c r="N15" s="353">
        <f t="shared" si="2"/>
        <v>3548</v>
      </c>
      <c r="O15" s="10"/>
      <c r="P15" s="352" t="s">
        <v>34</v>
      </c>
      <c r="Q15" s="327">
        <v>7</v>
      </c>
      <c r="R15" s="327">
        <v>13</v>
      </c>
      <c r="S15" s="327">
        <v>12</v>
      </c>
      <c r="T15" s="328">
        <v>11</v>
      </c>
      <c r="U15" s="328">
        <v>12</v>
      </c>
      <c r="V15" s="328">
        <v>15</v>
      </c>
      <c r="W15" s="328">
        <v>20</v>
      </c>
      <c r="X15" s="328">
        <v>15</v>
      </c>
      <c r="Y15" s="328">
        <v>15</v>
      </c>
      <c r="Z15" s="328">
        <v>20</v>
      </c>
      <c r="AA15" s="328">
        <v>9</v>
      </c>
      <c r="AB15" s="328">
        <v>7</v>
      </c>
      <c r="AC15" s="359">
        <f t="shared" si="3"/>
        <v>156</v>
      </c>
    </row>
    <row r="16" spans="1:29" ht="13.8" hidden="1" thickBot="1">
      <c r="A16" s="18" t="s">
        <v>35</v>
      </c>
      <c r="B16" s="325">
        <v>38</v>
      </c>
      <c r="C16" s="328">
        <v>19</v>
      </c>
      <c r="D16" s="328">
        <v>38</v>
      </c>
      <c r="E16" s="328">
        <v>203</v>
      </c>
      <c r="F16" s="328">
        <v>146</v>
      </c>
      <c r="G16" s="328">
        <v>439</v>
      </c>
      <c r="H16" s="329">
        <v>964</v>
      </c>
      <c r="I16" s="329">
        <v>1154</v>
      </c>
      <c r="J16" s="328">
        <v>423</v>
      </c>
      <c r="K16" s="328">
        <v>388</v>
      </c>
      <c r="L16" s="328">
        <v>176</v>
      </c>
      <c r="M16" s="328">
        <v>143</v>
      </c>
      <c r="N16" s="330">
        <f t="shared" si="2"/>
        <v>4131</v>
      </c>
      <c r="O16" s="10"/>
      <c r="P16" s="17" t="s">
        <v>35</v>
      </c>
      <c r="Q16" s="328">
        <v>7</v>
      </c>
      <c r="R16" s="328">
        <v>7</v>
      </c>
      <c r="S16" s="328">
        <v>8</v>
      </c>
      <c r="T16" s="328">
        <v>12</v>
      </c>
      <c r="U16" s="328">
        <v>9</v>
      </c>
      <c r="V16" s="328">
        <v>6</v>
      </c>
      <c r="W16" s="328">
        <v>11</v>
      </c>
      <c r="X16" s="328">
        <v>8</v>
      </c>
      <c r="Y16" s="328">
        <v>16</v>
      </c>
      <c r="Z16" s="328">
        <v>40</v>
      </c>
      <c r="AA16" s="328">
        <v>17</v>
      </c>
      <c r="AB16" s="328">
        <v>16</v>
      </c>
      <c r="AC16" s="328">
        <f t="shared" si="3"/>
        <v>157</v>
      </c>
    </row>
    <row r="17" spans="1:31" ht="13.8" hidden="1" thickBot="1">
      <c r="A17" s="331" t="s">
        <v>36</v>
      </c>
      <c r="B17" s="16">
        <v>49</v>
      </c>
      <c r="C17" s="16">
        <v>63</v>
      </c>
      <c r="D17" s="16">
        <v>50</v>
      </c>
      <c r="E17" s="16">
        <v>71</v>
      </c>
      <c r="F17" s="16">
        <v>144</v>
      </c>
      <c r="G17" s="16">
        <v>374</v>
      </c>
      <c r="H17" s="121">
        <v>729</v>
      </c>
      <c r="I17" s="121">
        <v>1097</v>
      </c>
      <c r="J17" s="121">
        <v>650</v>
      </c>
      <c r="K17" s="16">
        <v>397</v>
      </c>
      <c r="L17" s="16">
        <v>192</v>
      </c>
      <c r="M17" s="16">
        <v>217</v>
      </c>
      <c r="N17" s="330">
        <f t="shared" si="2"/>
        <v>4033</v>
      </c>
      <c r="O17" s="10"/>
      <c r="P17" s="19" t="s">
        <v>36</v>
      </c>
      <c r="Q17" s="16">
        <v>10</v>
      </c>
      <c r="R17" s="16">
        <v>6</v>
      </c>
      <c r="S17" s="16">
        <v>14</v>
      </c>
      <c r="T17" s="16">
        <v>10</v>
      </c>
      <c r="U17" s="16">
        <v>10</v>
      </c>
      <c r="V17" s="16">
        <v>19</v>
      </c>
      <c r="W17" s="16">
        <v>11</v>
      </c>
      <c r="X17" s="16">
        <v>20</v>
      </c>
      <c r="Y17" s="16">
        <v>15</v>
      </c>
      <c r="Z17" s="16">
        <v>8</v>
      </c>
      <c r="AA17" s="16">
        <v>11</v>
      </c>
      <c r="AB17" s="16">
        <v>8</v>
      </c>
      <c r="AC17" s="328">
        <f t="shared" si="3"/>
        <v>142</v>
      </c>
    </row>
    <row r="18" spans="1:31" ht="13.8" hidden="1" thickBot="1">
      <c r="A18" s="18" t="s">
        <v>37</v>
      </c>
      <c r="B18" s="16">
        <v>53</v>
      </c>
      <c r="C18" s="16">
        <v>39</v>
      </c>
      <c r="D18" s="16">
        <v>74</v>
      </c>
      <c r="E18" s="16">
        <v>64</v>
      </c>
      <c r="F18" s="16">
        <v>208</v>
      </c>
      <c r="G18" s="16">
        <v>491</v>
      </c>
      <c r="H18" s="16">
        <v>454</v>
      </c>
      <c r="I18" s="121">
        <v>1068</v>
      </c>
      <c r="J18" s="16">
        <v>568</v>
      </c>
      <c r="K18" s="16">
        <v>407</v>
      </c>
      <c r="L18" s="16">
        <v>228</v>
      </c>
      <c r="M18" s="16">
        <v>81</v>
      </c>
      <c r="N18" s="324">
        <f t="shared" si="2"/>
        <v>3735</v>
      </c>
      <c r="O18" s="10"/>
      <c r="P18" s="17" t="s">
        <v>37</v>
      </c>
      <c r="Q18" s="16">
        <v>12</v>
      </c>
      <c r="R18" s="16">
        <v>13</v>
      </c>
      <c r="S18" s="16">
        <v>46</v>
      </c>
      <c r="T18" s="16">
        <v>9</v>
      </c>
      <c r="U18" s="16">
        <v>20</v>
      </c>
      <c r="V18" s="16">
        <v>4</v>
      </c>
      <c r="W18" s="16">
        <v>8</v>
      </c>
      <c r="X18" s="16">
        <v>30</v>
      </c>
      <c r="Y18" s="16">
        <v>22</v>
      </c>
      <c r="Z18" s="16">
        <v>20</v>
      </c>
      <c r="AA18" s="16">
        <v>16</v>
      </c>
      <c r="AB18" s="16">
        <v>12</v>
      </c>
      <c r="AC18" s="332">
        <f t="shared" si="3"/>
        <v>212</v>
      </c>
    </row>
    <row r="19" spans="1:31" ht="13.8" hidden="1" thickBot="1">
      <c r="A19" s="18" t="s">
        <v>23</v>
      </c>
      <c r="B19" s="122">
        <v>67</v>
      </c>
      <c r="C19" s="122">
        <v>62</v>
      </c>
      <c r="D19" s="122">
        <v>57</v>
      </c>
      <c r="E19" s="122">
        <v>77</v>
      </c>
      <c r="F19" s="122">
        <v>473</v>
      </c>
      <c r="G19" s="122">
        <v>468</v>
      </c>
      <c r="H19" s="123">
        <v>659</v>
      </c>
      <c r="I19" s="122">
        <v>851</v>
      </c>
      <c r="J19" s="122">
        <v>542</v>
      </c>
      <c r="K19" s="122">
        <v>270</v>
      </c>
      <c r="L19" s="122">
        <v>208</v>
      </c>
      <c r="M19" s="122">
        <v>174</v>
      </c>
      <c r="N19" s="333">
        <f t="shared" si="2"/>
        <v>3908</v>
      </c>
      <c r="O19" s="10" t="s">
        <v>29</v>
      </c>
      <c r="P19" s="19" t="s">
        <v>23</v>
      </c>
      <c r="Q19" s="16">
        <v>6</v>
      </c>
      <c r="R19" s="16">
        <v>25</v>
      </c>
      <c r="S19" s="16">
        <v>29</v>
      </c>
      <c r="T19" s="16">
        <v>4</v>
      </c>
      <c r="U19" s="16">
        <v>17</v>
      </c>
      <c r="V19" s="16">
        <v>19</v>
      </c>
      <c r="W19" s="16">
        <v>14</v>
      </c>
      <c r="X19" s="16">
        <v>37</v>
      </c>
      <c r="Y19" s="20">
        <v>76</v>
      </c>
      <c r="Z19" s="16">
        <v>34</v>
      </c>
      <c r="AA19" s="16">
        <v>17</v>
      </c>
      <c r="AB19" s="16">
        <v>18</v>
      </c>
      <c r="AC19" s="332">
        <f t="shared" si="3"/>
        <v>296</v>
      </c>
    </row>
    <row r="20" spans="1:31">
      <c r="A20" s="21"/>
      <c r="B20" s="334"/>
      <c r="C20" s="334"/>
      <c r="D20" s="334"/>
      <c r="E20" s="334"/>
      <c r="F20" s="334"/>
      <c r="G20" s="334"/>
      <c r="H20" s="334"/>
      <c r="I20" s="334"/>
      <c r="J20" s="334"/>
      <c r="K20" s="334"/>
      <c r="L20" s="334"/>
      <c r="M20" s="334"/>
      <c r="N20" s="22"/>
      <c r="O20" s="10"/>
      <c r="P20" s="23"/>
      <c r="Q20" s="335"/>
      <c r="R20" s="335"/>
      <c r="S20" s="335"/>
      <c r="T20" s="335"/>
      <c r="U20" s="335"/>
      <c r="V20" s="335"/>
      <c r="W20" s="335"/>
      <c r="X20" s="335"/>
      <c r="Y20" s="335"/>
      <c r="Z20" s="335"/>
      <c r="AA20" s="335"/>
      <c r="AB20" s="335"/>
      <c r="AC20" s="334"/>
    </row>
    <row r="21" spans="1:31" ht="13.5" customHeight="1">
      <c r="A21" s="789" t="s">
        <v>311</v>
      </c>
      <c r="B21" s="790"/>
      <c r="C21" s="790"/>
      <c r="D21" s="790"/>
      <c r="E21" s="790"/>
      <c r="F21" s="790"/>
      <c r="G21" s="790"/>
      <c r="H21" s="790"/>
      <c r="I21" s="790"/>
      <c r="J21" s="790"/>
      <c r="K21" s="790"/>
      <c r="L21" s="790"/>
      <c r="M21" s="790"/>
      <c r="N21" s="791"/>
      <c r="O21" s="10"/>
      <c r="P21" s="789" t="str">
        <f>+A21</f>
        <v>※2023年 第4週（1/23～1/29） 現在</v>
      </c>
      <c r="Q21" s="790"/>
      <c r="R21" s="790"/>
      <c r="S21" s="790"/>
      <c r="T21" s="790"/>
      <c r="U21" s="790"/>
      <c r="V21" s="790"/>
      <c r="W21" s="790"/>
      <c r="X21" s="790"/>
      <c r="Y21" s="790"/>
      <c r="Z21" s="790"/>
      <c r="AA21" s="790"/>
      <c r="AB21" s="790"/>
      <c r="AC21" s="791"/>
    </row>
    <row r="22" spans="1:31" ht="13.8" thickBot="1">
      <c r="A22" s="439" t="s">
        <v>246</v>
      </c>
      <c r="B22" s="10"/>
      <c r="C22" s="10"/>
      <c r="D22" s="10"/>
      <c r="E22" s="10"/>
      <c r="F22" s="10"/>
      <c r="G22" s="10" t="s">
        <v>21</v>
      </c>
      <c r="H22" s="10"/>
      <c r="I22" s="10"/>
      <c r="J22" s="10"/>
      <c r="K22" s="10"/>
      <c r="L22" s="10"/>
      <c r="M22" s="10"/>
      <c r="N22" s="25"/>
      <c r="O22" s="10"/>
      <c r="P22" s="440" t="s">
        <v>245</v>
      </c>
      <c r="Q22" s="10"/>
      <c r="R22" s="10"/>
      <c r="S22" s="10"/>
      <c r="T22" s="10"/>
      <c r="U22" s="10"/>
      <c r="V22" s="10"/>
      <c r="W22" s="10"/>
      <c r="X22" s="10"/>
      <c r="Y22" s="10"/>
      <c r="Z22" s="10"/>
      <c r="AA22" s="10"/>
      <c r="AB22" s="10"/>
      <c r="AC22" s="27"/>
    </row>
    <row r="23" spans="1:31" ht="17.25" customHeight="1" thickBot="1">
      <c r="A23" s="24"/>
      <c r="B23" s="336" t="s">
        <v>223</v>
      </c>
      <c r="C23" s="10"/>
      <c r="D23" s="436" t="s">
        <v>250</v>
      </c>
      <c r="E23" s="28"/>
      <c r="F23" s="10"/>
      <c r="G23" s="10" t="s">
        <v>21</v>
      </c>
      <c r="H23" s="10"/>
      <c r="I23" s="10"/>
      <c r="J23" s="10"/>
      <c r="K23" s="10"/>
      <c r="L23" s="10"/>
      <c r="M23" s="10"/>
      <c r="N23" s="25"/>
      <c r="O23" s="124" t="s">
        <v>21</v>
      </c>
      <c r="P23" s="213"/>
      <c r="Q23" s="337" t="s">
        <v>224</v>
      </c>
      <c r="R23" s="776" t="s">
        <v>234</v>
      </c>
      <c r="S23" s="777"/>
      <c r="T23" s="427" t="s">
        <v>242</v>
      </c>
      <c r="U23" s="427"/>
      <c r="V23" s="10"/>
      <c r="W23" s="10"/>
      <c r="X23" s="10"/>
      <c r="Y23" s="10"/>
      <c r="Z23" s="10"/>
      <c r="AA23" s="10"/>
      <c r="AB23" s="10"/>
      <c r="AC23" s="27"/>
    </row>
    <row r="24" spans="1:31" ht="15" customHeight="1">
      <c r="A24" s="24"/>
      <c r="B24" s="10"/>
      <c r="C24" s="10"/>
      <c r="D24" s="10" t="s">
        <v>29</v>
      </c>
      <c r="E24" s="10"/>
      <c r="F24" s="10"/>
      <c r="G24" s="10"/>
      <c r="H24" s="10"/>
      <c r="I24" s="10"/>
      <c r="J24" s="10"/>
      <c r="K24" s="10"/>
      <c r="L24" s="10"/>
      <c r="M24" s="10"/>
      <c r="N24" s="25"/>
      <c r="O24" s="124" t="s">
        <v>21</v>
      </c>
      <c r="P24" s="212"/>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24" t="s">
        <v>21</v>
      </c>
      <c r="P25" s="26"/>
      <c r="Q25" s="10"/>
      <c r="R25" s="10"/>
      <c r="S25" s="10"/>
      <c r="T25" s="10"/>
      <c r="U25" s="10"/>
      <c r="V25" s="10"/>
      <c r="W25" s="10"/>
      <c r="X25" s="10"/>
      <c r="Y25" s="10"/>
      <c r="Z25" s="10"/>
      <c r="AA25" s="10"/>
      <c r="AB25" s="10"/>
      <c r="AC25" s="27"/>
      <c r="AE25" s="1" t="s">
        <v>213</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50"/>
    </row>
    <row r="29" spans="1:31">
      <c r="A29" s="24"/>
      <c r="B29" s="10"/>
      <c r="C29" s="10"/>
      <c r="D29" s="10"/>
      <c r="E29" s="10"/>
      <c r="F29" s="10"/>
      <c r="G29" s="10"/>
      <c r="H29" s="10"/>
      <c r="I29" s="10"/>
      <c r="J29" s="10"/>
      <c r="K29" s="10"/>
      <c r="L29" s="10"/>
      <c r="M29" s="10"/>
      <c r="N29" s="25"/>
      <c r="O29" s="10"/>
      <c r="P29" s="12"/>
      <c r="AC29" s="29"/>
    </row>
    <row r="30" spans="1:31">
      <c r="A30" s="24"/>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38" t="s">
        <v>29</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58" t="s">
        <v>225</v>
      </c>
      <c r="R38" s="158"/>
      <c r="S38" s="158"/>
      <c r="T38" s="158"/>
      <c r="U38" s="158"/>
      <c r="V38" s="158"/>
      <c r="W38" s="158"/>
      <c r="X38" s="158"/>
    </row>
    <row r="39" spans="1:29">
      <c r="Q39" s="158" t="s">
        <v>226</v>
      </c>
      <c r="R39" s="158"/>
      <c r="S39" s="158"/>
      <c r="T39" s="158"/>
      <c r="U39" s="158"/>
      <c r="V39" s="158"/>
      <c r="W39" s="158"/>
      <c r="X39" s="158"/>
    </row>
  </sheetData>
  <mergeCells count="7">
    <mergeCell ref="R23:S23"/>
    <mergeCell ref="A1:N1"/>
    <mergeCell ref="P1:AC1"/>
    <mergeCell ref="A2:N2"/>
    <mergeCell ref="P2:AC2"/>
    <mergeCell ref="A21:N21"/>
    <mergeCell ref="P21:AC21"/>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85" zoomScaleNormal="112" zoomScaleSheetLayoutView="85" workbookViewId="0">
      <selection activeCell="F14" sqref="F14"/>
    </sheetView>
  </sheetViews>
  <sheetFormatPr defaultColWidth="9" defaultRowHeight="13.2"/>
  <cols>
    <col min="1" max="1" width="2.109375" style="1" customWidth="1"/>
    <col min="2" max="2" width="25.77734375" style="101" customWidth="1"/>
    <col min="3" max="3" width="67.6640625" style="1" customWidth="1"/>
    <col min="4" max="4" width="96" style="1" customWidth="1"/>
    <col min="5" max="5" width="3.88671875" style="1" customWidth="1"/>
    <col min="6" max="16384" width="9" style="1"/>
  </cols>
  <sheetData>
    <row r="1" spans="2:7" ht="18.75" customHeight="1">
      <c r="B1" s="101" t="s">
        <v>113</v>
      </c>
    </row>
    <row r="2" spans="2:7" ht="17.25" customHeight="1" thickBot="1">
      <c r="B2" t="s">
        <v>312</v>
      </c>
      <c r="D2" s="794"/>
      <c r="E2" s="795"/>
    </row>
    <row r="3" spans="2:7" ht="16.5" customHeight="1" thickBot="1">
      <c r="B3" s="102" t="s">
        <v>114</v>
      </c>
      <c r="C3" s="261" t="s">
        <v>115</v>
      </c>
      <c r="D3" s="192" t="s">
        <v>217</v>
      </c>
    </row>
    <row r="4" spans="2:7" ht="17.25" customHeight="1" thickBot="1">
      <c r="B4" s="103" t="s">
        <v>116</v>
      </c>
      <c r="C4" s="132" t="s">
        <v>313</v>
      </c>
      <c r="D4" s="104"/>
    </row>
    <row r="5" spans="2:7" ht="17.25" customHeight="1">
      <c r="B5" s="796" t="s">
        <v>174</v>
      </c>
      <c r="C5" s="799" t="s">
        <v>214</v>
      </c>
      <c r="D5" s="800"/>
    </row>
    <row r="6" spans="2:7" ht="19.2" customHeight="1">
      <c r="B6" s="797"/>
      <c r="C6" s="801" t="s">
        <v>215</v>
      </c>
      <c r="D6" s="802"/>
      <c r="G6" s="218"/>
    </row>
    <row r="7" spans="2:7" ht="19.95" customHeight="1">
      <c r="B7" s="797"/>
      <c r="C7" s="262" t="s">
        <v>216</v>
      </c>
      <c r="D7" s="263"/>
      <c r="G7" s="218"/>
    </row>
    <row r="8" spans="2:7" ht="19.95" customHeight="1" thickBot="1">
      <c r="B8" s="798"/>
      <c r="C8" s="220" t="s">
        <v>218</v>
      </c>
      <c r="D8" s="219"/>
      <c r="G8" s="218"/>
    </row>
    <row r="9" spans="2:7" ht="34.200000000000003" customHeight="1" thickBot="1">
      <c r="B9" s="105" t="s">
        <v>117</v>
      </c>
      <c r="C9" s="803" t="s">
        <v>290</v>
      </c>
      <c r="D9" s="804"/>
    </row>
    <row r="10" spans="2:7" ht="69" customHeight="1" thickBot="1">
      <c r="B10" s="106" t="s">
        <v>118</v>
      </c>
      <c r="C10" s="805" t="s">
        <v>317</v>
      </c>
      <c r="D10" s="806"/>
    </row>
    <row r="11" spans="2:7" ht="59.4" customHeight="1" thickBot="1">
      <c r="B11" s="107"/>
      <c r="C11" s="108" t="s">
        <v>316</v>
      </c>
      <c r="D11" s="229" t="s">
        <v>315</v>
      </c>
      <c r="F11" s="1" t="s">
        <v>21</v>
      </c>
    </row>
    <row r="12" spans="2:7" ht="42.6" customHeight="1" thickBot="1">
      <c r="B12" s="105" t="s">
        <v>236</v>
      </c>
      <c r="C12" s="110" t="s">
        <v>314</v>
      </c>
      <c r="D12" s="109"/>
    </row>
    <row r="13" spans="2:7" ht="105" customHeight="1" thickBot="1">
      <c r="B13" s="111" t="s">
        <v>119</v>
      </c>
      <c r="C13" s="112" t="s">
        <v>318</v>
      </c>
      <c r="D13" s="189" t="s">
        <v>319</v>
      </c>
      <c r="F13" t="s">
        <v>29</v>
      </c>
    </row>
    <row r="14" spans="2:7" ht="79.2" customHeight="1" thickBot="1">
      <c r="B14" s="113" t="s">
        <v>120</v>
      </c>
      <c r="C14" s="792" t="s">
        <v>320</v>
      </c>
      <c r="D14" s="793"/>
    </row>
    <row r="15" spans="2:7" ht="17.25" customHeight="1"/>
    <row r="16" spans="2:7" ht="17.25" customHeight="1">
      <c r="C16" s="438"/>
      <c r="D16" s="1" t="s">
        <v>213</v>
      </c>
    </row>
    <row r="17" spans="2:5">
      <c r="C17" s="1" t="s">
        <v>29</v>
      </c>
    </row>
    <row r="18" spans="2:5">
      <c r="E18" s="1" t="s">
        <v>21</v>
      </c>
    </row>
    <row r="21" spans="2:5">
      <c r="B21" s="101" t="s">
        <v>21</v>
      </c>
    </row>
    <row r="29" spans="2:5">
      <c r="D29" s="1" t="s">
        <v>237</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　ノロウイルス関連情報 </vt:lpstr>
      <vt:lpstr>4  衛生訓話</vt:lpstr>
      <vt:lpstr>4　新型コロナウイルス情報</vt:lpstr>
      <vt:lpstr>4　食中毒記事等 </vt:lpstr>
      <vt:lpstr>4　海外情報</vt:lpstr>
      <vt:lpstr>4　感染症統計</vt:lpstr>
      <vt:lpstr>3　感染症情報</vt:lpstr>
      <vt:lpstr>4 食品回収</vt:lpstr>
      <vt:lpstr>4　食品表示</vt:lpstr>
      <vt:lpstr>4 残留農薬　等 </vt:lpstr>
      <vt:lpstr>'3　感染症情報'!Print_Area</vt:lpstr>
      <vt:lpstr>'4  衛生訓話'!Print_Area</vt:lpstr>
      <vt:lpstr>'4　ノロウイルス関連情報 '!Print_Area</vt:lpstr>
      <vt:lpstr>'4　海外情報'!Print_Area</vt:lpstr>
      <vt:lpstr>'4　感染症統計'!Print_Area</vt:lpstr>
      <vt:lpstr>'4 残留農薬　等 '!Print_Area</vt:lpstr>
      <vt:lpstr>'4　食中毒記事等 '!Print_Area</vt:lpstr>
      <vt:lpstr>'4 食品回収'!Print_Area</vt:lpstr>
      <vt:lpstr>'4　食品表示'!Print_Area</vt:lpstr>
      <vt:lpstr>スポンサー公告!Print_Area</vt:lpstr>
      <vt:lpstr>'4 残留農薬　等 '!Print_Titles</vt:lpstr>
      <vt:lpstr>'4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2023-02-05T02:38:25Z</dcterms:modified>
</cp:coreProperties>
</file>