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filterPrivacy="1" codeName="ThisWorkbook"/>
  <xr:revisionPtr revIDLastSave="0" documentId="13_ncr:1_{FE596E41-90D6-43D1-AFBD-4E8A9F55C707}" xr6:coauthVersionLast="47" xr6:coauthVersionMax="47" xr10:uidLastSave="{00000000-0000-0000-0000-000000000000}"/>
  <bookViews>
    <workbookView xWindow="-108" yWindow="-108" windowWidth="23256" windowHeight="12456" activeTab="2" xr2:uid="{00000000-000D-0000-FFFF-FFFF00000000}"/>
  </bookViews>
  <sheets>
    <sheet name="ヘッドライン" sheetId="78" r:id="rId1"/>
    <sheet name="スポンサー公告" sheetId="115" r:id="rId2"/>
    <sheet name="2　ノロウイルス関連情報 " sheetId="101" r:id="rId3"/>
    <sheet name="2  衛生訓話" sheetId="129" r:id="rId4"/>
    <sheet name="2　新型コロナウイルス情報" sheetId="82" r:id="rId5"/>
    <sheet name="2　食中毒記事等 " sheetId="29" r:id="rId6"/>
    <sheet name="2　海外情報" sheetId="123" r:id="rId7"/>
    <sheet name="2　感染症統計" sheetId="125" r:id="rId8"/>
    <sheet name="1　感染症情報" sheetId="124" r:id="rId9"/>
    <sheet name="2 食品回収" sheetId="60" r:id="rId10"/>
    <sheet name="2　食品表示" sheetId="34" r:id="rId11"/>
    <sheet name="2 残留農薬　等 " sheetId="35" r:id="rId12"/>
  </sheets>
  <definedNames>
    <definedName name="_xlnm._FilterDatabase" localSheetId="2" hidden="1">'2　ノロウイルス関連情報 '!$A$22:$G$75</definedName>
    <definedName name="_xlnm._FilterDatabase" localSheetId="11" hidden="1">'2 残留農薬　等 '!$A$1:$C$1</definedName>
    <definedName name="_xlnm._FilterDatabase" localSheetId="5" hidden="1">'2　食中毒記事等 '!$A$1:$D$1</definedName>
    <definedName name="_xlnm.Print_Area" localSheetId="8">'1　感染症情報'!$A$1:$D$21</definedName>
    <definedName name="_xlnm.Print_Area" localSheetId="3">'2  衛生訓話'!$A$1:$M$21</definedName>
    <definedName name="_xlnm.Print_Area" localSheetId="2">'2　ノロウイルス関連情報 '!$A$1:$N$84</definedName>
    <definedName name="_xlnm.Print_Area" localSheetId="6">'2　海外情報'!$A$1:$C$37</definedName>
    <definedName name="_xlnm.Print_Area" localSheetId="7">'2　感染症統計'!$A$1:$AC$37</definedName>
    <definedName name="_xlnm.Print_Area" localSheetId="11">'2 残留農薬　等 '!$A$1:$A$16</definedName>
    <definedName name="_xlnm.Print_Area" localSheetId="5">'2　食中毒記事等 '!$A$1:$D$6</definedName>
    <definedName name="_xlnm.Print_Area" localSheetId="9">'2 食品回収'!$A$1:$E$37</definedName>
    <definedName name="_xlnm.Print_Area" localSheetId="10">'2　食品表示'!$A$1:$N$18</definedName>
    <definedName name="_xlnm.Print_Area" localSheetId="1">スポンサー公告!$A$1:$U$40</definedName>
    <definedName name="_xlnm.Print_Titles" localSheetId="11">'2 残留農薬　等 '!$1:$1</definedName>
    <definedName name="_xlnm.Print_Titles" localSheetId="5">'2　食中毒記事等 '!$1:$1</definedName>
  </definedNames>
  <calcPr calcId="191029"/>
</workbook>
</file>

<file path=xl/calcChain.xml><?xml version="1.0" encoding="utf-8"?>
<calcChain xmlns="http://schemas.openxmlformats.org/spreadsheetml/2006/main">
  <c r="B15" i="78" l="1"/>
  <c r="B11" i="78"/>
  <c r="B17" i="78"/>
  <c r="R4" i="125"/>
  <c r="S4" i="125"/>
  <c r="T4" i="125"/>
  <c r="U4" i="125"/>
  <c r="V4" i="125"/>
  <c r="W4" i="125"/>
  <c r="X4" i="125"/>
  <c r="Y4" i="125"/>
  <c r="Z4" i="125"/>
  <c r="AA4" i="125"/>
  <c r="AB4" i="125"/>
  <c r="AC4" i="125"/>
  <c r="Q4" i="125"/>
  <c r="N4" i="125"/>
  <c r="C4" i="125"/>
  <c r="D4" i="125"/>
  <c r="E4" i="125"/>
  <c r="F4" i="125"/>
  <c r="G4" i="125"/>
  <c r="H4" i="125"/>
  <c r="I4" i="125"/>
  <c r="J4" i="125"/>
  <c r="K4" i="125"/>
  <c r="L4" i="125"/>
  <c r="M4" i="125"/>
  <c r="B4" i="125"/>
  <c r="B14" i="78"/>
  <c r="B13" i="78"/>
  <c r="I23" i="82" l="1"/>
  <c r="B9" i="78"/>
  <c r="B16" i="78" l="1"/>
  <c r="G70" i="101"/>
  <c r="B70" i="101" s="1"/>
  <c r="G69" i="101"/>
  <c r="B69" i="101" s="1"/>
  <c r="G68" i="101"/>
  <c r="B68" i="101" s="1"/>
  <c r="G67" i="101"/>
  <c r="B67" i="101" s="1"/>
  <c r="G66" i="101"/>
  <c r="B66" i="101" s="1"/>
  <c r="G65" i="101"/>
  <c r="B65" i="101" s="1"/>
  <c r="G64" i="101"/>
  <c r="B64" i="101" s="1"/>
  <c r="G63" i="101"/>
  <c r="B63" i="101" s="1"/>
  <c r="G62" i="101"/>
  <c r="B62" i="101" s="1"/>
  <c r="G61" i="101"/>
  <c r="B61" i="101" s="1"/>
  <c r="G60" i="101"/>
  <c r="B60" i="101" s="1"/>
  <c r="G59" i="101"/>
  <c r="B59" i="101" s="1"/>
  <c r="G58" i="101"/>
  <c r="B58" i="101" s="1"/>
  <c r="G57" i="101"/>
  <c r="B57" i="101" s="1"/>
  <c r="G56" i="101"/>
  <c r="B56" i="101" s="1"/>
  <c r="G55" i="101"/>
  <c r="B55" i="101" s="1"/>
  <c r="G54" i="101"/>
  <c r="B54" i="101" s="1"/>
  <c r="G53" i="101"/>
  <c r="B53" i="101" s="1"/>
  <c r="G52" i="101"/>
  <c r="B52" i="101" s="1"/>
  <c r="G51" i="101"/>
  <c r="B51" i="101" s="1"/>
  <c r="G50" i="101"/>
  <c r="B50" i="101" s="1"/>
  <c r="G49" i="101"/>
  <c r="B49" i="101" s="1"/>
  <c r="G48" i="101"/>
  <c r="B48" i="101" s="1"/>
  <c r="G47" i="101"/>
  <c r="B47" i="101" s="1"/>
  <c r="G46" i="101"/>
  <c r="B46" i="101" s="1"/>
  <c r="G45" i="101"/>
  <c r="B45" i="101" s="1"/>
  <c r="G44" i="101"/>
  <c r="B44" i="101" s="1"/>
  <c r="G43" i="101"/>
  <c r="B43" i="101" s="1"/>
  <c r="G42" i="101"/>
  <c r="B42" i="101" s="1"/>
  <c r="G41" i="101"/>
  <c r="B41" i="101" s="1"/>
  <c r="G40" i="101"/>
  <c r="B40" i="101" s="1"/>
  <c r="G39" i="101"/>
  <c r="B39" i="101" s="1"/>
  <c r="G38" i="101"/>
  <c r="B38" i="101" s="1"/>
  <c r="G37" i="101"/>
  <c r="B37" i="101" s="1"/>
  <c r="G36" i="101"/>
  <c r="B36" i="101" s="1"/>
  <c r="G35" i="101"/>
  <c r="B35" i="101" s="1"/>
  <c r="G34" i="101"/>
  <c r="B34" i="101" s="1"/>
  <c r="G33" i="101"/>
  <c r="B33" i="101" s="1"/>
  <c r="G32" i="101"/>
  <c r="B32" i="101" s="1"/>
  <c r="G31" i="101"/>
  <c r="B31" i="101" s="1"/>
  <c r="G30" i="101"/>
  <c r="B30" i="101" s="1"/>
  <c r="G29" i="101"/>
  <c r="B29" i="101" s="1"/>
  <c r="G28" i="101"/>
  <c r="B28" i="101" s="1"/>
  <c r="G27" i="101"/>
  <c r="B27" i="101" s="1"/>
  <c r="G26" i="101"/>
  <c r="B26" i="101" s="1"/>
  <c r="G25" i="101"/>
  <c r="B25" i="101" s="1"/>
  <c r="G24" i="101"/>
  <c r="B24" i="101" s="1"/>
  <c r="G23" i="101"/>
  <c r="P21" i="125"/>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N8" i="125"/>
  <c r="P4" i="125"/>
  <c r="P11" i="82" l="1"/>
  <c r="I14" i="82" l="1"/>
  <c r="I18" i="82"/>
  <c r="I15" i="82"/>
  <c r="I16" i="82"/>
  <c r="I17" i="82"/>
  <c r="I19" i="82"/>
  <c r="I20" i="82"/>
  <c r="I21" i="82"/>
  <c r="I22" i="82"/>
  <c r="M71" i="101" l="1"/>
  <c r="N71" i="101"/>
  <c r="G74" i="101" l="1"/>
  <c r="B23" i="101"/>
  <c r="B12" i="78" l="1"/>
  <c r="L30" i="82" l="1"/>
  <c r="K28" i="82"/>
  <c r="K29" i="82"/>
  <c r="K30" i="82"/>
  <c r="I30" i="82"/>
  <c r="L27" i="82"/>
  <c r="N14" i="82" l="1"/>
  <c r="G75" i="101" l="1"/>
  <c r="F75" i="101" s="1"/>
  <c r="G73" i="101"/>
  <c r="D10" i="78" s="1"/>
  <c r="I74" i="101" l="1"/>
  <c r="I73" i="101"/>
  <c r="F10" i="78" s="1"/>
  <c r="M75" i="101"/>
  <c r="K75" i="101"/>
  <c r="K23" i="82" l="1"/>
  <c r="K13" i="82" l="1"/>
  <c r="L24" i="82" l="1"/>
  <c r="B18" i="78" l="1"/>
  <c r="K14" i="82" l="1"/>
  <c r="I13" i="82" l="1"/>
  <c r="L26" i="82" l="1"/>
  <c r="K27" i="82" l="1"/>
  <c r="K26" i="82"/>
  <c r="K18" i="82"/>
  <c r="K19" i="82"/>
  <c r="K20" i="82"/>
  <c r="K21" i="82"/>
  <c r="K22" i="82"/>
  <c r="K24" i="82"/>
  <c r="K25" i="82"/>
  <c r="K17" i="82"/>
  <c r="K16" i="82"/>
  <c r="K15" i="82"/>
  <c r="L15" i="82"/>
  <c r="L13" i="82" l="1"/>
  <c r="L14"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<sst xmlns="http://schemas.openxmlformats.org/spreadsheetml/2006/main" count="778" uniqueCount="549">
  <si>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</si>
  <si>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</si>
  <si>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</si>
  <si>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</si>
  <si>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</si>
  <si>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</si>
  <si>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</si>
  <si>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</si>
  <si>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</si>
  <si>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</si>
  <si>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</si>
  <si>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</si>
  <si>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</si>
  <si>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</si>
  <si>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</si>
  <si>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</si>
  <si>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</si>
  <si>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</si>
  <si>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</si>
  <si>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</si>
  <si>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</si>
  <si>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</si>
  <si>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</si>
  <si>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</si>
  <si>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</si>
  <si>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</si>
  <si>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</si>
  <si>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</si>
  <si>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</si>
  <si>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</si>
  <si>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</si>
  <si>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</si>
  <si>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</si>
  <si>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</si>
  <si>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</si>
  <si>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</si>
  <si>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</si>
  <si>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</si>
  <si>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</si>
  <si>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</si>
  <si>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</si>
  <si>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</si>
  <si>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</si>
  <si>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</si>
  <si>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</si>
  <si>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</si>
  <si>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</si>
  <si>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</si>
  <si>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</si>
  <si>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</si>
  <si>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</si>
  <si>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</si>
  <si>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</si>
  <si>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</si>
  <si>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</si>
  <si>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</si>
  <si>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</si>
  <si>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</si>
  <si>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</si>
  <si>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</si>
  <si>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</si>
  <si>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</si>
  <si>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</si>
  <si>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</si>
  <si>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</si>
  <si>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</si>
  <si>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</si>
  <si>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</si>
  <si>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</si>
  <si>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</si>
  <si>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</si>
  <si>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</si>
  <si>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</si>
  <si>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</si>
  <si>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</si>
  <si>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</si>
  <si>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</si>
  <si>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</si>
  <si>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</si>
  <si>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</si>
  <si>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</si>
  <si>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</si>
  <si>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</si>
  <si>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</si>
  <si>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</si>
  <si>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</si>
  <si>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</si>
  <si>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</si>
  <si>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</si>
  <si>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</si>
  <si>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</si>
  <si>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</si>
  <si>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</si>
  <si>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</si>
  <si>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</si>
  <si>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</si>
  <si>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</si>
  <si>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</si>
  <si>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</si>
  <si>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</si>
  <si>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</si>
  <si>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</si>
  <si>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</si>
  <si>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</si>
  <si>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</si>
  <si>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</si>
  <si>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先週に比べて全国平均は</t>
    <phoneticPr fontId="5"/>
  </si>
  <si>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</si>
  <si>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</si>
  <si>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</si>
  <si>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</si>
  <si>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</si>
  <si>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</si>
  <si>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</si>
  <si>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</si>
  <si>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</si>
  <si>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</si>
  <si>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</si>
  <si>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</si>
  <si>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</si>
  <si>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</si>
  <si>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</si>
  <si>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</si>
  <si>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</si>
  <si>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</si>
  <si>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</si>
  <si>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</si>
  <si>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</si>
  <si>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</si>
  <si>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</si>
  <si>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</si>
  <si>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</si>
  <si>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</si>
  <si>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</si>
  <si>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</si>
  <si>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</si>
  <si>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</si>
  <si>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</si>
  <si>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</si>
  <si>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</si>
  <si>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</si>
  <si>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</si>
  <si>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</si>
  <si>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</si>
  <si>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</si>
  <si>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</si>
  <si>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</si>
  <si>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</si>
  <si>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</si>
  <si>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</si>
  <si>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</si>
  <si>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</si>
  <si>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</si>
  <si>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</si>
  <si>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</si>
  <si>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</si>
  <si>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</si>
  <si>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</si>
  <si>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</si>
  <si>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</si>
  <si>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</si>
  <si>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</si>
  <si>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</si>
  <si>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</si>
  <si>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</si>
  <si>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</si>
  <si>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</si>
  <si>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</si>
  <si>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</si>
  <si>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</si>
  <si>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</si>
  <si>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</si>
  <si>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</si>
  <si>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</si>
  <si>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</si>
  <si>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</si>
  <si>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</si>
  <si>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</si>
  <si>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</si>
  <si>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</si>
  <si>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</si>
  <si>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</si>
  <si>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</si>
  <si>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</si>
  <si>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</si>
  <si>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</si>
  <si>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</si>
  <si>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</si>
  <si>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</si>
  <si>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</si>
  <si>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</si>
  <si>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</si>
  <si>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</si>
  <si>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</si>
  <si>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</si>
  <si>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</si>
  <si>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</si>
  <si>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</si>
  <si>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</si>
  <si>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</si>
  <si>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</si>
  <si>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</si>
  <si>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</si>
  <si>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</si>
  <si>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</si>
  <si>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</si>
  <si>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</si>
  <si>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</si>
  <si>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</si>
  <si>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</si>
  <si>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</si>
  <si>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</si>
  <si>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</si>
  <si>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</si>
  <si>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</si>
  <si>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</si>
  <si>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</si>
  <si>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</si>
  <si>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</si>
  <si>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</si>
  <si>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</si>
  <si>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</si>
  <si>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</si>
  <si>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</si>
  <si>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</si>
  <si>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</si>
  <si>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</si>
  <si>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</si>
  <si>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106"/>
  </si>
  <si>
    <t>8．衛生訓話</t>
    <rPh sb="2" eb="4">
      <t>エイセイ</t>
    </rPh>
    <rPh sb="4" eb="6">
      <t>クンワ</t>
    </rPh>
    <phoneticPr fontId="5"/>
  </si>
  <si>
    <t>12-21年月平均</t>
  </si>
  <si>
    <t>2022年</t>
    <phoneticPr fontId="5"/>
  </si>
  <si>
    <t>1月</t>
    <phoneticPr fontId="106"/>
  </si>
  <si>
    <t>ノロウイルスが流行しています</t>
    <rPh sb="7" eb="9">
      <t>リュウコウ</t>
    </rPh>
    <phoneticPr fontId="5"/>
  </si>
  <si>
    <t xml:space="preserve">  
</t>
    <phoneticPr fontId="16"/>
  </si>
  <si>
    <t>ノロウイルス指数平年より低いものの散発事故あり</t>
    <rPh sb="6" eb="8">
      <t>シスウ</t>
    </rPh>
    <rPh sb="8" eb="10">
      <t>ヘイネン</t>
    </rPh>
    <rPh sb="12" eb="13">
      <t>ヒク</t>
    </rPh>
    <rPh sb="17" eb="19">
      <t>サンパツ</t>
    </rPh>
    <rPh sb="19" eb="21">
      <t>ジコ</t>
    </rPh>
    <phoneticPr fontId="5"/>
  </si>
  <si>
    <t>カナダ</t>
    <phoneticPr fontId="5"/>
  </si>
  <si>
    <t>フランス</t>
    <phoneticPr fontId="106"/>
  </si>
  <si>
    <t>非常に少ない</t>
    <rPh sb="0" eb="2">
      <t>ヒジョウ</t>
    </rPh>
    <rPh sb="3" eb="4">
      <t>スク</t>
    </rPh>
    <phoneticPr fontId="5"/>
  </si>
  <si>
    <t>コロナ・ワクチン接種予定と内容　(元阿部首相と菅前首相の最大の功績)</t>
    <rPh sb="8" eb="10">
      <t>セッシュ</t>
    </rPh>
    <rPh sb="10" eb="12">
      <t>ヨテイ</t>
    </rPh>
    <rPh sb="13" eb="15">
      <t>ナイヨウ</t>
    </rPh>
    <rPh sb="17" eb="18">
      <t>モト</t>
    </rPh>
    <rPh sb="18" eb="20">
      <t>アベ</t>
    </rPh>
    <rPh sb="20" eb="22">
      <t>シュショウ</t>
    </rPh>
    <rPh sb="23" eb="24">
      <t>スガ</t>
    </rPh>
    <rPh sb="24" eb="27">
      <t>ゼンシュショウ</t>
    </rPh>
    <rPh sb="28" eb="30">
      <t>サイダイ</t>
    </rPh>
    <rPh sb="31" eb="33">
      <t>コウセキ</t>
    </rPh>
    <phoneticPr fontId="106"/>
  </si>
  <si>
    <t xml:space="preserve">腸チフス
パラチフス
</t>
    <rPh sb="0" eb="1">
      <t>チョウ</t>
    </rPh>
    <phoneticPr fontId="5"/>
  </si>
  <si>
    <t>^</t>
    <phoneticPr fontId="106"/>
  </si>
  <si>
    <t xml:space="preserve">  </t>
    <phoneticPr fontId="16"/>
  </si>
  <si>
    <t>l</t>
    <phoneticPr fontId="33"/>
  </si>
  <si>
    <t>管理レベル「1」　</t>
    <phoneticPr fontId="5"/>
  </si>
  <si>
    <r>
      <t xml:space="preserve">タイトル </t>
    </r>
    <r>
      <rPr>
        <sz val="14"/>
        <color theme="0"/>
        <rFont val="ＭＳ Ｐゴシック"/>
        <family val="3"/>
        <charset val="128"/>
      </rPr>
      <t>(異物・カビ混入が目立つ一週間でした。!)</t>
    </r>
    <rPh sb="6" eb="8">
      <t>イブツ</t>
    </rPh>
    <rPh sb="11" eb="13">
      <t>コンニュウ</t>
    </rPh>
    <rPh sb="14" eb="16">
      <t>メダ</t>
    </rPh>
    <rPh sb="17" eb="20">
      <t>イッシュウカン</t>
    </rPh>
    <phoneticPr fontId="5"/>
  </si>
  <si>
    <t>　コロナ渦</t>
    <rPh sb="4" eb="5">
      <t>ウズ</t>
    </rPh>
    <phoneticPr fontId="5"/>
  </si>
  <si>
    <t>冬に向かい</t>
    <rPh sb="0" eb="1">
      <t>フユ</t>
    </rPh>
    <rPh sb="2" eb="3">
      <t>ム</t>
    </rPh>
    <phoneticPr fontId="106"/>
  </si>
  <si>
    <t>コロナは既にWITHの時代、今年の冬が付き合い方の結論か</t>
    <rPh sb="4" eb="5">
      <t>スデ</t>
    </rPh>
    <rPh sb="11" eb="13">
      <t>ジダイ</t>
    </rPh>
    <rPh sb="14" eb="16">
      <t>コトシ</t>
    </rPh>
    <rPh sb="17" eb="18">
      <t>フユ</t>
    </rPh>
    <rPh sb="19" eb="20">
      <t>ツ</t>
    </rPh>
    <rPh sb="21" eb="22">
      <t>ア</t>
    </rPh>
    <rPh sb="23" eb="24">
      <t>カタ</t>
    </rPh>
    <rPh sb="25" eb="27">
      <t>ケツロン</t>
    </rPh>
    <phoneticPr fontId="106"/>
  </si>
  <si>
    <t>*発行予定は2022年11月7日（月）です。</t>
  </si>
  <si>
    <t>*発行予定は2022年11月7日（月）です。</t>
    <phoneticPr fontId="106"/>
  </si>
  <si>
    <t>▶https://zoom.us/webinar/register/WN_9-ciXs0sQT2yGdb79VBoLQ</t>
  </si>
  <si>
    <t xml:space="preserve"> 全国指数</t>
    <phoneticPr fontId="5"/>
  </si>
  <si>
    <t>先週より</t>
    <phoneticPr fontId="5"/>
  </si>
  <si>
    <t>やや少ない</t>
    <rPh sb="2" eb="3">
      <t>スク</t>
    </rPh>
    <phoneticPr fontId="106"/>
  </si>
  <si>
    <r>
      <rPr>
        <sz val="12"/>
        <color theme="0"/>
        <rFont val="ＭＳ Ｐゴシック"/>
        <family val="3"/>
        <charset val="128"/>
      </rPr>
      <t>チリ</t>
    </r>
    <phoneticPr fontId="5"/>
  </si>
  <si>
    <r>
      <rPr>
        <sz val="12"/>
        <color theme="0"/>
        <rFont val="ＭＳ Ｐゴシック"/>
        <family val="3"/>
        <charset val="128"/>
      </rPr>
      <t>南アフリカ</t>
    </r>
    <rPh sb="0" eb="1">
      <t>ミナミ</t>
    </rPh>
    <phoneticPr fontId="5"/>
  </si>
  <si>
    <r>
      <rPr>
        <sz val="12"/>
        <color theme="0"/>
        <rFont val="ＭＳ Ｐゴシック"/>
        <family val="3"/>
        <charset val="128"/>
      </rPr>
      <t>トルコ</t>
    </r>
    <phoneticPr fontId="5"/>
  </si>
  <si>
    <r>
      <rPr>
        <sz val="12"/>
        <color theme="0"/>
        <rFont val="ＭＳ Ｐゴシック"/>
        <family val="3"/>
        <charset val="128"/>
      </rPr>
      <t>イラン</t>
    </r>
    <phoneticPr fontId="5"/>
  </si>
  <si>
    <r>
      <rPr>
        <sz val="12"/>
        <color theme="0"/>
        <rFont val="ＭＳ Ｐゴシック"/>
        <family val="3"/>
        <charset val="128"/>
      </rPr>
      <t>インド</t>
    </r>
    <phoneticPr fontId="5"/>
  </si>
  <si>
    <r>
      <rPr>
        <sz val="12"/>
        <color theme="0"/>
        <rFont val="ＭＳ Ｐゴシック"/>
        <family val="3"/>
        <charset val="128"/>
      </rPr>
      <t>パキスタン</t>
    </r>
    <phoneticPr fontId="5"/>
  </si>
  <si>
    <r>
      <rPr>
        <b/>
        <sz val="12"/>
        <color theme="0"/>
        <rFont val="Inherit"/>
        <family val="2"/>
      </rPr>
      <t>スペイン</t>
    </r>
    <phoneticPr fontId="106"/>
  </si>
  <si>
    <r>
      <rPr>
        <sz val="12"/>
        <color theme="0"/>
        <rFont val="ＭＳ Ｐゴシック"/>
        <family val="3"/>
        <charset val="128"/>
      </rPr>
      <t>米国</t>
    </r>
    <rPh sb="0" eb="2">
      <t>ベイコク</t>
    </rPh>
    <phoneticPr fontId="5"/>
  </si>
  <si>
    <r>
      <rPr>
        <b/>
        <sz val="12"/>
        <color theme="0"/>
        <rFont val="ＭＳ Ｐゴシック"/>
        <family val="3"/>
        <charset val="128"/>
      </rPr>
      <t>ロシア</t>
    </r>
    <phoneticPr fontId="5"/>
  </si>
  <si>
    <r>
      <rPr>
        <b/>
        <sz val="12"/>
        <color theme="0"/>
        <rFont val="ＭＳ Ｐゴシック"/>
        <family val="3"/>
        <charset val="128"/>
      </rPr>
      <t>メキシコ</t>
    </r>
    <phoneticPr fontId="5"/>
  </si>
  <si>
    <t>感染制御地区</t>
    <rPh sb="0" eb="2">
      <t>カンセン</t>
    </rPh>
    <rPh sb="2" eb="4">
      <t>セイギョ</t>
    </rPh>
    <rPh sb="4" eb="6">
      <t>チク</t>
    </rPh>
    <phoneticPr fontId="106"/>
  </si>
  <si>
    <t>感染拡大地区</t>
    <rPh sb="0" eb="2">
      <t>カンセン</t>
    </rPh>
    <rPh sb="2" eb="4">
      <t>カクダイ</t>
    </rPh>
    <rPh sb="4" eb="6">
      <t>チク</t>
    </rPh>
    <phoneticPr fontId="106"/>
  </si>
  <si>
    <t>皆様  週刊情報2022-48を配信いたします</t>
    <phoneticPr fontId="5"/>
  </si>
  <si>
    <t>回収＆返金</t>
  </si>
  <si>
    <t>回収</t>
  </si>
  <si>
    <t>回収＆返金/交換</t>
  </si>
  <si>
    <r>
      <rPr>
        <b/>
        <sz val="12"/>
        <color theme="0"/>
        <rFont val="ＭＳ Ｐゴシック"/>
        <family val="3"/>
        <charset val="128"/>
      </rPr>
      <t>ブラジル</t>
    </r>
    <phoneticPr fontId="5"/>
  </si>
  <si>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</si>
  <si>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</si>
  <si>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9-10月、4月以降  施設の所在市町村で流行・食中毒が報告される定点観測値が5.00前後</t>
    <phoneticPr fontId="106"/>
  </si>
  <si>
    <t>【情報共有】　週間・情報収集/情報は毎週確認する
【常設】　嘔吐物処理セットの配備
【体調管理】従業員の健康状況を徹底し、不良者は調理・加工ラインより外す</t>
    <phoneticPr fontId="106"/>
  </si>
  <si>
    <r>
      <rPr>
        <sz val="12.55"/>
        <color theme="0"/>
        <rFont val="ＭＳ Ｐゴシック"/>
        <family val="3"/>
        <charset val="128"/>
      </rPr>
      <t>日本は、世界第一位の増加率1月は増加月</t>
    </r>
    <r>
      <rPr>
        <sz val="12.55"/>
        <color rgb="FFFFFF00"/>
        <rFont val="ＭＳ Ｐゴシック"/>
        <family val="3"/>
        <charset val="128"/>
      </rPr>
      <t xml:space="preserve">
0コロナ政策変更で中国の感染状況が一気に悪化</t>
    </r>
    <rPh sb="0" eb="2">
      <t>ニホン</t>
    </rPh>
    <rPh sb="4" eb="6">
      <t>セカイ</t>
    </rPh>
    <rPh sb="6" eb="8">
      <t>ダイイチ</t>
    </rPh>
    <rPh sb="8" eb="9">
      <t>イ</t>
    </rPh>
    <rPh sb="10" eb="13">
      <t>ゾウカリツ</t>
    </rPh>
    <rPh sb="14" eb="15">
      <t>ガツ</t>
    </rPh>
    <rPh sb="16" eb="19">
      <t>ゾウカヅキ</t>
    </rPh>
    <rPh sb="24" eb="26">
      <t>セイサク</t>
    </rPh>
    <rPh sb="26" eb="28">
      <t>ヘンコウ</t>
    </rPh>
    <rPh sb="29" eb="31">
      <t>チュウゴク</t>
    </rPh>
    <phoneticPr fontId="106"/>
  </si>
  <si>
    <t>浜松市は２６日、同市中区佐鳴台の飲食店「肉料理と大地の恵み　ひなた」で食事をした客９人が食中毒と診断されたと発表した。　保健所によると９人は４グループで、２６歳から７２歳の男女。２１、２３日のいずれかに来店し、牛タン角煮や牛ユッケ、サラダなどを食べたという。下痢や腹痛、嘔吐（おうと）などの症状を訴えたが、全員快方に向かっている。客６人と従業員１人の便、店内のトイレからノロウイルスが検出された。</t>
    <phoneticPr fontId="106"/>
  </si>
  <si>
    <t>静岡新聞</t>
    <rPh sb="0" eb="2">
      <t>シズオカ</t>
    </rPh>
    <rPh sb="2" eb="4">
      <t>シンブン</t>
    </rPh>
    <phoneticPr fontId="106"/>
  </si>
  <si>
    <t>回収＆交換</t>
  </si>
  <si>
    <t>マックスバリュ東...</t>
  </si>
  <si>
    <t>毎週　　ひとつ　　覚えていきましょう</t>
    <phoneticPr fontId="5"/>
  </si>
  <si>
    <t>　↓　職場の先輩は以下のことを理解して　わかり易く　指導しましょう　↓</t>
    <phoneticPr fontId="5"/>
  </si>
  <si>
    <t>最高品質の検査用試薬・培地／必要な時に必要枚数をお届けします。
必要な培地をいつでも使いたいときには、外注が常識。
ご注文はこちら→　hy_food-safety@kxf.biglobe.ne.jp</t>
    <rPh sb="0" eb="4">
      <t>サイコウヒンシツ</t>
    </rPh>
    <rPh sb="5" eb="10">
      <t>ケンサヨウシヤク</t>
    </rPh>
    <rPh sb="11" eb="13">
      <t>バイチ</t>
    </rPh>
    <rPh sb="14" eb="16">
      <t>ヒツヨウ</t>
    </rPh>
    <rPh sb="17" eb="18">
      <t>トキ</t>
    </rPh>
    <rPh sb="19" eb="23">
      <t>ヒツヨウマイスウ</t>
    </rPh>
    <rPh sb="25" eb="26">
      <t>トド</t>
    </rPh>
    <rPh sb="32" eb="34">
      <t>ヒツヨウ</t>
    </rPh>
    <rPh sb="35" eb="37">
      <t>バイチ</t>
    </rPh>
    <rPh sb="42" eb="43">
      <t>ツカ</t>
    </rPh>
    <rPh sb="51" eb="53">
      <t>ガイチュウ</t>
    </rPh>
    <rPh sb="54" eb="56">
      <t>ジョウシキ</t>
    </rPh>
    <rPh sb="59" eb="61">
      <t>チュウモン</t>
    </rPh>
    <phoneticPr fontId="106"/>
  </si>
  <si>
    <t>管理レベル「1」　</t>
  </si>
  <si>
    <t>mailto:hy_food-safety@kxf.biglobe.ne.jp?subject=注文・問い合わせ</t>
  </si>
  <si>
    <t>2023/1週</t>
    <phoneticPr fontId="106"/>
  </si>
  <si>
    <t>2023年</t>
    <phoneticPr fontId="5"/>
  </si>
  <si>
    <t>県によりますと、一関市内の保育所で1月6日から11日かけて0歳児から5歳児までの園児13人が嘔吐や下痢などの症状を訴えました。　検査の結果、4人の園児からノロウイルスが検出されました。4人は入院しましたが現在はいずれも回復傾向にあるということです。
　県内のノロウイルスによる感染性胃腸炎の集団発生は今年度15件目で、今年に入ってからは初めてです。</t>
    <phoneticPr fontId="106"/>
  </si>
  <si>
    <t>岩手包装</t>
    <rPh sb="0" eb="4">
      <t>イワテホウソウ</t>
    </rPh>
    <phoneticPr fontId="106"/>
  </si>
  <si>
    <t>群馬県の高崎市保健所は12日、同市のとんかつ店の出前を利用した男女計13人が腹痛や下痢、嘔吐（おうと）などの症状を訴え、一部の客と従業員からノロウイルスが検出されたと発表した。同保健所は食中毒と断定し、14日まで3日間の営業停止処分とした。　同保健所によると、13人は2グループで6日昼に出前を利用し、7日から症状が出始めた。原因の食品は特定されていないが、共通して食べたのが同店の食事だけだった。全員が快方に向かっているという。</t>
    <phoneticPr fontId="106"/>
  </si>
  <si>
    <t>上毛新聞</t>
    <rPh sb="0" eb="4">
      <t>ジョウモウシンブン</t>
    </rPh>
    <phoneticPr fontId="106"/>
  </si>
  <si>
    <t>保健所が検査したところ、調理を担当した1人と患者15人からノロウイルスが検出され、県はノロウイルスが原因の食中毒と断定した。患者は、全員がほぼ回復しているという。保健所は、鮮魚いちきに対し14日まで営業停止を命じている。
ノロウイルスは手から感染が広がることから、食中毒を防ぐためには調理を始める前の丁寧な手洗いが必要。</t>
    <phoneticPr fontId="106"/>
  </si>
  <si>
    <t>新規感染者数　 143週目</t>
    <rPh sb="0" eb="2">
      <t>シンキ</t>
    </rPh>
    <rPh sb="2" eb="5">
      <t>カンセンシャ</t>
    </rPh>
    <rPh sb="5" eb="6">
      <t>スウ</t>
    </rPh>
    <rPh sb="11" eb="13">
      <t>シュウメ</t>
    </rPh>
    <phoneticPr fontId="5"/>
  </si>
  <si>
    <t>西友</t>
  </si>
  <si>
    <t>カスミ</t>
  </si>
  <si>
    <t>https://ameblo.jp/blue-blue-blue-keroyon11/entry-12783182436.html</t>
    <phoneticPr fontId="16"/>
  </si>
  <si>
    <t>BAQTEX社の検査用培地</t>
    <rPh sb="6" eb="7">
      <t>シャ</t>
    </rPh>
    <rPh sb="8" eb="10">
      <t>ケンサ</t>
    </rPh>
    <rPh sb="10" eb="11">
      <t>ヨウ</t>
    </rPh>
    <rPh sb="11" eb="13">
      <t>バイチ</t>
    </rPh>
    <phoneticPr fontId="33"/>
  </si>
  <si>
    <t>今週のニュース（Noroｖｉｒｕｓ）(1/16-1/22)</t>
    <rPh sb="0" eb="2">
      <t>コンシュウ</t>
    </rPh>
    <phoneticPr fontId="5"/>
  </si>
  <si>
    <t xml:space="preserve"> GⅡ　1週　0例</t>
    <rPh sb="5" eb="6">
      <t>シュウ</t>
    </rPh>
    <phoneticPr fontId="5"/>
  </si>
  <si>
    <t xml:space="preserve"> GⅡ　2週　0例</t>
    <rPh sb="8" eb="9">
      <t>レイ</t>
    </rPh>
    <phoneticPr fontId="5"/>
  </si>
  <si>
    <t>2023/2週</t>
  </si>
  <si>
    <t>食中毒情報 (1/16-1/22)</t>
    <rPh sb="0" eb="3">
      <t>ショクチュウドク</t>
    </rPh>
    <rPh sb="3" eb="5">
      <t>ジョウホウ</t>
    </rPh>
    <phoneticPr fontId="5"/>
  </si>
  <si>
    <t>海外情報 (1/16-1/22)</t>
    <rPh sb="0" eb="2">
      <t>カイガイ</t>
    </rPh>
    <rPh sb="2" eb="4">
      <t>ジョウホウ</t>
    </rPh>
    <phoneticPr fontId="5"/>
  </si>
  <si>
    <t>食品リコール・回収情報
(1/16-1/22)</t>
    <rPh sb="0" eb="2">
      <t>ショクヒン</t>
    </rPh>
    <rPh sb="7" eb="9">
      <t>カイシュウ</t>
    </rPh>
    <rPh sb="9" eb="11">
      <t>ジョウホウ</t>
    </rPh>
    <phoneticPr fontId="5"/>
  </si>
  <si>
    <t>食品表示 (1/16-1/22)</t>
    <rPh sb="0" eb="2">
      <t>ショクヒン</t>
    </rPh>
    <rPh sb="2" eb="4">
      <t>ヒョウジ</t>
    </rPh>
    <phoneticPr fontId="5"/>
  </si>
  <si>
    <t>残留農薬(1/16-1/22)</t>
    <phoneticPr fontId="16"/>
  </si>
  <si>
    <t>東京グリーンシス...</t>
  </si>
  <si>
    <t>倉島食品</t>
  </si>
  <si>
    <t>綿半パートナーズ...</t>
  </si>
  <si>
    <t>マミーマート</t>
  </si>
  <si>
    <t>丸久</t>
  </si>
  <si>
    <t>長﨑堂</t>
  </si>
  <si>
    <t>伊豆箱根鉄道</t>
  </si>
  <si>
    <t>ベイシア</t>
  </si>
  <si>
    <t>極太ひれかつ太巻き 一部ラベル誤貼付で表示欠落</t>
  </si>
  <si>
    <t>首舜</t>
  </si>
  <si>
    <t>ベビーコーン水煮 一部賞味期限表示欠落</t>
  </si>
  <si>
    <t>ホクレン商事</t>
  </si>
  <si>
    <t>ショコラダブルシュークリーム他 2品目 一部賞味期限誤表示</t>
  </si>
  <si>
    <t>加藤産業</t>
  </si>
  <si>
    <t>韓国ジャバンのり 一部賞味期限誤印字</t>
  </si>
  <si>
    <t>仁々木</t>
  </si>
  <si>
    <t>りんごの福 一部アレルギー(乳成分)表示欠落</t>
  </si>
  <si>
    <t>薔薇のぶっせ 一部賞味期限シール誤貼付</t>
  </si>
  <si>
    <t>イオン</t>
  </si>
  <si>
    <t>ベストプライス 鮭とば 一部賞味期限誤印字</t>
  </si>
  <si>
    <t>アクシアルリテイ...</t>
  </si>
  <si>
    <t>豊栄店 ミラノ風チキンカツレツ 消費期限誤記載</t>
  </si>
  <si>
    <t>明治屋産業</t>
  </si>
  <si>
    <t>豪州産牛・国産牛 牛切落し 一部消費期限誤印字</t>
  </si>
  <si>
    <t>北島水産</t>
  </si>
  <si>
    <t>えびいかミックス 一部軟質プラスチック異物混入の恐れ</t>
  </si>
  <si>
    <t>手造りえびふらい 煮蛸 一部保存温度表示欠落,誤表示</t>
  </si>
  <si>
    <t>マルカ食品</t>
  </si>
  <si>
    <t>国産なすからし漬 一部賞味期限表示ラベル誤表記</t>
  </si>
  <si>
    <t>交洋</t>
  </si>
  <si>
    <t>イカリングフライ 一部賞味期限表示欠落</t>
  </si>
  <si>
    <t>アライドコーポレ...</t>
  </si>
  <si>
    <t>One Dish Asia ナシゴレンの素 特定原材料(えび)表示欠落</t>
  </si>
  <si>
    <t>ＹＨＣ合同会社</t>
  </si>
  <si>
    <t>レバー刺し 一部添加物等の規格基準不適合</t>
  </si>
  <si>
    <t>PLD合同会社</t>
  </si>
  <si>
    <t>ハオハオトムチュアカイ 一部特定原材料（小麦,エビ）表示欠落</t>
  </si>
  <si>
    <t>もちもちチーズボール 一部ラベル誤貼付で(卵)表示欠落</t>
  </si>
  <si>
    <t>オリエントコマー...</t>
  </si>
  <si>
    <t>ﾛﾏﾆｺｵｰｶﾞﾆｯｸｴｷｽﾄﾗﾊﾞｰｼﾞﾝｵﾘｰﾌﾞｵｲﾙ 一部賞味期限誤表記</t>
  </si>
  <si>
    <t>合食</t>
  </si>
  <si>
    <t>おいしい減塩 くんさき 一部容器膨張</t>
  </si>
  <si>
    <t>メンチカツ弁当 一部表示(豚肉,ゼラチン)欠落</t>
  </si>
  <si>
    <t>五代目小玉こんにゃく 一部賞味期限印字不良</t>
  </si>
  <si>
    <t>松本芳川店 有頭タイガー海老(加熱用) 一部保存温度表示欠落</t>
  </si>
  <si>
    <t>mami+EL 脂肪0プレーンヨーグルト 一部通常より柔らかい</t>
  </si>
  <si>
    <t>大きな唐揚(ゆず胡椒) 一部特定原材料(乳)表示欠落</t>
  </si>
  <si>
    <t>アルゼンチンアカエビ 一部生食用ラベル誤貼付</t>
  </si>
  <si>
    <t>国産牛豚合い挽きミンチ 一部青色ビニール片混入の恐れ</t>
  </si>
  <si>
    <t>十二単 一部賞味期限誤表示</t>
  </si>
  <si>
    <t>イズーラ修善寺 なまそば 一部消費期限誤表記</t>
  </si>
  <si>
    <t>2023年 第1週（1月2日〜 1月8日）</t>
    <phoneticPr fontId="106"/>
  </si>
  <si>
    <t>結核例89</t>
    <phoneticPr fontId="5"/>
  </si>
  <si>
    <t>細菌性赤痢1例 菌種：S. flexneri（B群）＿感染地域：インドネシア</t>
    <rPh sb="0" eb="3">
      <t>サイキンセイ</t>
    </rPh>
    <rPh sb="3" eb="5">
      <t>セキリ</t>
    </rPh>
    <rPh sb="6" eb="7">
      <t>レイ</t>
    </rPh>
    <rPh sb="8" eb="10">
      <t>キンシュ</t>
    </rPh>
    <rPh sb="24" eb="25">
      <t>グン</t>
    </rPh>
    <rPh sb="27" eb="29">
      <t>カンセン</t>
    </rPh>
    <rPh sb="29" eb="31">
      <t>チイキ</t>
    </rPh>
    <phoneticPr fontId="106"/>
  </si>
  <si>
    <t xml:space="preserve">年齢群：10代（1例）、20代（5例）、50代（1例）、70代（1例）
</t>
    <phoneticPr fontId="106"/>
  </si>
  <si>
    <t>腸チフス1例 感染地域：バングラデシュ</t>
    <phoneticPr fontId="106"/>
  </si>
  <si>
    <t xml:space="preserve">腸管出血性大腸菌感染症8例（有症者5例、うちHUS なし）
感染地域：国内6例、国内・国外不明2例
国内の感染地域：‌北海道1例、茨城県1例、栃木県1例、東京都1例、岡山県1例、国内（都道府県不明）1例
</t>
    <phoneticPr fontId="106"/>
  </si>
  <si>
    <t xml:space="preserve">血清群・毒素型：‌O157 VT1・VT2（1例）、O157 VT2（1例）、O26 VT2（1例）、その他・不明（5例）
累積報告数：8例（有症者5例、うちHUS なし．死亡なし）
</t>
    <phoneticPr fontId="106"/>
  </si>
  <si>
    <t>E型肝炎5例 感染地域（感染源）：‌北海道1例（不明）、
埼玉県1例（カキ/白子）、千葉県1例（生レバー）、東京都1例（豚レバー）、
神奈川県1例（不明）</t>
    <phoneticPr fontId="106"/>
  </si>
  <si>
    <t>レジオネラ症24例（肺炎型24例）
感染地域：‌神奈川県2例、富山県2例、大阪府2例、福岡県2例、熊本県2例、北海道1例、岩手県1例、
宮城県1例、福島県1例、栃木県1例、新潟県1例、長野県1例、静岡県1例、三重県1例、兵庫県1例、
奈良県1例、愛媛県1例、タイ1例、国内・国外不明1例
年齢群：‌40代（3例）、50代（3例）、60代（7例）、70代（6例）、80代（4例）、90代以上（1例）
累積報告数：24例</t>
    <phoneticPr fontId="106"/>
  </si>
  <si>
    <t>アメーバ赤痢3例（腸管アメーバ症2例、腸管外アメーバ症1例）感染地域：‌山形県1例、埼玉県/フィリピン1例、国内（都道府県不明）1例
感染経路：不明3例</t>
    <phoneticPr fontId="106"/>
  </si>
  <si>
    <t>※2023年 第2週（1/9～1/15） 現在</t>
    <phoneticPr fontId="5"/>
  </si>
  <si>
    <t>今週の新型コロナ 新規感染者数　世界で196万人(対前週の増減 : 91万人減少)</t>
    <rPh sb="0" eb="2">
      <t>コンシュウ</t>
    </rPh>
    <rPh sb="9" eb="15">
      <t>シンキカンセンシャスウ</t>
    </rPh>
    <rPh sb="23" eb="24">
      <t>ニン</t>
    </rPh>
    <rPh sb="24" eb="25">
      <t>タイ</t>
    </rPh>
    <rPh sb="25" eb="27">
      <t>ゼンシュウ</t>
    </rPh>
    <rPh sb="29" eb="31">
      <t>ゾウゲン</t>
    </rPh>
    <rPh sb="36" eb="38">
      <t>マンニン</t>
    </rPh>
    <rPh sb="38" eb="40">
      <t>ゲンショウ</t>
    </rPh>
    <phoneticPr fontId="5"/>
  </si>
  <si>
    <t xml:space="preserve">
世界の新規感染者数: 196万人で感染持続 　世界は第6波に向かうか?
北半球は冬に向かいインフルエンザとの同時流行に警戒。</t>
    <rPh sb="1" eb="3">
      <t>セカイ</t>
    </rPh>
    <rPh sb="4" eb="6">
      <t>シンキ</t>
    </rPh>
    <rPh sb="6" eb="10">
      <t>カンセンシャスウ</t>
    </rPh>
    <rPh sb="15" eb="17">
      <t>マンニン</t>
    </rPh>
    <rPh sb="18" eb="20">
      <t>カンセン</t>
    </rPh>
    <rPh sb="20" eb="22">
      <t>ジゾク</t>
    </rPh>
    <rPh sb="24" eb="26">
      <t>セカイ</t>
    </rPh>
    <rPh sb="27" eb="28">
      <t>ダイ</t>
    </rPh>
    <rPh sb="29" eb="30">
      <t>ハ</t>
    </rPh>
    <rPh sb="31" eb="32">
      <t>ム</t>
    </rPh>
    <rPh sb="37" eb="40">
      <t>キタハンキュウ</t>
    </rPh>
    <rPh sb="41" eb="42">
      <t>フユ</t>
    </rPh>
    <rPh sb="43" eb="44">
      <t>ム</t>
    </rPh>
    <rPh sb="55" eb="57">
      <t>ドウジ</t>
    </rPh>
    <rPh sb="57" eb="59">
      <t>リュウコウ</t>
    </rPh>
    <rPh sb="60" eb="62">
      <t>ケイカイ</t>
    </rPh>
    <phoneticPr fontId="5"/>
  </si>
  <si>
    <t>Reported 1/22　 7:21 (前週より196万人) 　　世界は感染　第五波は終息中、アジアでは一部拡大傾向</t>
    <rPh sb="21" eb="23">
      <t>ゼンシュウ</t>
    </rPh>
    <rPh sb="22" eb="23">
      <t>シュウ</t>
    </rPh>
    <rPh sb="23" eb="24">
      <t>ゼンシュウ</t>
    </rPh>
    <rPh sb="28" eb="30">
      <t>マンニン</t>
    </rPh>
    <rPh sb="34" eb="36">
      <t>セカイ</t>
    </rPh>
    <rPh sb="37" eb="39">
      <t>カンセン</t>
    </rPh>
    <rPh sb="40" eb="42">
      <t>ダイゴ</t>
    </rPh>
    <rPh sb="42" eb="43">
      <t>ナミ</t>
    </rPh>
    <rPh sb="44" eb="46">
      <t>シュウソク</t>
    </rPh>
    <rPh sb="46" eb="47">
      <t>チュウ</t>
    </rPh>
    <rPh sb="53" eb="55">
      <t>イチブ</t>
    </rPh>
    <rPh sb="55" eb="59">
      <t>カクダイケイコウ</t>
    </rPh>
    <phoneticPr fontId="5"/>
  </si>
  <si>
    <t>Japan</t>
  </si>
  <si>
    <t>28-Day: 3,962,806 | 9,965</t>
  </si>
  <si>
    <t>US</t>
  </si>
  <si>
    <t>28-Day: 1,609,849 | 13,638</t>
  </si>
  <si>
    <t>Korea, South</t>
  </si>
  <si>
    <t>28-Day: 1,382,298 | 1,441</t>
  </si>
  <si>
    <t>Totals: 29,999,529 | 33,209</t>
  </si>
  <si>
    <t>Taiwan*</t>
  </si>
  <si>
    <t>28-Day: 639,081 | 999</t>
  </si>
  <si>
    <t>Totals: 9,323,771 | 16,071</t>
  </si>
  <si>
    <t>Brazil</t>
  </si>
  <si>
    <t>28-Day: 620,006 | 3,536</t>
  </si>
  <si>
    <t>China</t>
  </si>
  <si>
    <t>28-Day: 517,329 | 1,807</t>
  </si>
  <si>
    <t>Germany</t>
  </si>
  <si>
    <t>28-Day: 490,539 | 4,092</t>
  </si>
  <si>
    <t>Italy</t>
  </si>
  <si>
    <t>28-Day: 394,024 | 2,552</t>
  </si>
  <si>
    <t>Totals: 25,415,630 | 186,488</t>
  </si>
  <si>
    <t>France</t>
  </si>
  <si>
    <t>28-Day: 358,768 | 2,600</t>
  </si>
  <si>
    <t>Australia</t>
  </si>
  <si>
    <t>28-Day: 199,313 | 1,152</t>
  </si>
  <si>
    <t>Totals: 11,274,262 | 18,092</t>
  </si>
  <si>
    <t>Argentina</t>
  </si>
  <si>
    <t>28-Day: 194,859 | 258</t>
  </si>
  <si>
    <t>Mexico</t>
  </si>
  <si>
    <t>28-Day: 140,615 | 995</t>
  </si>
  <si>
    <t>Russia</t>
  </si>
  <si>
    <t>28-Day: 130,536 | 1,308</t>
  </si>
  <si>
    <t>United Kingdom</t>
  </si>
  <si>
    <t>28-Day: 126,401 | 1,437</t>
  </si>
  <si>
    <t>Totals: 24,492,024 | 217,019</t>
  </si>
  <si>
    <t>Turkey</t>
  </si>
  <si>
    <t>28-Day: 123,084 | 289</t>
  </si>
  <si>
    <t>Chile</t>
  </si>
  <si>
    <t>28-Day: 97,731 | 628</t>
  </si>
  <si>
    <t>New Zealand</t>
  </si>
  <si>
    <t>28-Day: 96,526 | 150</t>
  </si>
  <si>
    <t>Totals: 2,165,651 | 2,439</t>
  </si>
  <si>
    <t>Austria</t>
  </si>
  <si>
    <t>28-Day: 78,838 | 249</t>
  </si>
  <si>
    <t>Totals: 5,754,062 | 21,613</t>
  </si>
  <si>
    <t>Spain</t>
  </si>
  <si>
    <t>28-Day: 52,640 | 1,284</t>
  </si>
  <si>
    <t>Canada</t>
  </si>
  <si>
    <t>28-Day: 52,158 | 1,098</t>
  </si>
  <si>
    <t>Totals: </t>
    <phoneticPr fontId="106"/>
  </si>
  <si>
    <r>
      <rPr>
        <u/>
        <sz val="12"/>
        <color theme="0"/>
        <rFont val="Inherit"/>
        <family val="2"/>
      </rPr>
      <t>中国</t>
    </r>
    <rPh sb="0" eb="2">
      <t>チュウゴク</t>
    </rPh>
    <phoneticPr fontId="106"/>
  </si>
  <si>
    <t>京都府の南丹保健所は２１日、京都府亀岡市の保育園や幼稚園、通所介護施設などの利用者ら計１４２人（０～９５歳）が発熱や下痢などの症状を訴え、一部からノロウイルスを検出したと発表した。症状は軽く、快方に向かっている。弁当などの製造を手掛ける「亀岡給食センターケイフーズ」（同市）が提供した食事が原因と断定。同日から２４日まで営業停止処分とした。</t>
    <phoneticPr fontId="106"/>
  </si>
  <si>
    <t>京都新聞</t>
    <rPh sb="0" eb="4">
      <t>キョウトシンブン</t>
    </rPh>
    <phoneticPr fontId="106"/>
  </si>
  <si>
    <t>藤沢の社会福祉施設で食中毒　通所者ら３３人が下痢や腹痛</t>
    <phoneticPr fontId="106"/>
  </si>
  <si>
    <t>神奈川新聞</t>
    <rPh sb="0" eb="5">
      <t>カナガワシンブン</t>
    </rPh>
    <phoneticPr fontId="106"/>
  </si>
  <si>
    <t>湯梨浜のこども園でノロウイルス
　倉吉保健所が２０日、鳥取県湯梨浜町はわい長瀬の町立ながせこども園で、感染性胃腸炎の集団発生があり、有症者の一部からノロウイルスを検出したと発表した。重症者はいない。 　倉吉保健所によると、１...</t>
    <phoneticPr fontId="106"/>
  </si>
  <si>
    <t>山陰中央新法</t>
    <rPh sb="0" eb="2">
      <t>サンイン</t>
    </rPh>
    <rPh sb="2" eb="6">
      <t>チュウオウシンポウ</t>
    </rPh>
    <phoneticPr fontId="106"/>
  </si>
  <si>
    <t>茨城県は19日、ひたちなか市の2つの保育園で、感染性胃腸炎の集団発生があったことを発表しました。2保育園で、園児と職員計97人が嘔吐や下痢の症状を訴えました。
検査の結果、1つの保育園ではノロウイルスが、もう1つの保育園ではノロウイルスとサポウイルスが検出されました。</t>
    <phoneticPr fontId="106"/>
  </si>
  <si>
    <t>食環研</t>
    <rPh sb="0" eb="1">
      <t>ショク</t>
    </rPh>
    <rPh sb="1" eb="2">
      <t>ワ</t>
    </rPh>
    <rPh sb="2" eb="3">
      <t>ケン</t>
    </rPh>
    <phoneticPr fontId="106"/>
  </si>
  <si>
    <t xml:space="preserve">大阪市の松井一郎市長がノロウイルスに感染したことがわかりました。
市によりますと松井市長は１８日午後、大阪・関西万博の会場となる「夢洲」の視察に訪れた自民党・茂木敏充幹事長に同行中、体調が悪くなり、視察終了後に病院でノロウイルスと診断されたといいます。
</t>
    <phoneticPr fontId="106"/>
  </si>
  <si>
    <t>ABCニュース</t>
    <phoneticPr fontId="106"/>
  </si>
  <si>
    <t>大津市の飲食店の料理を食べた９人が、おう吐や下痢などの症状を訴え、保健所は症状などからノロウイルスが原因の食中毒と断定し、この店を１６日から２日間の営業停止処分としました。営業停止処分を受けたのは、大津市におの浜３丁目の「にぎり長次郎膳所店」です。大津市によりますと、１月１１日に市民から「家族が７日に市内の飲食店を利用し、おう吐や発熱の症状がある。一緒に食事をした友人３人にも症状がある」などと市の保健所に連絡がありました。</t>
    <phoneticPr fontId="106"/>
  </si>
  <si>
    <t>NHK</t>
    <phoneticPr fontId="106"/>
  </si>
  <si>
    <t>さくらんぼ放送</t>
    <rPh sb="5" eb="7">
      <t>ホウソウ</t>
    </rPh>
    <phoneticPr fontId="106"/>
  </si>
  <si>
    <t>福岡県京都郡の保育所で、園児と職員あわせて４７人が嘔吐や下痢の症状を訴えていて、保健所が集団食中毒か感染症の疑いがあるとみて調べています。今月２０日、福岡県京都郡の町役場から「保育所に通う複数の園児と職員が食中毒のような症状を訴えている」と管内の保健所に連絡がありました。これまでに園児と職員あわせて４７人が嘔吐や下痢の症状を訴えています。症状を訴えているのは０歳から６歳までの園児４２人と職員５人で、これまでに入院した人や重症者はいないということです。保健所は食中毒か感染症の疑いがあるとみて、症状がある人の便を検査して詳しい原因を調べています。</t>
    <phoneticPr fontId="16"/>
  </si>
  <si>
    <t>https://newsdig.tbs.co.jp/articles/-/287460?display=1</t>
    <phoneticPr fontId="16"/>
  </si>
  <si>
    <t>福岡県京都郡の保育所で集団食中毒などの疑い　保健所は調査中</t>
    <phoneticPr fontId="16"/>
  </si>
  <si>
    <t>福岡県</t>
    <rPh sb="0" eb="3">
      <t>フクオカケン</t>
    </rPh>
    <phoneticPr fontId="16"/>
  </si>
  <si>
    <t>TBS</t>
    <phoneticPr fontId="16"/>
  </si>
  <si>
    <t>同窓会で男女42人食中毒　三重・多気の飲食店</t>
    <phoneticPr fontId="16"/>
  </si>
  <si>
    <r>
      <t>三重県は21日、同県多気町の飲食店「蔵出し料理蔵」を同窓会で利用した19～20歳の男女計42人に腹痛や下痢、発熱などの症状が出たと発表した。複数の患者の便からカンピロバクターが検出され、県は食中毒と断定した。入院者はおらず、全員快方に向かっている。</t>
    </r>
    <r>
      <rPr>
        <b/>
        <u/>
        <sz val="16"/>
        <color rgb="FF333333"/>
        <rFont val="メイリオ"/>
        <family val="3"/>
        <charset val="128"/>
      </rPr>
      <t>【写真】集団食中毒か、大阪で48人搬送　税務大学校研修所</t>
    </r>
    <r>
      <rPr>
        <b/>
        <sz val="16"/>
        <color rgb="FF333333"/>
        <rFont val="メイリオ"/>
        <family val="3"/>
        <charset val="128"/>
      </rPr>
      <t>　県によると、症状が出た人を含む87人は8日に多気町で開催された「二十歳のつどい」の後、同店を利用。ささみの刺し身や鶏の唐揚げなどを食べた。原因食品は調査中という。　県は21日から再発防止措置が講じられるまで、同店を営業禁止とした。</t>
    </r>
    <phoneticPr fontId="16"/>
  </si>
  <si>
    <t>https://news.yahoo.co.jp/articles/618d56ec31d6ac7eb1270c249b437a66e9b3e547</t>
    <phoneticPr fontId="16"/>
  </si>
  <si>
    <t>三重県</t>
    <rPh sb="0" eb="3">
      <t>ミエケン</t>
    </rPh>
    <phoneticPr fontId="16"/>
  </si>
  <si>
    <t>KYODO</t>
    <phoneticPr fontId="16"/>
  </si>
  <si>
    <t>園児や介護施設利用者ら142人、集団食中毒　昼食弁当からノロウイルス</t>
    <phoneticPr fontId="16"/>
  </si>
  <si>
    <t>京都府の南丹保健所は２１日、京都府亀岡市の保育園や幼稚園、通所介護施設などの利用者ら計１４２人（０～９５歳）が発熱や下痢などの症状を訴え、一部からノロウイルスを検出したと発表した。症状は軽く、快方に向かっている。弁当などの製造を手掛ける「亀岡給食センターケイフーズ」（同市）が提供した食事が原因と断定。同日から２４日まで営業停止処分とした。　同保健所によると、市内の事業所から１８日午前、「１６日に昼食の弁当を食べた複数の従業員が食中毒症状を呈している」と通報があった。１８日午後に、通所介護施設からも同様の連絡があったという。
ケイフーズは１６日に約千食を作り、多くを亀岡市内で提供。いずれも同市にある幼稚園と保育園計３カ所、通所介護施設２カ所、事業所２カ所の計７施設で症状が出た。園児の被害者が半数以上を占める。調理業務に携わったケイフーズの従業員４人からもノロウイルスを検出した。同保健所は４日間の営業停止処分を命じ、事業所内の消毒などを指示した。</t>
    <phoneticPr fontId="16"/>
  </si>
  <si>
    <t>https://www.kyoto-np.co.jp/articles/-/959353</t>
    <phoneticPr fontId="16"/>
  </si>
  <si>
    <t>京都府</t>
    <rPh sb="0" eb="3">
      <t>キョウトフ</t>
    </rPh>
    <phoneticPr fontId="16"/>
  </si>
  <si>
    <t>京都新聞</t>
    <rPh sb="0" eb="4">
      <t>キョウトシンブン</t>
    </rPh>
    <phoneticPr fontId="16"/>
  </si>
  <si>
    <t>【藤沢市　1月21日記者発表】食中毒の発生について</t>
    <rPh sb="1" eb="4">
      <t>フジサワシ</t>
    </rPh>
    <phoneticPr fontId="16"/>
  </si>
  <si>
    <t>2023年1月19日（木曜日）に、市内の社会福祉施設から「通所者及び施設職員複数名が1月18日（水曜日）から腹痛、下痢、嘔吐等の体調不良を呈している。」との連絡が藤沢市保健所にありました。当所で調査を行ったところ、通所者及び施設職員が下痢、腹痛、嘔吐等の症状を呈しており、いずれも当該施設が調理提供する給食を喫食していることを確認しました。患者の共通食は当該給食のみであること、従事者及び患者の便から食中毒の病因物質であるノロウイルスが検出されたこと、患者の症状及び発症までの潜伏期間がノロウイルスによるものと一致していること、当該施設等において、感染症を疑う情報がないこと、患者数の推移として、時間を横軸に描いたグラフ（流行曲線）が一峰性であること、医師から「食中毒患者等届出票」の提出があったことから、本日、当所はこの施設が調理提供した食事を原因と決定しました。</t>
    <phoneticPr fontId="16"/>
  </si>
  <si>
    <t>https://www.city.fujisawa.kanagawa.jp/seiei/press/230120.html</t>
    <phoneticPr fontId="16"/>
  </si>
  <si>
    <t>藤沢市公表</t>
    <rPh sb="0" eb="3">
      <t>フジサワシ</t>
    </rPh>
    <rPh sb="3" eb="5">
      <t>コウヒョウ</t>
    </rPh>
    <phoneticPr fontId="16"/>
  </si>
  <si>
    <t>神奈川県</t>
    <rPh sb="0" eb="4">
      <t>カナガワケン</t>
    </rPh>
    <phoneticPr fontId="16"/>
  </si>
  <si>
    <t>KNB news every</t>
    <phoneticPr fontId="16"/>
  </si>
  <si>
    <t>富山の小学生ら１５人食中毒　宿泊学習先の岐阜・高山市のホテル</t>
    <phoneticPr fontId="16"/>
  </si>
  <si>
    <t>岐阜県は２０日、岐阜県高山市のホテルに今月宿泊して食事をした、富山県内の小学生と教員あわせて１５人が、吐き気や下痢などの症状を訴え、食中毒と断定したと発表しました。　入院した人はおらず、全員が快方に向かっているということです。
　岐阜県によりますと、１５人は高山市の「平湯プリンスホテル」に１泊２日の宿泊学習で宿泊した今月１２日夜に牛肉の陶板焼きやマスの甘露煮、１３日朝に朴葉みそや温泉卵などを食べ、富山に戻った１４日から１５日にかけて症状が出ました。患者と、調理した人の便からノロウイルスが検出されたということです。　岐阜県は２０日から再発防止措置が講じられるまで、このホテルの調理場を営業禁止としました。</t>
    <phoneticPr fontId="16"/>
  </si>
  <si>
    <t>https://www.knb.ne.jp/nnn/news101cd76ioja0lpb16mx.html</t>
    <phoneticPr fontId="16"/>
  </si>
  <si>
    <t>岐阜県</t>
    <rPh sb="0" eb="3">
      <t>ギフケン</t>
    </rPh>
    <phoneticPr fontId="16"/>
  </si>
  <si>
    <t>紗綾「生わかめ」で食中毒を報告　数日間ダウン「生で食べられるものだと思っていました」</t>
    <phoneticPr fontId="16"/>
  </si>
  <si>
    <t xml:space="preserve">　紗綾は「食中毒になりました。。」とのタイトルでブログを書き「数日間、食中毒でダウンしてました。。まだ少し後を引きずっていますが…」と報告。「調べたところ恐らく原因は『生わかめ』　もぅ『わかめ』という文字も名前も聞きたく無いくらい、身体が拒否反応」と重症だったと振り返った。また「夜ご飯に鍋をしたんですが、そこに生わかめを入れたんです　『生わかめ』って書いてあるからそもそも生で食べられるものだと思っていました。なので、水でさっと洗って鍋に入れたんです。しゃぶしゃぶするくらいが美味しいからと、ほぼ火を通さず食べた。。。これがダメでしたーーーーー　下処理をしなきゃいけなかったみたいだし、火はきちんと通さないといけなかったし…」とした。
　紗綾は昨年5月に結婚と妊娠をSNSで発表。昨年9月に長女を出産したばかりだが、「食べたその日の夜中から、夫婦揃って、マーライオンでトイレとお友達　落ち着いたかと思いきや、今度は39℃前後の高熱との闘い　かぁちゃん、フラフラになりながら、授乳頑張りましたさ　そんな日に限って、旦那は朝からものすごく忙しい日で、大事な商談や打ち合わせ、テレビの生放送など気力と体力を使う大事な日だった。。マーライオンで顔面蒼白になりながらも、仕事をこなして、夜家に帰ってきたときは身体が震え上がってた　マジで申し訳ないー　謝って済む話じゃないけど、何度謝ったか、、、??無知は罪??とはこういうことやな。命をかけて実感しました。反省。。。」とつづり、「皆さんも『生わかめ』の調理方法は十分に気をつけてくださいね。あと最近食中毒になる人が多いみたいなのでしっかり対策して下さいね！！！」と呼びかけていた。
　生わかめなど、海から採取した生鮮食材には、腸炎ビブリオ菌などが付着していることがあり、食べると腹痛や激しい下痢の症状が出ることがある。軽症で済む場合もあるが、重症化すると死亡することもある。だが熱には弱いので、加熱処理をすれば食べられる。緑色の「生食用わかめ」はすでに湯通しがされているため、そのまま食べることができる。
</t>
    <phoneticPr fontId="16"/>
  </si>
  <si>
    <t>-</t>
    <phoneticPr fontId="16"/>
  </si>
  <si>
    <t>スポニチ</t>
    <phoneticPr fontId="16"/>
  </si>
  <si>
    <t>https://news.yahoo.co.jp/articles/da0c1a665f3f0ebc3436c3e5bd65b07066d12cd7</t>
    <phoneticPr fontId="16"/>
  </si>
  <si>
    <t>食中毒の発生について(クドア・セプテンプンクタータ)</t>
    <phoneticPr fontId="16"/>
  </si>
  <si>
    <t>令和５年１月１７日(火)、四国中央保健所に対し住民から「１月１６日夕方に仕出し弁当を喫食した９名のうち５名程度が嘔吐下痢等の食中毒様症状を呈している。」との連絡があった。
四国中央保健所が調査したところ、患者は２グループ１０名であり、いずれも同保健所所管内の飲食店が調理したヒラメを含む仕出し弁当又は会席料理を喫食しており、残品のヒラメからクドア・セプテンプンクタータ（以下「クドア」）が検出されたこと、患者に共通する食事は同飲食店で調理された食事のみであること、患者の症状等がクドアによる食中毒の特徴と一致することなどから、本件をヒラメの刺身及び握り寿司を原因とする食中毒と断定した。なお、患者はすでに回復している。
２ 発生状況（１月２０日（金）１２時現在 
(７)主な症状 吐き気、嘔吐、下痢等
(８)原因施設 四国中央保健所管内の飲食店
(９)原因食品 ヒラメの刺身及び握り寿司
(10)病因物質 クドア・セプテンプンクタータ</t>
    <phoneticPr fontId="16"/>
  </si>
  <si>
    <t>愛媛県</t>
    <rPh sb="0" eb="3">
      <t>エヒメケン</t>
    </rPh>
    <phoneticPr fontId="16"/>
  </si>
  <si>
    <t>えひめ安心安全</t>
    <rPh sb="3" eb="7">
      <t>アンシンアンゼン</t>
    </rPh>
    <phoneticPr fontId="16"/>
  </si>
  <si>
    <t>https://www.pref.ehime.jp/h25300/4793/shokuchuudoku/documents/230120_press.pdf</t>
    <phoneticPr fontId="16"/>
  </si>
  <si>
    <t>キッチンカーで食中毒　福島県が３日間の営業停止処分</t>
    <phoneticPr fontId="16"/>
  </si>
  <si>
    <t>磐梯町に出店したキッチンカーで食中毒が発生し、福島県が１月１７日から３日間の営業停止処分とした。営業停止処分を受けたのは磐梯町に出店したキッチンカー「Ｒｅｓｔａ　～ａｒａｋａｗａ　ｆａｒｍ～」。福島県によると、１月１３日にこの店で購入したポークサンドを食べた２０代の女性が、嘔吐や下痢の症状で会津若松市内の医療機関に救急車で運ばれたということ。その後の保健所の調査で、女性の他にもポークサンドを購入した４人が同様の症状を訴えたことが分かった。５人のうち１人が入院したが１７日の時点で退院していて、他の４人とともに快方に向かっているとのこと。
福島県は食中毒と断定しＲｅｓｔａ～ａｒａｋａｗａｆａｒｍ～を１月１７日から３日間の営業停止処分とした。</t>
    <phoneticPr fontId="16"/>
  </si>
  <si>
    <t>https://news.yahoo.co.jp/articles/28231744440927b530c62d398d18b8c4059c8ad5</t>
    <phoneticPr fontId="16"/>
  </si>
  <si>
    <t>福島テレビ</t>
    <phoneticPr fontId="16"/>
  </si>
  <si>
    <t>福島県</t>
    <rPh sb="0" eb="3">
      <t>フクシマケン</t>
    </rPh>
    <phoneticPr fontId="16"/>
  </si>
  <si>
    <t>カレーを食べた12人が下痢や腹痛等…「ウエルシュ菌」による食中毒と判明 民宿が3日間の営業停止処分</t>
    <phoneticPr fontId="16"/>
  </si>
  <si>
    <t>射水市の民宿でカレーを食べた12人が食中毒の症状を訴え、富山県はこの民宿を3日間の営業停止処分としました。食中毒が発生したのは、射水市にある割烹民宿、青山・有磯亭です。県によりますと、今月11日、この民宿でカレーを食べた10代から70代の男性12人が、下痢や腹痛などの食中毒の症状を訴えました。そのうち10人が医療機関を受診しましたが、入院者はおらず、全員が快方に向かっているということです。その後の調査で、原因となったのは、煮込み料理などに多く発生するウエルシュ菌であることがわかりました。ウエルシュ菌による食中毒は全国で毎年のように発生していますが、県内では2006年以降、発生していませんでした。県は、この民宿を17日から3日間の営業停止処分とし、詳しい調理工程などを調べています。</t>
    <phoneticPr fontId="16"/>
  </si>
  <si>
    <t>富山県</t>
    <rPh sb="0" eb="3">
      <t>トヤマケン</t>
    </rPh>
    <phoneticPr fontId="16"/>
  </si>
  <si>
    <t>富山テレビ放送</t>
    <phoneticPr fontId="16"/>
  </si>
  <si>
    <t>https://news.yahoo.co.jp/articles/7368cb1b59ae92deaacbd05dcc6f987ff8858490</t>
    <phoneticPr fontId="16"/>
  </si>
  <si>
    <t>新潟・魚沼の学校給食、白米を食べた小６児童が長さ８ミリ「金属片」見つける</t>
    <phoneticPr fontId="16"/>
  </si>
  <si>
    <t>新潟県魚沼市教育委員会は１６日、市立湯之谷小学校（児童数２５０人）の児童１人の給食に、長さ８ミリ、直径０・４ミリの針金状の金属片が混入していたと発表した。健康被害は確認されていない。　発表によると、１３日午後０時４５分頃、６年生の児童がご飯（白米）を口に入れた際、違和感を覚えて金属片を見つけ、担任に報告した。ほかの給食に異常は見つからなかった。同市教委によると、給食は湯之谷学校給食センターで調理され、同小と市立湯之谷中学校に配送されていた。ご飯の調理過程でざるなど金属製の調理機器は使用されておらず、市教委が混入経路などを調べている。</t>
    <phoneticPr fontId="16"/>
  </si>
  <si>
    <t>読売新聞</t>
    <rPh sb="0" eb="4">
      <t>ヨミウリシンブン</t>
    </rPh>
    <phoneticPr fontId="16"/>
  </si>
  <si>
    <t>https://news.nifty.com/article/domestic/society/12213-2111498/</t>
    <phoneticPr fontId="16"/>
  </si>
  <si>
    <t>新潟県</t>
    <rPh sb="0" eb="3">
      <t>ニイガタケン</t>
    </rPh>
    <phoneticPr fontId="16"/>
  </si>
  <si>
    <t>大津市の飲食店でノロウイルス原因の食中毒</t>
    <phoneticPr fontId="16"/>
  </si>
  <si>
    <t>大津市の飲食店の料理を食べた９人が、おう吐や下痢などの症状を訴え、保健所は症状などからノロウイルスが原因の食中毒と断定し、この店を１６日から２日間の営業停止処分としました。営業停止処分を受けたのは、大津市におの浜３丁目の「にぎり長次郎膳所店」です。
大津市によりますと、１月１１日に市民から「家族が７日に市内の飲食店を利用し、おう吐や発熱の症状がある。一緒に食事をした友人３人にも症状がある」などと市の保健所に連絡がありました。保健所が調査したところ、７日にこの飲食店が提供した料理を食べた、３つのグループの１０代から８０代の男女あわせて９人が、同じような症状を訴えていることがわかりました。９人はいずれも軽症で、全員が快方に向かっているということです。
大津市は、症状を訴えた９人全員に共通するのがこの飲食店の料理だけで、一部の人からノロウイルスが検出されたことから、この店の料理が原因の食中毒と断定し、１６日から２日間の営業停止処分としました。大津市は、調理の前やトイレのあとなどの手洗い、食器や調理器具の消毒・洗浄の徹底などを呼びかけています。</t>
    <phoneticPr fontId="16"/>
  </si>
  <si>
    <t>https://www3.nhk.or.jp/lnews/otsu/20230116/2060012399.html</t>
    <phoneticPr fontId="16"/>
  </si>
  <si>
    <t>NHK</t>
    <phoneticPr fontId="16"/>
  </si>
  <si>
    <t>滋賀県</t>
    <rPh sb="0" eb="3">
      <t>シガケン</t>
    </rPh>
    <phoneticPr fontId="16"/>
  </si>
  <si>
    <t>https://forbesjapan.com/articles/detail/60042</t>
    <phoneticPr fontId="106"/>
  </si>
  <si>
    <t>https://nordot.app/987625348274470912?c=113896078018594299</t>
    <phoneticPr fontId="106"/>
  </si>
  <si>
    <t>https://www.jetro.go.jp/biznews/2023/01/2267485028eddcc4.html</t>
    <phoneticPr fontId="106"/>
  </si>
  <si>
    <t>https://www.afpbb.com/articles/-/3447575</t>
    <phoneticPr fontId="106"/>
  </si>
  <si>
    <t>https://www.nna.jp/news/2466976?media=bn&amp;country=aud&amp;type=5&amp;free=1</t>
    <phoneticPr fontId="106"/>
  </si>
  <si>
    <t>https://www.nna.jp/news/2468312?media=bn&amp;country=khr&amp;type=5&amp;free=1</t>
    <phoneticPr fontId="106"/>
  </si>
  <si>
    <t>https://www.nna.jp/news/2467724?media=bn&amp;country=cny&amp;type=3&amp;free=1</t>
    <phoneticPr fontId="106"/>
  </si>
  <si>
    <t>https://www.jetro.go.jp/events/pcs/eee1f6f2ff899857.html</t>
    <phoneticPr fontId="106"/>
  </si>
  <si>
    <t>https://news.yahoo.co.jp/articles/26023d1b60fab1baa61295daa1f8659003c84970</t>
    <phoneticPr fontId="106"/>
  </si>
  <si>
    <t>https://news.yahoo.co.jp/articles/00ef11b842295ed2758e44476862a81a5453176a</t>
    <phoneticPr fontId="106"/>
  </si>
  <si>
    <t>国外で有害物質検出の韓国製ラーメン、国内向けは「安全」という（KOREA WAVE）</t>
  </si>
  <si>
    <t>無糖ブームの中国、消費者の8割が「誤解」（東方新報）</t>
  </si>
  <si>
    <t>マレーシア（MY）韓国ベーカリー「パリバゲット」首都で開業（無料公開）</t>
  </si>
  <si>
    <t>中国最大規模の日本産酒類BtoBマッチングイベント - ジェトロ</t>
  </si>
  <si>
    <t>【中国】中国への入国スムーズに　隔離なし、北京の空港に人戻る</t>
  </si>
  <si>
    <t>カンボジア（KH）・23年の観光収入、40億米ドル予想</t>
  </si>
  <si>
    <t>オーストラリア（AU）・ドローン宅配のウイング、豪で小売向け事業</t>
  </si>
  <si>
    <t>牛肉の巨大な塊担ぐ慣習、段階的に禁止 アルゼンチン　：AFPBB News</t>
  </si>
  <si>
    <t>英イングランド、使い捨てプラスチックの容器やフォークなど禁止へ　今年10月から ｜ BBC NEWS JAPAN</t>
  </si>
  <si>
    <t>米イリノイ州、1月から飲食店などでのラテックス製手袋が使用禁止に(米国) ｜ - ジェトロ</t>
  </si>
  <si>
    <t>産業用大麻を食べた牛、乳に高濃度のTHC　独研究 ｜ Forbes JAPAN</t>
  </si>
  <si>
    <t>韓国のラーメントップ企業「農心（ノンシム）」の輸出用ラーメンから有害物質が繰り返し検出され、国内消費者が不安に駆られている。ただ、輸出用ラーメンとは異なり、韓国国内向き製品からはこの物質は検出されなかった。農心が台湾に輸出した一部のラーメン製品から「2-クロロエタノール（2-CE）」が台湾規格（0.055ppm）を0.02ppm超過した0.075ppm程度が検出され、通関検査で不合格となった。輸出用製品だけで問題が発生するのは、国内用製品と異なる原料を使用するためだ。ラーメンを輸出する過程で国・地域ごとに規定が異なり、特定の原料が入った製品が許可されない場合がある。その代表として肉類が挙げられる。韓国国内用の製品と異なる原料を使用して同じ味を出すため、新たな原料を使用する。これにより、レシピの違いが出ざるを得ない。今回の事態も、台湾輸出用「辛ラーメンブラック豆腐キムチ」だけに使用する原料から問題が発生したと推定される。台湾の場合、2-CE検出量をエチレンオキサイド（EO）に換算した数値を基準にして0.055ppmとしている。欧州は同じ基準で2-CE検出量が0.02ppmを超えれば通過できない。</t>
    <phoneticPr fontId="106"/>
  </si>
  <si>
    <t>中国ではこの数年、「無糖」ブームが続いている。　新興飲料メーカーの元気森林（Yuanqisenlin）は「糖分ゼロ、カロリーゼロ、脂肪分ゼロ」をうたった炭酸水を2018年に発売し、爆発的人気を得た。サントリー（Suntory）の無糖黒烏龍茶（中国ではペットボトルのお茶は砂糖入りも多い）や、中国ミネラルウオーター最大手「農夫山泉（Nongfu Spring）」の無糖茶「東方樹葉」シリーズも大ヒット商品となった。コーラやコーヒーも無糖・微糖の商品が増えている。民間団体の科信食品・健康情報交流センターの調査によると、無糖炭酸飲料を買ったことがある消費者は全体の85％に上り、無糖コーヒーは66％、無糖のチューインガムも59％と半数を超えている。　ただ、消費者の80％は、砂糖の主成分であるショ糖が「ゼロ」という表示が商品にあれば、すなわち無糖だと漠然と判断。無糖飲料について誤解している恐れがあるという。中国疾病センター栄養・健康所の丁鋼（Ding Gang）所長は「ショ糖以外にもグルコースシロップ（液状ブドウ糖）や結晶果糖、濃縮果汁、ハチミツ、ジャムなどが成分に含まれているか確認する必要がある」と指摘する。中国では近年、健康ブームがわき起こり、それに伴い無糖飲料の売れ行きが急増している。健康を気にする人が増えたのは、それだけ「不健康」な人が増えた裏返しと言える。急激な経済成長により市民の収入が増えて食生活が豊かになった分、肥満や生活習慣病に悩む割合が増加。女性を中心にダイエット志向が強まっていることや、「95後（1990年代後半生まれ）」「00後（2000年代生まれ）」の若者の33％が薄毛に悩んでいることも、健康意識の高まりに影響している。　特に子どもの肥満は社会問題となっている。2021年のリポートでは、6歳以下の乳幼児の肥満率が10.4％、6～17歳の肥満率が19.0％に達している。「小胖墩（ポッチャリちゃん）」が増える要因として、運動不足に加えて加糖飲料の多量摂取があり、将来的に糖尿病を引き起こす危険因子になっているという。　こうした背景から無糖飲料への関心が高まっているが、「にわかブーム」に警鐘を鳴らす識者も多い。無糖飲料には人工甘味料のアスパルテーム、アセスルファムカリウム、スクラロース、天然甘味料のエリスリトール、ステビオシドなどが使用されている。北京大学（Peking University）公共衛生学院の馬冠生（Ma Guansheng）教授は「代替甘味料の安全性は保証されていると言っても、長期的に大量に摂取しても良いという意味ではない。あくまで適度な摂取が必要」と指摘。さらに「無糖飲料を飲んでいる分、食べ物は自由に食べていいと考えれば、肥満リスクが高まるだけ。最も重要なことは、健康的な食生活とライフスタイルを身につけることです」と呼びかけている。(c)東方新報/AFPBB News　※「東方新報」は、1995年に日本で創刊された中国語の新聞です。</t>
    <phoneticPr fontId="106"/>
  </si>
  <si>
    <t>https://www.nna.jp/news/2469027?media=bn&amp;country=myr&amp;type=4&amp;free=1</t>
    <phoneticPr fontId="106"/>
  </si>
  <si>
    <t>１号店は、首都中心部の高級商業施設「パビリオンＫＬ」に開業した。パンやケーキなどのベーカリー商品のほか、コーヒーやサンドイッチ、デザートなども取りそろえ、店内飲食も可能だ。マレーシア国内での店舗展開は、ＳＰＣグループのシンガポール法人パリバゲット・シンガポールおよびコングロマリット（複合企業）ベルジャヤ・グループ系列で、飲食店経営を手がけるベルジャヤ・フードとの合弁事業となる。ベルジャヤ・フードのシドニー・キース最高経営責任者（ＣＥＯ）によると、当面はクアラルンプール市内での出店拡大を計画し、既に５カ所でめどが立っているという。５店舗の出店に向けた投資額は１億リンギ（約30億円）。２号店以降の開業時期は「年内を目指す」とのみコメントし、入居を想定する施設についても明らかにしなかった。ただ、最終的にはベルジャヤがフランチャイズ展開する米コーヒーチェーン「スターバックス」並みの大規模展開を目標に掲げていくという。
■ハラル認証工場も建設中
ＳＰＣグループは、1988年にパリバゲットを立ち上げ、2004年に海外に進出した。マレーシアはイスラム市場での拡大を目指す足がかりと位置付ける。その一環として、ＳＰＣグループはジョホール州にハラル（イスラム教の戒律で許されたもの）認証を取得した工場を建設中。昨年10月に着工し、今年６月の稼働を目指す。新工場は生産ライン７本を備え、１日当たり最大11トンの冷凍生地を生産できる。同社ではスケールメリットを重視し、多くの製品を韓国の工場で製造してきたが、今後はジョホール州の拠点を東南アジアのハブ工場として、マレーシアからシンガポールやベトナム、カンボジア、インドネシアなどの店舗に供給する。将来的には中東諸国にも出荷する計画だ。生産部門に関してはベルジャヤとの合弁ではなく、パリバゲット・シンガポールを通じて運営する。ハラル認証を取得するには、経験ある地場と合弁を組んだほうが有利との指摘もあるが、パリバゲット東南アジアのハナ・リーＣＥＯはＮＮＡに対し、「20年ごろからハラル認証工場設立の話が持ち上がっていたが、当時はベルジャヤとの合弁計画はなかった。また、製法など企業秘密としている部分もあるため、シンガポール法人を通じての独自運営を選んだ」と説明した。</t>
    <phoneticPr fontId="106"/>
  </si>
  <si>
    <t>ジェトロは国税庁とともに、2023年3月17日上海にて、中国における過去最大規模の日本産酒類BtoBマッチングイベントを初開催します。中国ではコロナ規制緩和が進み、今後イベント実施も容易になることから、今回をきっかけに、ここ数年間、現地代理店に任せざるを得なかった中国現地での営業活動・市場視察を再開されませんか。もちろん、これから信頼できる現地代理店を探したいという酒蔵各社様のご要望にもお応えします。ここ数年間、コロナの影響で全く日中往来できず、かつ中国国内の展示会・イベントも中止・延期が相次ぎ、中国全土のバイヤーは皆様酒蔵とのFace to Faceでの商談・交流を切望しています。
そこで、ジェトロは国税庁、大使館/領事館、在中の各自治体事務所と連携し、過去培った各種ルートや酒専門メディアを用いて、中国全土から有力バイヤーを多数誘致します。この機会を逃さずに、ぜひご参加ください。
日時	2023年3月17日（金曜）10時～18時
場所	虹橋品匯 （上海市闵行区申昆路1988号）
内容	対象　日本産酒類を取り扱う事業者（酒蔵、商社、現地代理店等）※対象は日本産酒類全般で、酒類を限定しません。</t>
    <phoneticPr fontId="106"/>
  </si>
  <si>
    <t>16日午前７時。北京行きの便に乗るため、成田国際空港に着いた。全日本空輸（ＡＮＡ）の自動手荷物預け機前には、大型のスーツケースを持った人の列ができていた。
チェックインと手荷物を預ける作業が終わると、航空会社の係員に呼び止められた。中国の通信アプリ「微信（ウィーチャット）」の中国税関当局のミニプログラムで申告した内容をチェックしているという。現在、中国に入国するためには出発前48時間以内に受けたＰＣＲ検査の陰性証明が必要だ。これまで求められていた「健康コード」の申請は不要になったが、税関当局のミニプログラムで健康状態やＰＣＲの結果などを事前に申告しなければいけない。この日のために、都内でＰＣＲ検査を受けた。これまでは鼻の奥に綿棒を入れて検体採取する「鼻咽頭ぬぐい液」による検査が必要だったが、新たな規定ではＰＣＲ検査の手法や証明書の書式は指定していない。どんな検査でもいいのだろうか。試しに唾液検査を受けてみることにした。検査費は2,500円。念のため追加料金の1,000円を払って陰性証明書も取得しておいたが、申告時にはＰＣＲ検査の結果が「陽性」か「陰性」かを選択するのみで、陰性証明書のアップロードは不要だった。
申告内容をチェックしていた航空会社の係員にも陰性証明書の提示を求められることはなかった（※16日時点）。
■保安検査場に行列
チェックが終わると、保安検査場に長蛇の行列ができていることに気がついた。国際線の便数が完全には回復していないからだろうか、保安検査の職員は少なく、レーンも半分は使われていない状態だった。空港内を半周したところでようやく最後尾に並ぶことができた。その時点で搭乗時刻まで１時間ほどの余裕があったが、列はなかなか進まない。40分ほどたち、間に合わなくなるのではと不安になり始めたところで航空会社の係員が北京行きの乗客を優先レーンに誘導してくれ、なんとか搭乗時刻に間に合った。
機内には空席がちらほら。私の座席の隣は２席とも空席で、前後も空いていた。</t>
    <phoneticPr fontId="106"/>
  </si>
  <si>
    <t>カンボジア観光省は、2023年の観光収入が40億米ドル（約5,238億円）に達すると見込んでいる。クメール・タイムズ（電子版）が17日伝えた。観光客数は、海外からが約400万人、国内からが1,500万人になると予想する。観光省は23年を観光年と位置づけ、首都プノンペンでそれぞれ５月、６月に開かれる東南アジア競技大会（シーゲーム）、東南アジア・パラゲームなどを通じた観光客の誘致に注力する。カンボジアを訪れた外国人観光客は、22年が約220万人、21年が約20万人だった。新型コロナウイルス流行前の19年には660万人の外国人がカンボジアを訪れ、同年の観光収入は49億2,000万米ドルに達した。</t>
    <phoneticPr fontId="106"/>
  </si>
  <si>
    <t>オーストラリアでドローン（小型無人機）を使った宅配事業を行う米ウイング（Wing）は、地場不動産開発大手マーバックと提携し、小売り向け宅配サービスを開始する。オーストラリアン・ファイナンシャル・レビューが伝えた。ウイングは、米グーグルの親会社アルファベットから独立した新興企業。マーバックが運営するクイーンズランド（ＱＬＤ）州イプスウィッチのショッピングモール「オライオン」でパイロットプログラムを実施する。成功すればマーバックの他のモールにも拡大したい考え。ウイングは既に、小売り不動産管理会社のビシニティー・センターズ、スーパーマーケット大手のコールズ、食事宅配サービスのドアダッシュとも提携している。オーストラリア事業のゼネラルマネジャーを務めるサイモン・ロッシ氏は、大規模不動産オーナーとの提携を通じた成長を目指す同社の戦略を反映しているとし、ショッピングセンターは小売業者にも消費者にも近いことから理想的な提携相手だと述べた。
昨年、ウイングのドローンは国内で約15万個の荷物を配達し、80％以上は注文から15分以内に到着した。</t>
    <phoneticPr fontId="106"/>
  </si>
  <si>
    <t>【1月18日 AFP】アルゼンチンで16日、長年行われている食肉業者が牛の枝肉（頭、内臓尾、四肢の端を取った肉）を担いで運ぶ習慣が段階的に禁止されることが決まった。中道左派のアルベルト・フェルナンデス（Alberto Fernandez）政権は、衛生・健康面のリスクを理由に挙げている。アルゼンチンでは牛肉が好まれており、1人当たりの消費量は年間48キロ近くに上る。食肉業者が腰をかがめながら巨大な牛肉の塊を担いでいる様子は日常的に見られるが、枝肉は重さ100キロを超えることもあり、屈強な人でも大きな負担となっている。
　長年の慣習をめぐり、業界内でも意見が二分している。新たな規制により近代化されれば、牛肉があちこちに触れるのを防止でき衛生的だと賛成の声がある一方、牛肉を移動させる道具に投資する資金がない小規模業者には不利だという意見も多かった。　2020年には、1人が担いで運べる枝肉は25キロまでとされたが、翌年には32キロまでに改定された。農牧漁業省によれば、枝肉そのものがなくなることはないが、トラックから運ぶ際は滑車とレールを使用しなければならない。(c)AFP</t>
    <phoneticPr fontId="106"/>
  </si>
  <si>
    <t>イギリス政府は14日、今年10月からイングランドで、プラスチック製の使い捨て容器やフォーク、スプーンなどを禁止すると発表した。スコットランドとウェールズの両自治政府はすでに2021年に、同様の禁止措置を導入している。脱プラスチックの措置に困惑する店舗、進んで対策をとる店舗に話を聞いた。
環境・食糧・農村地域省によると、10月から使用が禁止されるのはプラスチック製で使い捨て用の皿、トレー、ボウル、フォーク、スプーン、ナイフ、一部のポリスチレン製コップや容器など。
同省によると、イングランドでは年間27億本の使い捨てカトラリー（ナイフ、フォーク、スプーンなど）と7億2100万枚の使い捨て皿が使用される。カトラリーのほとんどがプラスチック製で、全体のリサイクル率は10％にとどまっている。27億本のカトラリーを縦に並べれば、1本が15センチだとして、地球を8回半、ぐるりと回ることになるという。同省は、「プラスチック公害は、分解するのに何百年もかかり、海や川や土壌に深刻な害をもたらす。さらに、プラスチックは製造から処分に至るまで、大量の温室効果ガスの発生源にもなっている」と説明した。イングランドの消費者は今年10月から、禁止対象の使い捨てプラスチック容器やカトラリーを、小売店や飲食店、テイクアウト店などから買うことができなくなるという。</t>
    <phoneticPr fontId="106"/>
  </si>
  <si>
    <t>米国イリノイ州で、1月1日から食品調理・医療サービスの現場でのラテックス製手袋の使用を禁止する法律が発効した。2022年6月14日に成立したこの法律の目的は、ラテックスにアレルギーを持つ労働者や顧客を保護することだ。2023年1月1日からレストランを含む食品サービス提供をする者と救急医療技士に対して適用され、2024年1月4日からは、そのほかの医療従事者に適用される。ラテックス・アレルギーは、皮膚の炎症から重篤なアナフィラキシーに至るまで、さまざまな症状を引き起こす可能性があるため、アレルギー患者は、ラテックス手袋を使用しているレストランでの飲食や、医療機関での治療を受けることができない。また、米国疾病予防管理センター（CDC）によると、ラテックスを頻繁に着用する人は、アレルギー体質になる可能性があり、医療従事者の中の8～12％がラテックスに敏感と推定されている。この法律には、食品サービスの場でラテックス以外の手袋が入手不可能な場合、ラテックス手袋の使用を許可する規定がある。その場合は、ラテックス手袋の使用について顧客に目立つようなポスターで警告する必要があるとされている。なお、医療機関でも同様に例外が適用されるが、その場合には、ラテックス・アレルギーの患者や病歴を伝えることのできない患者に対しては、非ラテックス手袋を優先的に使用するよう指示されている。イリノイ州レストラン協会のサム・トイア会長兼最高経営責任者（CEO）によると、「レストランは顧客のアレルギーに敏感なため、多くがすでにラテックス製手袋の廃止を進めている」とのことだ。
なお、イリノイ州のほか、少なくとも7州（アリゾナ、カリフォルニア、コネチカット、ハワイ、オハイオ、オレゴン、ロードアイランド）で飲食店などでのラテックス手袋の使用禁止に関する類似の規則があるとされている（NPRイリノイ1月4日）。</t>
    <phoneticPr fontId="106"/>
  </si>
  <si>
    <t>乳牛10頭に産業用大麻（ヘンプ）を与えたところ、行動に変化が生じ、消費者にとってリスクとなる水準の大麻成分「テトラヒドロカンナビノール（THC）」を含む牛乳を生産する可能性があることが分かったとする研究論文が最近、学術誌ネイチャー・フードに発表された。
THC含有量が低い産業用大麻はマリフアナ（乾燥大麻）と異なり、欧米諸国で合法とされている。欧州連合（EU）では今年から、栽培を許可する産業用大麻のTHC含有率が0.3％に引き上げられた。米国は18年、産業用大麻の栽培を全国規模で合法化した。だが一部のEU諸国は、食品のTHC含有量に制限を設定。米国では、微量のTHCを含む食品の販売も連邦法で禁じられている。ドイツ連邦リスク評価研究所（BfR）などのチームが行った実験では、THCが少ない大麻品種「アイボリー」と、THCが比較的多い品種「フィノーラ」の2種類が使用された。どちらの品種も、THC含有量は0.2％未満だ。
飼料切り替えの最初の「適応」段階では、アイボリーの大麻草全体を使いTHC含有量を少なくした干し草を牛に与えた。次の「暴露」段階では、フィノーラの花と葉、種のみを使いTHC含有量を増やした牧草を与えた。牛は、暴露段階のTHC摂取量を低くしたグループと高くしたグループの二つに分けられた。
牛から採取した牛乳と血漿（けっしょう）、排せつ物や、行動を分析した結果、THCが少ない牧草を食べていた適応段階では牛の健康への影響はみられなかった。一方、THCが多い牧草を与えられた暴露段階では、両グループで顕著な舌の動きや、あくび、唾液、鼻汁の増加、瞬膜腺の脱出や充血などが観察された。
中には、歩行が慎重かつ時に不安定となったり、普段より長く立ったり、異常な姿勢を取ったりする牛もいた。さらに暴露段階では、牛が食べる餌の量と生産する牛乳の量が減少。牛が摂取したTHCの量は、人間が向精神性作用を得るために必要な量の最大86倍だったとことから、こうした影響が出たとみられる。</t>
    <phoneticPr fontId="106"/>
  </si>
  <si>
    <t>韓国</t>
    <rPh sb="0" eb="2">
      <t>カンコク</t>
    </rPh>
    <phoneticPr fontId="106"/>
  </si>
  <si>
    <t>中国</t>
    <rPh sb="0" eb="2">
      <t>チュウゴク</t>
    </rPh>
    <phoneticPr fontId="106"/>
  </si>
  <si>
    <t>マレーシア</t>
    <phoneticPr fontId="106"/>
  </si>
  <si>
    <t>カンボジア</t>
    <phoneticPr fontId="106"/>
  </si>
  <si>
    <t>オーストラリア</t>
    <phoneticPr fontId="106"/>
  </si>
  <si>
    <t>ｱﾙｾﾞﾝﾁﾝ</t>
    <phoneticPr fontId="106"/>
  </si>
  <si>
    <t>英国</t>
    <rPh sb="0" eb="2">
      <t>エイコク</t>
    </rPh>
    <phoneticPr fontId="106"/>
  </si>
  <si>
    <t>米国</t>
    <rPh sb="0" eb="2">
      <t>ベイコク</t>
    </rPh>
    <phoneticPr fontId="106"/>
  </si>
  <si>
    <t>(食品取扱の前には余裕を持って、髪を優しくブラッシング)</t>
    <rPh sb="1" eb="3">
      <t>ショクヒン</t>
    </rPh>
    <rPh sb="3" eb="5">
      <t>トリアツカイ</t>
    </rPh>
    <phoneticPr fontId="5"/>
  </si>
  <si>
    <t xml:space="preserve"> なぜ　仕事場に入る前に頭髪をブラッシングするのですか?</t>
    <rPh sb="12" eb="14">
      <t>トウハツ</t>
    </rPh>
    <phoneticPr fontId="5"/>
  </si>
  <si>
    <t>イカリ消毒さんのＨＰよりグラフを引用させていただいています</t>
    <rPh sb="3" eb="5">
      <t>ショウドク</t>
    </rPh>
    <rPh sb="16" eb="18">
      <t>インヨウ</t>
    </rPh>
    <phoneticPr fontId="5"/>
  </si>
  <si>
    <t>http://www.ikari.co.jp/topics/professional8.html</t>
  </si>
  <si>
    <t>★成人は、一日５０～７０本程度の頭髪が抜け替わります。
抜け替わる髪は、正しいブラッシングで取り去りましょう。
私たちの頭髪は、１日に平均0.35mm伸び、寿命は男性で2～5年、
女性で4～6年といわれます。
★洗髪とブラッシングで除去することにより、仕事場に持ち込む可能性
が軽減されます。
男女比が同じぐらいの工場で、更衣室の落下頭髪数を比較しました。
★女子更衣室に比べて男子更衣室の落下頭髪数が、圧倒的に多かっ
たという結果があります。男性の方が洗髪やブラッシング等のヘアケア
の実施状況が悪いためと考えられます。
特に男性は注意してブラッシングしましょう。きっと好感度も上がり
一石二鳥です。</t>
    <rPh sb="30" eb="31">
      <t>カ</t>
    </rPh>
    <rPh sb="56" eb="57">
      <t>ワタシ</t>
    </rPh>
    <rPh sb="126" eb="128">
      <t>シゴト</t>
    </rPh>
    <rPh sb="128" eb="129">
      <t>バ</t>
    </rPh>
    <rPh sb="134" eb="137">
      <t>カノウセイ</t>
    </rPh>
    <rPh sb="199" eb="200">
      <t>スウ</t>
    </rPh>
    <rPh sb="214" eb="216">
      <t>ケッカ</t>
    </rPh>
    <rPh sb="262" eb="263">
      <t>トク</t>
    </rPh>
    <rPh sb="267" eb="269">
      <t>チュウイ</t>
    </rPh>
    <rPh sb="286" eb="289">
      <t>コウカンド</t>
    </rPh>
    <rPh sb="290" eb="291">
      <t>ア</t>
    </rPh>
    <rPh sb="294" eb="298">
      <t>イッセキニチョウ</t>
    </rPh>
    <phoneticPr fontId="5"/>
  </si>
  <si>
    <t>解説　(正しいブラッシング)
★いきなり髪の根元からブラシを入れない
頭髪をブラッシングする際は、ブラシを3段階で通す必要があります。
（1）毛先にブラシを通す  （2）毛先よりも根元に近い部分にブラシを通す  （3）根元から毛先に向かってブラシを通す
いきなり根元からブラシを入れてしまうと、ブラシが頭髪に引っ掛かり、頭皮が引っ張られてダメージを受けてしまいます。
★ブラッシングはゆっくりと丁寧に行いましょう。ブラッシングをする際には、ブラシをゆっくりと動かす必要があります。
早く動かそうとすると頭皮を傷めるだけでなく、毛髪のキューティクルがはがれ易くなり、切れ毛などの原因となります。
　</t>
    <rPh sb="4" eb="5">
      <t>タダ</t>
    </rPh>
    <rPh sb="195" eb="197">
      <t>テイネイ</t>
    </rPh>
    <rPh sb="198" eb="199">
      <t>オコナ</t>
    </rPh>
    <phoneticPr fontId="5"/>
  </si>
  <si>
    <t>中国産カット野菜を国産と偽り販売 鹿児島の会社に是正指示</t>
    <phoneticPr fontId="16"/>
  </si>
  <si>
    <t>鹿児島市の会社が、中国産のカットごぼうとカットにんじんを国産と偽って販売していたとして、農林水産省は食品表示法に基づき表示の是正などを指示しました。是正の指示を受けたのは、カット野菜の販売などを行っている鹿児島市の「ベジプロ」です。農林水産省によりますと、この会社は、確認できただけでも、３年前の１０月からおととし１０月末までの１年あまりにわたって、いずれも、中国産のカットごぼう１４.７トンとカットにんじん１９.６トンのあわせて３４.３トンを国産と偽って流通業者や食品製造業者に販売していたということです。
情報提供を受けて、九州農政局がおととし１０月から今月１０日にかけて立ち入り検査などを行ったところ、産地を偽装していたことが分かりました。
会社側は、農政局の聞き取りに対して偽装を認めたうえで、「国産品は、自分たちで泥を落としたり、皮をむいたりする作業が必要だが、輸入品であれば、そうした作業が必要ないため、販売先からの注文に効率よく応じるために輸入品を使ってしまった」と話しているということです。
農林水産省は、食品表示法に違反するとして２０日付けで、販売する食品すべての表示の点検や是正と、原因究明や分析、再発防止策などを実施するよう会社に指示しました。
株式会社ベジプロの橋本欣也営業部長は、ＮＨＫの取材に対し、作業を省略するために現場の社員が行ったことで、会社からの指示ではないとしたうえで「国産だと信頼して買っていただいたお客さまに申し訳ないです。管理体制がずさんだったと考えています。現在は国産と中国産が混ざらないように対策も行っており、今後の再発防止につとめたい」と話しています。</t>
    <phoneticPr fontId="16"/>
  </si>
  <si>
    <t>株式会社べジプロにおける生鮮農産物の不適正表示に対する措置について</t>
    <phoneticPr fontId="16"/>
  </si>
  <si>
    <t>農林水産省は、株式会社べジプロ（本社：鹿児島県鹿児島市東開町13番地38。法人番号7340001018983。以下「べジプロ」という。）が、生鮮農産物カットごぼう及びカットにんじんの原産地について、中国産であるにもかかわらず、「国産」と事実と異なる表示をし、販売していたことを確認しました。このため、本日、べジプロに対し、食品表示法に基づき、表示の是正と併せて、原因の究明・分析の徹底、再発防止対策の実施等について指示を行いました。
1.経過
農林水産省九州農政局が、令和3年10月14日から令和5年1月10日までの間、べジプロに対し、食品表示法（平成25年法律第70号）第8条第2項の規定に基づく立入検査等を行いました。
この結果、農林水産省は、べジプロが、生鮮農産物カットごぼう及びカットにんじんの原産地について、中国産であるにもかかわらず、容器包装に貼付した表示シールに「国産」と事実と異なる表示をし、少なくとも令和2年10月1日から令和3年10月31日までの間に、カットごぼう14,731.3kg及びカットにんじん19,618.4kg、合計34,349.7kgを業務用生鮮食品として中間流通業者及び製造業者に販売したことを確認しました。
2.措置
べジプロが行った上記1の行為は、食品表示法第4条第1項の規定に基づき定められた食品表示基準（平成27年内閣府令第10号）第28条において準用する同基準第23条第1項第9号の規定に違反するものです（別紙参照）。
このため、農林水産省は、べジプロに対し、食品表示法第6条第1項の規定に基づき、以下の内容の指示を行いました。</t>
    <phoneticPr fontId="16"/>
  </si>
  <si>
    <t>国産牛豚合い挽きミンチ 一部青色ビニール片混入の恐れ</t>
    <phoneticPr fontId="16"/>
  </si>
  <si>
    <t>2023年1月14日から1月15日まで、山口県内の丸久、アルク(14店舗)で販売した「国産牛豚合い挽きミンチ　M」において、ミンチ肉の製造過程において使用する青色のビニール片がミンチ肉に混入したため、回収する。これまで健康被害の報告はない。(リコールプラス)
【対象】　【対象商品】　商品名:「国産牛豚合い挽きミンチ　M」
形態　:パック詰め
加工者:(株)丸久　プロセスセンター(防府市大字江泊2477-1　TEL:0835-23-0562)
【消費期限】・2023年1月16日
販売地域:山口県内
販売先　:山口県内14店舗で消費者向けに小売り
販売店舗:丸久厚狭店(山陽小野田市大字厚狭字埴生田478番の1　TEL:0836-72-009)
アルク秋月店(周南市秋月三丁目2番1号　TEL:0834-28-0909)
　　　　　　　　～
アルク牟礼店(防府市大字江泊1936番地　TEL:0835-38-1518)
販売日　:2023年1月14日から1月15日まで
販売数量:250パック
【対処方法】　【回収方法】　・販売店舗の店頭にて回収　　　</t>
    <phoneticPr fontId="16"/>
  </si>
  <si>
    <t>令和5年度東京都食品衛生監視指導計画案について御意見を募集します</t>
    <phoneticPr fontId="16"/>
  </si>
  <si>
    <t xml:space="preserve">都は、飲食に起因する衛生上の危害の発生を防止するため、食品衛生法に基づき、日本最大の消費地である東京の地域特性を踏まえて、「東京都食品衛生監視指導計画」を毎年度定めています。令和5年度の計画においては、HACCP（ハサップ）の取組支援、食中毒対策、食品表示対策、輸入食品対策の4つを重点事項とすることを予定しています。
本計画の策定に当たり、計画案について、都民・事業者の皆様からの御意見を募集します。
御意見の募集要領　　1　募集期間　　令和5年1月18日（水曜日）から同年2月16日（木曜日）まで
2　計画案の閲覧　　　（1）概要　　　別紙（PDF：120KB）のとおり　　　（2）全文　　　福祉保健局ホームページに掲載しています。
</t>
    <phoneticPr fontId="16"/>
  </si>
  <si>
    <t>日本のイチゴから残留農薬、台湾当局が発表＝一部は香港でも販売―香港メディア</t>
    <phoneticPr fontId="16"/>
  </si>
  <si>
    <t>2023年1月19日、香港メディアの香港01は、台湾で日本から輸入された複数ブランドのイチゴから基準値を超える残留農薬が見つかったと報じた。
記事は、台湾食品薬物管理署が17日、10件の輸入食品が入国検査において農薬などの関連規定違反で不合格となり、そのうち数件は日本産のイチゴだったと紹介。今月に入って福岡県産、熊本産、佐賀産、奈良産のイチゴ5商品から農薬のフロニカミドが検出され、合計997．4キロが返送または廃棄処理されたと伝えたほか、「不合格となったブランドの一部は香港でも販売されている」とした。また、米環境保護団体EWGが毎年発表する「農薬生産購入ガイド」では22年までの7年連続でイチゴが「残留農薬の最も多い果物、野菜」の1位に選ばれていることを紹介した。
その上で、イチゴの正しい洗浄方法について、これまで塩や酢、重曹を加えた水に浸す方法が有効という情報が出回ってきたものの、香港食物環境衛生署の食物安全センターは17年より「細菌が水中に漂って再付着する可能性がある」として推奨しないようになったと紹介。石鹸や洗剤の使用も推奨されず、最も適切な洗浄方法は清潔なブラシを使って流水で洗うことだとする専門家の意見を伝えた。</t>
    <phoneticPr fontId="16"/>
  </si>
  <si>
    <t>https://www.recordchina.co.jp/b907996-s25-c30-d0193.html</t>
    <phoneticPr fontId="16"/>
  </si>
  <si>
    <t>再び、残留農薬基準超え（韓国の台湾向け「辛ラーメン」）・・・ハインリッヒの法則</t>
    <phoneticPr fontId="16"/>
  </si>
  <si>
    <t>1月17日、韓国から台湾向けに輸出された“农心超进化辛碗面（豆腐泡菜口味）”「農心の超進化辛カップ麺（豆腐キムチ味）」が、調味料粉末パッケージの残留農薬基準を超えていたことが判明し、当該商品が1トンを超え、規則に従って、すべてが返品または破棄されます。発表によると、当該バッチの辛ラーメンの製造者または輸出者の名前は“株式会社 农心”「株式会社農心」であり、輸入者は星禾国际有限公司である。製品の調味料粉末のパッケージから農薬の环氧乙烷(エチレンオキシド)が.0.075mg/kg検出されました。関連法規に適合していません。発表によると、不適格な商品は、最大 1128 kg で返品または破棄されます。
以前にも、2021 年 8 月 14 日、央视财经は、農心グループがヨーロッパに輸出したインスタントラーメンの発がん性物質の基準を大幅に超えていることが判明したことも報告しました。 EU基準値の最大148倍の酸化物が検出されました。</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</si>
</sst>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40">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20"/>
      <color rgb="FF00000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1"/>
      <name val="ＪＳＰゴシック"/>
      <family val="3"/>
      <charset val="128"/>
    </font>
    <font>
      <sz val="12"/>
      <name val="ＪＳＰゴシック"/>
      <family val="3"/>
      <charset val="128"/>
    </font>
    <font>
      <sz val="14"/>
      <name val="ＭＳ Ｐゴシック"/>
      <family val="3"/>
      <charset val="128"/>
      <scheme val="minor"/>
    </font>
    <font>
      <b/>
      <sz val="9"/>
      <name val="ＭＳ Ｐゴシック"/>
      <family val="3"/>
      <charset val="128"/>
    </font>
    <font>
      <b/>
      <sz val="20"/>
      <color theme="1"/>
      <name val="ＭＳ Ｐゴシック"/>
      <family val="3"/>
      <charset val="128"/>
    </font>
    <font>
      <sz val="12.55"/>
      <name val="ＭＳ Ｐゴシック"/>
      <family val="3"/>
      <charset val="128"/>
    </font>
    <font>
      <sz val="12.55"/>
      <name val="Inherit"/>
      <family val="2"/>
    </font>
    <font>
      <sz val="20"/>
      <name val="ＭＳ Ｐゴシック"/>
      <family val="3"/>
      <charset val="128"/>
      <scheme val="minor"/>
    </font>
    <font>
      <b/>
      <sz val="11"/>
      <name val="ＭＳ Ｐゴシック"/>
      <family val="3"/>
      <charset val="128"/>
      <scheme val="minor"/>
    </font>
    <font>
      <sz val="12.55"/>
      <color rgb="FFFFFF00"/>
      <name val="ＭＳ Ｐゴシック"/>
      <family val="3"/>
      <charset val="128"/>
    </font>
    <font>
      <b/>
      <sz val="16"/>
      <name val="游ゴシック"/>
      <family val="3"/>
      <charset val="128"/>
    </font>
    <font>
      <b/>
      <sz val="16"/>
      <color indexed="18"/>
      <name val="游ゴシック"/>
      <family val="3"/>
      <charset val="128"/>
    </font>
    <font>
      <sz val="12"/>
      <color theme="0"/>
      <name val="Arial"/>
      <family val="2"/>
    </font>
    <font>
      <b/>
      <sz val="13"/>
      <color rgb="FFFFFFFF"/>
      <name val="Arial"/>
      <family val="2"/>
    </font>
    <font>
      <b/>
      <sz val="13"/>
      <name val="ＭＳ Ｐゴシック"/>
      <family val="3"/>
      <charset val="128"/>
      <scheme val="minor"/>
    </font>
    <font>
      <b/>
      <sz val="16"/>
      <color rgb="FF333333"/>
      <name val="メイリオ"/>
      <family val="3"/>
      <charset val="128"/>
    </font>
    <font>
      <b/>
      <sz val="16"/>
      <name val="メイリオ"/>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6"/>
      <color rgb="FF000033"/>
      <name val="游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20"/>
      <color theme="3"/>
      <name val="AR明朝体U"/>
      <family val="1"/>
      <charset val="128"/>
    </font>
    <font>
      <sz val="11"/>
      <color theme="3"/>
      <name val="ＭＳ Ｐゴシック"/>
      <family val="3"/>
      <charset val="128"/>
      <scheme val="minor"/>
    </font>
    <font>
      <sz val="13"/>
      <color theme="0"/>
      <name val="9,776"/>
    </font>
    <font>
      <sz val="14"/>
      <color rgb="FF333333"/>
      <name val="メイリオ"/>
      <family val="3"/>
      <charset val="128"/>
    </font>
    <font>
      <b/>
      <sz val="20"/>
      <color theme="0"/>
      <name val="ＭＳ Ｐゴシック"/>
      <family val="3"/>
      <charset val="128"/>
      <scheme val="minor"/>
    </font>
    <font>
      <sz val="11"/>
      <color theme="0"/>
      <name val="ＭＳ Ｐゴシック"/>
      <family val="3"/>
      <charset val="128"/>
      <scheme val="minor"/>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sz val="12"/>
      <color theme="0"/>
      <name val="ＭＳ Ｐゴシック"/>
      <family val="3"/>
      <charset val="128"/>
    </font>
    <font>
      <sz val="12"/>
      <color theme="0"/>
      <name val="Inherit"/>
      <family val="2"/>
    </font>
    <font>
      <b/>
      <sz val="12"/>
      <color theme="0"/>
      <name val="Inherit"/>
      <family val="2"/>
    </font>
    <font>
      <b/>
      <sz val="12"/>
      <color theme="0"/>
      <name val="Inherit"/>
    </font>
    <font>
      <b/>
      <u/>
      <sz val="13"/>
      <color theme="0"/>
      <name val="Arial"/>
      <family val="2"/>
    </font>
    <font>
      <b/>
      <u/>
      <sz val="13"/>
      <color theme="0"/>
      <name val="Inherit"/>
      <family val="2"/>
    </font>
    <font>
      <b/>
      <u/>
      <sz val="13"/>
      <color theme="0"/>
      <name val="9,776"/>
    </font>
    <font>
      <u/>
      <sz val="13"/>
      <color theme="0"/>
      <name val="Inherit"/>
    </font>
    <font>
      <b/>
      <sz val="14"/>
      <color theme="9" tint="-0.249977111117893"/>
      <name val="ＭＳ Ｐゴシック"/>
      <family val="3"/>
      <charset val="128"/>
    </font>
    <font>
      <u/>
      <sz val="13"/>
      <color rgb="FFFFFF00"/>
      <name val="Inherit"/>
    </font>
    <font>
      <b/>
      <sz val="18"/>
      <color theme="1"/>
      <name val="ＭＳ Ｐゴシック"/>
      <family val="3"/>
      <charset val="128"/>
      <scheme val="minor"/>
    </font>
    <font>
      <b/>
      <u/>
      <sz val="12"/>
      <color rgb="FFFFFF00"/>
      <name val="ＭＳ Ｐゴシック"/>
      <family val="3"/>
      <charset val="128"/>
      <scheme val="minor"/>
    </font>
    <font>
      <b/>
      <sz val="12"/>
      <color theme="0"/>
      <name val="ＭＳ ゴシック"/>
      <family val="3"/>
      <charset val="128"/>
    </font>
    <font>
      <b/>
      <sz val="12"/>
      <color theme="0"/>
      <name val="ＭＳ Ｐゴシック"/>
      <family val="3"/>
      <charset val="128"/>
      <scheme val="minor"/>
    </font>
    <font>
      <sz val="10"/>
      <color rgb="FF6EF729"/>
      <name val="ＭＳ Ｐゴシック"/>
      <family val="3"/>
      <charset val="128"/>
    </font>
    <font>
      <b/>
      <sz val="14.5"/>
      <name val="游ゴシック"/>
      <family val="3"/>
      <charset val="128"/>
    </font>
    <font>
      <sz val="20"/>
      <color indexed="9"/>
      <name val="ＭＳ Ｐゴシック"/>
      <family val="3"/>
      <charset val="128"/>
    </font>
    <font>
      <sz val="10"/>
      <name val="Arial"/>
      <family val="2"/>
    </font>
    <font>
      <b/>
      <sz val="14"/>
      <color indexed="53"/>
      <name val="ＭＳ Ｐゴシック"/>
      <family val="3"/>
      <charset val="128"/>
    </font>
    <font>
      <b/>
      <sz val="14"/>
      <color indexed="12"/>
      <name val="ＭＳ Ｐゴシック"/>
      <family val="3"/>
      <charset val="128"/>
    </font>
    <font>
      <b/>
      <sz val="24"/>
      <color theme="1"/>
      <name val="ＭＳ Ｐゴシック"/>
      <family val="3"/>
      <charset val="128"/>
      <scheme val="minor"/>
    </font>
    <font>
      <b/>
      <sz val="15"/>
      <name val="游ゴシック"/>
      <family val="3"/>
      <charset val="128"/>
    </font>
    <font>
      <sz val="9"/>
      <name val="Meiryo UI"/>
      <family val="3"/>
      <charset val="128"/>
    </font>
    <font>
      <sz val="9"/>
      <color theme="1"/>
      <name val="Meiryo"/>
      <family val="3"/>
      <charset val="128"/>
    </font>
    <font>
      <u/>
      <sz val="13"/>
      <color theme="0"/>
      <name val="Inherit"/>
      <family val="2"/>
    </font>
    <font>
      <u/>
      <sz val="12"/>
      <color theme="0"/>
      <name val="Inherit"/>
    </font>
    <font>
      <u/>
      <sz val="12"/>
      <color theme="0"/>
      <name val="Inherit"/>
      <family val="2"/>
    </font>
    <font>
      <b/>
      <u/>
      <sz val="16"/>
      <color rgb="FF333333"/>
      <name val="メイリオ"/>
      <family val="3"/>
      <charset val="128"/>
    </font>
    <font>
      <b/>
      <sz val="20"/>
      <color rgb="FF000000"/>
      <name val="ＭＳ Ｐゴシック"/>
      <family val="2"/>
      <charset val="128"/>
    </font>
    <font>
      <b/>
      <sz val="16"/>
      <color indexed="9"/>
      <name val="ＭＳ Ｐゴシック"/>
      <family val="3"/>
      <charset val="128"/>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b/>
      <sz val="8"/>
      <color indexed="10"/>
      <name val="ＭＳ Ｐゴシック"/>
      <family val="3"/>
      <charset val="128"/>
    </font>
    <font>
      <b/>
      <sz val="10"/>
      <color indexed="9"/>
      <name val="ＭＳ Ｐゴシック"/>
      <family val="3"/>
      <charset val="128"/>
    </font>
    <font>
      <b/>
      <sz val="12"/>
      <color indexed="43"/>
      <name val="ＭＳ Ｐゴシック"/>
      <family val="3"/>
      <charset val="128"/>
    </font>
    <font>
      <sz val="11"/>
      <name val="HGPｺﾞｼｯｸE"/>
      <family val="3"/>
      <charset val="128"/>
    </font>
    <font>
      <sz val="10"/>
      <color indexed="63"/>
      <name val="Verdana"/>
      <family val="2"/>
    </font>
    <font>
      <sz val="11"/>
      <name val="HGS行書体"/>
      <family val="4"/>
      <charset val="128"/>
    </font>
    <font>
      <b/>
      <sz val="15"/>
      <color theme="1"/>
      <name val="Microsoft YaHei"/>
      <family val="3"/>
      <charset val="134"/>
    </font>
  </fonts>
  <fills count="52">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7BB2F5"/>
        <bgColor indexed="64"/>
      </patternFill>
    </fill>
    <fill>
      <patternFill patternType="solid">
        <fgColor rgb="FFFFCC99"/>
        <bgColor indexed="64"/>
      </patternFill>
    </fill>
    <fill>
      <patternFill patternType="solid">
        <fgColor theme="4" tint="-0.249977111117893"/>
        <bgColor indexed="64"/>
      </patternFill>
    </fill>
    <fill>
      <patternFill patternType="solid">
        <fgColor rgb="FF92D050"/>
        <bgColor indexed="64"/>
      </patternFill>
    </fill>
    <fill>
      <patternFill patternType="solid">
        <fgColor indexed="12"/>
        <bgColor indexed="64"/>
      </patternFill>
    </fill>
    <fill>
      <patternFill patternType="solid">
        <fgColor theme="3" tint="0.39997558519241921"/>
        <bgColor indexed="64"/>
      </patternFill>
    </fill>
    <fill>
      <patternFill patternType="solid">
        <fgColor indexed="19"/>
        <bgColor indexed="64"/>
      </patternFill>
    </fill>
    <fill>
      <patternFill patternType="solid">
        <fgColor indexed="46"/>
        <bgColor indexed="64"/>
      </patternFill>
    </fill>
    <fill>
      <patternFill patternType="solid">
        <fgColor indexed="48"/>
        <bgColor indexed="64"/>
      </patternFill>
    </fill>
    <fill>
      <patternFill patternType="solid">
        <fgColor theme="8" tint="-0.499984740745262"/>
        <bgColor indexed="64"/>
      </patternFill>
    </fill>
  </fills>
  <borders count="241">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12"/>
      </left>
      <right style="medium">
        <color indexed="12"/>
      </right>
      <top style="medium">
        <color indexed="12"/>
      </top>
      <bottom style="medium">
        <color indexed="12"/>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rgb="FFFFFF00"/>
      </left>
      <right/>
      <top style="medium">
        <color rgb="FFFFFF00"/>
      </top>
      <bottom/>
      <diagonal/>
    </border>
    <border>
      <left/>
      <right/>
      <top style="medium">
        <color rgb="FFFFFF00"/>
      </top>
      <bottom/>
      <diagonal/>
    </border>
    <border>
      <left/>
      <right style="medium">
        <color rgb="FFFFFF00"/>
      </right>
      <top style="medium">
        <color rgb="FFFFFF00"/>
      </top>
      <bottom/>
      <diagonal/>
    </border>
    <border>
      <left style="medium">
        <color rgb="FFFFFF00"/>
      </left>
      <right/>
      <top/>
      <bottom/>
      <diagonal/>
    </border>
    <border>
      <left/>
      <right style="medium">
        <color rgb="FFFFFF00"/>
      </right>
      <top/>
      <bottom/>
      <diagonal/>
    </border>
    <border>
      <left style="medium">
        <color rgb="FFFFFF00"/>
      </left>
      <right/>
      <top/>
      <bottom style="medium">
        <color rgb="FFFFFF00"/>
      </bottom>
      <diagonal/>
    </border>
    <border>
      <left/>
      <right/>
      <top/>
      <bottom style="medium">
        <color rgb="FFFFFF00"/>
      </bottom>
      <diagonal/>
    </border>
    <border>
      <left/>
      <right style="medium">
        <color rgb="FFFFFF00"/>
      </right>
      <top/>
      <bottom style="medium">
        <color rgb="FFFFFF00"/>
      </bottom>
      <diagonal/>
    </border>
    <border>
      <left style="medium">
        <color indexed="23"/>
      </left>
      <right style="medium">
        <color indexed="12"/>
      </right>
      <top/>
      <bottom style="medium">
        <color indexed="23"/>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bottom style="medium">
        <color rgb="FFE2E2E2"/>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61" fillId="0" borderId="0"/>
    <xf numFmtId="0" fontId="162" fillId="0" borderId="0" applyNumberFormat="0" applyFill="0" applyBorder="0" applyAlignment="0" applyProtection="0"/>
    <xf numFmtId="0" fontId="161" fillId="0" borderId="0"/>
  </cellStyleXfs>
  <cellXfs count="867">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0" fontId="15" fillId="5" borderId="35" xfId="2" applyFont="1" applyFill="1" applyBorder="1" applyAlignment="1">
      <alignment vertical="center" wrapText="1"/>
    </xf>
    <xf numFmtId="0" fontId="6" fillId="5" borderId="36" xfId="2" applyFill="1" applyBorder="1" applyAlignment="1">
      <alignment vertical="center" wrapText="1"/>
    </xf>
    <xf numFmtId="0" fontId="6" fillId="5" borderId="37" xfId="2" applyFill="1" applyBorder="1" applyAlignment="1">
      <alignment vertical="center" wrapText="1"/>
    </xf>
    <xf numFmtId="0" fontId="10" fillId="5" borderId="0" xfId="2" applyFont="1" applyFill="1">
      <alignment vertical="center"/>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42" fillId="0" borderId="0" xfId="2" applyFont="1">
      <alignment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1" borderId="0" xfId="0" applyFill="1" applyAlignment="1">
      <alignment vertical="center" wrapText="1"/>
    </xf>
    <xf numFmtId="0" fontId="1" fillId="11" borderId="0" xfId="17" applyFill="1">
      <alignment vertical="center"/>
    </xf>
    <xf numFmtId="0" fontId="50" fillId="12"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3" borderId="58" xfId="17" applyNumberFormat="1" applyFont="1" applyFill="1" applyBorder="1" applyAlignment="1">
      <alignment horizontal="center" vertical="center" wrapText="1"/>
    </xf>
    <xf numFmtId="0" fontId="60" fillId="13" borderId="58" xfId="17" applyFont="1" applyFill="1" applyBorder="1" applyAlignment="1">
      <alignment horizontal="left" vertical="center" wrapText="1"/>
    </xf>
    <xf numFmtId="0" fontId="64" fillId="14" borderId="59" xfId="17" applyFont="1" applyFill="1" applyBorder="1" applyAlignment="1">
      <alignment horizontal="center" vertical="center" wrapText="1"/>
    </xf>
    <xf numFmtId="176" fontId="62" fillId="14"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4" borderId="60" xfId="17" applyFont="1" applyFill="1" applyBorder="1" applyAlignment="1">
      <alignment horizontal="center" vertical="center" wrapText="1"/>
    </xf>
    <xf numFmtId="182" fontId="66" fillId="14"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5"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1" fillId="2" borderId="63" xfId="2" applyFont="1" applyFill="1" applyBorder="1" applyAlignment="1">
      <alignment vertical="top" wrapText="1"/>
    </xf>
    <xf numFmtId="0" fontId="1" fillId="2" borderId="62"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6"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21" borderId="8" xfId="2" applyNumberFormat="1" applyFont="1" applyFill="1" applyBorder="1" applyAlignment="1">
      <alignment horizontal="center" vertical="center" shrinkToFit="1"/>
    </xf>
    <xf numFmtId="0" fontId="25" fillId="21" borderId="0" xfId="1" applyFont="1" applyFill="1" applyBorder="1" applyAlignment="1" applyProtection="1">
      <alignment vertical="top" wrapText="1"/>
    </xf>
    <xf numFmtId="0" fontId="25" fillId="21" borderId="0" xfId="2" applyFont="1" applyFill="1" applyAlignment="1">
      <alignment vertical="top" wrapText="1"/>
    </xf>
    <xf numFmtId="0" fontId="25" fillId="21" borderId="29" xfId="2" applyFont="1" applyFill="1" applyBorder="1" applyAlignment="1">
      <alignment vertical="top" wrapText="1"/>
    </xf>
    <xf numFmtId="0" fontId="8" fillId="21" borderId="0" xfId="1" applyFill="1" applyAlignment="1" applyProtection="1">
      <alignment vertical="center" wrapText="1"/>
    </xf>
    <xf numFmtId="0" fontId="6" fillId="21" borderId="0" xfId="2" applyFill="1">
      <alignment vertical="center"/>
    </xf>
    <xf numFmtId="0" fontId="0" fillId="21" borderId="0" xfId="0" applyFill="1">
      <alignment vertical="center"/>
    </xf>
    <xf numFmtId="0" fontId="6" fillId="6" borderId="8" xfId="2" applyFill="1" applyBorder="1" applyAlignment="1">
      <alignment horizontal="center" vertical="center" wrapText="1"/>
    </xf>
    <xf numFmtId="0" fontId="6" fillId="0" borderId="104" xfId="2" applyBorder="1" applyAlignment="1">
      <alignment horizontal="center" vertical="center" wrapText="1"/>
    </xf>
    <xf numFmtId="0" fontId="6" fillId="6" borderId="104" xfId="2" applyFill="1" applyBorder="1" applyAlignment="1">
      <alignment horizontal="center" vertical="center" wrapText="1"/>
    </xf>
    <xf numFmtId="0" fontId="1" fillId="5" borderId="0" xfId="2" applyFont="1" applyFill="1">
      <alignment vertical="center"/>
    </xf>
    <xf numFmtId="0" fontId="8" fillId="21" borderId="0" xfId="1" applyFill="1" applyAlignment="1" applyProtection="1">
      <alignment vertical="center"/>
    </xf>
    <xf numFmtId="3" fontId="0" fillId="27" borderId="0" xfId="0" applyNumberFormat="1" applyFill="1">
      <alignment vertical="center"/>
    </xf>
    <xf numFmtId="0" fontId="0" fillId="25" borderId="0" xfId="0" applyFill="1">
      <alignment vertical="center"/>
    </xf>
    <xf numFmtId="0" fontId="0" fillId="0" borderId="68" xfId="0" applyBorder="1" applyAlignment="1">
      <alignment vertical="top"/>
    </xf>
    <xf numFmtId="0" fontId="0" fillId="0" borderId="0" xfId="0" applyAlignment="1">
      <alignment vertical="top"/>
    </xf>
    <xf numFmtId="0" fontId="76" fillId="21" borderId="0" xfId="0" applyFont="1" applyFill="1">
      <alignment vertical="center"/>
    </xf>
    <xf numFmtId="0" fontId="75" fillId="21" borderId="0" xfId="0" applyFont="1" applyFill="1">
      <alignment vertical="center"/>
    </xf>
    <xf numFmtId="0" fontId="1" fillId="15" borderId="65" xfId="2" applyFont="1" applyFill="1" applyBorder="1" applyAlignment="1">
      <alignment vertical="top" wrapText="1"/>
    </xf>
    <xf numFmtId="0" fontId="79" fillId="0" borderId="0" xfId="0" applyFont="1" applyAlignment="1">
      <alignment horizontal="justify" vertical="center"/>
    </xf>
    <xf numFmtId="0" fontId="82" fillId="0" borderId="57" xfId="0" applyFont="1" applyBorder="1" applyAlignment="1">
      <alignment horizontal="justify" vertical="center" wrapText="1"/>
    </xf>
    <xf numFmtId="0" fontId="82" fillId="0" borderId="37" xfId="0" applyFont="1" applyBorder="1" applyAlignment="1">
      <alignment horizontal="justify" vertical="center" wrapText="1"/>
    </xf>
    <xf numFmtId="0" fontId="79" fillId="0" borderId="110" xfId="0" applyFont="1" applyBorder="1" applyAlignment="1">
      <alignment horizontal="center" vertical="center" wrapText="1"/>
    </xf>
    <xf numFmtId="0" fontId="79" fillId="0" borderId="37" xfId="0" applyFont="1" applyBorder="1" applyAlignment="1">
      <alignment horizontal="center" vertical="center" wrapText="1"/>
    </xf>
    <xf numFmtId="0" fontId="79" fillId="29" borderId="37" xfId="0" applyFont="1" applyFill="1" applyBorder="1" applyAlignment="1">
      <alignment horizontal="justify" vertical="center" wrapText="1"/>
    </xf>
    <xf numFmtId="0" fontId="79" fillId="0" borderId="37" xfId="0" applyFont="1" applyBorder="1" applyAlignment="1">
      <alignment horizontal="justify" vertical="center" wrapText="1"/>
    </xf>
    <xf numFmtId="0" fontId="7" fillId="30" borderId="56"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5" borderId="110" xfId="0" applyFont="1" applyFill="1" applyBorder="1" applyAlignment="1">
      <alignment horizontal="center" vertical="center" wrapText="1"/>
    </xf>
    <xf numFmtId="0" fontId="79" fillId="25" borderId="37" xfId="0" applyFont="1" applyFill="1" applyBorder="1" applyAlignment="1">
      <alignment horizontal="center" vertical="center" wrapText="1"/>
    </xf>
    <xf numFmtId="0" fontId="79" fillId="25" borderId="37" xfId="0" applyFont="1" applyFill="1" applyBorder="1" applyAlignment="1">
      <alignment horizontal="justify" vertical="center" wrapText="1"/>
    </xf>
    <xf numFmtId="0" fontId="74" fillId="21" borderId="0" xfId="0" applyFont="1" applyFill="1" applyAlignment="1">
      <alignment horizontal="center" vertical="center"/>
    </xf>
    <xf numFmtId="0" fontId="79" fillId="21" borderId="110" xfId="0" applyFont="1" applyFill="1" applyBorder="1" applyAlignment="1">
      <alignment horizontal="center" vertical="center" wrapText="1"/>
    </xf>
    <xf numFmtId="0" fontId="79" fillId="21" borderId="37" xfId="0" applyFont="1" applyFill="1" applyBorder="1" applyAlignment="1">
      <alignment horizontal="center" vertical="center" wrapText="1"/>
    </xf>
    <xf numFmtId="0" fontId="79" fillId="21" borderId="37" xfId="0" applyFont="1" applyFill="1" applyBorder="1" applyAlignment="1">
      <alignment horizontal="justify" vertical="center" wrapText="1"/>
    </xf>
    <xf numFmtId="0" fontId="71" fillId="25" borderId="0" xfId="0" applyFont="1" applyFill="1" applyAlignment="1">
      <alignment vertical="top" wrapText="1"/>
    </xf>
    <xf numFmtId="0" fontId="8" fillId="0" borderId="133" xfId="1" applyFill="1" applyBorder="1" applyAlignment="1" applyProtection="1">
      <alignment vertical="center" wrapText="1"/>
    </xf>
    <xf numFmtId="0" fontId="97" fillId="0" borderId="57" xfId="0" applyFont="1" applyBorder="1" applyAlignment="1">
      <alignment horizontal="justify" vertical="center" wrapText="1"/>
    </xf>
    <xf numFmtId="0" fontId="97" fillId="0" borderId="37" xfId="0" applyFont="1" applyBorder="1" applyAlignment="1">
      <alignment horizontal="justify" vertical="center" wrapText="1"/>
    </xf>
    <xf numFmtId="0" fontId="97" fillId="29" borderId="37"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2" borderId="134" xfId="0" applyFont="1" applyFill="1" applyBorder="1" applyAlignment="1">
      <alignment horizontal="center" vertical="center" wrapText="1"/>
    </xf>
    <xf numFmtId="0" fontId="0" fillId="26" borderId="0" xfId="0" applyFill="1">
      <alignment vertical="center"/>
    </xf>
    <xf numFmtId="0" fontId="79" fillId="21" borderId="0" xfId="0" applyFont="1" applyFill="1" applyAlignment="1">
      <alignment horizontal="justify" vertical="center"/>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5" borderId="0" xfId="0" applyFont="1" applyFill="1" applyAlignment="1">
      <alignment vertical="top" wrapText="1"/>
    </xf>
    <xf numFmtId="0" fontId="72" fillId="26" borderId="0" xfId="0" applyFont="1" applyFill="1" applyAlignment="1">
      <alignment vertical="top" wrapText="1"/>
    </xf>
    <xf numFmtId="0" fontId="95" fillId="26" borderId="0" xfId="0" applyFont="1" applyFill="1" applyAlignment="1">
      <alignment vertical="top" wrapText="1"/>
    </xf>
    <xf numFmtId="0" fontId="73" fillId="26" borderId="0" xfId="0" applyFont="1" applyFill="1" applyAlignment="1">
      <alignment vertical="top" wrapText="1"/>
    </xf>
    <xf numFmtId="0" fontId="96" fillId="26" borderId="0" xfId="0" applyFont="1" applyFill="1" applyAlignment="1">
      <alignment horizontal="center" vertical="center" wrapText="1"/>
    </xf>
    <xf numFmtId="0" fontId="96" fillId="26" borderId="0" xfId="0" applyFont="1" applyFill="1" applyAlignment="1">
      <alignment horizontal="center" vertical="top" wrapText="1"/>
    </xf>
    <xf numFmtId="0" fontId="98" fillId="26" borderId="0" xfId="0" applyFont="1" applyFill="1" applyAlignment="1">
      <alignment horizontal="center" vertical="top" wrapText="1"/>
    </xf>
    <xf numFmtId="0" fontId="96" fillId="26" borderId="0" xfId="0" applyFont="1" applyFill="1" applyAlignment="1">
      <alignment vertical="top" wrapText="1"/>
    </xf>
    <xf numFmtId="0" fontId="28" fillId="27" borderId="0" xfId="0" applyFont="1" applyFill="1">
      <alignment vertical="center"/>
    </xf>
    <xf numFmtId="0" fontId="110" fillId="23" borderId="31" xfId="2" applyFont="1" applyFill="1" applyBorder="1" applyAlignment="1">
      <alignment horizontal="center" vertical="center" wrapText="1"/>
    </xf>
    <xf numFmtId="0" fontId="112" fillId="3" borderId="41" xfId="2" applyFont="1" applyFill="1" applyBorder="1" applyAlignment="1">
      <alignment horizontal="center" vertical="center"/>
    </xf>
    <xf numFmtId="14" fontId="112" fillId="3" borderId="40" xfId="2" applyNumberFormat="1" applyFont="1" applyFill="1" applyBorder="1" applyAlignment="1">
      <alignment horizontal="center" vertical="center"/>
    </xf>
    <xf numFmtId="14" fontId="112" fillId="3" borderId="1" xfId="2" applyNumberFormat="1" applyFont="1" applyFill="1" applyBorder="1" applyAlignment="1">
      <alignment horizontal="center" vertical="center"/>
    </xf>
    <xf numFmtId="0" fontId="112" fillId="3" borderId="39" xfId="2" applyFont="1" applyFill="1" applyBorder="1" applyAlignment="1">
      <alignment horizontal="center" vertical="center"/>
    </xf>
    <xf numFmtId="14" fontId="112" fillId="3" borderId="2" xfId="2" applyNumberFormat="1" applyFont="1" applyFill="1" applyBorder="1" applyAlignment="1">
      <alignment horizontal="center" vertical="center"/>
    </xf>
    <xf numFmtId="0" fontId="112" fillId="21" borderId="0" xfId="2" applyFont="1" applyFill="1" applyAlignment="1">
      <alignment horizontal="center" vertical="center"/>
    </xf>
    <xf numFmtId="14" fontId="112" fillId="21" borderId="0" xfId="2" applyNumberFormat="1" applyFont="1" applyFill="1" applyAlignment="1">
      <alignment horizontal="center" vertical="center"/>
    </xf>
    <xf numFmtId="0" fontId="113" fillId="0" borderId="0" xfId="2" applyFont="1" applyAlignment="1">
      <alignment horizontal="center" vertical="center"/>
    </xf>
    <xf numFmtId="14" fontId="112" fillId="0" borderId="0" xfId="2" applyNumberFormat="1" applyFont="1" applyAlignment="1">
      <alignment horizontal="center" vertical="center"/>
    </xf>
    <xf numFmtId="0" fontId="107" fillId="25" borderId="113" xfId="0" applyFont="1" applyFill="1" applyBorder="1" applyAlignment="1">
      <alignment horizontal="left" vertical="center"/>
    </xf>
    <xf numFmtId="0" fontId="107" fillId="25" borderId="114" xfId="0" applyFont="1" applyFill="1" applyBorder="1" applyAlignment="1">
      <alignment horizontal="left" vertical="center"/>
    </xf>
    <xf numFmtId="0" fontId="117" fillId="25" borderId="112" xfId="0" applyFont="1" applyFill="1" applyBorder="1" applyAlignment="1">
      <alignment horizontal="left" vertical="center"/>
    </xf>
    <xf numFmtId="0" fontId="0" fillId="0" borderId="13" xfId="0" applyBorder="1" applyAlignment="1">
      <alignment vertical="top" wrapText="1"/>
    </xf>
    <xf numFmtId="0" fontId="23" fillId="23" borderId="3" xfId="2" applyFont="1" applyFill="1" applyBorder="1" applyAlignment="1">
      <alignment horizontal="center" vertical="center" wrapText="1"/>
    </xf>
    <xf numFmtId="0" fontId="24" fillId="21" borderId="8" xfId="2" applyFont="1" applyFill="1" applyBorder="1" applyAlignment="1">
      <alignment horizontal="center" vertical="center" wrapText="1"/>
    </xf>
    <xf numFmtId="0" fontId="8" fillId="0" borderId="0" xfId="1" applyAlignment="1" applyProtection="1">
      <alignment vertical="center" wrapText="1"/>
    </xf>
    <xf numFmtId="0" fontId="0" fillId="36" borderId="0" xfId="0" applyFill="1">
      <alignment vertical="center"/>
    </xf>
    <xf numFmtId="0" fontId="126" fillId="36" borderId="0" xfId="0" applyFont="1" applyFill="1">
      <alignment vertical="center"/>
    </xf>
    <xf numFmtId="0" fontId="127" fillId="36" borderId="0" xfId="0" applyFont="1" applyFill="1">
      <alignment vertical="center"/>
    </xf>
    <xf numFmtId="0" fontId="128" fillId="36" borderId="0" xfId="0" applyFont="1" applyFill="1">
      <alignment vertical="center"/>
    </xf>
    <xf numFmtId="0" fontId="129" fillId="36" borderId="0" xfId="0" applyFont="1" applyFill="1">
      <alignment vertical="center"/>
    </xf>
    <xf numFmtId="0" fontId="77" fillId="36" borderId="0" xfId="0" applyFont="1" applyFill="1">
      <alignment vertical="center"/>
    </xf>
    <xf numFmtId="0" fontId="23" fillId="34" borderId="3" xfId="2" applyFont="1" applyFill="1" applyBorder="1" applyAlignment="1">
      <alignment horizontal="center" vertical="center" wrapText="1"/>
    </xf>
    <xf numFmtId="184" fontId="132" fillId="26" borderId="0" xfId="0" applyNumberFormat="1" applyFont="1" applyFill="1" applyAlignment="1">
      <alignment vertical="center" wrapText="1"/>
    </xf>
    <xf numFmtId="0" fontId="122" fillId="25" borderId="0" xfId="0" applyFont="1" applyFill="1">
      <alignment vertical="center"/>
    </xf>
    <xf numFmtId="177" fontId="132" fillId="26" borderId="0" xfId="0" applyNumberFormat="1" applyFont="1" applyFill="1" applyAlignment="1">
      <alignment horizontal="right" vertical="center" wrapText="1"/>
    </xf>
    <xf numFmtId="0" fontId="133" fillId="26" borderId="0" xfId="0" applyFont="1" applyFill="1" applyAlignment="1">
      <alignment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111" fillId="0" borderId="68" xfId="0" applyFont="1" applyBorder="1">
      <alignment vertical="center"/>
    </xf>
    <xf numFmtId="0" fontId="111" fillId="0" borderId="0" xfId="0" applyFont="1">
      <alignment vertical="center"/>
    </xf>
    <xf numFmtId="0" fontId="111" fillId="5" borderId="68" xfId="0" applyFont="1" applyFill="1" applyBorder="1">
      <alignment vertical="center"/>
    </xf>
    <xf numFmtId="0" fontId="111" fillId="5" borderId="0" xfId="0" applyFont="1" applyFill="1">
      <alignment vertical="center"/>
    </xf>
    <xf numFmtId="0" fontId="6" fillId="5" borderId="152" xfId="2" applyFill="1" applyBorder="1">
      <alignment vertical="center"/>
    </xf>
    <xf numFmtId="0" fontId="6" fillId="0" borderId="152" xfId="2" applyBorder="1">
      <alignment vertical="center"/>
    </xf>
    <xf numFmtId="3" fontId="138" fillId="21" borderId="0" xfId="0" applyNumberFormat="1" applyFont="1" applyFill="1" applyAlignment="1">
      <alignment vertical="center" wrapText="1"/>
    </xf>
    <xf numFmtId="0" fontId="114" fillId="21" borderId="150" xfId="17" applyFont="1" applyFill="1" applyBorder="1" applyAlignment="1">
      <alignment horizontal="center" vertical="center" wrapText="1"/>
    </xf>
    <xf numFmtId="14" fontId="114" fillId="21" borderId="151" xfId="17" applyNumberFormat="1" applyFont="1" applyFill="1" applyBorder="1" applyAlignment="1">
      <alignment horizontal="center" vertical="center"/>
    </xf>
    <xf numFmtId="185" fontId="138" fillId="21" borderId="0" xfId="0" applyNumberFormat="1" applyFont="1" applyFill="1" applyAlignment="1">
      <alignment horizontal="right" vertical="center" wrapText="1"/>
    </xf>
    <xf numFmtId="0" fontId="6" fillId="0" borderId="0" xfId="2" applyAlignment="1">
      <alignment horizontal="left" vertical="top"/>
    </xf>
    <xf numFmtId="0" fontId="6" fillId="37" borderId="163" xfId="2" applyFill="1" applyBorder="1" applyAlignment="1">
      <alignment horizontal="left" vertical="top"/>
    </xf>
    <xf numFmtId="0" fontId="8" fillId="37" borderId="162" xfId="1" applyFill="1" applyBorder="1" applyAlignment="1" applyProtection="1">
      <alignment horizontal="left" vertical="top"/>
    </xf>
    <xf numFmtId="14" fontId="19" fillId="3" borderId="102" xfId="2" applyNumberFormat="1" applyFont="1" applyFill="1" applyBorder="1" applyAlignment="1">
      <alignment horizontal="center" vertical="center" shrinkToFit="1"/>
    </xf>
    <xf numFmtId="14" fontId="27" fillId="3" borderId="102" xfId="1" applyNumberFormat="1" applyFont="1" applyFill="1" applyBorder="1" applyAlignment="1" applyProtection="1">
      <alignment horizontal="center" vertical="center" wrapText="1" shrinkToFit="1"/>
    </xf>
    <xf numFmtId="0" fontId="8" fillId="0" borderId="110" xfId="1" applyFill="1" applyBorder="1" applyAlignment="1" applyProtection="1">
      <alignment vertical="center" wrapText="1"/>
    </xf>
    <xf numFmtId="0" fontId="102" fillId="0" borderId="0" xfId="17" applyFont="1" applyAlignment="1">
      <alignment horizontal="left" vertical="center"/>
    </xf>
    <xf numFmtId="0" fontId="71" fillId="26" borderId="0" xfId="0" applyFont="1" applyFill="1" applyAlignment="1">
      <alignment vertical="top" wrapText="1"/>
    </xf>
    <xf numFmtId="185" fontId="140" fillId="21" borderId="0" xfId="0" applyNumberFormat="1" applyFont="1" applyFill="1" applyAlignment="1">
      <alignment horizontal="right" vertical="center"/>
    </xf>
    <xf numFmtId="185" fontId="140" fillId="0" borderId="0" xfId="0" applyNumberFormat="1" applyFont="1" applyAlignment="1">
      <alignment horizontal="right" vertical="center"/>
    </xf>
    <xf numFmtId="184" fontId="133" fillId="26" borderId="0" xfId="0" applyNumberFormat="1" applyFont="1" applyFill="1" applyAlignment="1">
      <alignment horizontal="center" vertical="center" wrapText="1"/>
    </xf>
    <xf numFmtId="0" fontId="144" fillId="2" borderId="63" xfId="2" applyFont="1" applyFill="1" applyBorder="1" applyAlignment="1">
      <alignment vertical="top" wrapText="1"/>
    </xf>
    <xf numFmtId="0" fontId="112" fillId="23" borderId="41" xfId="2" applyFont="1" applyFill="1" applyBorder="1" applyAlignment="1">
      <alignment horizontal="center" vertical="center"/>
    </xf>
    <xf numFmtId="0" fontId="112" fillId="23" borderId="9" xfId="2" applyFont="1" applyFill="1" applyBorder="1" applyAlignment="1">
      <alignment horizontal="center" vertical="center" wrapText="1"/>
    </xf>
    <xf numFmtId="0" fontId="112" fillId="23" borderId="39" xfId="2" applyFont="1" applyFill="1" applyBorder="1" applyAlignment="1">
      <alignment horizontal="center" vertical="center"/>
    </xf>
    <xf numFmtId="0" fontId="8" fillId="0" borderId="0" xfId="1" applyFill="1" applyBorder="1" applyAlignment="1" applyProtection="1">
      <alignment vertical="center" wrapText="1"/>
    </xf>
    <xf numFmtId="0" fontId="18" fillId="23" borderId="172" xfId="2" applyFont="1" applyFill="1" applyBorder="1" applyAlignment="1">
      <alignment horizontal="center" vertical="center" wrapText="1"/>
    </xf>
    <xf numFmtId="0" fontId="8" fillId="0" borderId="175" xfId="1" applyFill="1" applyBorder="1" applyAlignment="1" applyProtection="1">
      <alignment vertical="center" wrapText="1"/>
    </xf>
    <xf numFmtId="0" fontId="18" fillId="23" borderId="176" xfId="1" applyFont="1" applyFill="1" applyBorder="1" applyAlignment="1" applyProtection="1">
      <alignment horizontal="center" vertical="center" wrapText="1"/>
    </xf>
    <xf numFmtId="0" fontId="141" fillId="21" borderId="0" xfId="0" applyFont="1" applyFill="1" applyAlignment="1">
      <alignment vertical="center" wrapText="1"/>
    </xf>
    <xf numFmtId="0" fontId="138" fillId="21" borderId="0" xfId="0" applyFont="1" applyFill="1" applyAlignment="1">
      <alignment vertical="center" wrapText="1"/>
    </xf>
    <xf numFmtId="0" fontId="109" fillId="0" borderId="28" xfId="2" applyFont="1" applyBorder="1" applyAlignment="1">
      <alignment vertical="center" shrinkToFit="1"/>
    </xf>
    <xf numFmtId="0" fontId="147" fillId="0" borderId="0" xfId="0" applyFont="1" applyAlignment="1">
      <alignment vertical="center" wrapText="1"/>
    </xf>
    <xf numFmtId="0" fontId="148" fillId="0" borderId="0" xfId="0" applyFont="1" applyAlignment="1">
      <alignment vertical="center" wrapText="1"/>
    </xf>
    <xf numFmtId="3" fontId="136" fillId="26" borderId="0" xfId="0" applyNumberFormat="1" applyFont="1" applyFill="1">
      <alignment vertical="center"/>
    </xf>
    <xf numFmtId="3" fontId="132" fillId="26" borderId="0" xfId="0" applyNumberFormat="1" applyFont="1" applyFill="1" applyAlignment="1">
      <alignment horizontal="right" vertical="center" wrapText="1"/>
    </xf>
    <xf numFmtId="0" fontId="27" fillId="0" borderId="96" xfId="2" applyFont="1" applyBorder="1" applyAlignment="1">
      <alignment vertical="top" wrapText="1"/>
    </xf>
    <xf numFmtId="0" fontId="18" fillId="25" borderId="168" xfId="2" applyFont="1" applyFill="1" applyBorder="1" applyAlignment="1">
      <alignment horizontal="center" vertical="center" wrapText="1"/>
    </xf>
    <xf numFmtId="0" fontId="108" fillId="25" borderId="169" xfId="2" applyFont="1" applyFill="1" applyBorder="1" applyAlignment="1">
      <alignment horizontal="center" vertical="center"/>
    </xf>
    <xf numFmtId="0" fontId="108" fillId="25" borderId="170" xfId="2" applyFont="1" applyFill="1" applyBorder="1" applyAlignment="1">
      <alignment horizontal="center" vertical="center"/>
    </xf>
    <xf numFmtId="0" fontId="150" fillId="21" borderId="8" xfId="0" applyFont="1" applyFill="1" applyBorder="1" applyAlignment="1">
      <alignment horizontal="center" vertical="center" wrapText="1"/>
    </xf>
    <xf numFmtId="177" fontId="151" fillId="21" borderId="8" xfId="2" applyNumberFormat="1" applyFont="1" applyFill="1" applyBorder="1" applyAlignment="1">
      <alignment horizontal="center" vertical="center" shrinkToFit="1"/>
    </xf>
    <xf numFmtId="0" fontId="6" fillId="0" borderId="0" xfId="2" applyAlignment="1">
      <alignment horizontal="left" vertical="center"/>
    </xf>
    <xf numFmtId="0" fontId="154" fillId="5" borderId="68" xfId="0" applyFont="1" applyFill="1" applyBorder="1">
      <alignment vertical="center"/>
    </xf>
    <xf numFmtId="0" fontId="154" fillId="5" borderId="0" xfId="0" applyFont="1" applyFill="1" applyAlignment="1">
      <alignment horizontal="left" vertical="center"/>
    </xf>
    <xf numFmtId="0" fontId="154" fillId="5" borderId="0" xfId="0" applyFont="1" applyFill="1">
      <alignment vertical="center"/>
    </xf>
    <xf numFmtId="176" fontId="154" fillId="5" borderId="0" xfId="0" applyNumberFormat="1" applyFont="1" applyFill="1" applyAlignment="1">
      <alignment horizontal="left" vertical="center"/>
    </xf>
    <xf numFmtId="183" fontId="154" fillId="5" borderId="0" xfId="0" applyNumberFormat="1" applyFont="1" applyFill="1" applyAlignment="1">
      <alignment horizontal="center" vertical="center"/>
    </xf>
    <xf numFmtId="0" fontId="154" fillId="5" borderId="68" xfId="0" applyFont="1" applyFill="1" applyBorder="1" applyAlignment="1">
      <alignment vertical="top"/>
    </xf>
    <xf numFmtId="0" fontId="154" fillId="5" borderId="0" xfId="0" applyFont="1" applyFill="1" applyAlignment="1">
      <alignment vertical="top"/>
    </xf>
    <xf numFmtId="14" fontId="154" fillId="5" borderId="0" xfId="0" applyNumberFormat="1" applyFont="1" applyFill="1" applyAlignment="1">
      <alignment horizontal="left" vertical="center"/>
    </xf>
    <xf numFmtId="14" fontId="154" fillId="0" borderId="0" xfId="0" applyNumberFormat="1" applyFont="1">
      <alignment vertical="center"/>
    </xf>
    <xf numFmtId="0" fontId="155" fillId="0" borderId="0" xfId="0" applyFont="1">
      <alignment vertical="center"/>
    </xf>
    <xf numFmtId="0" fontId="6" fillId="0" borderId="62" xfId="2" applyBorder="1" applyAlignment="1">
      <alignment vertical="top" wrapText="1"/>
    </xf>
    <xf numFmtId="0" fontId="8" fillId="37" borderId="138" xfId="1" applyFill="1" applyBorder="1" applyAlignment="1" applyProtection="1">
      <alignment horizontal="left" vertical="top"/>
    </xf>
    <xf numFmtId="0" fontId="6" fillId="37" borderId="161"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9"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43" fillId="0" borderId="0" xfId="17" applyFont="1" applyAlignment="1">
      <alignment vertical="top" wrapText="1"/>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86"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187"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 fillId="0" borderId="142" xfId="17" applyBorder="1" applyAlignment="1">
      <alignment horizontal="center" vertical="center" wrapText="1"/>
    </xf>
    <xf numFmtId="0" fontId="1" fillId="0" borderId="143" xfId="17" applyBorder="1" applyAlignment="1">
      <alignment horizontal="center" vertical="center"/>
    </xf>
    <xf numFmtId="0" fontId="13" fillId="0" borderId="145" xfId="2" applyFont="1" applyBorder="1" applyAlignment="1">
      <alignment horizontal="center" vertical="center" wrapText="1"/>
    </xf>
    <xf numFmtId="0" fontId="13" fillId="0" borderId="146" xfId="2" applyFont="1" applyBorder="1" applyAlignment="1">
      <alignment horizontal="center" vertical="center" wrapText="1"/>
    </xf>
    <xf numFmtId="0" fontId="13" fillId="0" borderId="17" xfId="2" applyFont="1" applyBorder="1" applyAlignment="1">
      <alignment horizontal="center" vertical="center" wrapText="1"/>
    </xf>
    <xf numFmtId="0" fontId="1" fillId="21" borderId="149"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21" borderId="8" xfId="2" applyNumberFormat="1" applyFill="1" applyBorder="1" applyAlignment="1">
      <alignment horizontal="center" vertical="center" shrinkToFit="1"/>
    </xf>
    <xf numFmtId="177" fontId="1" fillId="21"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4"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3"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3"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5"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91" fillId="5" borderId="0" xfId="2" applyFont="1" applyFill="1" applyAlignment="1">
      <alignment horizontal="center" vertical="center"/>
    </xf>
    <xf numFmtId="0" fontId="78" fillId="5" borderId="0" xfId="2" applyFont="1" applyFill="1" applyAlignment="1">
      <alignment horizontal="left" vertical="center"/>
    </xf>
    <xf numFmtId="0" fontId="1" fillId="0" borderId="0" xfId="2" applyFont="1">
      <alignment vertical="center"/>
    </xf>
    <xf numFmtId="0" fontId="50" fillId="21" borderId="187" xfId="16" applyFont="1" applyFill="1" applyBorder="1">
      <alignment vertical="center"/>
    </xf>
    <xf numFmtId="0" fontId="50" fillId="21" borderId="188" xfId="16" applyFont="1" applyFill="1" applyBorder="1">
      <alignment vertical="center"/>
    </xf>
    <xf numFmtId="0" fontId="10" fillId="21" borderId="188" xfId="16" applyFont="1" applyFill="1" applyBorder="1">
      <alignment vertical="center"/>
    </xf>
    <xf numFmtId="0" fontId="37" fillId="0" borderId="0" xfId="17" applyFont="1" applyAlignment="1">
      <alignment horizontal="left" vertical="center" indent="2"/>
    </xf>
    <xf numFmtId="0" fontId="137" fillId="27" borderId="0" xfId="0" applyFont="1" applyFill="1">
      <alignment vertical="center"/>
    </xf>
    <xf numFmtId="0" fontId="156" fillId="0" borderId="0" xfId="17" applyFont="1">
      <alignment vertical="center"/>
    </xf>
    <xf numFmtId="10" fontId="133" fillId="26" borderId="0" xfId="0" applyNumberFormat="1" applyFont="1" applyFill="1" applyAlignment="1">
      <alignment horizontal="center" vertical="center" wrapText="1"/>
    </xf>
    <xf numFmtId="3" fontId="132" fillId="26" borderId="0" xfId="0" applyNumberFormat="1" applyFont="1" applyFill="1" applyAlignment="1">
      <alignment vertical="center" wrapText="1"/>
    </xf>
    <xf numFmtId="0" fontId="1" fillId="21" borderId="0" xfId="2" applyFont="1" applyFill="1">
      <alignment vertical="center"/>
    </xf>
    <xf numFmtId="0" fontId="24" fillId="21" borderId="38" xfId="2" applyFont="1" applyFill="1" applyBorder="1" applyAlignment="1">
      <alignment horizontal="center" vertical="top" wrapText="1"/>
    </xf>
    <xf numFmtId="0" fontId="23" fillId="21" borderId="189" xfId="2" applyFont="1" applyFill="1" applyBorder="1" applyAlignment="1">
      <alignment horizontal="left" vertical="center"/>
    </xf>
    <xf numFmtId="0" fontId="23" fillId="21"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9" borderId="103" xfId="2" applyNumberFormat="1" applyFont="1" applyFill="1" applyBorder="1" applyAlignment="1">
      <alignment horizontal="center" vertical="center" wrapText="1"/>
    </xf>
    <xf numFmtId="177" fontId="13" fillId="39" borderId="8" xfId="2" applyNumberFormat="1" applyFont="1" applyFill="1" applyBorder="1" applyAlignment="1">
      <alignment horizontal="center" vertical="center" shrinkToFit="1"/>
    </xf>
    <xf numFmtId="14" fontId="26" fillId="21" borderId="0" xfId="2" applyNumberFormat="1" applyFont="1" applyFill="1" applyAlignment="1">
      <alignment horizontal="left" vertical="center"/>
    </xf>
    <xf numFmtId="0" fontId="26" fillId="21" borderId="0" xfId="19" applyFont="1" applyFill="1">
      <alignment vertical="center"/>
    </xf>
    <xf numFmtId="0" fontId="26" fillId="21" borderId="0" xfId="2" applyFont="1" applyFill="1" applyAlignment="1">
      <alignment horizontal="left" vertical="center"/>
    </xf>
    <xf numFmtId="0" fontId="41" fillId="21"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21" borderId="8" xfId="2" applyNumberFormat="1" applyFont="1" applyFill="1" applyBorder="1" applyAlignment="1">
      <alignment horizontal="center" vertical="center" shrinkToFit="1"/>
    </xf>
    <xf numFmtId="177" fontId="13" fillId="21" borderId="102" xfId="2" applyNumberFormat="1" applyFont="1" applyFill="1" applyBorder="1" applyAlignment="1">
      <alignment horizontal="center" vertical="center" wrapText="1"/>
    </xf>
    <xf numFmtId="0" fontId="13" fillId="0" borderId="190" xfId="2" applyFont="1" applyBorder="1" applyAlignment="1">
      <alignment horizontal="center" vertical="center" wrapText="1"/>
    </xf>
    <xf numFmtId="0" fontId="13" fillId="0" borderId="191" xfId="2" applyFont="1" applyBorder="1" applyAlignment="1">
      <alignment horizontal="center" vertical="center" wrapText="1"/>
    </xf>
    <xf numFmtId="0" fontId="13" fillId="0" borderId="192" xfId="2" applyFont="1" applyBorder="1" applyAlignment="1">
      <alignment horizontal="center" vertical="center" wrapText="1"/>
    </xf>
    <xf numFmtId="0" fontId="13" fillId="0" borderId="190" xfId="2" applyFont="1" applyBorder="1" applyAlignment="1">
      <alignment horizontal="center" vertical="center"/>
    </xf>
    <xf numFmtId="0" fontId="13" fillId="5" borderId="190" xfId="2" applyFont="1" applyFill="1" applyBorder="1" applyAlignment="1">
      <alignment horizontal="center" vertical="center" wrapText="1"/>
    </xf>
    <xf numFmtId="0" fontId="150" fillId="21" borderId="153" xfId="0" applyFont="1" applyFill="1" applyBorder="1" applyAlignment="1">
      <alignment horizontal="center" vertical="center" wrapText="1"/>
    </xf>
    <xf numFmtId="0" fontId="150" fillId="21" borderId="181" xfId="0" applyFont="1" applyFill="1" applyBorder="1" applyAlignment="1">
      <alignment horizontal="center" vertical="center" wrapText="1"/>
    </xf>
    <xf numFmtId="0" fontId="123" fillId="33" borderId="193" xfId="2" applyFont="1" applyFill="1" applyBorder="1" applyAlignment="1">
      <alignment horizontal="center" vertical="center" wrapText="1"/>
    </xf>
    <xf numFmtId="0" fontId="124" fillId="33" borderId="194" xfId="2" applyFont="1" applyFill="1" applyBorder="1" applyAlignment="1">
      <alignment horizontal="center" vertical="center" wrapText="1"/>
    </xf>
    <xf numFmtId="0" fontId="158" fillId="33" borderId="194" xfId="2" applyFont="1" applyFill="1" applyBorder="1" applyAlignment="1">
      <alignment horizontal="left" vertical="center"/>
    </xf>
    <xf numFmtId="0" fontId="121" fillId="33" borderId="194" xfId="2" applyFont="1" applyFill="1" applyBorder="1" applyAlignment="1">
      <alignment horizontal="center" vertical="center"/>
    </xf>
    <xf numFmtId="0" fontId="121" fillId="33" borderId="195" xfId="2" applyFont="1" applyFill="1" applyBorder="1" applyAlignment="1">
      <alignment horizontal="center" vertical="center"/>
    </xf>
    <xf numFmtId="0" fontId="103" fillId="0" borderId="134" xfId="0" applyFont="1" applyBorder="1" applyAlignment="1">
      <alignment horizontal="center" vertical="center" wrapText="1"/>
    </xf>
    <xf numFmtId="0" fontId="145" fillId="40" borderId="109" xfId="0" applyFont="1" applyFill="1" applyBorder="1" applyAlignment="1">
      <alignment horizontal="center" vertical="center" wrapText="1"/>
    </xf>
    <xf numFmtId="0" fontId="112" fillId="23" borderId="26" xfId="2" applyFont="1" applyFill="1" applyBorder="1" applyAlignment="1">
      <alignment horizontal="center" vertical="center"/>
    </xf>
    <xf numFmtId="14" fontId="112" fillId="23" borderId="27" xfId="2" applyNumberFormat="1" applyFont="1" applyFill="1" applyBorder="1" applyAlignment="1">
      <alignment horizontal="center" vertical="center"/>
    </xf>
    <xf numFmtId="0" fontId="6" fillId="21" borderId="0" xfId="2" applyFill="1" applyAlignment="1">
      <alignment vertical="center" wrapText="1"/>
    </xf>
    <xf numFmtId="0" fontId="0" fillId="26" borderId="0" xfId="0" applyFill="1" applyAlignment="1">
      <alignment horizontal="left" vertical="top"/>
    </xf>
    <xf numFmtId="3" fontId="13" fillId="21" borderId="0" xfId="0" applyNumberFormat="1" applyFont="1" applyFill="1" applyAlignment="1">
      <alignment horizontal="center" vertical="center"/>
    </xf>
    <xf numFmtId="14" fontId="108" fillId="25" borderId="171" xfId="2" applyNumberFormat="1" applyFont="1" applyFill="1" applyBorder="1" applyAlignment="1">
      <alignment horizontal="center" vertical="center"/>
    </xf>
    <xf numFmtId="0" fontId="13" fillId="0" borderId="0" xfId="2" applyFont="1" applyAlignment="1">
      <alignment horizontal="center" vertical="center"/>
    </xf>
    <xf numFmtId="14" fontId="108" fillId="0" borderId="0" xfId="2" applyNumberFormat="1" applyFont="1" applyAlignment="1">
      <alignment horizontal="center" vertical="center"/>
    </xf>
    <xf numFmtId="0" fontId="13" fillId="0" borderId="0" xfId="2" applyFont="1" applyAlignment="1">
      <alignment vertical="top" wrapText="1"/>
    </xf>
    <xf numFmtId="0" fontId="157" fillId="0" borderId="0" xfId="0" applyFont="1">
      <alignment vertical="center"/>
    </xf>
    <xf numFmtId="0" fontId="165" fillId="0" borderId="0" xfId="0" applyFont="1" applyAlignment="1">
      <alignment vertical="center" wrapText="1"/>
    </xf>
    <xf numFmtId="0" fontId="41" fillId="0" borderId="0" xfId="17" applyFont="1" applyAlignment="1">
      <alignment horizontal="center" vertical="center"/>
    </xf>
    <xf numFmtId="0" fontId="154" fillId="5" borderId="0" xfId="0" applyFont="1" applyFill="1" applyAlignment="1">
      <alignment horizontal="left" vertical="top"/>
    </xf>
    <xf numFmtId="0" fontId="167" fillId="23" borderId="178" xfId="1" applyFont="1" applyFill="1" applyBorder="1" applyAlignment="1" applyProtection="1">
      <alignment horizontal="center" vertical="center" wrapText="1"/>
    </xf>
    <xf numFmtId="0" fontId="166" fillId="21" borderId="0" xfId="17" applyFont="1" applyFill="1" applyAlignment="1">
      <alignment horizontal="left" vertical="center"/>
    </xf>
    <xf numFmtId="3" fontId="147" fillId="0" borderId="0" xfId="0" applyNumberFormat="1" applyFont="1" applyAlignment="1">
      <alignment vertical="center" wrapText="1"/>
    </xf>
    <xf numFmtId="0" fontId="111" fillId="21" borderId="0" xfId="0" applyFont="1" applyFill="1">
      <alignment vertical="center"/>
    </xf>
    <xf numFmtId="3" fontId="169" fillId="26" borderId="0" xfId="0" applyNumberFormat="1" applyFont="1" applyFill="1" applyAlignment="1">
      <alignment vertical="top" wrapText="1"/>
    </xf>
    <xf numFmtId="0" fontId="168" fillId="26" borderId="0" xfId="0" applyFont="1" applyFill="1" applyAlignment="1">
      <alignment vertical="top" wrapText="1"/>
    </xf>
    <xf numFmtId="0" fontId="170" fillId="21" borderId="0" xfId="0" applyFont="1" applyFill="1" applyAlignment="1">
      <alignment vertical="top" wrapText="1"/>
    </xf>
    <xf numFmtId="3" fontId="0" fillId="0" borderId="0" xfId="0" applyNumberFormat="1">
      <alignment vertical="center"/>
    </xf>
    <xf numFmtId="0" fontId="108" fillId="0" borderId="0" xfId="2" applyFont="1" applyAlignment="1">
      <alignment vertical="top" wrapText="1"/>
    </xf>
    <xf numFmtId="3" fontId="72" fillId="26" borderId="0" xfId="0" applyNumberFormat="1" applyFont="1" applyFill="1" applyAlignment="1">
      <alignment vertical="top" wrapText="1"/>
    </xf>
    <xf numFmtId="0" fontId="8" fillId="0" borderId="206" xfId="1" applyBorder="1" applyAlignment="1" applyProtection="1">
      <alignment vertical="center" wrapText="1"/>
    </xf>
    <xf numFmtId="0" fontId="8" fillId="0" borderId="198" xfId="1" applyFill="1" applyBorder="1" applyAlignment="1" applyProtection="1">
      <alignment vertical="center" wrapText="1"/>
    </xf>
    <xf numFmtId="180" fontId="50" fillId="12" borderId="207" xfId="17" applyNumberFormat="1" applyFont="1" applyFill="1" applyBorder="1" applyAlignment="1">
      <alignment horizontal="center" vertical="center"/>
    </xf>
    <xf numFmtId="0" fontId="108" fillId="23" borderId="9" xfId="1" applyFont="1" applyFill="1" applyBorder="1" applyAlignment="1" applyProtection="1">
      <alignment horizontal="center" vertical="center" wrapText="1"/>
    </xf>
    <xf numFmtId="0" fontId="8" fillId="0" borderId="185" xfId="1" applyBorder="1" applyAlignment="1" applyProtection="1">
      <alignment vertical="center" wrapText="1"/>
    </xf>
    <xf numFmtId="0" fontId="173" fillId="0" borderId="174" xfId="1" applyFont="1" applyFill="1" applyBorder="1" applyAlignment="1" applyProtection="1">
      <alignment vertical="top" wrapText="1"/>
    </xf>
    <xf numFmtId="0" fontId="174" fillId="3" borderId="9" xfId="2" applyFont="1" applyFill="1" applyBorder="1" applyAlignment="1">
      <alignment horizontal="center" vertical="center"/>
    </xf>
    <xf numFmtId="0" fontId="108" fillId="0" borderId="30" xfId="1" applyFont="1" applyBorder="1" applyAlignment="1" applyProtection="1">
      <alignment horizontal="left" vertical="top" wrapText="1"/>
    </xf>
    <xf numFmtId="0" fontId="146" fillId="41" borderId="98" xfId="2" applyFont="1" applyFill="1" applyBorder="1" applyAlignment="1">
      <alignment horizontal="center" vertical="center" wrapText="1" shrinkToFit="1"/>
    </xf>
    <xf numFmtId="0" fontId="21" fillId="0" borderId="95" xfId="1" applyFont="1" applyBorder="1" applyAlignment="1" applyProtection="1">
      <alignment vertical="top" wrapText="1"/>
    </xf>
    <xf numFmtId="3" fontId="175" fillId="26" borderId="0" xfId="0" applyNumberFormat="1" applyFont="1" applyFill="1" applyAlignment="1">
      <alignment vertical="center" wrapText="1"/>
    </xf>
    <xf numFmtId="0" fontId="8" fillId="0" borderId="0" xfId="1" applyFill="1" applyAlignment="1" applyProtection="1">
      <alignment vertical="center"/>
    </xf>
    <xf numFmtId="0" fontId="21" fillId="0" borderId="133" xfId="1" applyFont="1" applyFill="1" applyBorder="1" applyAlignment="1" applyProtection="1">
      <alignment horizontal="left" vertical="top" wrapText="1"/>
    </xf>
    <xf numFmtId="0" fontId="132" fillId="26" borderId="0" xfId="0" applyFont="1" applyFill="1" applyAlignment="1">
      <alignment vertical="top" wrapText="1"/>
    </xf>
    <xf numFmtId="3" fontId="176" fillId="26" borderId="0" xfId="0" applyNumberFormat="1" applyFont="1" applyFill="1">
      <alignment vertical="center"/>
    </xf>
    <xf numFmtId="185" fontId="177" fillId="0" borderId="0" xfId="0" applyNumberFormat="1" applyFont="1" applyAlignment="1">
      <alignment horizontal="left" vertical="center"/>
    </xf>
    <xf numFmtId="0" fontId="8" fillId="21" borderId="0" xfId="1" applyFill="1" applyBorder="1" applyAlignment="1" applyProtection="1">
      <alignment vertical="center" wrapText="1"/>
    </xf>
    <xf numFmtId="14" fontId="112" fillId="23" borderId="154" xfId="2" applyNumberFormat="1" applyFont="1" applyFill="1" applyBorder="1" applyAlignment="1">
      <alignment vertical="center" shrinkToFit="1"/>
    </xf>
    <xf numFmtId="0" fontId="173" fillId="21" borderId="167" xfId="1" applyFont="1" applyFill="1" applyBorder="1" applyAlignment="1" applyProtection="1">
      <alignment horizontal="left" vertical="top" wrapText="1"/>
    </xf>
    <xf numFmtId="0" fontId="28" fillId="23" borderId="208" xfId="0" applyFont="1" applyFill="1" applyBorder="1" applyAlignment="1">
      <alignment horizontal="center" vertical="center" wrapText="1"/>
    </xf>
    <xf numFmtId="14" fontId="29" fillId="23" borderId="209" xfId="2" applyNumberFormat="1" applyFont="1" applyFill="1" applyBorder="1" applyAlignment="1">
      <alignment horizontal="center" vertical="center" shrinkToFit="1"/>
    </xf>
    <xf numFmtId="0" fontId="108" fillId="23" borderId="210" xfId="2" applyFont="1" applyFill="1" applyBorder="1">
      <alignment vertical="center"/>
    </xf>
    <xf numFmtId="0" fontId="178" fillId="0" borderId="155" xfId="0" applyFont="1" applyBorder="1" applyAlignment="1">
      <alignment horizontal="left" vertical="top" wrapText="1"/>
    </xf>
    <xf numFmtId="14" fontId="108" fillId="23" borderId="211" xfId="1" applyNumberFormat="1" applyFont="1" applyFill="1" applyBorder="1" applyAlignment="1" applyProtection="1">
      <alignment vertical="center" wrapText="1"/>
    </xf>
    <xf numFmtId="0" fontId="8" fillId="0" borderId="212" xfId="1" applyFill="1" applyBorder="1" applyAlignment="1" applyProtection="1">
      <alignment vertical="center"/>
    </xf>
    <xf numFmtId="14" fontId="108" fillId="23" borderId="213" xfId="1" applyNumberFormat="1" applyFont="1" applyFill="1" applyBorder="1" applyAlignment="1" applyProtection="1">
      <alignment vertical="center" wrapText="1"/>
    </xf>
    <xf numFmtId="0" fontId="172" fillId="26" borderId="0" xfId="0" applyFont="1" applyFill="1" applyAlignment="1">
      <alignment vertical="top" wrapText="1"/>
    </xf>
    <xf numFmtId="0" fontId="179" fillId="0" borderId="174" xfId="1" applyFont="1" applyFill="1" applyBorder="1" applyAlignment="1" applyProtection="1">
      <alignment vertical="top" wrapText="1"/>
    </xf>
    <xf numFmtId="0" fontId="91" fillId="25" borderId="0" xfId="2" applyFont="1" applyFill="1">
      <alignment vertical="center"/>
    </xf>
    <xf numFmtId="56" fontId="108" fillId="23" borderId="210" xfId="2" applyNumberFormat="1" applyFont="1" applyFill="1" applyBorder="1">
      <alignment vertical="center"/>
    </xf>
    <xf numFmtId="0" fontId="0" fillId="42" borderId="0" xfId="0" applyFill="1">
      <alignment vertical="center"/>
    </xf>
    <xf numFmtId="0" fontId="8" fillId="0" borderId="0" xfId="1" applyAlignment="1" applyProtection="1">
      <alignment vertical="center"/>
    </xf>
    <xf numFmtId="14" fontId="112" fillId="23" borderId="1" xfId="2" applyNumberFormat="1" applyFont="1" applyFill="1" applyBorder="1" applyAlignment="1">
      <alignment vertical="center" wrapText="1" shrinkToFit="1"/>
    </xf>
    <xf numFmtId="0" fontId="183" fillId="0" borderId="0" xfId="0" applyFont="1" applyAlignment="1">
      <alignment horizontal="left" vertical="top" wrapText="1"/>
    </xf>
    <xf numFmtId="0" fontId="8" fillId="0" borderId="216" xfId="1" applyBorder="1" applyAlignment="1" applyProtection="1">
      <alignment vertical="center"/>
    </xf>
    <xf numFmtId="0" fontId="173" fillId="0" borderId="0" xfId="0" applyFont="1" applyAlignment="1">
      <alignment horizontal="left" vertical="top" wrapText="1"/>
    </xf>
    <xf numFmtId="0" fontId="18" fillId="23" borderId="217" xfId="2" applyFont="1" applyFill="1" applyBorder="1" applyAlignment="1">
      <alignment horizontal="center" vertical="center" wrapText="1"/>
    </xf>
    <xf numFmtId="0" fontId="184" fillId="5" borderId="17" xfId="2" applyFont="1" applyFill="1" applyBorder="1">
      <alignment vertical="center"/>
    </xf>
    <xf numFmtId="0" fontId="173" fillId="0" borderId="167" xfId="0" applyFont="1" applyBorder="1" applyAlignment="1">
      <alignment horizontal="left" vertical="top" wrapText="1"/>
    </xf>
    <xf numFmtId="0" fontId="76" fillId="0" borderId="0" xfId="0" applyFont="1">
      <alignment vertical="center"/>
    </xf>
    <xf numFmtId="0" fontId="187" fillId="5" borderId="14" xfId="2" applyFont="1" applyFill="1" applyBorder="1">
      <alignment vertical="center"/>
    </xf>
    <xf numFmtId="0" fontId="186" fillId="0" borderId="152" xfId="0" applyFont="1" applyBorder="1">
      <alignment vertical="center"/>
    </xf>
    <xf numFmtId="0" fontId="103" fillId="43" borderId="134" xfId="0" applyFont="1" applyFill="1" applyBorder="1" applyAlignment="1">
      <alignment horizontal="center" vertical="center" wrapText="1"/>
    </xf>
    <xf numFmtId="0" fontId="185" fillId="41" borderId="0" xfId="0" applyFont="1" applyFill="1" applyAlignment="1">
      <alignment horizontal="center" vertical="center" wrapText="1"/>
    </xf>
    <xf numFmtId="0" fontId="173" fillId="0" borderId="218" xfId="1" applyFont="1" applyFill="1" applyBorder="1" applyAlignment="1" applyProtection="1">
      <alignment vertical="top" wrapText="1"/>
    </xf>
    <xf numFmtId="3" fontId="132" fillId="26" borderId="220" xfId="0" applyNumberFormat="1" applyFont="1" applyFill="1" applyBorder="1" applyAlignment="1">
      <alignment horizontal="right" vertical="center" wrapText="1"/>
    </xf>
    <xf numFmtId="184" fontId="132" fillId="26" borderId="220" xfId="0" applyNumberFormat="1" applyFont="1" applyFill="1" applyBorder="1" applyAlignment="1">
      <alignment vertical="center" wrapText="1"/>
    </xf>
    <xf numFmtId="184" fontId="133" fillId="26" borderId="220" xfId="0" applyNumberFormat="1" applyFont="1" applyFill="1" applyBorder="1" applyAlignment="1">
      <alignment horizontal="center" vertical="center" wrapText="1"/>
    </xf>
    <xf numFmtId="3" fontId="152" fillId="26" borderId="0" xfId="0" applyNumberFormat="1" applyFont="1" applyFill="1" applyAlignment="1">
      <alignment vertical="center" wrapText="1"/>
    </xf>
    <xf numFmtId="177" fontId="133" fillId="26" borderId="0" xfId="0" applyNumberFormat="1" applyFont="1" applyFill="1" applyAlignment="1">
      <alignment horizontal="right" vertical="center" wrapText="1"/>
    </xf>
    <xf numFmtId="184" fontId="132" fillId="26" borderId="225" xfId="0" applyNumberFormat="1" applyFont="1" applyFill="1" applyBorder="1" applyAlignment="1">
      <alignment vertical="center" wrapText="1"/>
    </xf>
    <xf numFmtId="0" fontId="103" fillId="0" borderId="153" xfId="0" applyFont="1" applyBorder="1" applyAlignment="1">
      <alignment horizontal="center" vertical="center" wrapText="1"/>
    </xf>
    <xf numFmtId="14" fontId="13" fillId="23" borderId="1" xfId="1" applyNumberFormat="1" applyFont="1" applyFill="1" applyBorder="1" applyAlignment="1" applyProtection="1">
      <alignment horizontal="center" vertical="center" shrinkToFit="1"/>
    </xf>
    <xf numFmtId="0" fontId="114" fillId="0" borderId="150" xfId="17" applyFont="1" applyBorder="1" applyAlignment="1">
      <alignment horizontal="center" vertical="center" wrapText="1"/>
    </xf>
    <xf numFmtId="14" fontId="114" fillId="0" borderId="151" xfId="17" applyNumberFormat="1" applyFont="1" applyBorder="1" applyAlignment="1">
      <alignment horizontal="center" vertical="center"/>
    </xf>
    <xf numFmtId="0" fontId="1" fillId="0" borderId="150" xfId="17" applyBorder="1" applyAlignment="1">
      <alignment horizontal="center" vertical="center" wrapText="1"/>
    </xf>
    <xf numFmtId="177" fontId="13" fillId="21" borderId="227" xfId="2" applyNumberFormat="1" applyFont="1" applyFill="1" applyBorder="1" applyAlignment="1">
      <alignment horizontal="center" vertical="center" wrapText="1"/>
    </xf>
    <xf numFmtId="0" fontId="9" fillId="21" borderId="0" xfId="2" applyFont="1" applyFill="1" applyAlignment="1">
      <alignment horizontal="center" vertical="center" wrapText="1"/>
    </xf>
    <xf numFmtId="14" fontId="9" fillId="21" borderId="0" xfId="2" applyNumberFormat="1" applyFont="1" applyFill="1" applyAlignment="1">
      <alignment horizontal="center" vertical="center"/>
    </xf>
    <xf numFmtId="14" fontId="26" fillId="21" borderId="0" xfId="2" applyNumberFormat="1" applyFont="1" applyFill="1" applyAlignment="1">
      <alignment horizontal="center" vertical="center"/>
    </xf>
    <xf numFmtId="0" fontId="26" fillId="21" borderId="0" xfId="19" applyFont="1" applyFill="1" applyAlignment="1">
      <alignment horizontal="center" vertical="center"/>
    </xf>
    <xf numFmtId="0" fontId="26" fillId="21" borderId="0" xfId="19" applyFont="1" applyFill="1" applyAlignment="1">
      <alignment horizontal="center" vertical="center" wrapText="1"/>
    </xf>
    <xf numFmtId="3" fontId="132" fillId="26" borderId="220" xfId="0" applyNumberFormat="1" applyFont="1" applyFill="1" applyBorder="1">
      <alignment vertical="center"/>
    </xf>
    <xf numFmtId="3" fontId="136" fillId="26" borderId="225" xfId="0" applyNumberFormat="1" applyFont="1" applyFill="1" applyBorder="1">
      <alignment vertical="center"/>
    </xf>
    <xf numFmtId="3" fontId="136" fillId="26" borderId="0" xfId="0" applyNumberFormat="1" applyFont="1" applyFill="1" applyAlignment="1">
      <alignment horizontal="right" vertical="center"/>
    </xf>
    <xf numFmtId="3" fontId="133" fillId="26" borderId="0" xfId="0" applyNumberFormat="1" applyFont="1" applyFill="1">
      <alignment vertical="center"/>
    </xf>
    <xf numFmtId="3" fontId="136" fillId="26" borderId="0" xfId="0" applyNumberFormat="1" applyFont="1" applyFill="1" applyAlignment="1">
      <alignment vertical="center" wrapText="1"/>
    </xf>
    <xf numFmtId="184" fontId="133" fillId="26" borderId="225" xfId="0" applyNumberFormat="1" applyFont="1" applyFill="1" applyBorder="1" applyAlignment="1">
      <alignment horizontal="center" vertical="center" wrapText="1"/>
    </xf>
    <xf numFmtId="0" fontId="201" fillId="26" borderId="222" xfId="0" applyFont="1" applyFill="1" applyBorder="1" applyAlignment="1">
      <alignment horizontal="left" vertical="center" wrapText="1"/>
    </xf>
    <xf numFmtId="0" fontId="201" fillId="26" borderId="222" xfId="0" applyFont="1" applyFill="1" applyBorder="1" applyAlignment="1">
      <alignment horizontal="left" vertical="center"/>
    </xf>
    <xf numFmtId="0" fontId="201" fillId="26" borderId="222" xfId="0" applyFont="1" applyFill="1" applyBorder="1" applyAlignment="1">
      <alignment horizontal="left" vertical="center" shrinkToFit="1"/>
    </xf>
    <xf numFmtId="0" fontId="202" fillId="26" borderId="222" xfId="0" applyFont="1" applyFill="1" applyBorder="1" applyAlignment="1">
      <alignment horizontal="left" vertical="center" shrinkToFit="1"/>
    </xf>
    <xf numFmtId="0" fontId="201" fillId="26" borderId="219" xfId="0" applyFont="1" applyFill="1" applyBorder="1" applyAlignment="1">
      <alignment horizontal="left" vertical="center" wrapText="1"/>
    </xf>
    <xf numFmtId="0" fontId="200" fillId="26" borderId="222" xfId="0" applyFont="1" applyFill="1" applyBorder="1" applyAlignment="1">
      <alignment horizontal="left" vertical="center" wrapText="1"/>
    </xf>
    <xf numFmtId="184" fontId="153" fillId="44" borderId="0" xfId="0" applyNumberFormat="1" applyFont="1" applyFill="1" applyAlignment="1">
      <alignment horizontal="center" vertical="center" wrapText="1"/>
    </xf>
    <xf numFmtId="0" fontId="149" fillId="26" borderId="0" xfId="0" applyFont="1" applyFill="1" applyAlignment="1">
      <alignment vertical="top" wrapText="1"/>
    </xf>
    <xf numFmtId="0" fontId="171" fillId="21" borderId="214" xfId="0" applyFont="1" applyFill="1" applyBorder="1" applyAlignment="1">
      <alignment horizontal="left" vertical="center"/>
    </xf>
    <xf numFmtId="0" fontId="76" fillId="21" borderId="196" xfId="0" applyFont="1" applyFill="1" applyBorder="1" applyAlignment="1">
      <alignment horizontal="left" vertical="center"/>
    </xf>
    <xf numFmtId="14" fontId="76" fillId="21" borderId="196" xfId="0" applyNumberFormat="1" applyFont="1" applyFill="1" applyBorder="1" applyAlignment="1">
      <alignment horizontal="left" vertical="center"/>
    </xf>
    <xf numFmtId="14" fontId="76" fillId="21" borderId="215" xfId="0" applyNumberFormat="1" applyFont="1" applyFill="1" applyBorder="1" applyAlignment="1">
      <alignment horizontal="left" vertical="center"/>
    </xf>
    <xf numFmtId="184" fontId="209" fillId="44" borderId="0" xfId="0" applyNumberFormat="1" applyFont="1" applyFill="1" applyAlignment="1">
      <alignment horizontal="center" vertical="center" wrapText="1"/>
    </xf>
    <xf numFmtId="0" fontId="142" fillId="21" borderId="150" xfId="17" applyFont="1" applyFill="1" applyBorder="1" applyAlignment="1">
      <alignment horizontal="center" vertical="center" wrapText="1"/>
    </xf>
    <xf numFmtId="14" fontId="142" fillId="21" borderId="151" xfId="17" applyNumberFormat="1" applyFont="1" applyFill="1" applyBorder="1" applyAlignment="1">
      <alignment horizontal="center" vertical="center" wrapText="1"/>
    </xf>
    <xf numFmtId="0" fontId="140" fillId="21" borderId="0" xfId="0" applyFont="1" applyFill="1" applyAlignment="1">
      <alignment horizontal="center" vertical="center" wrapText="1"/>
    </xf>
    <xf numFmtId="14" fontId="37" fillId="21" borderId="151" xfId="17" applyNumberFormat="1" applyFont="1" applyFill="1" applyBorder="1" applyAlignment="1">
      <alignment horizontal="center" vertical="center" wrapText="1"/>
    </xf>
    <xf numFmtId="0" fontId="13" fillId="21" borderId="150" xfId="17" applyFont="1" applyFill="1" applyBorder="1" applyAlignment="1">
      <alignment horizontal="center" vertical="center" wrapText="1"/>
    </xf>
    <xf numFmtId="14" fontId="13" fillId="21" borderId="151" xfId="17" applyNumberFormat="1" applyFont="1" applyFill="1" applyBorder="1" applyAlignment="1">
      <alignment horizontal="center" vertical="center"/>
    </xf>
    <xf numFmtId="0" fontId="37" fillId="21" borderId="150" xfId="17" applyFont="1" applyFill="1" applyBorder="1" applyAlignment="1">
      <alignment horizontal="center" vertical="center" wrapText="1"/>
    </xf>
    <xf numFmtId="14" fontId="37" fillId="21" borderId="151" xfId="17" applyNumberFormat="1" applyFont="1" applyFill="1" applyBorder="1" applyAlignment="1">
      <alignment horizontal="center" vertical="center"/>
    </xf>
    <xf numFmtId="0" fontId="1" fillId="21" borderId="150" xfId="17" applyFill="1" applyBorder="1" applyAlignment="1">
      <alignment horizontal="center" vertical="center" wrapText="1"/>
    </xf>
    <xf numFmtId="14" fontId="1" fillId="21" borderId="151" xfId="17" applyNumberFormat="1" applyFill="1" applyBorder="1" applyAlignment="1">
      <alignment horizontal="center" vertical="center"/>
    </xf>
    <xf numFmtId="14" fontId="114" fillId="21" borderId="151" xfId="17" applyNumberFormat="1" applyFont="1" applyFill="1" applyBorder="1" applyAlignment="1">
      <alignment horizontal="center" vertical="center" wrapText="1"/>
    </xf>
    <xf numFmtId="0" fontId="155" fillId="5" borderId="0" xfId="0" applyFont="1" applyFill="1">
      <alignment vertical="center"/>
    </xf>
    <xf numFmtId="185" fontId="140" fillId="0" borderId="0" xfId="0" applyNumberFormat="1" applyFont="1" applyAlignment="1">
      <alignment horizontal="left" vertical="center"/>
    </xf>
    <xf numFmtId="184" fontId="125" fillId="44" borderId="0" xfId="0" applyNumberFormat="1" applyFont="1" applyFill="1" applyAlignment="1">
      <alignment horizontal="center" vertical="center" wrapText="1"/>
    </xf>
    <xf numFmtId="177" fontId="136" fillId="26" borderId="0" xfId="0" applyNumberFormat="1" applyFont="1" applyFill="1" applyAlignment="1">
      <alignment horizontal="right" vertical="center" wrapText="1"/>
    </xf>
    <xf numFmtId="184" fontId="133" fillId="26" borderId="223" xfId="0" applyNumberFormat="1" applyFont="1" applyFill="1" applyBorder="1" applyAlignment="1">
      <alignment vertical="center" wrapText="1"/>
    </xf>
    <xf numFmtId="0" fontId="211" fillId="31" borderId="228" xfId="0" applyFont="1" applyFill="1" applyBorder="1" applyAlignment="1">
      <alignment horizontal="left" vertical="center"/>
    </xf>
    <xf numFmtId="3" fontId="204" fillId="31" borderId="0" xfId="0" applyNumberFormat="1" applyFont="1" applyFill="1" applyAlignment="1">
      <alignment vertical="center" wrapText="1"/>
    </xf>
    <xf numFmtId="184" fontId="205" fillId="31" borderId="0" xfId="0" applyNumberFormat="1" applyFont="1" applyFill="1" applyAlignment="1">
      <alignment vertical="center" wrapText="1"/>
    </xf>
    <xf numFmtId="177" fontId="206" fillId="31" borderId="0" xfId="0" applyNumberFormat="1" applyFont="1" applyFill="1">
      <alignment vertical="center"/>
    </xf>
    <xf numFmtId="184" fontId="207" fillId="31" borderId="0" xfId="0" applyNumberFormat="1" applyFont="1" applyFill="1" applyAlignment="1">
      <alignment horizontal="center" vertical="center" wrapText="1"/>
    </xf>
    <xf numFmtId="184" fontId="125" fillId="31" borderId="229" xfId="0" applyNumberFormat="1" applyFont="1" applyFill="1" applyBorder="1" applyAlignment="1">
      <alignment vertical="center" wrapText="1"/>
    </xf>
    <xf numFmtId="0" fontId="203" fillId="26" borderId="222" xfId="0" applyFont="1" applyFill="1" applyBorder="1" applyAlignment="1">
      <alignment horizontal="left" vertical="center" shrinkToFit="1"/>
    </xf>
    <xf numFmtId="177" fontId="190" fillId="26" borderId="225" xfId="0" applyNumberFormat="1" applyFont="1" applyFill="1" applyBorder="1">
      <alignment vertical="center"/>
    </xf>
    <xf numFmtId="184" fontId="133" fillId="26" borderId="226" xfId="0" applyNumberFormat="1" applyFont="1" applyFill="1" applyBorder="1" applyAlignment="1">
      <alignment vertical="center" wrapText="1"/>
    </xf>
    <xf numFmtId="184" fontId="133" fillId="26" borderId="221" xfId="0" applyNumberFormat="1" applyFont="1" applyFill="1" applyBorder="1" applyAlignment="1">
      <alignment vertical="center" wrapText="1"/>
    </xf>
    <xf numFmtId="0" fontId="202" fillId="26" borderId="222" xfId="0" applyFont="1" applyFill="1" applyBorder="1" applyAlignment="1">
      <alignment horizontal="left" vertical="center" wrapText="1"/>
    </xf>
    <xf numFmtId="0" fontId="212" fillId="26" borderId="222" xfId="0" applyFont="1" applyFill="1" applyBorder="1" applyAlignment="1">
      <alignment horizontal="left" vertical="center" shrinkToFit="1"/>
    </xf>
    <xf numFmtId="0" fontId="213" fillId="26" borderId="224" xfId="0" applyFont="1" applyFill="1" applyBorder="1" applyAlignment="1">
      <alignment horizontal="left" vertical="center"/>
    </xf>
    <xf numFmtId="0" fontId="76" fillId="23" borderId="196" xfId="0" applyFont="1" applyFill="1" applyBorder="1" applyAlignment="1">
      <alignment horizontal="left" vertical="center"/>
    </xf>
    <xf numFmtId="0" fontId="76" fillId="37" borderId="196" xfId="0" applyFont="1" applyFill="1" applyBorder="1" applyAlignment="1">
      <alignment horizontal="left" vertical="center"/>
    </xf>
    <xf numFmtId="0" fontId="156" fillId="0" borderId="0" xfId="17" applyFont="1" applyAlignment="1">
      <alignment horizontal="left" vertical="center"/>
    </xf>
    <xf numFmtId="0" fontId="0" fillId="40" borderId="0" xfId="0" applyFill="1">
      <alignment vertical="center"/>
    </xf>
    <xf numFmtId="0" fontId="188" fillId="40" borderId="0" xfId="0" applyFont="1" applyFill="1">
      <alignment vertical="center"/>
    </xf>
    <xf numFmtId="0" fontId="189" fillId="40" borderId="0" xfId="0" applyFont="1" applyFill="1">
      <alignment vertical="center"/>
    </xf>
    <xf numFmtId="0" fontId="181" fillId="40" borderId="0" xfId="0" applyFont="1" applyFill="1">
      <alignment vertical="center"/>
    </xf>
    <xf numFmtId="0" fontId="182" fillId="40" borderId="0" xfId="1" applyFont="1" applyFill="1" applyAlignment="1" applyProtection="1">
      <alignment vertical="center"/>
    </xf>
    <xf numFmtId="0" fontId="171" fillId="21" borderId="233" xfId="0" applyFont="1" applyFill="1" applyBorder="1" applyAlignment="1">
      <alignment horizontal="left" vertical="center"/>
    </xf>
    <xf numFmtId="0" fontId="76" fillId="21" borderId="111" xfId="0" applyFont="1" applyFill="1" applyBorder="1" applyAlignment="1">
      <alignment horizontal="left" vertical="center"/>
    </xf>
    <xf numFmtId="14" fontId="76" fillId="21" borderId="111" xfId="0" applyNumberFormat="1" applyFont="1" applyFill="1" applyBorder="1" applyAlignment="1">
      <alignment horizontal="left" vertical="center"/>
    </xf>
    <xf numFmtId="14" fontId="76" fillId="21" borderId="234" xfId="0" applyNumberFormat="1" applyFont="1" applyFill="1" applyBorder="1" applyAlignment="1">
      <alignment horizontal="left" vertical="center"/>
    </xf>
    <xf numFmtId="0" fontId="76" fillId="45" borderId="196" xfId="0" applyFont="1" applyFill="1" applyBorder="1" applyAlignment="1">
      <alignment horizontal="left" vertical="center"/>
    </xf>
    <xf numFmtId="0" fontId="215" fillId="0" borderId="218" xfId="1" applyFont="1" applyFill="1" applyBorder="1" applyAlignment="1" applyProtection="1">
      <alignment vertical="top" wrapText="1"/>
    </xf>
    <xf numFmtId="0" fontId="6" fillId="0" borderId="0" xfId="4"/>
    <xf numFmtId="0" fontId="189" fillId="21" borderId="0" xfId="0" applyFont="1" applyFill="1">
      <alignment vertical="center"/>
    </xf>
    <xf numFmtId="0" fontId="192" fillId="21" borderId="0" xfId="0" applyFont="1" applyFill="1">
      <alignment vertical="center"/>
    </xf>
    <xf numFmtId="0" fontId="193" fillId="21" borderId="0" xfId="0" applyFont="1" applyFill="1">
      <alignment vertical="center"/>
    </xf>
    <xf numFmtId="0" fontId="221" fillId="0" borderId="218" xfId="1" applyFont="1" applyFill="1" applyBorder="1" applyAlignment="1" applyProtection="1">
      <alignment vertical="top" wrapText="1"/>
    </xf>
    <xf numFmtId="177" fontId="1" fillId="21" borderId="235" xfId="2" applyNumberFormat="1" applyFont="1" applyFill="1" applyBorder="1" applyAlignment="1">
      <alignment horizontal="center" vertical="center" wrapText="1"/>
    </xf>
    <xf numFmtId="0" fontId="23" fillId="21" borderId="236" xfId="2" applyFont="1" applyFill="1" applyBorder="1" applyAlignment="1">
      <alignment horizontal="left" vertical="center"/>
    </xf>
    <xf numFmtId="0" fontId="23" fillId="21" borderId="8" xfId="2" applyFont="1" applyFill="1" applyBorder="1" applyAlignment="1">
      <alignment horizontal="left" vertical="center"/>
    </xf>
    <xf numFmtId="177" fontId="163" fillId="21" borderId="8" xfId="2" applyNumberFormat="1" applyFont="1" applyFill="1" applyBorder="1" applyAlignment="1">
      <alignment horizontal="center" vertical="center" shrinkToFit="1"/>
    </xf>
    <xf numFmtId="177" fontId="164" fillId="21" borderId="8" xfId="2" applyNumberFormat="1" applyFont="1" applyFill="1" applyBorder="1" applyAlignment="1">
      <alignment horizontal="center" vertical="center" wrapText="1"/>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21" borderId="17" xfId="2" applyFont="1" applyFill="1" applyBorder="1" applyAlignment="1">
      <alignment horizontal="left" vertical="center"/>
    </xf>
    <xf numFmtId="177" fontId="12" fillId="21" borderId="53" xfId="2" applyNumberFormat="1" applyFont="1" applyFill="1" applyBorder="1" applyAlignment="1">
      <alignment horizontal="center" vertical="center" shrinkToFit="1"/>
    </xf>
    <xf numFmtId="177" fontId="23" fillId="23" borderId="53" xfId="2" applyNumberFormat="1" applyFont="1" applyFill="1" applyBorder="1" applyAlignment="1">
      <alignment horizontal="center" vertical="center" shrinkToFit="1"/>
    </xf>
    <xf numFmtId="0" fontId="222" fillId="21" borderId="238" xfId="2" applyFont="1" applyFill="1" applyBorder="1" applyAlignment="1">
      <alignment horizontal="center" vertical="center"/>
    </xf>
    <xf numFmtId="177" fontId="222" fillId="21" borderId="238" xfId="2" applyNumberFormat="1" applyFont="1" applyFill="1" applyBorder="1" applyAlignment="1">
      <alignment horizontal="center" vertical="center" shrinkToFit="1"/>
    </xf>
    <xf numFmtId="0" fontId="223" fillId="0" borderId="238" xfId="0" applyFont="1" applyBorder="1" applyAlignment="1">
      <alignment horizontal="center" vertical="center" wrapText="1"/>
    </xf>
    <xf numFmtId="177" fontId="13" fillId="21" borderId="238" xfId="2" applyNumberFormat="1" applyFont="1" applyFill="1" applyBorder="1" applyAlignment="1">
      <alignment horizontal="center" vertical="center" wrapText="1"/>
    </xf>
    <xf numFmtId="0" fontId="222" fillId="21" borderId="10" xfId="2" applyFont="1" applyFill="1" applyBorder="1" applyAlignment="1">
      <alignment horizontal="center" vertical="center"/>
    </xf>
    <xf numFmtId="177" fontId="222" fillId="21" borderId="10" xfId="2" applyNumberFormat="1" applyFont="1" applyFill="1" applyBorder="1" applyAlignment="1">
      <alignment horizontal="center" vertical="center" shrinkToFit="1"/>
    </xf>
    <xf numFmtId="177" fontId="10" fillId="21" borderId="10" xfId="2" applyNumberFormat="1" applyFont="1" applyFill="1" applyBorder="1" applyAlignment="1">
      <alignment horizontal="center" vertical="center" wrapText="1"/>
    </xf>
    <xf numFmtId="177" fontId="23" fillId="21" borderId="237" xfId="2" applyNumberFormat="1" applyFont="1" applyFill="1" applyBorder="1" applyAlignment="1">
      <alignment horizontal="center" vertical="center" shrinkToFit="1"/>
    </xf>
    <xf numFmtId="177" fontId="1" fillId="21" borderId="237" xfId="2" applyNumberFormat="1" applyFont="1" applyFill="1" applyBorder="1" applyAlignment="1">
      <alignment horizontal="center" vertical="center" wrapText="1"/>
    </xf>
    <xf numFmtId="0" fontId="23" fillId="21" borderId="237" xfId="2" applyFont="1" applyFill="1" applyBorder="1" applyAlignment="1">
      <alignment horizontal="center" vertical="center" wrapText="1"/>
    </xf>
    <xf numFmtId="0" fontId="6" fillId="0" borderId="237" xfId="2" applyBorder="1">
      <alignment vertical="center"/>
    </xf>
    <xf numFmtId="0" fontId="6" fillId="0" borderId="237" xfId="2" applyBorder="1" applyAlignment="1">
      <alignment horizontal="center" vertical="center"/>
    </xf>
    <xf numFmtId="0" fontId="24" fillId="25" borderId="7" xfId="2" applyFont="1" applyFill="1" applyBorder="1" applyAlignment="1">
      <alignment horizontal="center" vertical="top" wrapText="1"/>
    </xf>
    <xf numFmtId="177" fontId="1" fillId="25" borderId="38" xfId="2" applyNumberFormat="1" applyFont="1" applyFill="1" applyBorder="1" applyAlignment="1">
      <alignment horizontal="center" vertical="center" wrapText="1"/>
    </xf>
    <xf numFmtId="0" fontId="24" fillId="25" borderId="7" xfId="2" applyFont="1" applyFill="1" applyBorder="1" applyAlignment="1">
      <alignment horizontal="center" vertical="center" wrapText="1"/>
    </xf>
    <xf numFmtId="0" fontId="8" fillId="0" borderId="27" xfId="1" applyBorder="1" applyAlignment="1" applyProtection="1">
      <alignment vertical="center"/>
    </xf>
    <xf numFmtId="0" fontId="6" fillId="0" borderId="0" xfId="20">
      <alignment vertical="center"/>
    </xf>
    <xf numFmtId="0" fontId="217" fillId="0" borderId="0" xfId="20" applyFont="1">
      <alignment vertical="center"/>
    </xf>
    <xf numFmtId="0" fontId="108" fillId="0" borderId="205" xfId="2" applyFont="1" applyBorder="1" applyAlignment="1">
      <alignment horizontal="left" vertical="top" wrapText="1"/>
    </xf>
    <xf numFmtId="14" fontId="191" fillId="21" borderId="151" xfId="0" applyNumberFormat="1" applyFont="1" applyFill="1" applyBorder="1" applyAlignment="1">
      <alignment horizontal="center" vertical="center"/>
    </xf>
    <xf numFmtId="56" fontId="114" fillId="21" borderId="150" xfId="17" applyNumberFormat="1" applyFont="1" applyFill="1" applyBorder="1" applyAlignment="1">
      <alignment horizontal="center" vertical="center" wrapText="1"/>
    </xf>
    <xf numFmtId="0" fontId="76" fillId="21" borderId="0" xfId="0" applyFont="1" applyFill="1" applyAlignment="1">
      <alignment horizontal="center" vertical="center"/>
    </xf>
    <xf numFmtId="0" fontId="119" fillId="21" borderId="0" xfId="0" applyFont="1" applyFill="1" applyAlignment="1">
      <alignment vertical="center" wrapText="1"/>
    </xf>
    <xf numFmtId="0" fontId="84" fillId="0" borderId="0" xfId="0" applyFont="1" applyAlignment="1">
      <alignment horizontal="left" vertical="center" wrapText="1"/>
    </xf>
    <xf numFmtId="0" fontId="88" fillId="0" borderId="0" xfId="0" applyFont="1" applyAlignment="1">
      <alignment horizontal="left" vertical="center" wrapText="1"/>
    </xf>
    <xf numFmtId="0" fontId="87" fillId="0" borderId="0" xfId="0" applyFont="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85" fillId="0" borderId="0" xfId="0" applyFont="1" applyAlignment="1">
      <alignment horizontal="left" vertical="center" wrapText="1"/>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54" fillId="5" borderId="0" xfId="0" applyFont="1" applyFill="1" applyAlignment="1">
      <alignment horizontal="left" vertical="center" wrapText="1"/>
    </xf>
    <xf numFmtId="0" fontId="154" fillId="5" borderId="70" xfId="0" applyFont="1" applyFill="1" applyBorder="1" applyAlignment="1">
      <alignment horizontal="left" vertical="center" wrapText="1"/>
    </xf>
    <xf numFmtId="0" fontId="154" fillId="5" borderId="0" xfId="0" applyFont="1" applyFill="1" applyAlignment="1">
      <alignment horizontal="left" vertical="center"/>
    </xf>
    <xf numFmtId="0" fontId="154" fillId="5" borderId="0" xfId="0" applyFont="1" applyFill="1" applyAlignment="1">
      <alignment horizontal="left" vertical="top" wrapText="1"/>
    </xf>
    <xf numFmtId="0" fontId="8" fillId="0" borderId="0" xfId="1" applyAlignment="1" applyProtection="1">
      <alignment horizontal="center" vertical="center" wrapText="1"/>
    </xf>
    <xf numFmtId="0" fontId="157" fillId="40" borderId="0" xfId="0" applyFont="1" applyFill="1" applyAlignment="1">
      <alignment horizontal="left" vertical="top" wrapText="1"/>
    </xf>
    <xf numFmtId="0" fontId="210" fillId="40" borderId="0" xfId="0" applyFont="1" applyFill="1" applyAlignment="1">
      <alignment horizontal="center" vertical="center" wrapText="1"/>
    </xf>
    <xf numFmtId="0" fontId="220" fillId="47" borderId="0" xfId="0" applyFont="1" applyFill="1" applyAlignment="1">
      <alignment horizontal="center" vertical="center" wrapText="1"/>
    </xf>
    <xf numFmtId="0" fontId="0" fillId="47" borderId="0" xfId="0" applyFill="1" applyAlignment="1">
      <alignment horizontal="center" vertical="center"/>
    </xf>
    <xf numFmtId="0" fontId="10" fillId="6" borderId="147" xfId="17" applyFont="1" applyFill="1" applyBorder="1" applyAlignment="1">
      <alignment horizontal="left" vertical="center" wrapText="1"/>
    </xf>
    <xf numFmtId="0" fontId="10" fillId="6" borderId="144" xfId="17" applyFont="1" applyFill="1" applyBorder="1" applyAlignment="1">
      <alignment horizontal="left" vertical="center" wrapText="1"/>
    </xf>
    <xf numFmtId="0" fontId="10" fillId="6" borderId="148" xfId="17" applyFont="1" applyFill="1" applyBorder="1" applyAlignment="1">
      <alignment horizontal="left" vertical="center" wrapText="1"/>
    </xf>
    <xf numFmtId="0" fontId="37" fillId="21" borderId="182" xfId="17" applyFont="1" applyFill="1" applyBorder="1" applyAlignment="1">
      <alignment horizontal="left" vertical="top" wrapText="1"/>
    </xf>
    <xf numFmtId="0" fontId="37" fillId="21" borderId="183" xfId="17" applyFont="1" applyFill="1" applyBorder="1" applyAlignment="1">
      <alignment horizontal="left" vertical="top" wrapText="1"/>
    </xf>
    <xf numFmtId="0" fontId="37" fillId="21" borderId="184" xfId="17" applyFont="1" applyFill="1" applyBorder="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1" fillId="0" borderId="78" xfId="17" applyBorder="1" applyAlignment="1">
      <alignment horizontal="center" vertical="center"/>
    </xf>
    <xf numFmtId="0" fontId="38" fillId="0" borderId="79" xfId="17" applyFont="1" applyBorder="1" applyAlignment="1">
      <alignment horizontal="center" vertical="center" wrapText="1"/>
    </xf>
    <xf numFmtId="0" fontId="38" fillId="0" borderId="44" xfId="17" applyFont="1" applyBorder="1" applyAlignment="1">
      <alignment horizontal="center" vertical="center" wrapText="1"/>
    </xf>
    <xf numFmtId="0" fontId="34" fillId="18" borderId="0" xfId="17" applyFont="1" applyFill="1" applyAlignment="1">
      <alignment horizontal="center" vertical="center"/>
    </xf>
    <xf numFmtId="179" fontId="11" fillId="0" borderId="80" xfId="17" applyNumberFormat="1" applyFont="1" applyBorder="1" applyAlignment="1">
      <alignment horizontal="center" vertical="center" shrinkToFit="1"/>
    </xf>
    <xf numFmtId="179" fontId="11" fillId="0" borderId="81" xfId="17" applyNumberFormat="1" applyFont="1" applyBorder="1" applyAlignment="1">
      <alignment horizontal="center" vertical="center" shrinkToFit="1"/>
    </xf>
    <xf numFmtId="0" fontId="48" fillId="0" borderId="82" xfId="17" applyFont="1" applyBorder="1" applyAlignment="1">
      <alignment horizontal="center" vertical="center"/>
    </xf>
    <xf numFmtId="0" fontId="48" fillId="0" borderId="83" xfId="17" applyFont="1" applyBorder="1" applyAlignment="1">
      <alignment horizontal="center" vertical="center"/>
    </xf>
    <xf numFmtId="0" fontId="37" fillId="11" borderId="84" xfId="18" applyFont="1" applyFill="1" applyBorder="1" applyAlignment="1">
      <alignment horizontal="center" vertical="center"/>
    </xf>
    <xf numFmtId="0" fontId="37" fillId="11" borderId="85" xfId="18" applyFont="1" applyFill="1" applyBorder="1" applyAlignment="1">
      <alignment horizontal="center" vertical="center"/>
    </xf>
    <xf numFmtId="0" fontId="12" fillId="0" borderId="135" xfId="17" applyFont="1" applyBorder="1" applyAlignment="1">
      <alignment horizontal="center" vertical="center" wrapText="1"/>
    </xf>
    <xf numFmtId="0" fontId="12" fillId="0" borderId="136" xfId="17" applyFont="1" applyBorder="1" applyAlignment="1">
      <alignment horizontal="center" vertical="center" wrapText="1"/>
    </xf>
    <xf numFmtId="0" fontId="12" fillId="0" borderId="137" xfId="17" applyFont="1" applyBorder="1" applyAlignment="1">
      <alignment horizontal="center" vertical="center" wrapText="1"/>
    </xf>
    <xf numFmtId="0" fontId="55" fillId="0" borderId="139" xfId="17" applyFont="1" applyBorder="1" applyAlignment="1">
      <alignment horizontal="center" vertical="center"/>
    </xf>
    <xf numFmtId="0" fontId="55" fillId="0" borderId="140" xfId="17" applyFont="1" applyBorder="1" applyAlignment="1">
      <alignment horizontal="center" vertical="center"/>
    </xf>
    <xf numFmtId="0" fontId="55" fillId="0" borderId="141" xfId="17" applyFont="1" applyBorder="1" applyAlignment="1">
      <alignment horizontal="center" vertical="center"/>
    </xf>
    <xf numFmtId="0" fontId="160" fillId="21" borderId="182" xfId="17" applyFont="1" applyFill="1" applyBorder="1" applyAlignment="1">
      <alignment horizontal="left" vertical="top" wrapText="1"/>
    </xf>
    <xf numFmtId="0" fontId="160" fillId="21" borderId="183" xfId="17" applyFont="1" applyFill="1" applyBorder="1" applyAlignment="1">
      <alignment horizontal="left" vertical="top" wrapText="1"/>
    </xf>
    <xf numFmtId="0" fontId="160" fillId="21" borderId="184" xfId="17" applyFont="1" applyFill="1" applyBorder="1" applyAlignment="1">
      <alignment horizontal="left" vertical="top" wrapText="1"/>
    </xf>
    <xf numFmtId="0" fontId="13" fillId="21" borderId="182" xfId="17" applyFont="1" applyFill="1" applyBorder="1" applyAlignment="1">
      <alignment horizontal="left" vertical="top" wrapText="1"/>
    </xf>
    <xf numFmtId="0" fontId="13" fillId="21" borderId="183" xfId="17" applyFont="1" applyFill="1" applyBorder="1" applyAlignment="1">
      <alignment horizontal="left" vertical="top" wrapText="1"/>
    </xf>
    <xf numFmtId="0" fontId="13" fillId="21" borderId="184" xfId="17" applyFont="1" applyFill="1" applyBorder="1" applyAlignment="1">
      <alignment horizontal="left" vertical="top" wrapText="1"/>
    </xf>
    <xf numFmtId="0" fontId="37" fillId="21" borderId="239" xfId="17" applyFont="1" applyFill="1" applyBorder="1" applyAlignment="1">
      <alignment horizontal="left" vertical="top" wrapText="1"/>
    </xf>
    <xf numFmtId="0" fontId="37" fillId="21" borderId="150" xfId="17" applyFont="1" applyFill="1" applyBorder="1" applyAlignment="1">
      <alignment horizontal="left" vertical="top" wrapText="1"/>
    </xf>
    <xf numFmtId="0" fontId="13" fillId="21" borderId="182" xfId="2" applyFont="1" applyFill="1" applyBorder="1" applyAlignment="1">
      <alignment horizontal="left" vertical="top" wrapText="1"/>
    </xf>
    <xf numFmtId="0" fontId="13" fillId="21" borderId="183" xfId="2" applyFont="1" applyFill="1" applyBorder="1" applyAlignment="1">
      <alignment horizontal="left" vertical="top" wrapText="1"/>
    </xf>
    <xf numFmtId="0" fontId="13" fillId="21" borderId="184" xfId="2" applyFont="1" applyFill="1" applyBorder="1" applyAlignment="1">
      <alignment horizontal="left" vertical="top" wrapText="1"/>
    </xf>
    <xf numFmtId="0" fontId="60" fillId="13" borderId="58" xfId="17" applyFont="1" applyFill="1" applyBorder="1" applyAlignment="1">
      <alignment horizontal="right" vertical="center" wrapText="1"/>
    </xf>
    <xf numFmtId="0" fontId="61" fillId="13" borderId="58" xfId="0" applyFont="1" applyFill="1" applyBorder="1" applyAlignment="1">
      <alignment horizontal="right" vertical="center"/>
    </xf>
    <xf numFmtId="0" fontId="0" fillId="13" borderId="58" xfId="0" applyFill="1" applyBorder="1" applyAlignment="1">
      <alignment horizontal="right" vertical="center"/>
    </xf>
    <xf numFmtId="180" fontId="60" fillId="13" borderId="58" xfId="17" applyNumberFormat="1" applyFont="1" applyFill="1" applyBorder="1" applyAlignment="1">
      <alignment horizontal="center" vertical="center" wrapText="1"/>
    </xf>
    <xf numFmtId="180" fontId="0" fillId="13" borderId="58" xfId="0" applyNumberFormat="1" applyFill="1" applyBorder="1" applyAlignment="1">
      <alignment horizontal="center" vertical="center" wrapText="1"/>
    </xf>
    <xf numFmtId="0" fontId="62" fillId="14" borderId="59" xfId="17" applyFont="1" applyFill="1" applyBorder="1" applyAlignment="1">
      <alignment horizontal="center" vertical="center" wrapText="1"/>
    </xf>
    <xf numFmtId="0" fontId="63" fillId="14"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20" borderId="121" xfId="16" applyFont="1" applyFill="1" applyBorder="1" applyAlignment="1">
      <alignment horizontal="center" vertical="center"/>
    </xf>
    <xf numFmtId="0" fontId="67" fillId="20" borderId="126" xfId="16" applyFont="1" applyFill="1" applyBorder="1" applyAlignment="1">
      <alignment horizontal="center" vertical="center"/>
    </xf>
    <xf numFmtId="0" fontId="67" fillId="20" borderId="128" xfId="16" applyFont="1" applyFill="1" applyBorder="1" applyAlignment="1">
      <alignment horizontal="center" vertical="center"/>
    </xf>
    <xf numFmtId="0" fontId="68" fillId="2" borderId="122" xfId="16" applyFont="1" applyFill="1" applyBorder="1" applyAlignment="1">
      <alignment vertical="center" wrapText="1"/>
    </xf>
    <xf numFmtId="0" fontId="68" fillId="2" borderId="123" xfId="16" applyFont="1" applyFill="1" applyBorder="1" applyAlignment="1">
      <alignment vertical="center" wrapText="1"/>
    </xf>
    <xf numFmtId="0" fontId="68" fillId="2" borderId="124" xfId="16" applyFont="1" applyFill="1" applyBorder="1" applyAlignment="1">
      <alignment vertical="center" wrapText="1"/>
    </xf>
    <xf numFmtId="0" fontId="68" fillId="2" borderId="100" xfId="16" applyFont="1" applyFill="1" applyBorder="1" applyAlignment="1">
      <alignment vertical="center" wrapText="1"/>
    </xf>
    <xf numFmtId="0" fontId="68" fillId="2" borderId="0" xfId="16" applyFont="1" applyFill="1" applyAlignment="1">
      <alignment vertical="center" wrapText="1"/>
    </xf>
    <xf numFmtId="0" fontId="68" fillId="2" borderId="101" xfId="16" applyFont="1" applyFill="1" applyBorder="1" applyAlignment="1">
      <alignment vertical="center" wrapText="1"/>
    </xf>
    <xf numFmtId="0" fontId="68" fillId="2" borderId="129" xfId="16" applyFont="1" applyFill="1" applyBorder="1" applyAlignment="1">
      <alignment vertical="center" wrapText="1"/>
    </xf>
    <xf numFmtId="0" fontId="68" fillId="2" borderId="130" xfId="16" applyFont="1" applyFill="1" applyBorder="1" applyAlignment="1">
      <alignment vertical="center" wrapText="1"/>
    </xf>
    <xf numFmtId="0" fontId="68" fillId="2" borderId="131" xfId="16" applyFont="1" applyFill="1" applyBorder="1" applyAlignment="1">
      <alignment vertical="center" wrapText="1"/>
    </xf>
    <xf numFmtId="0" fontId="68" fillId="2" borderId="122" xfId="16" applyFont="1" applyFill="1" applyBorder="1" applyAlignment="1">
      <alignment horizontal="left" vertical="center" wrapText="1"/>
    </xf>
    <xf numFmtId="0" fontId="68" fillId="2" borderId="123" xfId="16" applyFont="1" applyFill="1" applyBorder="1" applyAlignment="1">
      <alignment horizontal="left" vertical="center" wrapText="1"/>
    </xf>
    <xf numFmtId="0" fontId="68" fillId="2" borderId="125" xfId="16" applyFont="1" applyFill="1" applyBorder="1" applyAlignment="1">
      <alignment horizontal="left" vertical="center" wrapText="1"/>
    </xf>
    <xf numFmtId="0" fontId="68" fillId="2" borderId="100"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27" xfId="16" applyFont="1" applyFill="1" applyBorder="1" applyAlignment="1">
      <alignment horizontal="left" vertical="center" wrapText="1"/>
    </xf>
    <xf numFmtId="0" fontId="68" fillId="2" borderId="129" xfId="16" applyFont="1" applyFill="1" applyBorder="1" applyAlignment="1">
      <alignment horizontal="left" vertical="center" wrapText="1"/>
    </xf>
    <xf numFmtId="0" fontId="68" fillId="2" borderId="130" xfId="16" applyFont="1" applyFill="1" applyBorder="1" applyAlignment="1">
      <alignment horizontal="left" vertical="center" wrapText="1"/>
    </xf>
    <xf numFmtId="0" fontId="68" fillId="2" borderId="132" xfId="16"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30" borderId="72" xfId="17" applyFont="1" applyFill="1" applyBorder="1" applyAlignment="1">
      <alignment horizontal="center" vertical="center" wrapText="1"/>
    </xf>
    <xf numFmtId="0" fontId="58" fillId="17" borderId="72" xfId="17" applyFont="1" applyFill="1" applyBorder="1" applyAlignment="1">
      <alignment horizontal="center" vertical="center" wrapText="1"/>
    </xf>
    <xf numFmtId="0" fontId="0" fillId="17" borderId="72" xfId="0"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68" fillId="3" borderId="75" xfId="17" applyFont="1"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5" xfId="17" applyNumberFormat="1" applyFont="1" applyFill="1" applyBorder="1" applyAlignment="1">
      <alignment horizontal="center" vertical="center" wrapText="1"/>
    </xf>
    <xf numFmtId="0" fontId="37" fillId="0" borderId="182" xfId="17" applyFont="1" applyBorder="1" applyAlignment="1">
      <alignment horizontal="left" vertical="top" wrapText="1"/>
    </xf>
    <xf numFmtId="0" fontId="37" fillId="0" borderId="183" xfId="17" applyFont="1" applyBorder="1" applyAlignment="1">
      <alignment horizontal="left" vertical="top" wrapText="1"/>
    </xf>
    <xf numFmtId="0" fontId="37" fillId="0" borderId="184" xfId="17" applyFont="1" applyBorder="1" applyAlignment="1">
      <alignment horizontal="left" vertical="top" wrapText="1"/>
    </xf>
    <xf numFmtId="0" fontId="120" fillId="21" borderId="182" xfId="2" applyFont="1" applyFill="1" applyBorder="1" applyAlignment="1">
      <alignment horizontal="left" vertical="top" wrapText="1"/>
    </xf>
    <xf numFmtId="0" fontId="120" fillId="21" borderId="183" xfId="2" applyFont="1" applyFill="1" applyBorder="1" applyAlignment="1">
      <alignment horizontal="left" vertical="top" wrapText="1"/>
    </xf>
    <xf numFmtId="0" fontId="120" fillId="21" borderId="184" xfId="2" applyFont="1" applyFill="1" applyBorder="1" applyAlignment="1">
      <alignment horizontal="left" vertical="top" wrapText="1"/>
    </xf>
    <xf numFmtId="0" fontId="216" fillId="46" borderId="0" xfId="20" applyFont="1" applyFill="1" applyAlignment="1">
      <alignment horizontal="center" vertical="center"/>
    </xf>
    <xf numFmtId="0" fontId="6" fillId="0" borderId="0" xfId="20">
      <alignment vertical="center"/>
    </xf>
    <xf numFmtId="0" fontId="104" fillId="21" borderId="0" xfId="0" applyFont="1" applyFill="1" applyAlignment="1">
      <alignment horizontal="left" vertical="center"/>
    </xf>
    <xf numFmtId="0" fontId="79" fillId="0" borderId="111" xfId="0" applyFont="1" applyBorder="1" applyAlignment="1">
      <alignment horizontal="left" vertical="center"/>
    </xf>
    <xf numFmtId="0" fontId="79" fillId="21" borderId="111" xfId="0" applyFont="1" applyFill="1" applyBorder="1" applyAlignment="1">
      <alignment horizontal="left" vertical="center"/>
    </xf>
    <xf numFmtId="0" fontId="143" fillId="21" borderId="0" xfId="0" applyFont="1" applyFill="1" applyAlignment="1">
      <alignment horizontal="left" vertical="top" wrapText="1"/>
    </xf>
    <xf numFmtId="0" fontId="105" fillId="32" borderId="0" xfId="0" applyFont="1" applyFill="1" applyAlignment="1">
      <alignment horizontal="left" vertical="center" wrapText="1"/>
    </xf>
    <xf numFmtId="0" fontId="79" fillId="24" borderId="112" xfId="0" applyFont="1" applyFill="1" applyBorder="1" applyAlignment="1">
      <alignment horizontal="left" vertical="center"/>
    </xf>
    <xf numFmtId="0" fontId="79" fillId="24" borderId="113" xfId="0" applyFont="1" applyFill="1" applyBorder="1" applyAlignment="1">
      <alignment horizontal="left" vertical="center"/>
    </xf>
    <xf numFmtId="0" fontId="79" fillId="24" borderId="114" xfId="0" applyFont="1" applyFill="1" applyBorder="1" applyAlignment="1">
      <alignment horizontal="left" vertical="center"/>
    </xf>
    <xf numFmtId="0" fontId="107" fillId="25" borderId="112" xfId="0" applyFont="1" applyFill="1" applyBorder="1" applyAlignment="1">
      <alignment horizontal="left" vertical="center"/>
    </xf>
    <xf numFmtId="0" fontId="107" fillId="25" borderId="113" xfId="0" applyFont="1" applyFill="1" applyBorder="1" applyAlignment="1">
      <alignment horizontal="left" vertical="center"/>
    </xf>
    <xf numFmtId="0" fontId="107" fillId="25" borderId="114" xfId="0" applyFont="1" applyFill="1" applyBorder="1" applyAlignment="1">
      <alignment horizontal="left" vertical="center"/>
    </xf>
    <xf numFmtId="0" fontId="79" fillId="24" borderId="115" xfId="0" applyFont="1" applyFill="1" applyBorder="1" applyAlignment="1">
      <alignment horizontal="left" vertical="center"/>
    </xf>
    <xf numFmtId="0" fontId="79" fillId="24" borderId="116" xfId="0" applyFont="1" applyFill="1" applyBorder="1" applyAlignment="1">
      <alignment horizontal="left" vertical="center"/>
    </xf>
    <xf numFmtId="0" fontId="79" fillId="24" borderId="117" xfId="0" applyFont="1" applyFill="1" applyBorder="1" applyAlignment="1">
      <alignment horizontal="left" vertical="center"/>
    </xf>
    <xf numFmtId="0" fontId="79" fillId="24" borderId="120" xfId="0" applyFont="1" applyFill="1" applyBorder="1" applyAlignment="1">
      <alignment horizontal="left" vertical="center"/>
    </xf>
    <xf numFmtId="0" fontId="79" fillId="24" borderId="118" xfId="0" applyFont="1" applyFill="1" applyBorder="1" applyAlignment="1">
      <alignment horizontal="left" vertical="center"/>
    </xf>
    <xf numFmtId="0" fontId="79" fillId="24" borderId="119" xfId="0" applyFont="1" applyFill="1" applyBorder="1" applyAlignment="1">
      <alignment horizontal="left" vertical="center"/>
    </xf>
    <xf numFmtId="0" fontId="81" fillId="0" borderId="109" xfId="0" applyFont="1" applyBorder="1" applyAlignment="1">
      <alignment horizontal="justify" vertical="center" wrapText="1"/>
    </xf>
    <xf numFmtId="0" fontId="81" fillId="0" borderId="110" xfId="0" applyFont="1" applyBorder="1" applyAlignment="1">
      <alignment horizontal="justify" vertical="center" wrapText="1"/>
    </xf>
    <xf numFmtId="0" fontId="79" fillId="0" borderId="109" xfId="0" applyFont="1" applyBorder="1" applyAlignment="1">
      <alignment horizontal="justify" vertical="center" wrapText="1"/>
    </xf>
    <xf numFmtId="0" fontId="79" fillId="0" borderId="110" xfId="0" applyFont="1" applyBorder="1" applyAlignment="1">
      <alignment horizontal="justify" vertical="center" wrapText="1"/>
    </xf>
    <xf numFmtId="0" fontId="137" fillId="27" borderId="0" xfId="0" applyFont="1" applyFill="1" applyAlignment="1">
      <alignment horizontal="left" vertical="center" wrapText="1"/>
    </xf>
    <xf numFmtId="0" fontId="134" fillId="25" borderId="0" xfId="0" applyFont="1" applyFill="1" applyAlignment="1">
      <alignment horizontal="left" vertical="center"/>
    </xf>
    <xf numFmtId="0" fontId="135" fillId="25" borderId="0" xfId="1" applyFont="1" applyFill="1" applyBorder="1" applyAlignment="1" applyProtection="1">
      <alignment horizontal="left" vertical="top" wrapText="1"/>
    </xf>
    <xf numFmtId="0" fontId="168" fillId="26" borderId="0" xfId="0" applyFont="1" applyFill="1" applyAlignment="1">
      <alignment horizontal="right" vertical="top" wrapText="1"/>
    </xf>
    <xf numFmtId="0" fontId="115" fillId="31" borderId="0" xfId="0" applyFont="1" applyFill="1" applyAlignment="1">
      <alignment horizontal="center" vertical="top" wrapText="1"/>
    </xf>
    <xf numFmtId="0" fontId="105" fillId="31" borderId="0" xfId="0" applyFont="1" applyFill="1" applyAlignment="1">
      <alignment horizontal="center" vertical="top" wrapText="1"/>
    </xf>
    <xf numFmtId="0" fontId="131" fillId="35" borderId="0" xfId="0" applyFont="1" applyFill="1" applyAlignment="1">
      <alignment horizontal="left" vertical="top" wrapText="1"/>
    </xf>
    <xf numFmtId="0" fontId="130" fillId="35" borderId="0" xfId="0" applyFont="1" applyFill="1" applyAlignment="1">
      <alignment horizontal="left" vertical="top" wrapText="1"/>
    </xf>
    <xf numFmtId="0" fontId="18" fillId="35" borderId="0" xfId="0" applyFont="1" applyFill="1" applyAlignment="1">
      <alignment horizontal="center" vertical="center"/>
    </xf>
    <xf numFmtId="0" fontId="115" fillId="35" borderId="0" xfId="0" applyFont="1" applyFill="1" applyAlignment="1">
      <alignment horizontal="center" vertical="center"/>
    </xf>
    <xf numFmtId="0" fontId="172" fillId="26" borderId="0" xfId="0" applyFont="1" applyFill="1" applyAlignment="1">
      <alignment horizontal="left" vertical="top" wrapText="1"/>
    </xf>
    <xf numFmtId="0" fontId="172" fillId="26" borderId="0" xfId="0" applyFont="1" applyFill="1" applyAlignment="1">
      <alignment horizontal="center" vertical="top"/>
    </xf>
    <xf numFmtId="0" fontId="208" fillId="26" borderId="0" xfId="0" applyFont="1" applyFill="1" applyAlignment="1">
      <alignment horizontal="center" vertical="center" wrapText="1"/>
    </xf>
    <xf numFmtId="0" fontId="73" fillId="26" borderId="223" xfId="0" applyFont="1" applyFill="1" applyBorder="1" applyAlignment="1">
      <alignment horizontal="center" vertical="center" wrapText="1"/>
    </xf>
    <xf numFmtId="0" fontId="168" fillId="26" borderId="0" xfId="0" applyFont="1" applyFill="1" applyAlignment="1">
      <alignment horizontal="left" vertical="top" wrapText="1"/>
    </xf>
    <xf numFmtId="14" fontId="108" fillId="23" borderId="173" xfId="1" applyNumberFormat="1" applyFont="1" applyFill="1" applyBorder="1" applyAlignment="1" applyProtection="1">
      <alignment horizontal="center" vertical="center" wrapText="1"/>
    </xf>
    <xf numFmtId="0" fontId="108" fillId="23" borderId="173" xfId="2" applyFont="1" applyFill="1" applyBorder="1" applyAlignment="1">
      <alignment horizontal="center" vertical="center"/>
    </xf>
    <xf numFmtId="0" fontId="108" fillId="23" borderId="177" xfId="2" applyFont="1" applyFill="1" applyBorder="1" applyAlignment="1">
      <alignment horizontal="center" vertical="center"/>
    </xf>
    <xf numFmtId="56" fontId="108" fillId="23" borderId="40" xfId="2" applyNumberFormat="1" applyFont="1" applyFill="1" applyBorder="1" applyAlignment="1">
      <alignment horizontal="center" vertical="center" wrapText="1"/>
    </xf>
    <xf numFmtId="56" fontId="108" fillId="23" borderId="1" xfId="2" applyNumberFormat="1" applyFont="1" applyFill="1" applyBorder="1" applyAlignment="1">
      <alignment horizontal="center" vertical="center" wrapText="1"/>
    </xf>
    <xf numFmtId="56" fontId="108" fillId="23" borderId="154" xfId="2" applyNumberFormat="1" applyFont="1" applyFill="1" applyBorder="1" applyAlignment="1">
      <alignment horizontal="center" vertical="center" wrapText="1"/>
    </xf>
    <xf numFmtId="14" fontId="108" fillId="23" borderId="199" xfId="2" applyNumberFormat="1" applyFont="1" applyFill="1" applyBorder="1" applyAlignment="1">
      <alignment horizontal="center" vertical="center"/>
    </xf>
    <xf numFmtId="14" fontId="108" fillId="23" borderId="200" xfId="2" applyNumberFormat="1" applyFont="1" applyFill="1" applyBorder="1" applyAlignment="1">
      <alignment horizontal="center" vertical="center"/>
    </xf>
    <xf numFmtId="14" fontId="108" fillId="23" borderId="201" xfId="2" applyNumberFormat="1" applyFont="1" applyFill="1" applyBorder="1" applyAlignment="1">
      <alignment horizontal="center" vertical="center"/>
    </xf>
    <xf numFmtId="0" fontId="112" fillId="23" borderId="40" xfId="2" applyFont="1" applyFill="1" applyBorder="1" applyAlignment="1">
      <alignment horizontal="center" vertical="center" wrapText="1"/>
    </xf>
    <xf numFmtId="0" fontId="112" fillId="23" borderId="1" xfId="2" applyFont="1" applyFill="1" applyBorder="1" applyAlignment="1">
      <alignment horizontal="center" vertical="center" wrapText="1"/>
    </xf>
    <xf numFmtId="0" fontId="112" fillId="23" borderId="2" xfId="2" applyFont="1" applyFill="1" applyBorder="1" applyAlignment="1">
      <alignment horizontal="center" vertical="center" wrapText="1"/>
    </xf>
    <xf numFmtId="56" fontId="108" fillId="23" borderId="40" xfId="1" applyNumberFormat="1" applyFont="1" applyFill="1" applyBorder="1" applyAlignment="1" applyProtection="1">
      <alignment horizontal="center" vertical="center" wrapText="1"/>
    </xf>
    <xf numFmtId="56" fontId="108" fillId="23" borderId="1" xfId="1" applyNumberFormat="1" applyFont="1" applyFill="1" applyBorder="1" applyAlignment="1" applyProtection="1">
      <alignment horizontal="center" vertical="center" wrapText="1"/>
    </xf>
    <xf numFmtId="56" fontId="108" fillId="23" borderId="2" xfId="1" applyNumberFormat="1" applyFont="1" applyFill="1" applyBorder="1" applyAlignment="1" applyProtection="1">
      <alignment horizontal="center" vertical="center" wrapText="1"/>
    </xf>
    <xf numFmtId="14" fontId="108" fillId="23" borderId="157" xfId="2" applyNumberFormat="1" applyFont="1" applyFill="1" applyBorder="1" applyAlignment="1">
      <alignment horizontal="center" vertical="center" wrapText="1" shrinkToFit="1"/>
    </xf>
    <xf numFmtId="14" fontId="108" fillId="23" borderId="155" xfId="2" applyNumberFormat="1" applyFont="1" applyFill="1" applyBorder="1" applyAlignment="1">
      <alignment horizontal="center" vertical="center" wrapText="1" shrinkToFit="1"/>
    </xf>
    <xf numFmtId="14" fontId="108" fillId="23" borderId="156" xfId="2" applyNumberFormat="1" applyFont="1" applyFill="1" applyBorder="1" applyAlignment="1">
      <alignment horizontal="center" vertical="center" wrapText="1" shrinkToFit="1"/>
    </xf>
    <xf numFmtId="14" fontId="108" fillId="23" borderId="209" xfId="2" applyNumberFormat="1" applyFont="1" applyFill="1" applyBorder="1" applyAlignment="1">
      <alignment horizontal="center" vertical="center" shrinkToFit="1"/>
    </xf>
    <xf numFmtId="14" fontId="108" fillId="23" borderId="1" xfId="2" applyNumberFormat="1" applyFont="1" applyFill="1" applyBorder="1" applyAlignment="1">
      <alignment horizontal="center" vertical="center" shrinkToFit="1"/>
    </xf>
    <xf numFmtId="14" fontId="108" fillId="23" borderId="154" xfId="2" applyNumberFormat="1" applyFont="1" applyFill="1" applyBorder="1" applyAlignment="1">
      <alignment horizontal="center" vertical="center" shrinkToFit="1"/>
    </xf>
    <xf numFmtId="14" fontId="108" fillId="23" borderId="158" xfId="1" applyNumberFormat="1" applyFont="1" applyFill="1" applyBorder="1" applyAlignment="1" applyProtection="1">
      <alignment horizontal="center" vertical="center" wrapText="1" shrinkToFit="1"/>
    </xf>
    <xf numFmtId="14" fontId="108" fillId="23" borderId="160" xfId="1" applyNumberFormat="1" applyFont="1" applyFill="1" applyBorder="1" applyAlignment="1" applyProtection="1">
      <alignment horizontal="center" vertical="center" wrapText="1" shrinkToFit="1"/>
    </xf>
    <xf numFmtId="14" fontId="108" fillId="23" borderId="159" xfId="1" applyNumberFormat="1" applyFont="1" applyFill="1" applyBorder="1" applyAlignment="1" applyProtection="1">
      <alignment horizontal="center" vertical="center" wrapText="1" shrinkToFit="1"/>
    </xf>
    <xf numFmtId="14" fontId="108" fillId="23" borderId="202" xfId="1" applyNumberFormat="1" applyFont="1" applyFill="1" applyBorder="1" applyAlignment="1" applyProtection="1">
      <alignment horizontal="center" vertical="center" wrapText="1"/>
    </xf>
    <xf numFmtId="14" fontId="108" fillId="23" borderId="203" xfId="1" applyNumberFormat="1" applyFont="1" applyFill="1" applyBorder="1" applyAlignment="1" applyProtection="1">
      <alignment horizontal="center" vertical="center" wrapText="1"/>
    </xf>
    <xf numFmtId="14" fontId="108" fillId="23" borderId="204" xfId="1" applyNumberFormat="1" applyFont="1" applyFill="1" applyBorder="1" applyAlignment="1" applyProtection="1">
      <alignment horizontal="center" vertical="center" wrapText="1"/>
    </xf>
    <xf numFmtId="56" fontId="112" fillId="23" borderId="40" xfId="2" applyNumberFormat="1" applyFont="1" applyFill="1" applyBorder="1" applyAlignment="1">
      <alignment horizontal="center" vertical="center" wrapText="1"/>
    </xf>
    <xf numFmtId="0" fontId="10" fillId="0" borderId="170" xfId="2" applyFont="1" applyBorder="1">
      <alignment vertical="center"/>
    </xf>
    <xf numFmtId="0" fontId="10" fillId="0" borderId="0" xfId="2" applyFont="1" applyAlignment="1">
      <alignment vertical="center" wrapText="1"/>
    </xf>
    <xf numFmtId="0" fontId="14" fillId="5" borderId="17" xfId="2" applyFont="1" applyFill="1" applyBorder="1" applyAlignment="1">
      <alignment horizontal="left" vertical="center"/>
    </xf>
    <xf numFmtId="0" fontId="14" fillId="5" borderId="4" xfId="2" applyFont="1" applyFill="1" applyBorder="1" applyAlignment="1">
      <alignment horizontal="left" vertical="center"/>
    </xf>
    <xf numFmtId="0" fontId="6" fillId="5" borderId="86" xfId="2" applyFill="1" applyBorder="1">
      <alignment vertical="center"/>
    </xf>
    <xf numFmtId="0" fontId="6" fillId="5" borderId="24"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6" fillId="5" borderId="90" xfId="2" applyFill="1" applyBorder="1">
      <alignment vertical="center"/>
    </xf>
    <xf numFmtId="0" fontId="22" fillId="5" borderId="91" xfId="2" applyFont="1" applyFill="1" applyBorder="1" applyAlignment="1">
      <alignment horizontal="center" vertical="top" wrapText="1"/>
    </xf>
    <xf numFmtId="0" fontId="22" fillId="5" borderId="83"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22" fillId="5" borderId="94"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1" fillId="16"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8" borderId="54" xfId="2" applyFill="1" applyBorder="1" applyAlignment="1">
      <alignment horizontal="left" vertical="top" wrapText="1"/>
    </xf>
    <xf numFmtId="0" fontId="6" fillId="28" borderId="138" xfId="2" applyFill="1" applyBorder="1" applyAlignment="1">
      <alignment horizontal="left" vertical="top" wrapText="1"/>
    </xf>
    <xf numFmtId="0" fontId="6" fillId="28" borderId="162" xfId="2" applyFill="1" applyBorder="1" applyAlignment="1">
      <alignment horizontal="left" vertical="top" wrapText="1"/>
    </xf>
    <xf numFmtId="0" fontId="1" fillId="37" borderId="54" xfId="2" applyFont="1" applyFill="1" applyBorder="1" applyAlignment="1">
      <alignment horizontal="left" vertical="top" wrapText="1"/>
    </xf>
    <xf numFmtId="0" fontId="1" fillId="37" borderId="65" xfId="2" applyFont="1" applyFill="1" applyBorder="1" applyAlignment="1">
      <alignment horizontal="left" vertical="top" wrapText="1"/>
    </xf>
    <xf numFmtId="0" fontId="8" fillId="37" borderId="138" xfId="1" applyFill="1" applyBorder="1" applyAlignment="1" applyProtection="1">
      <alignment horizontal="left" vertical="top"/>
    </xf>
    <xf numFmtId="0" fontId="6" fillId="37" borderId="161"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26" fillId="21" borderId="0" xfId="19" applyFont="1" applyFill="1" applyAlignment="1">
      <alignment vertical="center" wrapText="1"/>
    </xf>
    <xf numFmtId="0" fontId="28" fillId="23" borderId="98" xfId="2" applyFont="1" applyFill="1" applyBorder="1" applyAlignment="1">
      <alignment horizontal="center" vertical="center" shrinkToFit="1"/>
    </xf>
    <xf numFmtId="0" fontId="18" fillId="23" borderId="28" xfId="2" applyFont="1" applyFill="1" applyBorder="1" applyAlignment="1">
      <alignment horizontal="center" vertical="center" shrinkToFit="1"/>
    </xf>
    <xf numFmtId="0" fontId="18" fillId="23" borderId="99" xfId="2" applyFont="1" applyFill="1" applyBorder="1" applyAlignment="1">
      <alignment horizontal="center" vertical="center" shrinkToFit="1"/>
    </xf>
    <xf numFmtId="0" fontId="180" fillId="21" borderId="98" xfId="2" applyFont="1" applyFill="1" applyBorder="1" applyAlignment="1">
      <alignment horizontal="center" vertical="center" wrapText="1" shrinkToFit="1"/>
    </xf>
    <xf numFmtId="0" fontId="32" fillId="21" borderId="28" xfId="2" applyFont="1" applyFill="1" applyBorder="1" applyAlignment="1">
      <alignment horizontal="center" vertical="center" shrinkToFit="1"/>
    </xf>
    <xf numFmtId="0" fontId="32" fillId="21" borderId="99" xfId="2" applyFont="1" applyFill="1" applyBorder="1" applyAlignment="1">
      <alignment horizontal="center" vertical="center" shrinkToFit="1"/>
    </xf>
    <xf numFmtId="0" fontId="21" fillId="21" borderId="95" xfId="1" applyFont="1" applyFill="1" applyBorder="1" applyAlignment="1" applyProtection="1">
      <alignment vertical="top" wrapText="1"/>
    </xf>
    <xf numFmtId="0" fontId="21" fillId="21" borderId="96" xfId="2" applyFont="1" applyFill="1" applyBorder="1" applyAlignment="1">
      <alignment vertical="top" wrapText="1"/>
    </xf>
    <xf numFmtId="0" fontId="21" fillId="21" borderId="97" xfId="2" applyFont="1" applyFill="1" applyBorder="1" applyAlignment="1">
      <alignment vertical="top" wrapText="1"/>
    </xf>
    <xf numFmtId="0" fontId="21" fillId="38" borderId="95" xfId="1" applyFont="1" applyFill="1" applyBorder="1" applyAlignment="1" applyProtection="1">
      <alignment vertical="top" wrapText="1"/>
    </xf>
    <xf numFmtId="0" fontId="21" fillId="38" borderId="96" xfId="2" applyFont="1" applyFill="1" applyBorder="1" applyAlignment="1">
      <alignment vertical="top" wrapText="1"/>
    </xf>
    <xf numFmtId="0" fontId="21" fillId="38" borderId="97" xfId="2" applyFont="1" applyFill="1" applyBorder="1" applyAlignment="1">
      <alignment vertical="top" wrapText="1"/>
    </xf>
    <xf numFmtId="0" fontId="139" fillId="38" borderId="98" xfId="2" applyFont="1" applyFill="1" applyBorder="1" applyAlignment="1">
      <alignment horizontal="center" vertical="center" wrapText="1" shrinkToFit="1"/>
    </xf>
    <xf numFmtId="0" fontId="32" fillId="38" borderId="28" xfId="2" applyFont="1" applyFill="1" applyBorder="1" applyAlignment="1">
      <alignment horizontal="center" vertical="center" shrinkToFit="1"/>
    </xf>
    <xf numFmtId="0" fontId="32" fillId="38" borderId="99" xfId="2" applyFont="1" applyFill="1" applyBorder="1" applyAlignment="1">
      <alignment horizontal="center" vertical="center" shrinkToFit="1"/>
    </xf>
    <xf numFmtId="0" fontId="109" fillId="21" borderId="164" xfId="1" applyFont="1" applyFill="1" applyBorder="1" applyAlignment="1" applyProtection="1">
      <alignment horizontal="center" vertical="center" wrapText="1" shrinkToFit="1"/>
    </xf>
    <xf numFmtId="0" fontId="28" fillId="21" borderId="165" xfId="2" applyFont="1" applyFill="1" applyBorder="1" applyAlignment="1">
      <alignment horizontal="center" vertical="center" wrapText="1" shrinkToFit="1"/>
    </xf>
    <xf numFmtId="0" fontId="28" fillId="21" borderId="166" xfId="2" applyFont="1" applyFill="1" applyBorder="1" applyAlignment="1">
      <alignment horizontal="center" vertical="center" wrapText="1" shrinkToFit="1"/>
    </xf>
    <xf numFmtId="0" fontId="20" fillId="21" borderId="55" xfId="2" applyFont="1" applyFill="1" applyBorder="1" applyAlignment="1">
      <alignment horizontal="left" vertical="top" wrapText="1" shrinkToFit="1"/>
    </xf>
    <xf numFmtId="0" fontId="20" fillId="21" borderId="56" xfId="2" applyFont="1" applyFill="1" applyBorder="1" applyAlignment="1">
      <alignment horizontal="left" vertical="top" wrapText="1" shrinkToFit="1"/>
    </xf>
    <xf numFmtId="0" fontId="20" fillId="21" borderId="57" xfId="2" applyFont="1" applyFill="1" applyBorder="1" applyAlignment="1">
      <alignment horizontal="left" vertical="top" wrapText="1" shrinkToFit="1"/>
    </xf>
    <xf numFmtId="0" fontId="10" fillId="0" borderId="0" xfId="2" applyFont="1">
      <alignment vertical="center"/>
    </xf>
    <xf numFmtId="0" fontId="10" fillId="0" borderId="56" xfId="2" applyFont="1" applyBorder="1">
      <alignment vertical="center"/>
    </xf>
    <xf numFmtId="0" fontId="25" fillId="21" borderId="106" xfId="2" applyFont="1" applyFill="1" applyBorder="1" applyAlignment="1">
      <alignment horizontal="left" vertical="top" wrapText="1"/>
    </xf>
    <xf numFmtId="0" fontId="25" fillId="21" borderId="107" xfId="2" applyFont="1" applyFill="1" applyBorder="1" applyAlignment="1">
      <alignment horizontal="left" vertical="top" wrapText="1"/>
    </xf>
    <xf numFmtId="0" fontId="25" fillId="21" borderId="108" xfId="2" applyFont="1" applyFill="1" applyBorder="1" applyAlignment="1">
      <alignment horizontal="left" vertical="top" wrapText="1"/>
    </xf>
    <xf numFmtId="0" fontId="28" fillId="38" borderId="164" xfId="2" applyFont="1" applyFill="1" applyBorder="1" applyAlignment="1">
      <alignment horizontal="center" vertical="center" wrapText="1" shrinkToFit="1"/>
    </xf>
    <xf numFmtId="0" fontId="28" fillId="38" borderId="165" xfId="2" applyFont="1" applyFill="1" applyBorder="1" applyAlignment="1">
      <alignment horizontal="center" vertical="center" wrapText="1" shrinkToFit="1"/>
    </xf>
    <xf numFmtId="0" fontId="28" fillId="38" borderId="166" xfId="2" applyFont="1" applyFill="1" applyBorder="1" applyAlignment="1">
      <alignment horizontal="center" vertical="center" wrapText="1" shrinkToFit="1"/>
    </xf>
    <xf numFmtId="0" fontId="20" fillId="38" borderId="55" xfId="2" applyFont="1" applyFill="1" applyBorder="1" applyAlignment="1">
      <alignment horizontal="left" vertical="top" wrapText="1" shrinkToFit="1"/>
    </xf>
    <xf numFmtId="0" fontId="20" fillId="38" borderId="56" xfId="2" applyFont="1" applyFill="1" applyBorder="1" applyAlignment="1">
      <alignment horizontal="left" vertical="top" wrapText="1" shrinkToFit="1"/>
    </xf>
    <xf numFmtId="0" fontId="20" fillId="38" borderId="57" xfId="2" applyFont="1" applyFill="1" applyBorder="1" applyAlignment="1">
      <alignment horizontal="left" vertical="top" wrapText="1" shrinkToFit="1"/>
    </xf>
    <xf numFmtId="0" fontId="28" fillId="19" borderId="56" xfId="2" applyFont="1" applyFill="1" applyBorder="1" applyAlignment="1">
      <alignment horizontal="center" vertical="center" shrinkToFit="1"/>
    </xf>
    <xf numFmtId="0" fontId="28" fillId="19" borderId="57" xfId="2" applyFont="1" applyFill="1" applyBorder="1" applyAlignment="1">
      <alignment horizontal="center" vertical="center" shrinkToFit="1"/>
    </xf>
    <xf numFmtId="0" fontId="109" fillId="21" borderId="98" xfId="1" applyFont="1" applyFill="1" applyBorder="1" applyAlignment="1" applyProtection="1">
      <alignment horizontal="center" vertical="center" wrapText="1"/>
    </xf>
    <xf numFmtId="0" fontId="109" fillId="21" borderId="28" xfId="1" applyFont="1" applyFill="1" applyBorder="1" applyAlignment="1" applyProtection="1">
      <alignment horizontal="center" vertical="center" wrapText="1"/>
    </xf>
    <xf numFmtId="0" fontId="109" fillId="21" borderId="99" xfId="1" applyFont="1" applyFill="1" applyBorder="1" applyAlignment="1" applyProtection="1">
      <alignment horizontal="center" vertical="center" wrapText="1"/>
    </xf>
    <xf numFmtId="0" fontId="21" fillId="21" borderId="95" xfId="1" applyFont="1" applyFill="1" applyBorder="1" applyAlignment="1" applyProtection="1">
      <alignment horizontal="left" vertical="top" wrapText="1"/>
    </xf>
    <xf numFmtId="0" fontId="21" fillId="21" borderId="179" xfId="1" applyFont="1" applyFill="1" applyBorder="1" applyAlignment="1" applyProtection="1">
      <alignment horizontal="left" vertical="top" wrapText="1"/>
    </xf>
    <xf numFmtId="0" fontId="21" fillId="21" borderId="180"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185" fontId="140" fillId="0" borderId="0" xfId="0" applyNumberFormat="1" applyFont="1" applyAlignment="1">
      <alignment vertical="center"/>
    </xf>
    <xf numFmtId="184" fontId="224" fillId="26" borderId="231" xfId="0" applyNumberFormat="1" applyFont="1" applyFill="1" applyBorder="1" applyAlignment="1">
      <alignment horizontal="center" vertical="center" wrapText="1"/>
    </xf>
    <xf numFmtId="0" fontId="225" fillId="26" borderId="230" xfId="0" applyFont="1" applyFill="1" applyBorder="1" applyAlignment="1">
      <alignment vertical="center" wrapText="1"/>
    </xf>
    <xf numFmtId="177" fontId="224" fillId="26" borderId="231" xfId="0" applyNumberFormat="1" applyFont="1" applyFill="1" applyBorder="1" applyAlignment="1">
      <alignment vertical="center" wrapText="1"/>
    </xf>
    <xf numFmtId="184" fontId="224" fillId="26" borderId="231" xfId="0" applyNumberFormat="1" applyFont="1" applyFill="1" applyBorder="1" applyAlignment="1">
      <alignment vertical="center" wrapText="1"/>
    </xf>
    <xf numFmtId="3" fontId="224" fillId="26" borderId="231" xfId="0" applyNumberFormat="1" applyFont="1" applyFill="1" applyBorder="1" applyAlignment="1">
      <alignment vertical="center" wrapText="1"/>
    </xf>
    <xf numFmtId="184" fontId="224" fillId="26" borderId="232" xfId="0" applyNumberFormat="1" applyFont="1" applyFill="1" applyBorder="1" applyAlignment="1">
      <alignment vertical="center" wrapText="1"/>
    </xf>
    <xf numFmtId="0" fontId="13" fillId="23" borderId="182" xfId="2" applyFont="1" applyFill="1" applyBorder="1" applyAlignment="1">
      <alignment horizontal="left" vertical="top" wrapText="1"/>
    </xf>
    <xf numFmtId="0" fontId="13" fillId="23" borderId="183" xfId="2" applyFont="1" applyFill="1" applyBorder="1" applyAlignment="1">
      <alignment horizontal="left" vertical="top" wrapText="1"/>
    </xf>
    <xf numFmtId="0" fontId="13" fillId="23" borderId="184" xfId="2" applyFont="1" applyFill="1" applyBorder="1" applyAlignment="1">
      <alignment horizontal="left" vertical="top" wrapText="1"/>
    </xf>
    <xf numFmtId="0" fontId="114" fillId="23" borderId="150" xfId="17" applyFont="1" applyFill="1" applyBorder="1" applyAlignment="1">
      <alignment horizontal="center" vertical="center" wrapText="1"/>
    </xf>
    <xf numFmtId="14" fontId="114" fillId="23" borderId="151" xfId="17" applyNumberFormat="1" applyFont="1" applyFill="1" applyBorder="1" applyAlignment="1">
      <alignment horizontal="center" vertical="center"/>
    </xf>
    <xf numFmtId="0" fontId="37" fillId="23" borderId="182" xfId="17" applyFont="1" applyFill="1" applyBorder="1" applyAlignment="1">
      <alignment horizontal="left" vertical="top" wrapText="1"/>
    </xf>
    <xf numFmtId="0" fontId="37" fillId="23" borderId="183" xfId="17" applyFont="1" applyFill="1" applyBorder="1" applyAlignment="1">
      <alignment horizontal="left" vertical="top" wrapText="1"/>
    </xf>
    <xf numFmtId="0" fontId="37" fillId="23" borderId="184" xfId="17" applyFont="1" applyFill="1" applyBorder="1" applyAlignment="1">
      <alignment horizontal="left" vertical="top" wrapText="1"/>
    </xf>
    <xf numFmtId="0" fontId="37" fillId="23" borderId="150" xfId="17" applyFont="1" applyFill="1" applyBorder="1" applyAlignment="1">
      <alignment horizontal="center" vertical="center" wrapText="1"/>
    </xf>
    <xf numFmtId="14" fontId="37" fillId="23" borderId="151" xfId="17" applyNumberFormat="1" applyFont="1" applyFill="1" applyBorder="1" applyAlignment="1">
      <alignment horizontal="center" vertical="center"/>
    </xf>
    <xf numFmtId="0" fontId="76" fillId="23" borderId="0" xfId="0" applyFont="1" applyFill="1" applyAlignment="1">
      <alignment horizontal="center" vertical="center" wrapText="1"/>
    </xf>
    <xf numFmtId="0" fontId="118" fillId="23" borderId="0" xfId="0" applyFont="1" applyFill="1" applyAlignment="1">
      <alignment horizontal="center" vertical="center"/>
    </xf>
    <xf numFmtId="0" fontId="8" fillId="0" borderId="197" xfId="1" applyBorder="1" applyAlignment="1" applyProtection="1">
      <alignment vertical="center"/>
    </xf>
    <xf numFmtId="0" fontId="228" fillId="23" borderId="0" xfId="0" applyFont="1" applyFill="1" applyAlignment="1">
      <alignment horizontal="center" vertical="center" wrapText="1"/>
    </xf>
    <xf numFmtId="0" fontId="174" fillId="3" borderId="9" xfId="2" applyFont="1" applyFill="1" applyBorder="1" applyAlignment="1">
      <alignment horizontal="center" vertical="center" shrinkToFit="1"/>
    </xf>
    <xf numFmtId="0" fontId="108" fillId="0" borderId="0" xfId="20" applyFont="1" applyAlignment="1">
      <alignment horizontal="center" vertical="center"/>
    </xf>
    <xf numFmtId="0" fontId="229" fillId="48" borderId="0" xfId="20" applyFont="1" applyFill="1" applyAlignment="1">
      <alignment horizontal="center" vertical="center"/>
    </xf>
    <xf numFmtId="0" fontId="21" fillId="48" borderId="0" xfId="20" applyFont="1" applyFill="1" applyAlignment="1">
      <alignment horizontal="center" vertical="center"/>
    </xf>
    <xf numFmtId="0" fontId="218" fillId="0" borderId="0" xfId="20" applyFont="1" applyAlignment="1">
      <alignment horizontal="center" vertical="center"/>
    </xf>
    <xf numFmtId="0" fontId="25" fillId="0" borderId="0" xfId="20" applyFont="1" applyAlignment="1">
      <alignment horizontal="center" vertical="center"/>
    </xf>
    <xf numFmtId="0" fontId="7" fillId="49" borderId="0" xfId="20" applyFont="1" applyFill="1" applyAlignment="1">
      <alignment vertical="top"/>
    </xf>
    <xf numFmtId="0" fontId="230" fillId="49" borderId="0" xfId="20" applyFont="1" applyFill="1" applyAlignment="1">
      <alignment vertical="top" wrapText="1"/>
    </xf>
    <xf numFmtId="0" fontId="231" fillId="49" borderId="0" xfId="20" applyFont="1" applyFill="1" applyAlignment="1">
      <alignment vertical="top" wrapText="1"/>
    </xf>
    <xf numFmtId="0" fontId="51" fillId="50" borderId="0" xfId="20" applyFont="1" applyFill="1" applyAlignment="1">
      <alignment horizontal="left" vertical="center" wrapText="1" indent="1"/>
    </xf>
    <xf numFmtId="0" fontId="232" fillId="0" borderId="0" xfId="20" applyFont="1" applyAlignment="1">
      <alignment horizontal="left" vertical="center" wrapText="1" indent="1"/>
    </xf>
    <xf numFmtId="0" fontId="219" fillId="49" borderId="0" xfId="20" applyFont="1" applyFill="1" applyAlignment="1">
      <alignment vertical="top"/>
    </xf>
    <xf numFmtId="0" fontId="34" fillId="49" borderId="0" xfId="20" applyFont="1" applyFill="1" applyAlignment="1">
      <alignment vertical="top"/>
    </xf>
    <xf numFmtId="0" fontId="6" fillId="49" borderId="0" xfId="20" applyFill="1" applyAlignment="1">
      <alignment vertical="top" wrapText="1"/>
    </xf>
    <xf numFmtId="0" fontId="233" fillId="49" borderId="0" xfId="20" applyFont="1" applyFill="1" applyAlignment="1">
      <alignment vertical="top"/>
    </xf>
    <xf numFmtId="0" fontId="23" fillId="49" borderId="0" xfId="20" applyFont="1" applyFill="1" applyAlignment="1">
      <alignment horizontal="left" vertical="center"/>
    </xf>
    <xf numFmtId="0" fontId="34" fillId="5" borderId="0" xfId="4" applyFont="1" applyFill="1"/>
    <xf numFmtId="0" fontId="234" fillId="5" borderId="0" xfId="4" applyFont="1" applyFill="1"/>
    <xf numFmtId="0" fontId="17" fillId="5" borderId="0" xfId="4" applyFont="1" applyFill="1"/>
    <xf numFmtId="0" fontId="17" fillId="51" borderId="0" xfId="4" applyFont="1" applyFill="1"/>
    <xf numFmtId="0" fontId="235" fillId="51" borderId="0" xfId="4" applyFont="1" applyFill="1" applyAlignment="1">
      <alignment vertical="center" wrapText="1"/>
    </xf>
    <xf numFmtId="0" fontId="17" fillId="51" borderId="0" xfId="20" applyFont="1" applyFill="1" applyAlignment="1">
      <alignment vertical="center" wrapText="1"/>
    </xf>
    <xf numFmtId="0" fontId="6" fillId="51" borderId="0" xfId="20" applyFill="1">
      <alignment vertical="center"/>
    </xf>
    <xf numFmtId="0" fontId="17" fillId="21" borderId="0" xfId="4" applyFont="1" applyFill="1"/>
    <xf numFmtId="0" fontId="236" fillId="21" borderId="0" xfId="20" applyFont="1" applyFill="1">
      <alignment vertical="center"/>
    </xf>
    <xf numFmtId="0" fontId="70" fillId="21" borderId="0" xfId="9" applyFill="1">
      <alignment vertical="center"/>
    </xf>
    <xf numFmtId="0" fontId="6" fillId="21" borderId="0" xfId="4" applyFill="1"/>
    <xf numFmtId="0" fontId="237" fillId="0" borderId="0" xfId="20" applyFont="1">
      <alignment vertical="center"/>
    </xf>
    <xf numFmtId="0" fontId="238" fillId="0" borderId="0" xfId="20" applyFont="1">
      <alignment vertical="center"/>
    </xf>
    <xf numFmtId="0" fontId="6" fillId="0" borderId="0" xfId="20" applyAlignment="1">
      <alignment horizontal="center" vertical="center"/>
    </xf>
    <xf numFmtId="0" fontId="167" fillId="0" borderId="240" xfId="1" applyFont="1" applyBorder="1" applyAlignment="1" applyProtection="1">
      <alignment horizontal="center" vertical="center" wrapText="1"/>
    </xf>
    <xf numFmtId="0" fontId="239" fillId="0" borderId="0" xfId="0" applyFont="1" applyAlignment="1">
      <alignment vertical="top" wrapText="1"/>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FF99FF"/>
      <color rgb="FFFF0066"/>
      <color rgb="FF3399FF"/>
      <color rgb="FF6EF729"/>
      <color rgb="FFFFCC00"/>
      <color rgb="FF7BB2F5"/>
      <color rgb="FF00CC00"/>
      <color rgb="FF0033C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'2　感染症統計'!$A$7</c:f>
              <c:strCache>
                <c:ptCount val="1"/>
                <c:pt idx="0">
                  <c:v>2023年</c:v>
                </c:pt>
              </c:strCache>
            </c:strRef>
          </c:tx>
          <c:spPr>
            <a:ln w="63500" cap="rnd">
              <a:solidFill>
                <a:srgbClr val="FF0000"/>
              </a:solidFill>
              <a:round/>
            </a:ln>
            <a:effectLst/>
          </c:spPr>
          <c:marker>
            <c:symbol val="none"/>
          </c:marker>
          <c:val>
            <c:numRef>
              <c:f>'2　感染症統計'!$B$7:$M$7</c:f>
              <c:numCache>
                <c:formatCode>#,##0_ </c:formatCode>
                <c:ptCount val="12"/>
                <c:pt idx="0" formatCode="General">
                  <c:v>26</c:v>
                </c:pt>
              </c:numCache>
            </c:numRef>
          </c:val>
          <c:smooth val="0"/>
          <c:extLst>
            <c:ext xmlns:c16="http://schemas.microsoft.com/office/drawing/2014/chart" uri="{C3380CC4-5D6E-409C-BE32-E72D297353CC}">
              <c16:uniqueId val="{00000000-EF25-4824-8530-875CCEE0B185}"/>
            </c:ext>
          </c:extLst>
        </c:ser>
        <c:ser>
          <c:idx val="7"/>
          <c:order val="1"/>
          <c:tx>
            <c:strRef>
              <c:f>'2　感染症統計'!$A$8</c:f>
              <c:strCache>
                <c:ptCount val="1"/>
                <c:pt idx="0">
                  <c:v>2022年</c:v>
                </c:pt>
              </c:strCache>
            </c:strRef>
          </c:tx>
          <c:spPr>
            <a:ln w="25400" cap="rnd">
              <a:solidFill>
                <a:schemeClr val="accent6">
                  <a:lumMod val="75000"/>
                </a:schemeClr>
              </a:solidFill>
              <a:round/>
            </a:ln>
            <a:effectLst/>
          </c:spPr>
          <c:marker>
            <c:symbol val="none"/>
          </c:marker>
          <c:val>
            <c:numRef>
              <c:f>'2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'2　感染症統計'!$A$9</c:f>
              <c:strCache>
                <c:ptCount val="1"/>
                <c:pt idx="0">
                  <c:v>2021年</c:v>
                </c:pt>
              </c:strCache>
            </c:strRef>
          </c:tx>
          <c:spPr>
            <a:ln w="28575" cap="rnd">
              <a:solidFill>
                <a:schemeClr val="accent6"/>
              </a:solidFill>
              <a:round/>
            </a:ln>
            <a:effectLst/>
          </c:spPr>
          <c:marker>
            <c:symbol val="none"/>
          </c:marker>
          <c:val>
            <c:numRef>
              <c:f>'2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'2　感染症統計'!$A$10</c:f>
              <c:strCache>
                <c:ptCount val="1"/>
                <c:pt idx="0">
                  <c:v>2020年</c:v>
                </c:pt>
              </c:strCache>
            </c:strRef>
          </c:tx>
          <c:spPr>
            <a:ln w="12700" cap="rnd">
              <a:solidFill>
                <a:srgbClr val="FF0066"/>
              </a:solidFill>
              <a:round/>
            </a:ln>
            <a:effectLst/>
          </c:spPr>
          <c:marker>
            <c:symbol val="none"/>
          </c:marker>
          <c:val>
            <c:numRef>
              <c:f>'2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'2　感染症統計'!$A$11</c:f>
              <c:strCache>
                <c:ptCount val="1"/>
                <c:pt idx="0">
                  <c:v>2019年</c:v>
                </c:pt>
              </c:strCache>
            </c:strRef>
          </c:tx>
          <c:spPr>
            <a:ln w="19050" cap="rnd">
              <a:solidFill>
                <a:srgbClr val="0070C0"/>
              </a:solidFill>
              <a:round/>
            </a:ln>
            <a:effectLst/>
          </c:spPr>
          <c:marker>
            <c:symbol val="none"/>
          </c:marker>
          <c:val>
            <c:numRef>
              <c:f>'2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'2　感染症統計'!$A$12</c:f>
              <c:strCache>
                <c:ptCount val="1"/>
                <c:pt idx="0">
                  <c:v>2018年</c:v>
                </c:pt>
              </c:strCache>
            </c:strRef>
          </c:tx>
          <c:spPr>
            <a:ln w="12700" cap="rnd">
              <a:solidFill>
                <a:schemeClr val="accent4"/>
              </a:solidFill>
              <a:round/>
            </a:ln>
            <a:effectLst/>
          </c:spPr>
          <c:marker>
            <c:symbol val="none"/>
          </c:marker>
          <c:val>
            <c:numRef>
              <c:f>'2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'2　感染症統計'!$A$13</c:f>
              <c:strCache>
                <c:ptCount val="1"/>
                <c:pt idx="0">
                  <c:v>2017年</c:v>
                </c:pt>
              </c:strCache>
            </c:strRef>
          </c:tx>
          <c:spPr>
            <a:ln w="12700" cap="rnd">
              <a:solidFill>
                <a:schemeClr val="accent5"/>
              </a:solidFill>
              <a:round/>
            </a:ln>
            <a:effectLst/>
          </c:spPr>
          <c:marker>
            <c:symbol val="none"/>
          </c:marker>
          <c:val>
            <c:numRef>
              <c:f>'2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'2　感染症統計'!$A$14</c:f>
              <c:strCache>
                <c:ptCount val="1"/>
                <c:pt idx="0">
                  <c:v>2016年</c:v>
                </c:pt>
              </c:strCache>
            </c:strRef>
          </c:tx>
          <c:spPr>
            <a:ln w="12700" cap="rnd">
              <a:solidFill>
                <a:schemeClr val="tx2"/>
              </a:solidFill>
              <a:round/>
            </a:ln>
            <a:effectLst/>
          </c:spPr>
          <c:marker>
            <c:symbol val="none"/>
          </c:marker>
          <c:val>
            <c:numRef>
              <c:f>'2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'2　感染症統計'!$A$15</c:f>
              <c:strCache>
                <c:ptCount val="1"/>
                <c:pt idx="0">
                  <c:v>2015年</c:v>
                </c:pt>
              </c:strCache>
            </c:strRef>
          </c:tx>
          <c:spPr>
            <a:ln w="28575" cap="rnd">
              <a:solidFill>
                <a:schemeClr val="accent3">
                  <a:lumMod val="60000"/>
                </a:schemeClr>
              </a:solidFill>
              <a:round/>
            </a:ln>
            <a:effectLst/>
          </c:spPr>
          <c:marker>
            <c:symbol val="none"/>
          </c:marker>
          <c:val>
            <c:numRef>
              <c:f>'2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'2　感染症統計'!$P$7</c:f>
              <c:strCache>
                <c:ptCount val="1"/>
                <c:pt idx="0">
                  <c:v>2023年</c:v>
                </c:pt>
              </c:strCache>
            </c:strRef>
          </c:tx>
          <c:spPr>
            <a:ln w="63500" cap="rnd">
              <a:solidFill>
                <a:srgbClr val="FF0000"/>
              </a:solidFill>
              <a:round/>
            </a:ln>
            <a:effectLst/>
          </c:spPr>
          <c:marker>
            <c:symbol val="none"/>
          </c:marker>
          <c:val>
            <c:numRef>
              <c:f>'2　感染症統計'!$Q$7:$AB$7</c:f>
              <c:numCache>
                <c:formatCode>#,##0_ </c:formatCode>
                <c:ptCount val="12"/>
                <c:pt idx="0" formatCode="General">
                  <c:v>1</c:v>
                </c:pt>
              </c:numCache>
            </c:numRef>
          </c:val>
          <c:smooth val="0"/>
          <c:extLst>
            <c:ext xmlns:c16="http://schemas.microsoft.com/office/drawing/2014/chart" uri="{C3380CC4-5D6E-409C-BE32-E72D297353CC}">
              <c16:uniqueId val="{00000000-691A-4A61-BF12-3A5977548A2F}"/>
            </c:ext>
          </c:extLst>
        </c:ser>
        <c:ser>
          <c:idx val="7"/>
          <c:order val="1"/>
          <c:tx>
            <c:strRef>
              <c:f>'2　感染症統計'!$P$8</c:f>
              <c:strCache>
                <c:ptCount val="1"/>
                <c:pt idx="0">
                  <c:v>2022年</c:v>
                </c:pt>
              </c:strCache>
            </c:strRef>
          </c:tx>
          <c:spPr>
            <a:ln w="25400" cap="rnd">
              <a:solidFill>
                <a:schemeClr val="accent6">
                  <a:lumMod val="75000"/>
                </a:schemeClr>
              </a:solidFill>
              <a:round/>
            </a:ln>
            <a:effectLst/>
          </c:spPr>
          <c:marker>
            <c:symbol val="none"/>
          </c:marker>
          <c:val>
            <c:numRef>
              <c:f>'2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'2　感染症統計'!$P$9</c:f>
              <c:strCache>
                <c:ptCount val="1"/>
                <c:pt idx="0">
                  <c:v>2021年</c:v>
                </c:pt>
              </c:strCache>
            </c:strRef>
          </c:tx>
          <c:spPr>
            <a:ln w="28575" cap="rnd">
              <a:solidFill>
                <a:srgbClr val="FF0066"/>
              </a:solidFill>
              <a:round/>
            </a:ln>
            <a:effectLst/>
          </c:spPr>
          <c:marker>
            <c:symbol val="none"/>
          </c:marker>
          <c:val>
            <c:numRef>
              <c:f>'2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'2　感染症統計'!$P$10</c:f>
              <c:strCache>
                <c:ptCount val="1"/>
                <c:pt idx="0">
                  <c:v>2020年</c:v>
                </c:pt>
              </c:strCache>
            </c:strRef>
          </c:tx>
          <c:spPr>
            <a:ln w="28575" cap="rnd">
              <a:solidFill>
                <a:schemeClr val="accent2"/>
              </a:solidFill>
              <a:round/>
            </a:ln>
            <a:effectLst/>
          </c:spPr>
          <c:marker>
            <c:symbol val="none"/>
          </c:marker>
          <c:val>
            <c:numRef>
              <c:f>'2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'2　感染症統計'!$P$11</c:f>
              <c:strCache>
                <c:ptCount val="1"/>
                <c:pt idx="0">
                  <c:v>2019年</c:v>
                </c:pt>
              </c:strCache>
            </c:strRef>
          </c:tx>
          <c:spPr>
            <a:ln w="28575" cap="rnd">
              <a:solidFill>
                <a:schemeClr val="accent3">
                  <a:lumMod val="50000"/>
                </a:schemeClr>
              </a:solidFill>
              <a:round/>
            </a:ln>
            <a:effectLst/>
          </c:spPr>
          <c:marker>
            <c:symbol val="none"/>
          </c:marker>
          <c:val>
            <c:numRef>
              <c:f>'2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'2　感染症統計'!$P$12</c:f>
              <c:strCache>
                <c:ptCount val="1"/>
                <c:pt idx="0">
                  <c:v>2018年</c:v>
                </c:pt>
              </c:strCache>
            </c:strRef>
          </c:tx>
          <c:spPr>
            <a:ln w="28575" cap="rnd">
              <a:solidFill>
                <a:schemeClr val="accent4">
                  <a:lumMod val="75000"/>
                </a:schemeClr>
              </a:solidFill>
              <a:round/>
            </a:ln>
            <a:effectLst/>
          </c:spPr>
          <c:marker>
            <c:symbol val="none"/>
          </c:marker>
          <c:val>
            <c:numRef>
              <c:f>'2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'2　感染症統計'!$P$13</c:f>
              <c:strCache>
                <c:ptCount val="1"/>
                <c:pt idx="0">
                  <c:v>2017年</c:v>
                </c:pt>
              </c:strCache>
            </c:strRef>
          </c:tx>
          <c:spPr>
            <a:ln w="28575" cap="rnd">
              <a:solidFill>
                <a:schemeClr val="accent5"/>
              </a:solidFill>
              <a:round/>
            </a:ln>
            <a:effectLst/>
          </c:spPr>
          <c:marker>
            <c:symbol val="none"/>
          </c:marker>
          <c:val>
            <c:numRef>
              <c:f>'2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'2　感染症統計'!$P$14</c:f>
              <c:strCache>
                <c:ptCount val="1"/>
                <c:pt idx="0">
                  <c:v>2016年</c:v>
                </c:pt>
              </c:strCache>
            </c:strRef>
          </c:tx>
          <c:spPr>
            <a:ln w="28575" cap="rnd">
              <a:solidFill>
                <a:srgbClr val="3399FF"/>
              </a:solidFill>
              <a:round/>
            </a:ln>
            <a:effectLst/>
          </c:spPr>
          <c:marker>
            <c:symbol val="none"/>
          </c:marker>
          <c:val>
            <c:numRef>
              <c:f>'2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5.gif"/><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image" Target="../media/image10.svg"/><Relationship Id="rId7" Type="http://schemas.openxmlformats.org/officeDocument/2006/relationships/image" Target="../media/image14.gif"/><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13.png"/><Relationship Id="rId5" Type="http://schemas.openxmlformats.org/officeDocument/2006/relationships/image" Target="../media/image12.svg"/><Relationship Id="rId4" Type="http://schemas.openxmlformats.org/officeDocument/2006/relationships/image" Target="../media/image1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5.png"/></Relationships>
</file>

<file path=xl/drawings/_rels/drawing7.xml.rels><?xml version="1.0" encoding="UTF-8" standalone="yes"?>
<Relationships xmlns="http://schemas.openxmlformats.org/package/2006/relationships"><Relationship Id="rId1"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22859</xdr:colOff>
      <xdr:row>2</xdr:row>
      <xdr:rowOff>38100</xdr:rowOff>
    </xdr:from>
    <xdr:to>
      <xdr:col>20</xdr:col>
      <xdr:colOff>214294</xdr:colOff>
      <xdr:row>29</xdr:row>
      <xdr:rowOff>144780</xdr:rowOff>
    </xdr:to>
    <xdr:pic>
      <xdr:nvPicPr>
        <xdr:cNvPr id="4" name="図 3">
          <a:extLst>
            <a:ext uri="{FF2B5EF4-FFF2-40B4-BE49-F238E27FC236}">
              <a16:creationId xmlns:a16="http://schemas.microsoft.com/office/drawing/2014/main" id="{D0DB9452-98C3-7FF5-BF30-1BADED1DDB75}"/>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 y="518160"/>
          <a:ext cx="10935635" cy="47701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144780</xdr:colOff>
      <xdr:row>18</xdr:row>
      <xdr:rowOff>30480</xdr:rowOff>
    </xdr:to>
    <xdr:pic>
      <xdr:nvPicPr>
        <xdr:cNvPr id="29" name="図 28" descr="感染性胃腸炎患者報告数　直近5シーズン">
          <a:extLst>
            <a:ext uri="{FF2B5EF4-FFF2-40B4-BE49-F238E27FC236}">
              <a16:creationId xmlns:a16="http://schemas.microsoft.com/office/drawing/2014/main" id="{40976BF1-0846-F4BF-2ED0-C2C0186910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200900" cy="2842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350704</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6934385"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5.76</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285244"/>
            <a:gd name="adj6" fmla="val -63113"/>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散発事故事例の報告例年より一ヵ月早い</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9</xdr:col>
      <xdr:colOff>153124</xdr:colOff>
      <xdr:row>13</xdr:row>
      <xdr:rowOff>1127</xdr:rowOff>
    </xdr:from>
    <xdr:to>
      <xdr:col>9</xdr:col>
      <xdr:colOff>475942</xdr:colOff>
      <xdr:row>14</xdr:row>
      <xdr:rowOff>132886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7407364" y="2553827"/>
          <a:ext cx="322818" cy="299399"/>
        </a:xfrm>
        <a:prstGeom prst="ellipse">
          <a:avLst/>
        </a:prstGeom>
        <a:noFill/>
        <a:ln w="25400" algn="ctr">
          <a:solidFill>
            <a:srgbClr val="000000"/>
          </a:solidFill>
          <a:round/>
          <a:headEnd/>
          <a:tailEnd/>
        </a:ln>
      </xdr:spPr>
    </xdr:sp>
    <xdr:clientData/>
  </xdr:twoCellAnchor>
  <xdr:twoCellAnchor editAs="oneCell">
    <xdr:from>
      <xdr:col>5</xdr:col>
      <xdr:colOff>76200</xdr:colOff>
      <xdr:row>2</xdr:row>
      <xdr:rowOff>1</xdr:rowOff>
    </xdr:from>
    <xdr:to>
      <xdr:col>7</xdr:col>
      <xdr:colOff>1497</xdr:colOff>
      <xdr:row>16</xdr:row>
      <xdr:rowOff>7621</xdr:rowOff>
    </xdr:to>
    <xdr:pic>
      <xdr:nvPicPr>
        <xdr:cNvPr id="16" name="図 15">
          <a:extLst>
            <a:ext uri="{FF2B5EF4-FFF2-40B4-BE49-F238E27FC236}">
              <a16:creationId xmlns:a16="http://schemas.microsoft.com/office/drawing/2014/main" id="{661BDEDF-2F72-485F-8BAA-F475482FB5B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933700" y="548641"/>
          <a:ext cx="1601697" cy="2514600"/>
        </a:xfrm>
        <a:prstGeom prst="rect">
          <a:avLst/>
        </a:prstGeom>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115797</xdr:colOff>
      <xdr:row>16</xdr:row>
      <xdr:rowOff>7620</xdr:rowOff>
    </xdr:to>
    <xdr:pic>
      <xdr:nvPicPr>
        <xdr:cNvPr id="28" name="図 27">
          <a:extLst>
            <a:ext uri="{FF2B5EF4-FFF2-40B4-BE49-F238E27FC236}">
              <a16:creationId xmlns:a16="http://schemas.microsoft.com/office/drawing/2014/main" id="{5AA39A46-D5AF-4312-8085-1AA65E2770E6}"/>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0" y="548640"/>
          <a:ext cx="1601697" cy="2514600"/>
        </a:xfrm>
        <a:prstGeom prst="rect">
          <a:avLst/>
        </a:prstGeom>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220980</xdr:colOff>
      <xdr:row>7</xdr:row>
      <xdr:rowOff>60960</xdr:rowOff>
    </xdr:from>
    <xdr:to>
      <xdr:col>6</xdr:col>
      <xdr:colOff>449580</xdr:colOff>
      <xdr:row>10</xdr:row>
      <xdr:rowOff>137160</xdr:rowOff>
    </xdr:to>
    <xdr:sp macro="" textlink="">
      <xdr:nvSpPr>
        <xdr:cNvPr id="2" name="右矢印 1">
          <a:extLst>
            <a:ext uri="{FF2B5EF4-FFF2-40B4-BE49-F238E27FC236}">
              <a16:creationId xmlns:a16="http://schemas.microsoft.com/office/drawing/2014/main" id="{F4A88055-8BAC-499E-A4C6-4AB778419DAC}"/>
            </a:ext>
          </a:extLst>
        </xdr:cNvPr>
        <xdr:cNvSpPr/>
      </xdr:nvSpPr>
      <xdr:spPr>
        <a:xfrm>
          <a:off x="3025140" y="2042160"/>
          <a:ext cx="845820" cy="899160"/>
        </a:xfrm>
        <a:prstGeom prst="rightArrow">
          <a:avLst/>
        </a:prstGeom>
        <a:ln>
          <a:solidFill>
            <a:schemeClr val="bg1"/>
          </a:solidFill>
        </a:ln>
        <a:effectLst>
          <a:outerShdw blurRad="40000" dist="20000" dir="5400000" rotWithShape="0">
            <a:schemeClr val="bg1">
              <a:alpha val="38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xdr:col>
      <xdr:colOff>9525</xdr:colOff>
      <xdr:row>4</xdr:row>
      <xdr:rowOff>28575</xdr:rowOff>
    </xdr:from>
    <xdr:to>
      <xdr:col>4</xdr:col>
      <xdr:colOff>657225</xdr:colOff>
      <xdr:row>13</xdr:row>
      <xdr:rowOff>38100</xdr:rowOff>
    </xdr:to>
    <xdr:sp macro="" textlink="">
      <xdr:nvSpPr>
        <xdr:cNvPr id="3" name="正方形/長方形 2">
          <a:extLst>
            <a:ext uri="{FF2B5EF4-FFF2-40B4-BE49-F238E27FC236}">
              <a16:creationId xmlns:a16="http://schemas.microsoft.com/office/drawing/2014/main" id="{AB7957B5-F9CD-45F4-9B62-D6C3BEA557EE}"/>
            </a:ext>
          </a:extLst>
        </xdr:cNvPr>
        <xdr:cNvSpPr>
          <a:spLocks noChangeArrowheads="1"/>
        </xdr:cNvSpPr>
      </xdr:nvSpPr>
      <xdr:spPr bwMode="auto">
        <a:xfrm>
          <a:off x="344805" y="1186815"/>
          <a:ext cx="2461260" cy="2546985"/>
        </a:xfrm>
        <a:prstGeom prst="rect">
          <a:avLst/>
        </a:prstGeom>
        <a:noFill/>
        <a:ln w="63500" algn="ctr">
          <a:solidFill>
            <a:srgbClr val="0000FF"/>
          </a:solidFill>
          <a:round/>
          <a:headEnd/>
          <a:tailEnd/>
        </a:ln>
      </xdr:spPr>
    </xdr:sp>
    <xdr:clientData/>
  </xdr:twoCellAnchor>
  <xdr:twoCellAnchor>
    <xdr:from>
      <xdr:col>1</xdr:col>
      <xdr:colOff>381000</xdr:colOff>
      <xdr:row>5</xdr:row>
      <xdr:rowOff>19050</xdr:rowOff>
    </xdr:from>
    <xdr:to>
      <xdr:col>2</xdr:col>
      <xdr:colOff>590550</xdr:colOff>
      <xdr:row>5</xdr:row>
      <xdr:rowOff>219075</xdr:rowOff>
    </xdr:to>
    <xdr:sp macro="" textlink="">
      <xdr:nvSpPr>
        <xdr:cNvPr id="7" name="テキスト ボックス 6">
          <a:extLst>
            <a:ext uri="{FF2B5EF4-FFF2-40B4-BE49-F238E27FC236}">
              <a16:creationId xmlns:a16="http://schemas.microsoft.com/office/drawing/2014/main" id="{B195981D-FA27-4349-BB47-147C637F32E5}"/>
            </a:ext>
          </a:extLst>
        </xdr:cNvPr>
        <xdr:cNvSpPr txBox="1"/>
      </xdr:nvSpPr>
      <xdr:spPr>
        <a:xfrm>
          <a:off x="716280" y="1451610"/>
          <a:ext cx="826770"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t>年齢別脱落数</a:t>
          </a:r>
        </a:p>
      </xdr:txBody>
    </xdr:sp>
    <xdr:clientData/>
  </xdr:twoCellAnchor>
  <xdr:twoCellAnchor>
    <xdr:from>
      <xdr:col>1</xdr:col>
      <xdr:colOff>57150</xdr:colOff>
      <xdr:row>4</xdr:row>
      <xdr:rowOff>76200</xdr:rowOff>
    </xdr:from>
    <xdr:to>
      <xdr:col>4</xdr:col>
      <xdr:colOff>593558</xdr:colOff>
      <xdr:row>13</xdr:row>
      <xdr:rowOff>0</xdr:rowOff>
    </xdr:to>
    <xdr:grpSp>
      <xdr:nvGrpSpPr>
        <xdr:cNvPr id="9" name="グループ化 8">
          <a:extLst>
            <a:ext uri="{FF2B5EF4-FFF2-40B4-BE49-F238E27FC236}">
              <a16:creationId xmlns:a16="http://schemas.microsoft.com/office/drawing/2014/main" id="{3467A65B-23D0-2DB7-95EA-06FFAB12A246}"/>
            </a:ext>
          </a:extLst>
        </xdr:cNvPr>
        <xdr:cNvGrpSpPr/>
      </xdr:nvGrpSpPr>
      <xdr:grpSpPr>
        <a:xfrm>
          <a:off x="394034" y="1239253"/>
          <a:ext cx="2389271" cy="2450431"/>
          <a:chOff x="394034" y="1239253"/>
          <a:chExt cx="2411028" cy="2450431"/>
        </a:xfrm>
      </xdr:grpSpPr>
      <xdr:grpSp>
        <xdr:nvGrpSpPr>
          <xdr:cNvPr id="8" name="グループ化 7">
            <a:extLst>
              <a:ext uri="{FF2B5EF4-FFF2-40B4-BE49-F238E27FC236}">
                <a16:creationId xmlns:a16="http://schemas.microsoft.com/office/drawing/2014/main" id="{E58FE86F-15A2-6D05-2B56-C9A027FC4037}"/>
              </a:ext>
            </a:extLst>
          </xdr:cNvPr>
          <xdr:cNvGrpSpPr/>
        </xdr:nvGrpSpPr>
        <xdr:grpSpPr>
          <a:xfrm>
            <a:off x="394034" y="1239253"/>
            <a:ext cx="2403006" cy="2450431"/>
            <a:chOff x="394034" y="1239253"/>
            <a:chExt cx="2403006" cy="2450431"/>
          </a:xfrm>
        </xdr:grpSpPr>
        <xdr:pic>
          <xdr:nvPicPr>
            <xdr:cNvPr id="4" name="Picture 6" descr="1日の毛髪脱落数（佐藤ほか,2001）">
              <a:extLst>
                <a:ext uri="{FF2B5EF4-FFF2-40B4-BE49-F238E27FC236}">
                  <a16:creationId xmlns:a16="http://schemas.microsoft.com/office/drawing/2014/main" id="{E9CE0502-219B-49DE-9402-DD1BD8BE506C}"/>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394034" y="1239253"/>
              <a:ext cx="1791502" cy="2450431"/>
            </a:xfrm>
            <a:prstGeom prst="rect">
              <a:avLst/>
            </a:prstGeom>
            <a:noFill/>
            <a:ln w="9525">
              <a:noFill/>
              <a:miter lim="800000"/>
              <a:headEnd/>
              <a:tailEnd/>
            </a:ln>
          </xdr:spPr>
        </xdr:pic>
        <xdr:sp macro="" textlink="">
          <xdr:nvSpPr>
            <xdr:cNvPr id="6" name="正方形/長方形 5">
              <a:extLst>
                <a:ext uri="{FF2B5EF4-FFF2-40B4-BE49-F238E27FC236}">
                  <a16:creationId xmlns:a16="http://schemas.microsoft.com/office/drawing/2014/main" id="{5B84E0DF-8FCC-4C74-B852-95CD8F228E0A}"/>
                </a:ext>
              </a:extLst>
            </xdr:cNvPr>
            <xdr:cNvSpPr/>
          </xdr:nvSpPr>
          <xdr:spPr>
            <a:xfrm>
              <a:off x="2185134" y="2661486"/>
              <a:ext cx="611906" cy="102017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pic>
        <xdr:nvPicPr>
          <xdr:cNvPr id="5" name="図 4">
            <a:extLst>
              <a:ext uri="{FF2B5EF4-FFF2-40B4-BE49-F238E27FC236}">
                <a16:creationId xmlns:a16="http://schemas.microsoft.com/office/drawing/2014/main" id="{9A2C23E5-7428-4DAF-8DD4-5B773333C68B}"/>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1567915" y="1239253"/>
            <a:ext cx="1237147" cy="1468354"/>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325120</xdr:colOff>
      <xdr:row>33</xdr:row>
      <xdr:rowOff>203200</xdr:rowOff>
    </xdr:from>
    <xdr:to>
      <xdr:col>10</xdr:col>
      <xdr:colOff>731520</xdr:colOff>
      <xdr:row>41</xdr:row>
      <xdr:rowOff>179004</xdr:rowOff>
    </xdr:to>
    <xdr:pic>
      <xdr:nvPicPr>
        <xdr:cNvPr id="9" name="図 8">
          <a:extLst>
            <a:ext uri="{FF2B5EF4-FFF2-40B4-BE49-F238E27FC236}">
              <a16:creationId xmlns:a16="http://schemas.microsoft.com/office/drawing/2014/main" id="{C6FC0021-F486-E35A-0ED4-CAA9A940D6FC}"/>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198880" y="15179040"/>
          <a:ext cx="11155680" cy="2170364"/>
        </a:xfrm>
        <a:prstGeom prst="rect">
          <a:avLst/>
        </a:prstGeom>
      </xdr:spPr>
    </xdr:pic>
    <xdr:clientData/>
  </xdr:twoCellAnchor>
  <xdr:twoCellAnchor>
    <xdr:from>
      <xdr:col>11</xdr:col>
      <xdr:colOff>740411</xdr:colOff>
      <xdr:row>7</xdr:row>
      <xdr:rowOff>78742</xdr:rowOff>
    </xdr:from>
    <xdr:to>
      <xdr:col>13</xdr:col>
      <xdr:colOff>1930400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15291" y="8572502"/>
          <a:ext cx="319150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1.02% :</a:t>
          </a:r>
          <a:r>
            <a:rPr kumimoji="1" lang="ja-JP" altLang="en-US" sz="1400" b="1">
              <a:solidFill>
                <a:srgbClr val="FFFF00"/>
              </a:solidFill>
            </a:rPr>
            <a:t>　増減なし</a:t>
          </a:r>
        </a:p>
        <a:p>
          <a:pPr algn="l"/>
          <a:r>
            <a:rPr kumimoji="1" lang="ja-JP" altLang="en-US" sz="1400" b="1">
              <a:solidFill>
                <a:srgbClr val="FFFF00"/>
              </a:solidFill>
            </a:rPr>
            <a:t>　　　　　　　　　　　　　　　　　　　　　　　　　　　</a:t>
          </a:r>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49</xdr:row>
      <xdr:rowOff>265814</xdr:rowOff>
    </xdr:from>
    <xdr:to>
      <xdr:col>5</xdr:col>
      <xdr:colOff>593651</xdr:colOff>
      <xdr:row>70</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a:t>
          </a:r>
          <a:r>
            <a:rPr kumimoji="1" lang="en-US" altLang="ja-JP" sz="1400" b="1">
              <a:solidFill>
                <a:srgbClr val="FFFF00"/>
              </a:solidFill>
            </a:rPr>
            <a:t>BA5</a:t>
          </a:r>
          <a:r>
            <a:rPr kumimoji="1" lang="ja-JP" altLang="en-US" sz="1400" b="1">
              <a:solidFill>
                <a:srgbClr val="FFFF00"/>
              </a:solidFill>
            </a:rPr>
            <a:t>・</a:t>
          </a:r>
          <a:r>
            <a:rPr kumimoji="1" lang="en-US" altLang="ja-JP" sz="1400" b="1">
              <a:solidFill>
                <a:srgbClr val="FFFF00"/>
              </a:solidFill>
            </a:rPr>
            <a:t>11</a:t>
          </a:r>
        </a:p>
        <a:p>
          <a:pPr algn="l"/>
          <a:r>
            <a:rPr kumimoji="1" lang="ja-JP" altLang="en-US" sz="1400" b="1">
              <a:solidFill>
                <a:srgbClr val="FFFF00"/>
              </a:solidFill>
            </a:rPr>
            <a:t>・　</a:t>
          </a:r>
          <a:r>
            <a:rPr kumimoji="1" lang="en-US" altLang="ja-JP" sz="1400" b="1">
              <a:solidFill>
                <a:srgbClr val="FFFF00"/>
              </a:solidFill>
            </a:rPr>
            <a:t>BQ1.1</a:t>
          </a:r>
          <a:endParaRPr kumimoji="1" lang="ja-JP" altLang="en-US" sz="1400" b="1">
            <a:solidFill>
              <a:srgbClr val="FFFF00"/>
            </a:solidFill>
          </a:endParaRP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a:t>
          </a:r>
          <a:r>
            <a:rPr kumimoji="1" lang="en-US" altLang="ja-JP" sz="2000" b="1" baseline="0">
              <a:solidFill>
                <a:schemeClr val="bg1"/>
              </a:solidFill>
            </a:rPr>
            <a:t>5</a:t>
          </a:r>
          <a:r>
            <a:rPr kumimoji="1" lang="ja-JP" altLang="en-US" sz="2000" b="1" baseline="0">
              <a:solidFill>
                <a:schemeClr val="bg1"/>
              </a:solidFill>
            </a:rPr>
            <a:t>回目ブースター接種の予定を明確にすべき時期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6</a:t>
          </a:r>
          <a:r>
            <a:rPr kumimoji="1" lang="ja-JP" altLang="en-US" sz="2000" b="1">
              <a:solidFill>
                <a:srgbClr val="FFFF00"/>
              </a:solidFill>
            </a:rPr>
            <a:t>波リバウンドもピークインしている　今週は毎日</a:t>
          </a:r>
          <a:r>
            <a:rPr kumimoji="1" lang="en-US" altLang="ja-JP" sz="2000" b="1">
              <a:solidFill>
                <a:srgbClr val="FFFF00"/>
              </a:solidFill>
            </a:rPr>
            <a:t>28</a:t>
          </a:r>
          <a:r>
            <a:rPr kumimoji="1" lang="ja-JP" altLang="en-US" sz="2000" b="1">
              <a:solidFill>
                <a:srgbClr val="FFFF00"/>
              </a:solidFill>
            </a:rPr>
            <a:t>万人が新規感染状態。　　　　　　　　　　　　　　　　　　　　　　　　　　　</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629920</xdr:colOff>
      <xdr:row>2</xdr:row>
      <xdr:rowOff>243840</xdr:rowOff>
    </xdr:from>
    <xdr:to>
      <xdr:col>13</xdr:col>
      <xdr:colOff>1270000</xdr:colOff>
      <xdr:row>2</xdr:row>
      <xdr:rowOff>3312160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756400" y="1036320"/>
          <a:ext cx="8890000" cy="3068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2000" b="0" i="0">
              <a:solidFill>
                <a:schemeClr val="dk1"/>
              </a:solidFill>
              <a:effectLst/>
              <a:latin typeface="+mn-lt"/>
              <a:ea typeface="+mn-ea"/>
              <a:cs typeface="+mn-cs"/>
            </a:rPr>
            <a:t>地域人口当たりの感染率</a:t>
          </a:r>
        </a:p>
        <a:p>
          <a:r>
            <a:rPr lang="ja-JP" altLang="en-US" sz="2000" b="0" i="0">
              <a:solidFill>
                <a:schemeClr val="dk1"/>
              </a:solidFill>
              <a:effectLst/>
              <a:latin typeface="+mn-lt"/>
              <a:ea typeface="+mn-ea"/>
              <a:cs typeface="+mn-cs"/>
            </a:rPr>
            <a:t>　　　・　ヨーロッパ　</a:t>
          </a:r>
          <a:r>
            <a:rPr lang="en-US" altLang="ja-JP" sz="2000" b="0" i="0">
              <a:solidFill>
                <a:schemeClr val="dk1"/>
              </a:solidFill>
              <a:effectLst/>
              <a:latin typeface="+mn-lt"/>
              <a:ea typeface="+mn-ea"/>
              <a:cs typeface="+mn-cs"/>
            </a:rPr>
            <a:t>2.5/7</a:t>
          </a:r>
          <a:r>
            <a:rPr lang="ja-JP" altLang="en-US" sz="2000" b="0" i="0">
              <a:solidFill>
                <a:schemeClr val="dk1"/>
              </a:solidFill>
              <a:effectLst/>
              <a:latin typeface="+mn-lt"/>
              <a:ea typeface="+mn-ea"/>
              <a:cs typeface="+mn-cs"/>
            </a:rPr>
            <a:t>億人　</a:t>
          </a:r>
          <a:r>
            <a:rPr lang="en-US" altLang="ja-JP" sz="2000" b="0" i="0">
              <a:solidFill>
                <a:schemeClr val="dk1"/>
              </a:solidFill>
              <a:effectLst/>
              <a:latin typeface="+mn-lt"/>
              <a:ea typeface="+mn-ea"/>
              <a:cs typeface="+mn-cs"/>
            </a:rPr>
            <a:t>=36%</a:t>
          </a:r>
        </a:p>
        <a:p>
          <a:r>
            <a:rPr lang="en-US" altLang="ja-JP" sz="2000" b="0" i="0" baseline="0">
              <a:solidFill>
                <a:schemeClr val="dk1"/>
              </a:solidFill>
              <a:effectLst/>
              <a:latin typeface="+mn-lt"/>
              <a:ea typeface="+mn-ea"/>
              <a:cs typeface="+mn-cs"/>
            </a:rPr>
            <a:t>        </a:t>
          </a:r>
          <a:r>
            <a:rPr lang="ja-JP" altLang="en-US" sz="2000" b="0" i="0" baseline="0">
              <a:solidFill>
                <a:schemeClr val="dk1"/>
              </a:solidFill>
              <a:effectLst/>
              <a:latin typeface="+mn-lt"/>
              <a:ea typeface="+mn-ea"/>
              <a:cs typeface="+mn-cs"/>
            </a:rPr>
            <a:t> ・　北米　　　　 </a:t>
          </a:r>
          <a:r>
            <a:rPr lang="en-US" altLang="ja-JP" sz="2000" b="0" i="0" baseline="0">
              <a:solidFill>
                <a:schemeClr val="dk1"/>
              </a:solidFill>
              <a:effectLst/>
              <a:latin typeface="+mn-lt"/>
              <a:ea typeface="+mn-ea"/>
              <a:cs typeface="+mn-cs"/>
            </a:rPr>
            <a:t>1.0/6</a:t>
          </a:r>
          <a:r>
            <a:rPr lang="ja-JP" altLang="en-US" sz="2000" b="0" i="0" baseline="0">
              <a:solidFill>
                <a:schemeClr val="dk1"/>
              </a:solidFill>
              <a:effectLst/>
              <a:latin typeface="+mn-lt"/>
              <a:ea typeface="+mn-ea"/>
              <a:cs typeface="+mn-cs"/>
            </a:rPr>
            <a:t>億人　</a:t>
          </a:r>
          <a:r>
            <a:rPr lang="en-US" altLang="ja-JP" sz="2000" b="0" i="0" baseline="0">
              <a:solidFill>
                <a:schemeClr val="dk1"/>
              </a:solidFill>
              <a:effectLst/>
              <a:latin typeface="+mn-lt"/>
              <a:ea typeface="+mn-ea"/>
              <a:cs typeface="+mn-cs"/>
            </a:rPr>
            <a:t>=17%</a:t>
          </a:r>
          <a:r>
            <a:rPr lang="ja-JP" altLang="en-US" sz="2000" b="0" i="0" baseline="0">
              <a:solidFill>
                <a:schemeClr val="dk1"/>
              </a:solidFill>
              <a:effectLst/>
              <a:latin typeface="+mn-lt"/>
              <a:ea typeface="+mn-ea"/>
              <a:cs typeface="+mn-cs"/>
            </a:rPr>
            <a:t>　</a:t>
          </a:r>
        </a:p>
        <a:p>
          <a:r>
            <a:rPr lang="ja-JP" altLang="en-US" sz="2000" b="0" i="0" baseline="0">
              <a:solidFill>
                <a:schemeClr val="dk1"/>
              </a:solidFill>
              <a:effectLst/>
              <a:latin typeface="+mn-lt"/>
              <a:ea typeface="+mn-ea"/>
              <a:cs typeface="+mn-cs"/>
            </a:rPr>
            <a:t>　　　・　アジア　　　 </a:t>
          </a:r>
          <a:r>
            <a:rPr lang="en-US" altLang="ja-JP" sz="2000" b="0" i="0" baseline="0">
              <a:solidFill>
                <a:schemeClr val="dk1"/>
              </a:solidFill>
              <a:effectLst/>
              <a:latin typeface="+mn-lt"/>
              <a:ea typeface="+mn-ea"/>
              <a:cs typeface="+mn-cs"/>
            </a:rPr>
            <a:t>1.6/45</a:t>
          </a:r>
          <a:r>
            <a:rPr lang="ja-JP" altLang="en-US" sz="2000" b="0" i="0" baseline="0">
              <a:solidFill>
                <a:schemeClr val="dk1"/>
              </a:solidFill>
              <a:effectLst/>
              <a:latin typeface="+mn-lt"/>
              <a:ea typeface="+mn-ea"/>
              <a:cs typeface="+mn-cs"/>
            </a:rPr>
            <a:t>億人 </a:t>
          </a:r>
          <a:r>
            <a:rPr lang="en-US" altLang="ja-JP" sz="2000" b="0" i="0" baseline="0">
              <a:solidFill>
                <a:schemeClr val="dk1"/>
              </a:solidFill>
              <a:effectLst/>
              <a:latin typeface="+mn-lt"/>
              <a:ea typeface="+mn-ea"/>
              <a:cs typeface="+mn-cs"/>
            </a:rPr>
            <a:t>= 4%</a:t>
          </a:r>
          <a:endParaRPr lang="ja-JP" altLang="en-US" sz="2000" b="0" i="0" baseline="0">
            <a:solidFill>
              <a:schemeClr val="dk1"/>
            </a:solidFill>
            <a:effectLst/>
            <a:latin typeface="+mn-lt"/>
            <a:ea typeface="+mn-ea"/>
            <a:cs typeface="+mn-cs"/>
          </a:endParaRPr>
        </a:p>
        <a:p>
          <a:r>
            <a:rPr lang="ja-JP" altLang="en-US" sz="2000" b="0" i="0" baseline="0">
              <a:solidFill>
                <a:schemeClr val="dk1"/>
              </a:solidFill>
              <a:effectLst/>
              <a:latin typeface="+mn-lt"/>
              <a:ea typeface="+mn-ea"/>
              <a:cs typeface="+mn-cs"/>
            </a:rPr>
            <a:t>　　　・　中南米</a:t>
          </a:r>
          <a:r>
            <a:rPr lang="ja-JP" altLang="en-US" sz="2000" b="0" i="0">
              <a:solidFill>
                <a:schemeClr val="dk1"/>
              </a:solidFill>
              <a:effectLst/>
              <a:latin typeface="+mn-lt"/>
              <a:ea typeface="+mn-ea"/>
              <a:cs typeface="+mn-cs"/>
            </a:rPr>
            <a:t>　　　</a:t>
          </a:r>
          <a:r>
            <a:rPr lang="en-US" altLang="ja-JP" sz="2000" b="0" i="0">
              <a:solidFill>
                <a:schemeClr val="dk1"/>
              </a:solidFill>
              <a:effectLst/>
              <a:latin typeface="+mn-lt"/>
              <a:ea typeface="+mn-ea"/>
              <a:cs typeface="+mn-cs"/>
            </a:rPr>
            <a:t>0.8/4</a:t>
          </a:r>
          <a:r>
            <a:rPr lang="ja-JP" altLang="en-US" sz="2000" b="0" i="0">
              <a:solidFill>
                <a:schemeClr val="dk1"/>
              </a:solidFill>
              <a:effectLst/>
              <a:latin typeface="+mn-lt"/>
              <a:ea typeface="+mn-ea"/>
              <a:cs typeface="+mn-cs"/>
            </a:rPr>
            <a:t>億人</a:t>
          </a:r>
          <a:r>
            <a:rPr lang="en-US" altLang="ja-JP" sz="2000" b="0" i="0" baseline="0">
              <a:solidFill>
                <a:schemeClr val="dk1"/>
              </a:solidFill>
              <a:effectLst/>
              <a:latin typeface="+mn-lt"/>
              <a:ea typeface="+mn-ea"/>
              <a:cs typeface="+mn-cs"/>
            </a:rPr>
            <a:t>   =20%</a:t>
          </a:r>
          <a:endParaRPr lang="ja-JP" altLang="en-US" sz="2000" b="0" i="0">
            <a:solidFill>
              <a:schemeClr val="dk1"/>
            </a:solidFill>
            <a:effectLst/>
            <a:latin typeface="+mn-lt"/>
            <a:ea typeface="+mn-ea"/>
            <a:cs typeface="+mn-cs"/>
          </a:endParaRPr>
        </a:p>
        <a:p>
          <a:r>
            <a:rPr lang="ja-JP" altLang="en-US" sz="2000" b="0" i="0">
              <a:solidFill>
                <a:schemeClr val="dk1"/>
              </a:solidFill>
              <a:effectLst/>
              <a:latin typeface="+mn-lt"/>
              <a:ea typeface="+mn-ea"/>
              <a:cs typeface="+mn-cs"/>
            </a:rPr>
            <a:t>　　　・　アフリカ他　</a:t>
          </a:r>
          <a:r>
            <a:rPr lang="en-US" altLang="ja-JP" sz="2000" b="0" i="0">
              <a:solidFill>
                <a:schemeClr val="dk1"/>
              </a:solidFill>
              <a:effectLst/>
              <a:latin typeface="+mn-lt"/>
              <a:ea typeface="+mn-ea"/>
              <a:cs typeface="+mn-cs"/>
            </a:rPr>
            <a:t>0.7/16</a:t>
          </a:r>
          <a:r>
            <a:rPr lang="ja-JP" altLang="en-US" sz="2000" b="0" i="0">
              <a:solidFill>
                <a:schemeClr val="dk1"/>
              </a:solidFill>
              <a:effectLst/>
              <a:latin typeface="+mn-lt"/>
              <a:ea typeface="+mn-ea"/>
              <a:cs typeface="+mn-cs"/>
            </a:rPr>
            <a:t>億人 </a:t>
          </a:r>
          <a:r>
            <a:rPr lang="en-US" altLang="ja-JP" sz="2000" b="0" i="0">
              <a:solidFill>
                <a:schemeClr val="dk1"/>
              </a:solidFill>
              <a:effectLst/>
              <a:latin typeface="+mn-lt"/>
              <a:ea typeface="+mn-ea"/>
              <a:cs typeface="+mn-cs"/>
            </a:rPr>
            <a:t>= 5%</a:t>
          </a:r>
          <a:r>
            <a:rPr lang="ja-JP" altLang="en-US" sz="2000" b="0" i="0">
              <a:solidFill>
                <a:schemeClr val="dk1"/>
              </a:solidFill>
              <a:effectLst/>
              <a:latin typeface="+mn-lt"/>
              <a:ea typeface="+mn-ea"/>
              <a:cs typeface="+mn-cs"/>
            </a:rPr>
            <a:t>　　</a:t>
          </a:r>
          <a:endParaRPr lang="en-US" altLang="ja-JP" sz="2000" b="0" i="0">
            <a:solidFill>
              <a:schemeClr val="dk1"/>
            </a:solidFill>
            <a:effectLst/>
            <a:latin typeface="+mn-lt"/>
            <a:ea typeface="+mn-ea"/>
            <a:cs typeface="+mn-cs"/>
          </a:endParaRPr>
        </a:p>
        <a:p>
          <a:r>
            <a:rPr lang="en-US" altLang="ja-JP" sz="2000" b="0" i="0">
              <a:solidFill>
                <a:schemeClr val="dk1"/>
              </a:solidFill>
              <a:effectLst/>
              <a:latin typeface="+mn-lt"/>
              <a:ea typeface="+mn-ea"/>
              <a:cs typeface="+mn-cs"/>
            </a:rPr>
            <a:t>  </a:t>
          </a:r>
          <a:r>
            <a:rPr lang="ja-JP" altLang="en-US" sz="2000" b="0" i="0">
              <a:solidFill>
                <a:schemeClr val="dk1"/>
              </a:solidFill>
              <a:effectLst/>
              <a:latin typeface="+mn-lt"/>
              <a:ea typeface="+mn-ea"/>
              <a:cs typeface="+mn-cs"/>
            </a:rPr>
            <a:t>一連の新型コロナウイルスの感染状況から　感染源はアジア・アフリカに風土的に存在したウイルスで、歴史的に抗原接触が希薄であったヨーロッパ・南北アメリカ大陸で急速に感染拡大したと推察された。</a:t>
          </a:r>
          <a:endParaRPr lang="en-US" altLang="ja-JP" sz="2000" b="0" i="0">
            <a:solidFill>
              <a:schemeClr val="dk1"/>
            </a:solidFill>
            <a:effectLst/>
            <a:latin typeface="+mn-lt"/>
            <a:ea typeface="+mn-ea"/>
            <a:cs typeface="+mn-cs"/>
          </a:endParaRPr>
        </a:p>
        <a:p>
          <a:r>
            <a:rPr lang="en-US" altLang="ja-JP" sz="2000" b="0" i="0">
              <a:solidFill>
                <a:schemeClr val="dk1"/>
              </a:solidFill>
              <a:effectLst/>
              <a:latin typeface="+mn-lt"/>
              <a:ea typeface="+mn-ea"/>
              <a:cs typeface="+mn-cs"/>
            </a:rPr>
            <a:t>  </a:t>
          </a:r>
          <a:r>
            <a:rPr lang="ja-JP" altLang="en-US" sz="2000" b="0" i="0">
              <a:solidFill>
                <a:schemeClr val="dk1"/>
              </a:solidFill>
              <a:effectLst/>
              <a:latin typeface="+mn-lt"/>
              <a:ea typeface="+mn-ea"/>
              <a:cs typeface="+mn-cs"/>
            </a:rPr>
            <a:t>　　　　　　</a:t>
          </a:r>
          <a:endParaRPr lang="en-US" altLang="ja-JP" sz="2000" b="1" i="0">
            <a:solidFill>
              <a:schemeClr val="dk1"/>
            </a:solidFill>
            <a:effectLst/>
            <a:latin typeface="+mn-lt"/>
            <a:ea typeface="+mn-ea"/>
            <a:cs typeface="+mn-cs"/>
          </a:endParaRPr>
        </a:p>
      </xdr:txBody>
    </xdr:sp>
    <xdr:clientData/>
  </xdr:twoCellAnchor>
  <xdr:twoCellAnchor>
    <xdr:from>
      <xdr:col>3</xdr:col>
      <xdr:colOff>621844</xdr:colOff>
      <xdr:row>38</xdr:row>
      <xdr:rowOff>20319</xdr:rowOff>
    </xdr:from>
    <xdr:to>
      <xdr:col>4</xdr:col>
      <xdr:colOff>660403</xdr:colOff>
      <xdr:row>39</xdr:row>
      <xdr:rowOff>40639</xdr:rowOff>
    </xdr:to>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4501924" y="15535679"/>
          <a:ext cx="294640" cy="161335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5</xdr:col>
      <xdr:colOff>579120</xdr:colOff>
      <xdr:row>38</xdr:row>
      <xdr:rowOff>71120</xdr:rowOff>
    </xdr:from>
    <xdr:to>
      <xdr:col>6</xdr:col>
      <xdr:colOff>833120</xdr:colOff>
      <xdr:row>39</xdr:row>
      <xdr:rowOff>40640</xdr:rowOff>
    </xdr:to>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7132320" y="15819120"/>
          <a:ext cx="243840" cy="109728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4</xdr:col>
      <xdr:colOff>701048</xdr:colOff>
      <xdr:row>38</xdr:row>
      <xdr:rowOff>10160</xdr:rowOff>
    </xdr:from>
    <xdr:to>
      <xdr:col>5</xdr:col>
      <xdr:colOff>558804</xdr:colOff>
      <xdr:row>39</xdr:row>
      <xdr:rowOff>71120</xdr:rowOff>
    </xdr:to>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5923286" y="15758162"/>
          <a:ext cx="335280" cy="1188716"/>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3</xdr:col>
      <xdr:colOff>599440</xdr:colOff>
      <xdr:row>39</xdr:row>
      <xdr:rowOff>6716</xdr:rowOff>
    </xdr:from>
    <xdr:to>
      <xdr:col>10</xdr:col>
      <xdr:colOff>10160</xdr:colOff>
      <xdr:row>41</xdr:row>
      <xdr:rowOff>10140</xdr:rowOff>
    </xdr:to>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3820160" y="16455756"/>
          <a:ext cx="7813040" cy="552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clientData/>
  </xdr:twoCellAnchor>
  <xdr:twoCellAnchor>
    <xdr:from>
      <xdr:col>7</xdr:col>
      <xdr:colOff>345440</xdr:colOff>
      <xdr:row>34</xdr:row>
      <xdr:rowOff>213360</xdr:rowOff>
    </xdr:from>
    <xdr:to>
      <xdr:col>8</xdr:col>
      <xdr:colOff>508000</xdr:colOff>
      <xdr:row>39</xdr:row>
      <xdr:rowOff>71120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8514080" y="15107920"/>
          <a:ext cx="1229360" cy="15951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782320</xdr:colOff>
      <xdr:row>31</xdr:row>
      <xdr:rowOff>111760</xdr:rowOff>
    </xdr:from>
    <xdr:to>
      <xdr:col>10</xdr:col>
      <xdr:colOff>650240</xdr:colOff>
      <xdr:row>33</xdr:row>
      <xdr:rowOff>20320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10200640" y="14091920"/>
          <a:ext cx="207264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 </a:t>
          </a:r>
          <a:r>
            <a:rPr kumimoji="1" lang="en-US" altLang="ja-JP" sz="1800">
              <a:solidFill>
                <a:srgbClr val="FFFF00"/>
              </a:solidFill>
            </a:rPr>
            <a:t>BA5</a:t>
          </a:r>
          <a:endParaRPr kumimoji="1" lang="ja-JP" altLang="en-US" sz="1800">
            <a:solidFill>
              <a:srgbClr val="FFFF00"/>
            </a:solidFill>
          </a:endParaRPr>
        </a:p>
      </xdr:txBody>
    </xdr:sp>
    <xdr:clientData/>
  </xdr:twoCellAnchor>
  <xdr:twoCellAnchor>
    <xdr:from>
      <xdr:col>8</xdr:col>
      <xdr:colOff>812800</xdr:colOff>
      <xdr:row>37</xdr:row>
      <xdr:rowOff>182880</xdr:rowOff>
    </xdr:from>
    <xdr:to>
      <xdr:col>9</xdr:col>
      <xdr:colOff>477520</xdr:colOff>
      <xdr:row>39</xdr:row>
      <xdr:rowOff>50800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10505440" y="15808960"/>
          <a:ext cx="416560" cy="96520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5</xdr:col>
      <xdr:colOff>558800</xdr:colOff>
      <xdr:row>0</xdr:row>
      <xdr:rowOff>375920</xdr:rowOff>
    </xdr:from>
    <xdr:to>
      <xdr:col>8</xdr:col>
      <xdr:colOff>686912</xdr:colOff>
      <xdr:row>2</xdr:row>
      <xdr:rowOff>97862</xdr:rowOff>
    </xdr:to>
    <xdr:pic>
      <xdr:nvPicPr>
        <xdr:cNvPr id="23" name="図 22">
          <a:extLst>
            <a:ext uri="{FF2B5EF4-FFF2-40B4-BE49-F238E27FC236}">
              <a16:creationId xmlns:a16="http://schemas.microsoft.com/office/drawing/2014/main" id="{B9E1364F-868C-27A3-7EA5-B57C762E86D0}"/>
            </a:ext>
          </a:extLst>
        </xdr:cNvPr>
        <xdr:cNvPicPr>
          <a:picLocks noChangeAspect="1"/>
        </xdr:cNvPicPr>
      </xdr:nvPicPr>
      <xdr:blipFill>
        <a:blip xmlns:r="http://schemas.openxmlformats.org/officeDocument/2006/relationships" r:embed="rId6"/>
        <a:stretch>
          <a:fillRect/>
        </a:stretch>
      </xdr:blipFill>
      <xdr:spPr>
        <a:xfrm>
          <a:off x="6685280" y="375920"/>
          <a:ext cx="3419952" cy="514422"/>
        </a:xfrm>
        <a:prstGeom prst="rect">
          <a:avLst/>
        </a:prstGeom>
      </xdr:spPr>
    </xdr:pic>
    <xdr:clientData/>
  </xdr:twoCellAnchor>
  <xdr:twoCellAnchor>
    <xdr:from>
      <xdr:col>10</xdr:col>
      <xdr:colOff>0</xdr:colOff>
      <xdr:row>38</xdr:row>
      <xdr:rowOff>71120</xdr:rowOff>
    </xdr:from>
    <xdr:to>
      <xdr:col>10</xdr:col>
      <xdr:colOff>528320</xdr:colOff>
      <xdr:row>38</xdr:row>
      <xdr:rowOff>152400</xdr:rowOff>
    </xdr:to>
    <xdr:cxnSp macro="">
      <xdr:nvCxnSpPr>
        <xdr:cNvPr id="14" name="直線矢印コネクタ 13">
          <a:extLst>
            <a:ext uri="{FF2B5EF4-FFF2-40B4-BE49-F238E27FC236}">
              <a16:creationId xmlns:a16="http://schemas.microsoft.com/office/drawing/2014/main" id="{78ACB7CD-E2A6-F561-AB06-07DD06EE1420}"/>
            </a:ext>
          </a:extLst>
        </xdr:cNvPr>
        <xdr:cNvCxnSpPr/>
      </xdr:nvCxnSpPr>
      <xdr:spPr>
        <a:xfrm flipV="1">
          <a:off x="11623040" y="16245840"/>
          <a:ext cx="528320" cy="81280"/>
        </a:xfrm>
        <a:prstGeom prst="straightConnector1">
          <a:avLst/>
        </a:prstGeom>
        <a:ln w="38100">
          <a:solidFill>
            <a:srgbClr val="FFFF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1</xdr:col>
      <xdr:colOff>1371601</xdr:colOff>
      <xdr:row>0</xdr:row>
      <xdr:rowOff>345441</xdr:rowOff>
    </xdr:from>
    <xdr:to>
      <xdr:col>5</xdr:col>
      <xdr:colOff>487681</xdr:colOff>
      <xdr:row>2</xdr:row>
      <xdr:rowOff>3697309</xdr:rowOff>
    </xdr:to>
    <xdr:pic>
      <xdr:nvPicPr>
        <xdr:cNvPr id="13" name="図 12">
          <a:extLst>
            <a:ext uri="{FF2B5EF4-FFF2-40B4-BE49-F238E27FC236}">
              <a16:creationId xmlns:a16="http://schemas.microsoft.com/office/drawing/2014/main" id="{6AC0351E-CDE4-1E65-6665-7DDB7722FCB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45361" y="345441"/>
          <a:ext cx="4368800" cy="41443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1964035" y="2539365"/>
          <a:ext cx="3503295" cy="69151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68140" y="2893061"/>
          <a:ext cx="2395855" cy="1046480"/>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29840" y="3230880"/>
          <a:ext cx="1785620" cy="70866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25</xdr:row>
      <xdr:rowOff>53340</xdr:rowOff>
    </xdr:from>
    <xdr:to>
      <xdr:col>13</xdr:col>
      <xdr:colOff>502920</xdr:colOff>
      <xdr:row>52</xdr:row>
      <xdr:rowOff>99060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45720</xdr:rowOff>
    </xdr:from>
    <xdr:to>
      <xdr:col>29</xdr:col>
      <xdr:colOff>7620</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381487</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44870" y="7934691"/>
          <a:ext cx="4553463" cy="261674"/>
        </a:xfrm>
        <a:prstGeom prst="rect">
          <a:avLst/>
        </a:prstGeom>
      </xdr:spPr>
    </xdr:pic>
    <xdr:clientData/>
  </xdr:oneCellAnchor>
  <xdr:twoCellAnchor>
    <xdr:from>
      <xdr:col>16</xdr:col>
      <xdr:colOff>24319</xdr:colOff>
      <xdr:row>23</xdr:row>
      <xdr:rowOff>24319</xdr:rowOff>
    </xdr:from>
    <xdr:to>
      <xdr:col>18</xdr:col>
      <xdr:colOff>18887</xdr:colOff>
      <xdr:row>46</xdr:row>
      <xdr:rowOff>24319</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flipH="1">
          <a:off x="7498404" y="3923489"/>
          <a:ext cx="918696" cy="3891064"/>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202659</xdr:colOff>
      <xdr:row>23</xdr:row>
      <xdr:rowOff>20267</xdr:rowOff>
    </xdr:from>
    <xdr:to>
      <xdr:col>4</xdr:col>
      <xdr:colOff>6079</xdr:colOff>
      <xdr:row>46</xdr:row>
      <xdr:rowOff>48638</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flipH="1">
          <a:off x="705255" y="3919437"/>
          <a:ext cx="1189611" cy="3919435"/>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zoom.us/webinar/register/WN_9-ciXs0sQT2yGdb79VBoLQ"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recordchina.co.jp/b907996-s25-c30-d0193.html" TargetMode="External"/><Relationship Id="rId1" Type="http://schemas.openxmlformats.org/officeDocument/2006/relationships/hyperlink" Target="https://ameblo.jp/blue-blue-blue-keroyon11/entry-12783182436.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y_food-safety@kxf.biglobe.ne.jp?subject=&#27880;&#25991;&#12539;&#21839;&#12356;&#21512;&#12431;&#12379;"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news.yahoo.co.jp/articles/28231744440927b530c62d398d18b8c4059c8ad5" TargetMode="External"/><Relationship Id="rId3" Type="http://schemas.openxmlformats.org/officeDocument/2006/relationships/hyperlink" Target="https://www.kyoto-np.co.jp/articles/-/959353" TargetMode="External"/><Relationship Id="rId7" Type="http://schemas.openxmlformats.org/officeDocument/2006/relationships/hyperlink" Target="https://www.pref.ehime.jp/h25300/4793/shokuchuudoku/documents/230120_press.pdf" TargetMode="External"/><Relationship Id="rId12" Type="http://schemas.openxmlformats.org/officeDocument/2006/relationships/printerSettings" Target="../printerSettings/printerSettings6.bin"/><Relationship Id="rId2" Type="http://schemas.openxmlformats.org/officeDocument/2006/relationships/hyperlink" Target="https://news.yahoo.co.jp/articles/618d56ec31d6ac7eb1270c249b437a66e9b3e547" TargetMode="External"/><Relationship Id="rId1" Type="http://schemas.openxmlformats.org/officeDocument/2006/relationships/hyperlink" Target="https://newsdig.tbs.co.jp/articles/-/287460?display=1" TargetMode="External"/><Relationship Id="rId6" Type="http://schemas.openxmlformats.org/officeDocument/2006/relationships/hyperlink" Target="https://news.yahoo.co.jp/articles/da0c1a665f3f0ebc3436c3e5bd65b07066d12cd7" TargetMode="External"/><Relationship Id="rId11" Type="http://schemas.openxmlformats.org/officeDocument/2006/relationships/hyperlink" Target="https://www3.nhk.or.jp/lnews/otsu/20230116/2060012399.html" TargetMode="External"/><Relationship Id="rId5" Type="http://schemas.openxmlformats.org/officeDocument/2006/relationships/hyperlink" Target="https://www.knb.ne.jp/nnn/news101cd76ioja0lpb16mx.html" TargetMode="External"/><Relationship Id="rId10" Type="http://schemas.openxmlformats.org/officeDocument/2006/relationships/hyperlink" Target="https://news.nifty.com/article/domestic/society/12213-2111498/" TargetMode="External"/><Relationship Id="rId4" Type="http://schemas.openxmlformats.org/officeDocument/2006/relationships/hyperlink" Target="https://www.city.fujisawa.kanagawa.jp/seiei/press/230120.html" TargetMode="External"/><Relationship Id="rId9" Type="http://schemas.openxmlformats.org/officeDocument/2006/relationships/hyperlink" Target="https://news.yahoo.co.jp/articles/7368cb1b59ae92deaacbd05dcc6f987ff8858490"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jetro.go.jp/events/pcs/eee1f6f2ff899857.html" TargetMode="External"/><Relationship Id="rId3" Type="http://schemas.openxmlformats.org/officeDocument/2006/relationships/hyperlink" Target="https://www.jetro.go.jp/biznews/2023/01/2267485028eddcc4.html" TargetMode="External"/><Relationship Id="rId7" Type="http://schemas.openxmlformats.org/officeDocument/2006/relationships/hyperlink" Target="https://www.nna.jp/news/2467724?media=bn&amp;country=cny&amp;type=3&amp;free=1" TargetMode="External"/><Relationship Id="rId12" Type="http://schemas.openxmlformats.org/officeDocument/2006/relationships/printerSettings" Target="../printerSettings/printerSettings7.bin"/><Relationship Id="rId2" Type="http://schemas.openxmlformats.org/officeDocument/2006/relationships/hyperlink" Target="https://nordot.app/987625348274470912?c=113896078018594299" TargetMode="External"/><Relationship Id="rId1" Type="http://schemas.openxmlformats.org/officeDocument/2006/relationships/hyperlink" Target="https://forbesjapan.com/articles/detail/60042" TargetMode="External"/><Relationship Id="rId6" Type="http://schemas.openxmlformats.org/officeDocument/2006/relationships/hyperlink" Target="https://www.nna.jp/news/2468312?media=bn&amp;country=khr&amp;type=5&amp;free=1" TargetMode="External"/><Relationship Id="rId11" Type="http://schemas.openxmlformats.org/officeDocument/2006/relationships/hyperlink" Target="https://www.nna.jp/news/2469027?media=bn&amp;country=myr&amp;type=4&amp;free=1" TargetMode="External"/><Relationship Id="rId5" Type="http://schemas.openxmlformats.org/officeDocument/2006/relationships/hyperlink" Target="https://www.nna.jp/news/2466976?media=bn&amp;country=aud&amp;type=5&amp;free=1" TargetMode="External"/><Relationship Id="rId10" Type="http://schemas.openxmlformats.org/officeDocument/2006/relationships/hyperlink" Target="https://news.yahoo.co.jp/articles/00ef11b842295ed2758e44476862a81a5453176a" TargetMode="External"/><Relationship Id="rId4" Type="http://schemas.openxmlformats.org/officeDocument/2006/relationships/hyperlink" Target="https://www.afpbb.com/articles/-/3447575" TargetMode="External"/><Relationship Id="rId9" Type="http://schemas.openxmlformats.org/officeDocument/2006/relationships/hyperlink" Target="https://news.yahoo.co.jp/articles/26023d1b60fab1baa61295daa1f8659003c84970"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s://www.mhlw.go.jp/stf/covid-19/kokunainohasseijouk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topLeftCell="A2" zoomScaleNormal="100" workbookViewId="0">
      <selection activeCell="C35" sqref="C34:C35"/>
    </sheetView>
  </sheetViews>
  <sheetFormatPr defaultRowHeight="13.2"/>
  <cols>
    <col min="1" max="1" width="15.218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0" ht="13.8" thickTop="1">
      <c r="A1" s="212" t="s">
        <v>267</v>
      </c>
      <c r="B1" s="213"/>
      <c r="C1" s="213" t="s">
        <v>243</v>
      </c>
      <c r="D1" s="213"/>
      <c r="E1" s="213"/>
      <c r="F1" s="213"/>
      <c r="G1" s="213"/>
      <c r="H1" s="213"/>
      <c r="I1" s="118"/>
    </row>
    <row r="2" spans="1:10">
      <c r="A2" s="214" t="s">
        <v>121</v>
      </c>
      <c r="B2" s="215"/>
      <c r="C2" s="215"/>
      <c r="D2" s="215"/>
      <c r="E2" s="215"/>
      <c r="F2" s="215"/>
      <c r="G2" s="215"/>
      <c r="H2" s="215"/>
      <c r="I2" s="118"/>
    </row>
    <row r="3" spans="1:10" ht="15.75" customHeight="1">
      <c r="A3" s="577" t="s">
        <v>29</v>
      </c>
      <c r="B3" s="578"/>
      <c r="C3" s="578"/>
      <c r="D3" s="578"/>
      <c r="E3" s="578"/>
      <c r="F3" s="578"/>
      <c r="G3" s="578"/>
      <c r="H3" s="579"/>
      <c r="I3" s="118"/>
    </row>
    <row r="4" spans="1:10">
      <c r="A4" s="214" t="s">
        <v>192</v>
      </c>
      <c r="B4" s="215"/>
      <c r="C4" s="215"/>
      <c r="D4" s="215"/>
      <c r="E4" s="215"/>
      <c r="F4" s="215"/>
      <c r="G4" s="215"/>
      <c r="H4" s="215"/>
      <c r="I4" s="118"/>
    </row>
    <row r="5" spans="1:10">
      <c r="A5" s="214" t="s">
        <v>122</v>
      </c>
      <c r="B5" s="215"/>
      <c r="C5" s="215"/>
      <c r="D5" s="215"/>
      <c r="E5" s="215"/>
      <c r="F5" s="215"/>
      <c r="G5" s="215"/>
      <c r="H5" s="215"/>
      <c r="I5" s="118"/>
    </row>
    <row r="6" spans="1:10">
      <c r="A6" s="216" t="s">
        <v>121</v>
      </c>
      <c r="B6" s="217"/>
      <c r="C6" s="217"/>
      <c r="D6" s="217"/>
      <c r="E6" s="217"/>
      <c r="F6" s="217"/>
      <c r="G6" s="217"/>
      <c r="H6" s="217"/>
      <c r="I6" s="118"/>
    </row>
    <row r="7" spans="1:10">
      <c r="A7" s="216" t="s">
        <v>123</v>
      </c>
      <c r="B7" s="217"/>
      <c r="C7" s="217"/>
      <c r="D7" s="217"/>
      <c r="E7" s="217"/>
      <c r="F7" s="217"/>
      <c r="G7" s="217"/>
      <c r="H7" s="217"/>
      <c r="I7" s="118"/>
    </row>
    <row r="8" spans="1:10">
      <c r="A8" s="218" t="s">
        <v>124</v>
      </c>
      <c r="B8" s="219"/>
      <c r="C8" s="219"/>
      <c r="D8" s="219"/>
      <c r="E8" s="219"/>
      <c r="F8" s="219"/>
      <c r="G8" s="219"/>
      <c r="H8" s="219"/>
      <c r="I8" s="118"/>
    </row>
    <row r="9" spans="1:10" ht="15" customHeight="1">
      <c r="A9" s="259" t="s">
        <v>125</v>
      </c>
      <c r="B9" s="260" t="str">
        <f>+'2　食中毒記事等 '!A2</f>
        <v>福岡県京都郡の保育所で集団食中毒などの疑い　保健所は調査中</v>
      </c>
      <c r="C9" s="261"/>
      <c r="D9" s="261"/>
      <c r="E9" s="261"/>
      <c r="F9" s="261"/>
      <c r="G9" s="261"/>
      <c r="H9" s="261"/>
      <c r="I9" s="118"/>
    </row>
    <row r="10" spans="1:10" ht="15" customHeight="1">
      <c r="A10" s="259" t="s">
        <v>126</v>
      </c>
      <c r="B10" s="260" t="s">
        <v>284</v>
      </c>
      <c r="C10" s="260" t="s">
        <v>252</v>
      </c>
      <c r="D10" s="262">
        <f>+'2　ノロウイルス関連情報 '!G73</f>
        <v>5.76</v>
      </c>
      <c r="E10" s="260" t="s">
        <v>253</v>
      </c>
      <c r="F10" s="263">
        <f>+'2　ノロウイルス関連情報 '!I73</f>
        <v>2.2599999999999998</v>
      </c>
      <c r="G10" s="261" t="s">
        <v>29</v>
      </c>
      <c r="H10" s="261"/>
      <c r="I10" s="118"/>
    </row>
    <row r="11" spans="1:10" s="137" customFormat="1" ht="15" customHeight="1">
      <c r="A11" s="264" t="s">
        <v>127</v>
      </c>
      <c r="B11" s="583" t="str">
        <f>+'2 残留農薬　等 '!A2</f>
        <v>日本のイチゴから残留農薬、台湾当局が発表＝一部は香港でも販売―香港メディア</v>
      </c>
      <c r="C11" s="583"/>
      <c r="D11" s="583"/>
      <c r="E11" s="583"/>
      <c r="F11" s="583"/>
      <c r="G11" s="583"/>
      <c r="H11" s="265"/>
      <c r="I11" s="136"/>
      <c r="J11" s="137" t="s">
        <v>128</v>
      </c>
    </row>
    <row r="12" spans="1:10" ht="15" customHeight="1">
      <c r="A12" s="259" t="s">
        <v>129</v>
      </c>
      <c r="B12" s="260" t="str">
        <f>+'2　食品表示'!A2</f>
        <v>中国産カット野菜を国産と偽り販売 鹿児島の会社に是正指示</v>
      </c>
      <c r="C12" s="261"/>
      <c r="D12" s="261"/>
      <c r="E12" s="261"/>
      <c r="F12" s="261"/>
      <c r="G12" s="261"/>
      <c r="H12" s="261"/>
      <c r="I12" s="118"/>
    </row>
    <row r="13" spans="1:10" ht="15" customHeight="1">
      <c r="A13" s="259" t="s">
        <v>130</v>
      </c>
      <c r="B13" s="266" t="str">
        <f>+'2　海外情報'!A2</f>
        <v>国外で有害物質検出の韓国製ラーメン、国内向けは「安全」という（KOREA WAVE）</v>
      </c>
      <c r="C13" s="261"/>
      <c r="D13" s="261"/>
      <c r="E13" s="261"/>
      <c r="F13" s="261"/>
      <c r="G13" s="261"/>
      <c r="H13" s="261"/>
      <c r="I13" s="118"/>
    </row>
    <row r="14" spans="1:10" ht="15" customHeight="1">
      <c r="A14" s="266" t="s">
        <v>131</v>
      </c>
      <c r="B14" s="267" t="str">
        <f>+'2　海外情報'!A5</f>
        <v>無糖ブームの中国、消費者の8割が「誤解」（東方新報）</v>
      </c>
      <c r="C14" s="580"/>
      <c r="D14" s="580"/>
      <c r="E14" s="580"/>
      <c r="F14" s="580"/>
      <c r="G14" s="580"/>
      <c r="H14" s="581"/>
      <c r="I14" s="118"/>
    </row>
    <row r="15" spans="1:10" ht="15" customHeight="1">
      <c r="A15" s="259" t="s">
        <v>132</v>
      </c>
      <c r="B15" s="260" t="str">
        <f>+'2　感染症統計'!A21</f>
        <v>※2023年 第2週（1/9～1/15） 現在</v>
      </c>
      <c r="C15" s="261"/>
      <c r="D15" s="260" t="s">
        <v>21</v>
      </c>
      <c r="E15" s="261"/>
      <c r="F15" s="261"/>
      <c r="G15" s="261"/>
      <c r="H15" s="261"/>
      <c r="I15" s="118"/>
    </row>
    <row r="16" spans="1:10" ht="15" customHeight="1">
      <c r="A16" s="259" t="s">
        <v>133</v>
      </c>
      <c r="B16" s="582" t="str">
        <f>+'1　感染症情報'!B2</f>
        <v>2023年 第1週（1月2日〜 1月8日）</v>
      </c>
      <c r="C16" s="582"/>
      <c r="D16" s="582"/>
      <c r="E16" s="582"/>
      <c r="F16" s="582"/>
      <c r="G16" s="582"/>
      <c r="H16" s="261"/>
      <c r="I16" s="118"/>
    </row>
    <row r="17" spans="1:9" ht="15" customHeight="1">
      <c r="A17" s="259" t="s">
        <v>229</v>
      </c>
      <c r="B17" s="398" t="str">
        <f>+'2  衛生訓話'!A2</f>
        <v>(食品取扱の前には余裕を持って、髪を優しくブラッシング)</v>
      </c>
      <c r="C17" s="261"/>
      <c r="D17" s="261"/>
      <c r="E17" s="261"/>
      <c r="F17" s="268"/>
      <c r="G17" s="261"/>
      <c r="H17" s="261"/>
      <c r="I17" s="118"/>
    </row>
    <row r="18" spans="1:9" ht="15" customHeight="1">
      <c r="A18" s="259" t="s">
        <v>137</v>
      </c>
      <c r="B18" s="261" t="str">
        <f>+'2　新型コロナウイルス情報'!C4</f>
        <v>今週の新型コロナ 新規感染者数　世界で196万人(対前週の増減 : 91万人減少)</v>
      </c>
      <c r="C18" s="261"/>
      <c r="D18" s="261"/>
      <c r="E18" s="261"/>
      <c r="F18" s="261" t="s">
        <v>21</v>
      </c>
      <c r="G18" s="261"/>
      <c r="H18" s="261"/>
      <c r="I18" s="118"/>
    </row>
    <row r="19" spans="1:9" ht="15" customHeight="1">
      <c r="A19" s="259" t="s">
        <v>195</v>
      </c>
      <c r="B19" s="501" t="s">
        <v>297</v>
      </c>
      <c r="C19" s="261"/>
      <c r="D19" s="261"/>
      <c r="E19" s="261"/>
      <c r="F19" s="261"/>
      <c r="G19" s="261"/>
      <c r="H19" s="261"/>
      <c r="I19" s="118"/>
    </row>
    <row r="20" spans="1:9">
      <c r="A20" s="218" t="s">
        <v>124</v>
      </c>
      <c r="B20" s="219"/>
      <c r="C20" s="219"/>
      <c r="D20" s="219"/>
      <c r="E20" s="219"/>
      <c r="F20" s="219"/>
      <c r="G20" s="219"/>
      <c r="H20" s="219"/>
      <c r="I20" s="118"/>
    </row>
    <row r="21" spans="1:9">
      <c r="A21" s="216" t="s">
        <v>21</v>
      </c>
      <c r="B21" s="217"/>
      <c r="C21" s="217"/>
      <c r="D21" s="217"/>
      <c r="E21" s="217"/>
      <c r="F21" s="217"/>
      <c r="G21" s="217"/>
      <c r="H21" s="217"/>
      <c r="I21" s="118"/>
    </row>
    <row r="22" spans="1:9">
      <c r="A22" s="119" t="s">
        <v>134</v>
      </c>
      <c r="I22" s="118"/>
    </row>
    <row r="23" spans="1:9">
      <c r="A23" s="118"/>
      <c r="I23" s="118"/>
    </row>
    <row r="24" spans="1:9">
      <c r="A24" s="118"/>
      <c r="I24" s="118"/>
    </row>
    <row r="25" spans="1:9">
      <c r="A25" s="118"/>
      <c r="I25" s="118"/>
    </row>
    <row r="26" spans="1:9">
      <c r="A26" s="118"/>
      <c r="I26" s="118"/>
    </row>
    <row r="27" spans="1:9">
      <c r="A27" s="118"/>
      <c r="I27" s="118"/>
    </row>
    <row r="28" spans="1:9">
      <c r="A28" s="118"/>
      <c r="I28" s="118"/>
    </row>
    <row r="29" spans="1:9">
      <c r="A29" s="118"/>
      <c r="I29" s="118"/>
    </row>
    <row r="30" spans="1:9">
      <c r="A30" s="118"/>
      <c r="I30" s="118"/>
    </row>
    <row r="31" spans="1:9">
      <c r="A31" s="118"/>
      <c r="I31" s="118"/>
    </row>
    <row r="32" spans="1:9">
      <c r="A32" s="118"/>
      <c r="I32" s="118"/>
    </row>
    <row r="33" spans="1:9" ht="13.8" thickBot="1">
      <c r="A33" s="120"/>
      <c r="B33" s="121"/>
      <c r="C33" s="121"/>
      <c r="D33" s="121"/>
      <c r="E33" s="121"/>
      <c r="F33" s="121"/>
      <c r="G33" s="121"/>
      <c r="H33" s="121"/>
      <c r="I33" s="118"/>
    </row>
    <row r="34" spans="1:9" ht="13.8" thickTop="1"/>
    <row r="37" spans="1:9" ht="24.6">
      <c r="A37" s="150" t="s">
        <v>158</v>
      </c>
    </row>
    <row r="38" spans="1:9" ht="40.5" customHeight="1">
      <c r="A38" s="584" t="s">
        <v>159</v>
      </c>
      <c r="B38" s="584"/>
      <c r="C38" s="584"/>
      <c r="D38" s="584"/>
      <c r="E38" s="584"/>
      <c r="F38" s="584"/>
      <c r="G38" s="584"/>
    </row>
    <row r="39" spans="1:9" ht="30.75" customHeight="1">
      <c r="A39" s="576" t="s">
        <v>160</v>
      </c>
      <c r="B39" s="576"/>
      <c r="C39" s="576"/>
      <c r="D39" s="576"/>
      <c r="E39" s="576"/>
      <c r="F39" s="576"/>
      <c r="G39" s="576"/>
    </row>
    <row r="40" spans="1:9" ht="15">
      <c r="A40" s="151"/>
    </row>
    <row r="41" spans="1:9" ht="69.75" customHeight="1">
      <c r="A41" s="571" t="s">
        <v>168</v>
      </c>
      <c r="B41" s="571"/>
      <c r="C41" s="571"/>
      <c r="D41" s="571"/>
      <c r="E41" s="571"/>
      <c r="F41" s="571"/>
      <c r="G41" s="571"/>
    </row>
    <row r="42" spans="1:9" ht="35.25" customHeight="1">
      <c r="A42" s="576" t="s">
        <v>161</v>
      </c>
      <c r="B42" s="576"/>
      <c r="C42" s="576"/>
      <c r="D42" s="576"/>
      <c r="E42" s="576"/>
      <c r="F42" s="576"/>
      <c r="G42" s="576"/>
    </row>
    <row r="43" spans="1:9" ht="59.25" customHeight="1">
      <c r="A43" s="571" t="s">
        <v>162</v>
      </c>
      <c r="B43" s="571"/>
      <c r="C43" s="571"/>
      <c r="D43" s="571"/>
      <c r="E43" s="571"/>
      <c r="F43" s="571"/>
      <c r="G43" s="571"/>
    </row>
    <row r="44" spans="1:9" ht="15">
      <c r="A44" s="152"/>
    </row>
    <row r="45" spans="1:9" ht="27.75" customHeight="1">
      <c r="A45" s="573" t="s">
        <v>163</v>
      </c>
      <c r="B45" s="573"/>
      <c r="C45" s="573"/>
      <c r="D45" s="573"/>
      <c r="E45" s="573"/>
      <c r="F45" s="573"/>
      <c r="G45" s="573"/>
    </row>
    <row r="46" spans="1:9" ht="53.25" customHeight="1">
      <c r="A46" s="572" t="s">
        <v>169</v>
      </c>
      <c r="B46" s="571"/>
      <c r="C46" s="571"/>
      <c r="D46" s="571"/>
      <c r="E46" s="571"/>
      <c r="F46" s="571"/>
      <c r="G46" s="571"/>
    </row>
    <row r="47" spans="1:9" ht="15">
      <c r="A47" s="152"/>
    </row>
    <row r="48" spans="1:9" ht="32.25" customHeight="1">
      <c r="A48" s="573" t="s">
        <v>164</v>
      </c>
      <c r="B48" s="573"/>
      <c r="C48" s="573"/>
      <c r="D48" s="573"/>
      <c r="E48" s="573"/>
      <c r="F48" s="573"/>
      <c r="G48" s="573"/>
    </row>
    <row r="49" spans="1:7" ht="15">
      <c r="A49" s="151"/>
    </row>
    <row r="50" spans="1:7" ht="87" customHeight="1">
      <c r="A50" s="572" t="s">
        <v>170</v>
      </c>
      <c r="B50" s="571"/>
      <c r="C50" s="571"/>
      <c r="D50" s="571"/>
      <c r="E50" s="571"/>
      <c r="F50" s="571"/>
      <c r="G50" s="571"/>
    </row>
    <row r="51" spans="1:7" ht="15">
      <c r="A51" s="152"/>
    </row>
    <row r="52" spans="1:7" ht="32.25" customHeight="1">
      <c r="A52" s="573" t="s">
        <v>165</v>
      </c>
      <c r="B52" s="573"/>
      <c r="C52" s="573"/>
      <c r="D52" s="573"/>
      <c r="E52" s="573"/>
      <c r="F52" s="573"/>
      <c r="G52" s="573"/>
    </row>
    <row r="53" spans="1:7" ht="29.25" customHeight="1">
      <c r="A53" s="571" t="s">
        <v>166</v>
      </c>
      <c r="B53" s="571"/>
      <c r="C53" s="571"/>
      <c r="D53" s="571"/>
      <c r="E53" s="571"/>
      <c r="F53" s="571"/>
      <c r="G53" s="571"/>
    </row>
    <row r="54" spans="1:7" ht="15">
      <c r="A54" s="152"/>
    </row>
    <row r="55" spans="1:7" s="137" customFormat="1" ht="110.25" customHeight="1">
      <c r="A55" s="574" t="s">
        <v>171</v>
      </c>
      <c r="B55" s="575"/>
      <c r="C55" s="575"/>
      <c r="D55" s="575"/>
      <c r="E55" s="575"/>
      <c r="F55" s="575"/>
      <c r="G55" s="575"/>
    </row>
    <row r="56" spans="1:7" ht="34.5" customHeight="1">
      <c r="A56" s="576" t="s">
        <v>167</v>
      </c>
      <c r="B56" s="576"/>
      <c r="C56" s="576"/>
      <c r="D56" s="576"/>
      <c r="E56" s="576"/>
      <c r="F56" s="576"/>
      <c r="G56" s="576"/>
    </row>
    <row r="57" spans="1:7" ht="114" customHeight="1">
      <c r="A57" s="572" t="s">
        <v>172</v>
      </c>
      <c r="B57" s="571"/>
      <c r="C57" s="571"/>
      <c r="D57" s="571"/>
      <c r="E57" s="571"/>
      <c r="F57" s="571"/>
      <c r="G57" s="571"/>
    </row>
    <row r="58" spans="1:7" ht="109.5" customHeight="1">
      <c r="A58" s="571"/>
      <c r="B58" s="571"/>
      <c r="C58" s="571"/>
      <c r="D58" s="571"/>
      <c r="E58" s="571"/>
      <c r="F58" s="571"/>
      <c r="G58" s="571"/>
    </row>
    <row r="59" spans="1:7" ht="15">
      <c r="A59" s="152"/>
    </row>
    <row r="60" spans="1:7" s="149" customFormat="1" ht="57.75" customHeight="1">
      <c r="A60" s="571"/>
      <c r="B60" s="571"/>
      <c r="C60" s="571"/>
      <c r="D60" s="571"/>
      <c r="E60" s="571"/>
      <c r="F60" s="571"/>
      <c r="G60" s="571"/>
    </row>
  </sheetData>
  <mergeCells count="20">
    <mergeCell ref="A3:H3"/>
    <mergeCell ref="C14:H14"/>
    <mergeCell ref="B16:G16"/>
    <mergeCell ref="B11:G11"/>
    <mergeCell ref="A38:G38"/>
    <mergeCell ref="A46:G46"/>
    <mergeCell ref="A45:G45"/>
    <mergeCell ref="A52:G52"/>
    <mergeCell ref="A39:G39"/>
    <mergeCell ref="A41:G41"/>
    <mergeCell ref="A43:G43"/>
    <mergeCell ref="A42:G42"/>
    <mergeCell ref="A58:G58"/>
    <mergeCell ref="A57:G57"/>
    <mergeCell ref="A60:G60"/>
    <mergeCell ref="A50:G50"/>
    <mergeCell ref="A48:G48"/>
    <mergeCell ref="A55:G55"/>
    <mergeCell ref="A53:G53"/>
    <mergeCell ref="A56:G56"/>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7"/>
  <sheetViews>
    <sheetView view="pageBreakPreview" zoomScale="99" zoomScaleNormal="100" zoomScaleSheetLayoutView="99" workbookViewId="0">
      <selection activeCell="G13" sqref="G13"/>
    </sheetView>
  </sheetViews>
  <sheetFormatPr defaultColWidth="9" defaultRowHeight="13.2"/>
  <cols>
    <col min="1" max="1" width="21.33203125" style="42" customWidth="1"/>
    <col min="2" max="2" width="19.77734375" style="42" customWidth="1"/>
    <col min="3" max="3" width="80.21875" style="365"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379" t="s">
        <v>304</v>
      </c>
      <c r="B1" s="380" t="s">
        <v>223</v>
      </c>
      <c r="C1" s="381" t="s">
        <v>245</v>
      </c>
      <c r="D1" s="382" t="s">
        <v>25</v>
      </c>
      <c r="E1" s="383" t="s">
        <v>26</v>
      </c>
    </row>
    <row r="2" spans="1:5" s="127" customFormat="1" ht="22.95" customHeight="1">
      <c r="A2" s="485" t="s">
        <v>268</v>
      </c>
      <c r="B2" s="486" t="s">
        <v>307</v>
      </c>
      <c r="C2" s="531" t="s">
        <v>349</v>
      </c>
      <c r="D2" s="487">
        <v>44946</v>
      </c>
      <c r="E2" s="488">
        <v>44946</v>
      </c>
    </row>
    <row r="3" spans="1:5" s="127" customFormat="1" ht="22.95" customHeight="1">
      <c r="A3" s="485" t="s">
        <v>269</v>
      </c>
      <c r="B3" s="486" t="s">
        <v>308</v>
      </c>
      <c r="C3" s="519" t="s">
        <v>350</v>
      </c>
      <c r="D3" s="487">
        <v>44946</v>
      </c>
      <c r="E3" s="488">
        <v>44946</v>
      </c>
    </row>
    <row r="4" spans="1:5" s="127" customFormat="1" ht="22.95" customHeight="1">
      <c r="A4" s="485" t="s">
        <v>268</v>
      </c>
      <c r="B4" s="486" t="s">
        <v>309</v>
      </c>
      <c r="C4" s="520" t="s">
        <v>351</v>
      </c>
      <c r="D4" s="487">
        <v>44946</v>
      </c>
      <c r="E4" s="488">
        <v>44946</v>
      </c>
    </row>
    <row r="5" spans="1:5" s="127" customFormat="1" ht="22.95" customHeight="1">
      <c r="A5" s="485" t="s">
        <v>268</v>
      </c>
      <c r="B5" s="486" t="s">
        <v>310</v>
      </c>
      <c r="C5" s="486" t="s">
        <v>352</v>
      </c>
      <c r="D5" s="487">
        <v>44945</v>
      </c>
      <c r="E5" s="488">
        <v>44946</v>
      </c>
    </row>
    <row r="6" spans="1:5" s="127" customFormat="1" ht="22.95" customHeight="1">
      <c r="A6" s="485" t="s">
        <v>268</v>
      </c>
      <c r="B6" s="486" t="s">
        <v>295</v>
      </c>
      <c r="C6" s="531" t="s">
        <v>353</v>
      </c>
      <c r="D6" s="487">
        <v>44944</v>
      </c>
      <c r="E6" s="488">
        <v>44945</v>
      </c>
    </row>
    <row r="7" spans="1:5" s="127" customFormat="1" ht="22.95" customHeight="1">
      <c r="A7" s="485" t="s">
        <v>268</v>
      </c>
      <c r="B7" s="486" t="s">
        <v>294</v>
      </c>
      <c r="C7" s="520" t="s">
        <v>354</v>
      </c>
      <c r="D7" s="487">
        <v>44944</v>
      </c>
      <c r="E7" s="488">
        <v>44945</v>
      </c>
    </row>
    <row r="8" spans="1:5" s="127" customFormat="1" ht="22.95" customHeight="1">
      <c r="A8" s="485" t="s">
        <v>268</v>
      </c>
      <c r="B8" s="486" t="s">
        <v>311</v>
      </c>
      <c r="C8" s="520" t="s">
        <v>355</v>
      </c>
      <c r="D8" s="487">
        <v>44944</v>
      </c>
      <c r="E8" s="488">
        <v>44945</v>
      </c>
    </row>
    <row r="9" spans="1:5" s="127" customFormat="1" ht="22.95" customHeight="1">
      <c r="A9" s="485" t="s">
        <v>269</v>
      </c>
      <c r="B9" s="486" t="s">
        <v>312</v>
      </c>
      <c r="C9" s="519" t="s">
        <v>356</v>
      </c>
      <c r="D9" s="487">
        <v>44944</v>
      </c>
      <c r="E9" s="488">
        <v>44945</v>
      </c>
    </row>
    <row r="10" spans="1:5" s="127" customFormat="1" ht="22.95" customHeight="1">
      <c r="A10" s="485" t="s">
        <v>268</v>
      </c>
      <c r="B10" s="486" t="s">
        <v>313</v>
      </c>
      <c r="C10" s="519" t="s">
        <v>357</v>
      </c>
      <c r="D10" s="487">
        <v>44944</v>
      </c>
      <c r="E10" s="488">
        <v>44945</v>
      </c>
    </row>
    <row r="11" spans="1:5" s="127" customFormat="1" ht="22.95" customHeight="1">
      <c r="A11" s="485" t="s">
        <v>268</v>
      </c>
      <c r="B11" s="486" t="s">
        <v>314</v>
      </c>
      <c r="C11" s="520" t="s">
        <v>315</v>
      </c>
      <c r="D11" s="487">
        <v>44943</v>
      </c>
      <c r="E11" s="488">
        <v>44944</v>
      </c>
    </row>
    <row r="12" spans="1:5" s="127" customFormat="1" ht="22.95" customHeight="1">
      <c r="A12" s="485" t="s">
        <v>268</v>
      </c>
      <c r="B12" s="486" t="s">
        <v>316</v>
      </c>
      <c r="C12" s="519" t="s">
        <v>317</v>
      </c>
      <c r="D12" s="487">
        <v>44943</v>
      </c>
      <c r="E12" s="488">
        <v>44944</v>
      </c>
    </row>
    <row r="13" spans="1:5" s="127" customFormat="1" ht="22.95" customHeight="1">
      <c r="A13" s="485" t="s">
        <v>270</v>
      </c>
      <c r="B13" s="486" t="s">
        <v>318</v>
      </c>
      <c r="C13" s="519" t="s">
        <v>319</v>
      </c>
      <c r="D13" s="487">
        <v>44943</v>
      </c>
      <c r="E13" s="488">
        <v>44944</v>
      </c>
    </row>
    <row r="14" spans="1:5" s="127" customFormat="1" ht="22.95" customHeight="1">
      <c r="A14" s="485" t="s">
        <v>268</v>
      </c>
      <c r="B14" s="486" t="s">
        <v>320</v>
      </c>
      <c r="C14" s="519" t="s">
        <v>321</v>
      </c>
      <c r="D14" s="487">
        <v>44943</v>
      </c>
      <c r="E14" s="488">
        <v>44944</v>
      </c>
    </row>
    <row r="15" spans="1:5" s="127" customFormat="1" ht="22.95" customHeight="1">
      <c r="A15" s="485" t="s">
        <v>269</v>
      </c>
      <c r="B15" s="486" t="s">
        <v>322</v>
      </c>
      <c r="C15" s="531" t="s">
        <v>323</v>
      </c>
      <c r="D15" s="487">
        <v>44943</v>
      </c>
      <c r="E15" s="488">
        <v>44944</v>
      </c>
    </row>
    <row r="16" spans="1:5" s="127" customFormat="1" ht="22.95" customHeight="1">
      <c r="A16" s="527" t="s">
        <v>270</v>
      </c>
      <c r="B16" s="486" t="s">
        <v>322</v>
      </c>
      <c r="C16" s="519" t="s">
        <v>324</v>
      </c>
      <c r="D16" s="487">
        <v>44943</v>
      </c>
      <c r="E16" s="530">
        <v>44944</v>
      </c>
    </row>
    <row r="17" spans="1:5" s="127" customFormat="1" ht="22.95" customHeight="1">
      <c r="A17" s="527" t="s">
        <v>270</v>
      </c>
      <c r="B17" s="486" t="s">
        <v>325</v>
      </c>
      <c r="C17" s="519" t="s">
        <v>326</v>
      </c>
      <c r="D17" s="487">
        <v>44942</v>
      </c>
      <c r="E17" s="530">
        <v>44943</v>
      </c>
    </row>
    <row r="18" spans="1:5" s="127" customFormat="1" ht="22.95" customHeight="1">
      <c r="A18" s="527" t="s">
        <v>268</v>
      </c>
      <c r="B18" s="486" t="s">
        <v>327</v>
      </c>
      <c r="C18" s="519" t="s">
        <v>328</v>
      </c>
      <c r="D18" s="487">
        <v>44942</v>
      </c>
      <c r="E18" s="530">
        <v>44943</v>
      </c>
    </row>
    <row r="19" spans="1:5" s="127" customFormat="1" ht="22.95" customHeight="1">
      <c r="A19" s="527" t="s">
        <v>269</v>
      </c>
      <c r="B19" s="486" t="s">
        <v>329</v>
      </c>
      <c r="C19" s="519" t="s">
        <v>330</v>
      </c>
      <c r="D19" s="487">
        <v>44942</v>
      </c>
      <c r="E19" s="530">
        <v>44943</v>
      </c>
    </row>
    <row r="20" spans="1:5" s="127" customFormat="1" ht="22.95" customHeight="1">
      <c r="A20" s="527" t="s">
        <v>269</v>
      </c>
      <c r="B20" s="486" t="s">
        <v>331</v>
      </c>
      <c r="C20" s="486" t="s">
        <v>332</v>
      </c>
      <c r="D20" s="487">
        <v>44942</v>
      </c>
      <c r="E20" s="530">
        <v>44943</v>
      </c>
    </row>
    <row r="21" spans="1:5" s="127" customFormat="1" ht="22.95" customHeight="1">
      <c r="A21" s="527" t="s">
        <v>268</v>
      </c>
      <c r="B21" s="486" t="s">
        <v>309</v>
      </c>
      <c r="C21" s="520" t="s">
        <v>333</v>
      </c>
      <c r="D21" s="487">
        <v>44942</v>
      </c>
      <c r="E21" s="530">
        <v>44943</v>
      </c>
    </row>
    <row r="22" spans="1:5" s="127" customFormat="1" ht="22.95" customHeight="1">
      <c r="A22" s="527" t="s">
        <v>268</v>
      </c>
      <c r="B22" s="486" t="s">
        <v>334</v>
      </c>
      <c r="C22" s="519" t="s">
        <v>335</v>
      </c>
      <c r="D22" s="487">
        <v>44942</v>
      </c>
      <c r="E22" s="530">
        <v>44943</v>
      </c>
    </row>
    <row r="23" spans="1:5" s="127" customFormat="1" ht="22.95" customHeight="1">
      <c r="A23" s="527" t="s">
        <v>268</v>
      </c>
      <c r="B23" s="486" t="s">
        <v>336</v>
      </c>
      <c r="C23" s="519" t="s">
        <v>337</v>
      </c>
      <c r="D23" s="487">
        <v>44942</v>
      </c>
      <c r="E23" s="530">
        <v>44943</v>
      </c>
    </row>
    <row r="24" spans="1:5" s="127" customFormat="1" ht="22.95" customHeight="1">
      <c r="A24" s="527" t="s">
        <v>270</v>
      </c>
      <c r="B24" s="486" t="s">
        <v>338</v>
      </c>
      <c r="C24" s="531" t="s">
        <v>339</v>
      </c>
      <c r="D24" s="487">
        <v>44940</v>
      </c>
      <c r="E24" s="530">
        <v>44942</v>
      </c>
    </row>
    <row r="25" spans="1:5" s="127" customFormat="1" ht="22.95" customHeight="1">
      <c r="A25" s="527" t="s">
        <v>269</v>
      </c>
      <c r="B25" s="486" t="s">
        <v>340</v>
      </c>
      <c r="C25" s="486" t="s">
        <v>341</v>
      </c>
      <c r="D25" s="487">
        <v>44939</v>
      </c>
      <c r="E25" s="530">
        <v>44942</v>
      </c>
    </row>
    <row r="26" spans="1:5" s="127" customFormat="1" ht="22.95" customHeight="1">
      <c r="A26" s="527" t="s">
        <v>268</v>
      </c>
      <c r="B26" s="486" t="s">
        <v>342</v>
      </c>
      <c r="C26" s="531" t="s">
        <v>343</v>
      </c>
      <c r="D26" s="487">
        <v>44939</v>
      </c>
      <c r="E26" s="530">
        <v>44942</v>
      </c>
    </row>
    <row r="27" spans="1:5" s="127" customFormat="1" ht="22.95" customHeight="1">
      <c r="A27" s="527" t="s">
        <v>268</v>
      </c>
      <c r="B27" s="486" t="s">
        <v>280</v>
      </c>
      <c r="C27" s="531" t="s">
        <v>344</v>
      </c>
      <c r="D27" s="487">
        <v>44939</v>
      </c>
      <c r="E27" s="530">
        <v>44942</v>
      </c>
    </row>
    <row r="28" spans="1:5" s="127" customFormat="1" ht="22.95" customHeight="1">
      <c r="A28" s="485" t="s">
        <v>279</v>
      </c>
      <c r="B28" s="486" t="s">
        <v>345</v>
      </c>
      <c r="C28" s="519" t="s">
        <v>346</v>
      </c>
      <c r="D28" s="487">
        <v>44939</v>
      </c>
      <c r="E28" s="488">
        <v>44942</v>
      </c>
    </row>
    <row r="29" spans="1:5" s="127" customFormat="1" ht="22.95" customHeight="1">
      <c r="A29" s="527" t="s">
        <v>268</v>
      </c>
      <c r="B29" s="528" t="s">
        <v>347</v>
      </c>
      <c r="C29" s="528" t="s">
        <v>348</v>
      </c>
      <c r="D29" s="529">
        <v>44939</v>
      </c>
      <c r="E29" s="530">
        <v>44942</v>
      </c>
    </row>
    <row r="30" spans="1:5" s="127" customFormat="1" ht="22.95" customHeight="1">
      <c r="A30" s="527"/>
      <c r="B30" s="528"/>
      <c r="C30" s="528"/>
      <c r="D30" s="529"/>
      <c r="E30" s="530"/>
    </row>
    <row r="31" spans="1:5" s="127" customFormat="1" ht="22.95" customHeight="1">
      <c r="A31" s="485"/>
      <c r="B31" s="486"/>
      <c r="C31" s="486"/>
      <c r="D31" s="487"/>
      <c r="E31" s="488"/>
    </row>
    <row r="32" spans="1:5" ht="18.75" customHeight="1">
      <c r="A32" s="1"/>
      <c r="B32" s="1"/>
      <c r="C32" s="127"/>
      <c r="D32" s="170"/>
      <c r="E32" s="170"/>
    </row>
    <row r="33" spans="1:11" ht="16.2" customHeight="1">
      <c r="A33" s="39"/>
      <c r="B33" s="40"/>
      <c r="C33" s="363" t="s">
        <v>272</v>
      </c>
      <c r="D33" s="41"/>
      <c r="E33" s="41"/>
    </row>
    <row r="34" spans="1:11" ht="16.2" customHeight="1">
      <c r="A34" s="1"/>
      <c r="B34" s="1"/>
      <c r="C34" s="127"/>
      <c r="D34" s="1"/>
      <c r="E34" s="1"/>
    </row>
    <row r="35" spans="1:11" ht="20.25" customHeight="1">
      <c r="A35" s="466"/>
      <c r="B35" s="467"/>
      <c r="C35" s="363"/>
      <c r="D35" s="468"/>
      <c r="E35" s="468"/>
      <c r="J35" s="170"/>
      <c r="K35" s="170"/>
    </row>
    <row r="36" spans="1:11">
      <c r="A36" s="364" t="s">
        <v>173</v>
      </c>
      <c r="B36" s="364"/>
      <c r="C36" s="364"/>
      <c r="D36" s="469"/>
      <c r="E36" s="469"/>
    </row>
    <row r="37" spans="1:11">
      <c r="A37" s="771" t="s">
        <v>27</v>
      </c>
      <c r="B37" s="771"/>
      <c r="C37" s="771"/>
      <c r="D37" s="470"/>
      <c r="E37" s="470"/>
    </row>
  </sheetData>
  <mergeCells count="1">
    <mergeCell ref="A37:C37"/>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024"/>
  <sheetViews>
    <sheetView zoomScale="91" zoomScaleNormal="91" zoomScaleSheetLayoutView="100" workbookViewId="0">
      <selection activeCell="L28" sqref="L28"/>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772" t="s">
        <v>305</v>
      </c>
      <c r="B1" s="773"/>
      <c r="C1" s="773"/>
      <c r="D1" s="773"/>
      <c r="E1" s="773"/>
      <c r="F1" s="773"/>
      <c r="G1" s="773"/>
      <c r="H1" s="773"/>
      <c r="I1" s="773"/>
      <c r="J1" s="773"/>
      <c r="K1" s="773"/>
      <c r="L1" s="773"/>
      <c r="M1" s="773"/>
      <c r="N1" s="774"/>
    </row>
    <row r="2" spans="1:16" ht="47.4" customHeight="1">
      <c r="A2" s="775" t="s">
        <v>536</v>
      </c>
      <c r="B2" s="776"/>
      <c r="C2" s="776"/>
      <c r="D2" s="776"/>
      <c r="E2" s="776"/>
      <c r="F2" s="776"/>
      <c r="G2" s="776"/>
      <c r="H2" s="776"/>
      <c r="I2" s="776"/>
      <c r="J2" s="776"/>
      <c r="K2" s="776"/>
      <c r="L2" s="776"/>
      <c r="M2" s="776"/>
      <c r="N2" s="777"/>
    </row>
    <row r="3" spans="1:16" ht="184.2" customHeight="1" thickBot="1">
      <c r="A3" s="778" t="s">
        <v>537</v>
      </c>
      <c r="B3" s="779"/>
      <c r="C3" s="779"/>
      <c r="D3" s="779"/>
      <c r="E3" s="779"/>
      <c r="F3" s="779"/>
      <c r="G3" s="779"/>
      <c r="H3" s="779"/>
      <c r="I3" s="779"/>
      <c r="J3" s="779"/>
      <c r="K3" s="779"/>
      <c r="L3" s="779"/>
      <c r="M3" s="779"/>
      <c r="N3" s="780"/>
      <c r="P3" s="440" t="s">
        <v>251</v>
      </c>
    </row>
    <row r="4" spans="1:16" ht="42" customHeight="1">
      <c r="A4" s="784" t="s">
        <v>538</v>
      </c>
      <c r="B4" s="785"/>
      <c r="C4" s="785"/>
      <c r="D4" s="785"/>
      <c r="E4" s="785"/>
      <c r="F4" s="785"/>
      <c r="G4" s="785"/>
      <c r="H4" s="785"/>
      <c r="I4" s="785"/>
      <c r="J4" s="785"/>
      <c r="K4" s="785"/>
      <c r="L4" s="785"/>
      <c r="M4" s="785"/>
      <c r="N4" s="786"/>
    </row>
    <row r="5" spans="1:16" ht="258" customHeight="1" thickBot="1">
      <c r="A5" s="781" t="s">
        <v>539</v>
      </c>
      <c r="B5" s="782"/>
      <c r="C5" s="782"/>
      <c r="D5" s="782"/>
      <c r="E5" s="782"/>
      <c r="F5" s="782"/>
      <c r="G5" s="782"/>
      <c r="H5" s="782"/>
      <c r="I5" s="782"/>
      <c r="J5" s="782"/>
      <c r="K5" s="782"/>
      <c r="L5" s="782"/>
      <c r="M5" s="782"/>
      <c r="N5" s="783"/>
    </row>
    <row r="6" spans="1:16" ht="45" customHeight="1" thickBot="1">
      <c r="A6" s="787" t="s">
        <v>540</v>
      </c>
      <c r="B6" s="788"/>
      <c r="C6" s="788"/>
      <c r="D6" s="788"/>
      <c r="E6" s="788"/>
      <c r="F6" s="788"/>
      <c r="G6" s="788"/>
      <c r="H6" s="788"/>
      <c r="I6" s="788"/>
      <c r="J6" s="788"/>
      <c r="K6" s="788"/>
      <c r="L6" s="788"/>
      <c r="M6" s="788"/>
      <c r="N6" s="789"/>
    </row>
    <row r="7" spans="1:16" ht="318.60000000000002" customHeight="1" thickBot="1">
      <c r="A7" s="790" t="s">
        <v>541</v>
      </c>
      <c r="B7" s="791"/>
      <c r="C7" s="791"/>
      <c r="D7" s="791"/>
      <c r="E7" s="791"/>
      <c r="F7" s="791"/>
      <c r="G7" s="791"/>
      <c r="H7" s="791"/>
      <c r="I7" s="791"/>
      <c r="J7" s="791"/>
      <c r="K7" s="791"/>
      <c r="L7" s="791"/>
      <c r="M7" s="791"/>
      <c r="N7" s="792"/>
      <c r="O7" s="44"/>
    </row>
    <row r="8" spans="1:16" ht="50.4" customHeight="1" thickBot="1">
      <c r="A8" s="798" t="s">
        <v>542</v>
      </c>
      <c r="B8" s="799"/>
      <c r="C8" s="799"/>
      <c r="D8" s="799"/>
      <c r="E8" s="799"/>
      <c r="F8" s="799"/>
      <c r="G8" s="799"/>
      <c r="H8" s="799"/>
      <c r="I8" s="799"/>
      <c r="J8" s="799"/>
      <c r="K8" s="799"/>
      <c r="L8" s="799"/>
      <c r="M8" s="799"/>
      <c r="N8" s="800"/>
      <c r="O8" s="47"/>
    </row>
    <row r="9" spans="1:16" ht="105.6" customHeight="1">
      <c r="A9" s="801" t="s">
        <v>543</v>
      </c>
      <c r="B9" s="802"/>
      <c r="C9" s="802"/>
      <c r="D9" s="802"/>
      <c r="E9" s="802"/>
      <c r="F9" s="802"/>
      <c r="G9" s="802"/>
      <c r="H9" s="802"/>
      <c r="I9" s="802"/>
      <c r="J9" s="802"/>
      <c r="K9" s="802"/>
      <c r="L9" s="802"/>
      <c r="M9" s="802"/>
      <c r="N9" s="803"/>
      <c r="O9" s="47"/>
    </row>
    <row r="10" spans="1:16" s="127" customFormat="1" ht="50.4" hidden="1" customHeight="1">
      <c r="A10" s="806"/>
      <c r="B10" s="807"/>
      <c r="C10" s="807"/>
      <c r="D10" s="807"/>
      <c r="E10" s="807"/>
      <c r="F10" s="807"/>
      <c r="G10" s="807"/>
      <c r="H10" s="807"/>
      <c r="I10" s="807"/>
      <c r="J10" s="807"/>
      <c r="K10" s="807"/>
      <c r="L10" s="807"/>
      <c r="M10" s="807"/>
      <c r="N10" s="808"/>
      <c r="O10" s="388"/>
    </row>
    <row r="11" spans="1:16" s="127" customFormat="1" ht="126.6" hidden="1" customHeight="1" thickBot="1">
      <c r="A11" s="809"/>
      <c r="B11" s="810"/>
      <c r="C11" s="810"/>
      <c r="D11" s="810"/>
      <c r="E11" s="810"/>
      <c r="F11" s="810"/>
      <c r="G11" s="810"/>
      <c r="H11" s="810"/>
      <c r="I11" s="810"/>
      <c r="J11" s="810"/>
      <c r="K11" s="810"/>
      <c r="L11" s="810"/>
      <c r="M11" s="810"/>
      <c r="N11" s="811"/>
      <c r="O11" s="388"/>
    </row>
    <row r="12" spans="1:16" s="127" customFormat="1" ht="13.8" customHeight="1">
      <c r="A12" s="123"/>
      <c r="B12" s="124"/>
      <c r="C12" s="124"/>
      <c r="D12" s="124"/>
      <c r="E12" s="124"/>
      <c r="F12" s="124"/>
      <c r="G12" s="124"/>
      <c r="H12" s="124"/>
      <c r="I12" s="124"/>
      <c r="J12" s="124"/>
      <c r="K12" s="124"/>
      <c r="L12" s="124"/>
      <c r="M12" s="124"/>
      <c r="N12" s="125"/>
      <c r="O12" s="126"/>
    </row>
    <row r="13" spans="1:16" s="127" customFormat="1" ht="13.8" customHeight="1" thickBot="1">
      <c r="A13" s="123"/>
      <c r="B13" s="124"/>
      <c r="C13" s="124"/>
      <c r="D13" s="124"/>
      <c r="E13" s="124"/>
      <c r="F13" s="124"/>
      <c r="G13" s="124"/>
      <c r="H13" s="124"/>
      <c r="I13" s="124"/>
      <c r="J13" s="124"/>
      <c r="K13" s="124"/>
      <c r="L13" s="124"/>
      <c r="M13" s="124"/>
      <c r="N13" s="125"/>
      <c r="O13" s="126"/>
    </row>
    <row r="14" spans="1:16" ht="26.4" customHeight="1">
      <c r="A14" s="804" t="s">
        <v>213</v>
      </c>
      <c r="B14" s="804"/>
      <c r="C14" s="804"/>
      <c r="D14" s="804"/>
      <c r="E14" s="804"/>
      <c r="F14" s="804"/>
      <c r="G14" s="804"/>
      <c r="H14" s="804"/>
      <c r="I14" s="804"/>
      <c r="J14" s="804"/>
      <c r="K14" s="804"/>
      <c r="L14" s="804"/>
      <c r="M14" s="804"/>
      <c r="N14" s="805"/>
    </row>
    <row r="15" spans="1:16" ht="21.6" customHeight="1">
      <c r="A15" s="795" t="s">
        <v>234</v>
      </c>
      <c r="B15" s="796"/>
      <c r="C15" s="796"/>
      <c r="D15" s="796"/>
      <c r="E15" s="796"/>
      <c r="F15" s="796"/>
      <c r="G15" s="796"/>
      <c r="H15" s="796"/>
      <c r="I15" s="796"/>
      <c r="J15" s="796"/>
      <c r="K15" s="796"/>
      <c r="L15" s="796"/>
      <c r="M15" s="796"/>
      <c r="N15" s="797"/>
      <c r="O15" s="51" t="s">
        <v>213</v>
      </c>
    </row>
    <row r="16" spans="1:16" ht="30" customHeight="1" thickBot="1">
      <c r="A16" s="48"/>
      <c r="B16" s="49"/>
      <c r="C16" s="49"/>
      <c r="D16" s="49"/>
      <c r="E16" s="49"/>
      <c r="F16" s="49"/>
      <c r="G16" s="49"/>
      <c r="H16" s="49"/>
      <c r="I16" s="49"/>
      <c r="J16" s="49"/>
      <c r="K16" s="49"/>
      <c r="L16" s="49"/>
      <c r="M16" s="49"/>
      <c r="N16" s="50"/>
    </row>
    <row r="17" spans="1:14" ht="22.8" customHeight="1">
      <c r="A17" s="794" t="s">
        <v>29</v>
      </c>
      <c r="B17" s="794"/>
      <c r="C17" s="794"/>
      <c r="D17" s="794"/>
      <c r="E17" s="794"/>
      <c r="F17" s="794"/>
      <c r="G17" s="794"/>
      <c r="H17" s="794"/>
      <c r="I17" s="794"/>
      <c r="J17" s="794"/>
      <c r="K17" s="794"/>
      <c r="L17" s="794"/>
      <c r="M17" s="794"/>
      <c r="N17" s="794"/>
    </row>
    <row r="18" spans="1:14" ht="40.200000000000003" customHeight="1">
      <c r="A18" s="739" t="s">
        <v>27</v>
      </c>
      <c r="B18" s="793"/>
      <c r="C18" s="793"/>
      <c r="D18" s="793"/>
      <c r="E18" s="793"/>
      <c r="F18" s="793"/>
      <c r="G18" s="793"/>
      <c r="H18" s="793"/>
      <c r="I18" s="793"/>
      <c r="J18" s="793"/>
      <c r="K18" s="793"/>
      <c r="L18" s="793"/>
      <c r="M18" s="793"/>
      <c r="N18" s="793"/>
    </row>
    <row r="19" spans="1:14" ht="18.600000000000001" customHeight="1"/>
    <row r="20" spans="1:14" ht="18.600000000000001" customHeight="1"/>
    <row r="21" spans="1:14" ht="18.600000000000001" customHeight="1"/>
    <row r="22" spans="1:14" ht="18.600000000000001" customHeight="1"/>
    <row r="23" spans="1:14" ht="18.600000000000001" customHeight="1"/>
    <row r="24" spans="1:14" ht="18.600000000000001" customHeight="1"/>
    <row r="25" spans="1:14" ht="18.600000000000001" customHeight="1"/>
    <row r="26" spans="1:14" ht="18.600000000000001" customHeight="1"/>
    <row r="27" spans="1:14" ht="18.600000000000001" customHeight="1"/>
    <row r="28" spans="1:14" ht="18.600000000000001" customHeight="1"/>
    <row r="29" spans="1:14" ht="18.600000000000001" customHeight="1"/>
    <row r="30" spans="1:14" ht="18.600000000000001" customHeight="1"/>
    <row r="31" spans="1:14" ht="18.600000000000001" customHeight="1"/>
    <row r="32" spans="1:14" ht="18.600000000000001" customHeight="1"/>
    <row r="33" spans="14:14" ht="18.600000000000001" customHeight="1"/>
    <row r="34" spans="14:14" ht="18.600000000000001" customHeight="1"/>
    <row r="35" spans="14:14" ht="18.600000000000001" customHeight="1"/>
    <row r="36" spans="14:14" ht="18.600000000000001" customHeight="1"/>
    <row r="37" spans="14:14" ht="18.600000000000001" customHeight="1"/>
    <row r="38" spans="14:14" ht="18.600000000000001" customHeight="1"/>
    <row r="39" spans="14:14" ht="18.600000000000001" customHeight="1"/>
    <row r="40" spans="14:14" ht="18.600000000000001" customHeight="1"/>
    <row r="41" spans="14:14" ht="18.600000000000001" customHeight="1"/>
    <row r="42" spans="14:14" ht="18.600000000000001" customHeight="1"/>
    <row r="43" spans="14:14" ht="18.600000000000001" customHeight="1"/>
    <row r="44" spans="14:14" ht="18.600000000000001" customHeight="1"/>
    <row r="45" spans="14:14" ht="18.600000000000001" customHeight="1"/>
    <row r="46" spans="14:14" ht="18.600000000000001" customHeight="1"/>
    <row r="47" spans="14:14" ht="18.600000000000001" customHeight="1">
      <c r="N47" s="1" t="s">
        <v>242</v>
      </c>
    </row>
    <row r="48" spans="14:14"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row r="1020" ht="18.600000000000001" customHeight="1"/>
    <row r="1021" ht="18.600000000000001" customHeight="1"/>
    <row r="1022" ht="18.600000000000001" customHeight="1"/>
    <row r="1023" ht="18.600000000000001" customHeight="1"/>
    <row r="1024" ht="18.600000000000001" customHeight="1"/>
  </sheetData>
  <mergeCells count="15">
    <mergeCell ref="A6:N6"/>
    <mergeCell ref="A7:N7"/>
    <mergeCell ref="A18:N18"/>
    <mergeCell ref="A17:N17"/>
    <mergeCell ref="A15:N15"/>
    <mergeCell ref="A8:N8"/>
    <mergeCell ref="A9:N9"/>
    <mergeCell ref="A14:N14"/>
    <mergeCell ref="A10:N10"/>
    <mergeCell ref="A11:N11"/>
    <mergeCell ref="A1:N1"/>
    <mergeCell ref="A2:N2"/>
    <mergeCell ref="A3:N3"/>
    <mergeCell ref="A5:N5"/>
    <mergeCell ref="A4:N4"/>
  </mergeCells>
  <phoneticPr fontId="16"/>
  <hyperlinks>
    <hyperlink ref="P3" r:id="rId1" display="https://zoom.us/webinar/register/WN_9-ciXs0sQT2yGdb79VBoLQ" xr:uid="{D23711C4-75FC-433D-9588-69B8A3DCF5A7}"/>
  </hyperlinks>
  <pageMargins left="0.7" right="0.7" top="0.75" bottom="0.75" header="0.3" footer="0.3"/>
  <pageSetup paperSize="9" scale="59" orientation="portrait" horizontalDpi="300" verticalDpi="300" r:id="rId2"/>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37"/>
  <sheetViews>
    <sheetView view="pageBreakPreview" zoomScale="95" zoomScaleNormal="75" zoomScaleSheetLayoutView="95" workbookViewId="0">
      <selection activeCell="A8" sqref="A8:XFD10"/>
    </sheetView>
  </sheetViews>
  <sheetFormatPr defaultColWidth="9" defaultRowHeight="14.4"/>
  <cols>
    <col min="1" max="1" width="212.109375" style="5" customWidth="1"/>
    <col min="2" max="2" width="33.109375" style="3" hidden="1" customWidth="1"/>
    <col min="3" max="3" width="23.109375" style="4" hidden="1" customWidth="1"/>
    <col min="4" max="16384" width="9" style="1"/>
  </cols>
  <sheetData>
    <row r="1" spans="1:3" s="42" customFormat="1" ht="46.2" customHeight="1" thickBot="1">
      <c r="A1" s="184" t="s">
        <v>306</v>
      </c>
      <c r="B1" s="45" t="s">
        <v>0</v>
      </c>
      <c r="C1" s="46" t="s">
        <v>2</v>
      </c>
    </row>
    <row r="2" spans="1:3" ht="40.799999999999997" customHeight="1">
      <c r="A2" s="452" t="s">
        <v>544</v>
      </c>
      <c r="B2" s="2"/>
      <c r="C2" s="812"/>
    </row>
    <row r="3" spans="1:3" ht="167.4" customHeight="1">
      <c r="A3" s="416" t="s">
        <v>545</v>
      </c>
      <c r="B3" s="52"/>
      <c r="C3" s="813"/>
    </row>
    <row r="4" spans="1:3" ht="31.8" customHeight="1" thickBot="1">
      <c r="A4" s="161" t="s">
        <v>546</v>
      </c>
      <c r="B4" s="1"/>
      <c r="C4" s="1"/>
    </row>
    <row r="5" spans="1:3" ht="41.4" customHeight="1" thickBot="1">
      <c r="A5" s="865" t="s">
        <v>547</v>
      </c>
      <c r="B5" s="2"/>
      <c r="C5" s="812"/>
    </row>
    <row r="6" spans="1:3" ht="135" customHeight="1">
      <c r="A6" s="866" t="s">
        <v>548</v>
      </c>
      <c r="B6" s="52"/>
      <c r="C6" s="813"/>
    </row>
    <row r="7" spans="1:3" ht="42.6" customHeight="1">
      <c r="A7" s="420" t="s">
        <v>296</v>
      </c>
      <c r="B7" s="1"/>
      <c r="C7" s="1"/>
    </row>
    <row r="8" spans="1:3" ht="43.2" hidden="1" customHeight="1">
      <c r="A8" s="385"/>
      <c r="B8" s="229"/>
      <c r="C8" s="812"/>
    </row>
    <row r="9" spans="1:3" ht="110.4" hidden="1" customHeight="1" thickBot="1">
      <c r="A9" s="421"/>
      <c r="B9" s="230"/>
      <c r="C9" s="813"/>
    </row>
    <row r="10" spans="1:3" ht="39" hidden="1" customHeight="1" thickBot="1">
      <c r="A10" s="231"/>
      <c r="B10" s="1"/>
      <c r="C10" s="1"/>
    </row>
    <row r="11" spans="1:3" ht="42.6" hidden="1" customHeight="1">
      <c r="A11" s="417"/>
      <c r="B11" s="247"/>
      <c r="C11" s="247"/>
    </row>
    <row r="12" spans="1:3" ht="129" hidden="1" customHeight="1" thickBot="1">
      <c r="A12" s="418"/>
      <c r="B12" s="252"/>
      <c r="C12" s="252"/>
    </row>
    <row r="13" spans="1:3" ht="42.6" hidden="1" customHeight="1" thickBot="1">
      <c r="A13" s="161"/>
      <c r="B13" s="1"/>
      <c r="C13" s="1"/>
    </row>
    <row r="14" spans="1:3" ht="27.6" customHeight="1">
      <c r="A14" s="241"/>
      <c r="B14" s="1"/>
      <c r="C14" s="1"/>
    </row>
    <row r="15" spans="1:3" ht="39" customHeight="1">
      <c r="A15" s="1" t="s">
        <v>220</v>
      </c>
      <c r="B15" s="1"/>
      <c r="C15" s="1"/>
    </row>
    <row r="16" spans="1:3" ht="32.25" customHeight="1">
      <c r="A16" s="1" t="s">
        <v>221</v>
      </c>
      <c r="B16" s="1"/>
      <c r="C16" s="1"/>
    </row>
    <row r="17" ht="36.75" customHeight="1"/>
    <row r="18" ht="33" customHeight="1"/>
    <row r="19" ht="36.75" customHeight="1"/>
    <row r="20" ht="36.75" customHeight="1"/>
    <row r="21" ht="25.5" customHeight="1"/>
    <row r="22" ht="32.25" customHeight="1"/>
    <row r="23" ht="30.75" customHeight="1"/>
    <row r="24" ht="42.75" customHeight="1"/>
    <row r="25" ht="43.5" customHeight="1"/>
    <row r="26" ht="27.75" customHeight="1"/>
    <row r="27" ht="30.75" customHeight="1"/>
    <row r="28" ht="29.25" customHeight="1"/>
    <row r="29" ht="27" customHeight="1"/>
    <row r="30" ht="27" customHeight="1"/>
    <row r="31" ht="27" customHeight="1"/>
    <row r="32" ht="27" customHeight="1"/>
    <row r="33" ht="27" customHeight="1"/>
    <row r="34" ht="27" customHeight="1"/>
    <row r="35" ht="27" customHeight="1"/>
    <row r="36" ht="27" customHeight="1"/>
    <row r="37" ht="27" customHeight="1"/>
  </sheetData>
  <mergeCells count="3">
    <mergeCell ref="C2:C3"/>
    <mergeCell ref="C5:C6"/>
    <mergeCell ref="C8:C9"/>
  </mergeCells>
  <phoneticPr fontId="16"/>
  <hyperlinks>
    <hyperlink ref="A7" r:id="rId1" xr:uid="{E1A352BD-FCDD-40A0-B71A-9CD3252BF0FF}"/>
    <hyperlink ref="A4" r:id="rId2" xr:uid="{540A1F6D-D3F3-45C4-BDC1-59FB6343E4D7}"/>
  </hyperlinks>
  <pageMargins left="0" right="0" top="0.19685039370078741" bottom="0.39370078740157483" header="0" footer="0.19685039370078741"/>
  <pageSetup paperSize="8" scale="55" orientation="portrait" horizontalDpi="300"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C6C3-5FD5-45AC-8EE2-D8D2B861F6DF}">
  <dimension ref="A1:X40"/>
  <sheetViews>
    <sheetView view="pageBreakPreview" topLeftCell="A2" zoomScaleNormal="100" zoomScaleSheetLayoutView="100" workbookViewId="0">
      <selection activeCell="W9" sqref="W9"/>
    </sheetView>
  </sheetViews>
  <sheetFormatPr defaultRowHeight="13.2"/>
  <cols>
    <col min="9" max="9" width="8.88671875" customWidth="1"/>
    <col min="10" max="10" width="8.88671875" hidden="1" customWidth="1"/>
    <col min="11" max="11" width="0.77734375" customWidth="1"/>
    <col min="19" max="19" width="4.77734375" customWidth="1"/>
    <col min="21" max="21" width="3.88671875" customWidth="1"/>
  </cols>
  <sheetData>
    <row r="1" spans="1:22">
      <c r="A1" s="522"/>
      <c r="B1" s="522"/>
      <c r="C1" s="522"/>
      <c r="D1" s="128"/>
      <c r="E1" s="128"/>
      <c r="F1" s="128"/>
      <c r="G1" s="128"/>
      <c r="H1" s="128"/>
      <c r="I1" s="128"/>
      <c r="J1" s="128"/>
      <c r="K1" s="128"/>
      <c r="L1" s="128"/>
      <c r="M1" s="128"/>
      <c r="N1" s="128"/>
      <c r="O1" s="128"/>
      <c r="P1" s="128"/>
      <c r="Q1" s="128"/>
      <c r="R1" s="128"/>
      <c r="S1" s="128"/>
      <c r="T1" s="128"/>
      <c r="U1" s="128"/>
      <c r="V1" s="439"/>
    </row>
    <row r="2" spans="1:22" ht="24.6">
      <c r="A2" s="522"/>
      <c r="B2" s="523"/>
      <c r="C2" s="524"/>
      <c r="D2" s="534"/>
      <c r="E2" s="534"/>
      <c r="F2" s="534"/>
      <c r="G2" s="534"/>
      <c r="H2" s="534"/>
      <c r="I2" s="534"/>
      <c r="J2" s="534"/>
      <c r="K2" s="534"/>
      <c r="L2" s="534"/>
      <c r="M2" s="534"/>
      <c r="N2" s="535"/>
      <c r="O2" s="536"/>
      <c r="P2" s="536"/>
      <c r="Q2" s="536"/>
      <c r="R2" s="536"/>
      <c r="S2" s="536"/>
      <c r="T2" s="536"/>
      <c r="U2" s="128"/>
    </row>
    <row r="3" spans="1:22">
      <c r="A3" s="522"/>
      <c r="B3" s="522"/>
      <c r="C3" s="522"/>
      <c r="D3" s="128"/>
      <c r="E3" s="128"/>
      <c r="F3" s="128"/>
      <c r="G3" s="128"/>
      <c r="H3" s="128"/>
      <c r="I3" s="128"/>
      <c r="J3" s="128"/>
      <c r="K3" s="128"/>
      <c r="L3" s="128"/>
      <c r="M3" s="128"/>
      <c r="N3" s="128"/>
      <c r="O3" s="128"/>
      <c r="P3" s="128"/>
      <c r="Q3" s="128"/>
      <c r="R3" s="128"/>
      <c r="S3" s="128"/>
      <c r="T3" s="128"/>
      <c r="U3" s="128"/>
    </row>
    <row r="4" spans="1:22" ht="13.2" customHeight="1">
      <c r="A4" s="522"/>
      <c r="B4" s="522"/>
      <c r="C4" s="522"/>
      <c r="D4" s="522"/>
      <c r="E4" s="522"/>
      <c r="F4" s="522"/>
      <c r="G4" s="522"/>
      <c r="H4" s="522"/>
      <c r="I4" s="586"/>
      <c r="J4" s="586"/>
      <c r="K4" s="586"/>
      <c r="L4" s="586"/>
      <c r="M4" s="586"/>
      <c r="N4" s="586"/>
      <c r="O4" s="586"/>
      <c r="P4" s="586"/>
      <c r="Q4" s="586"/>
      <c r="R4" s="586"/>
      <c r="S4" s="586"/>
      <c r="T4" s="586"/>
      <c r="U4" s="522" t="s">
        <v>205</v>
      </c>
    </row>
    <row r="5" spans="1:22" ht="13.2" customHeight="1">
      <c r="A5" s="522"/>
      <c r="B5" s="522"/>
      <c r="C5" s="522"/>
      <c r="D5" s="522"/>
      <c r="E5" s="522"/>
      <c r="F5" s="522"/>
      <c r="G5" s="522"/>
      <c r="H5" s="522"/>
      <c r="I5" s="586"/>
      <c r="J5" s="586"/>
      <c r="K5" s="586"/>
      <c r="L5" s="586"/>
      <c r="M5" s="586"/>
      <c r="N5" s="586"/>
      <c r="O5" s="586"/>
      <c r="P5" s="586"/>
      <c r="Q5" s="586"/>
      <c r="R5" s="586"/>
      <c r="S5" s="586"/>
      <c r="T5" s="586"/>
      <c r="U5" s="522"/>
    </row>
    <row r="6" spans="1:22" ht="13.2" customHeight="1">
      <c r="A6" s="522"/>
      <c r="B6" s="522"/>
      <c r="C6" s="522"/>
      <c r="D6" s="522"/>
      <c r="E6" s="522"/>
      <c r="F6" s="522"/>
      <c r="G6" s="522"/>
      <c r="H6" s="522"/>
      <c r="I6" s="586"/>
      <c r="J6" s="586"/>
      <c r="K6" s="586"/>
      <c r="L6" s="586"/>
      <c r="M6" s="586"/>
      <c r="N6" s="586"/>
      <c r="O6" s="586"/>
      <c r="P6" s="586"/>
      <c r="Q6" s="586"/>
      <c r="R6" s="586"/>
      <c r="S6" s="586"/>
      <c r="T6" s="586"/>
      <c r="U6" s="522"/>
    </row>
    <row r="7" spans="1:22" ht="13.2" customHeight="1">
      <c r="A7" s="522"/>
      <c r="B7" s="522"/>
      <c r="C7" s="522"/>
      <c r="D7" s="522"/>
      <c r="E7" s="522"/>
      <c r="F7" s="522"/>
      <c r="G7" s="522"/>
      <c r="H7" s="522"/>
      <c r="I7" s="586"/>
      <c r="J7" s="586"/>
      <c r="K7" s="586"/>
      <c r="L7" s="586"/>
      <c r="M7" s="586"/>
      <c r="N7" s="586"/>
      <c r="O7" s="586"/>
      <c r="P7" s="586"/>
      <c r="Q7" s="586"/>
      <c r="R7" s="586"/>
      <c r="S7" s="586"/>
      <c r="T7" s="586"/>
      <c r="U7" s="522"/>
    </row>
    <row r="8" spans="1:22" ht="13.2" customHeight="1">
      <c r="A8" s="522"/>
      <c r="B8" s="522"/>
      <c r="C8" s="522"/>
      <c r="D8" s="522"/>
      <c r="E8" s="522"/>
      <c r="F8" s="522"/>
      <c r="G8" s="522"/>
      <c r="H8" s="522"/>
      <c r="I8" s="586"/>
      <c r="J8" s="586"/>
      <c r="K8" s="586"/>
      <c r="L8" s="586"/>
      <c r="M8" s="586"/>
      <c r="N8" s="586"/>
      <c r="O8" s="586"/>
      <c r="P8" s="586"/>
      <c r="Q8" s="586"/>
      <c r="R8" s="586"/>
      <c r="S8" s="586"/>
      <c r="T8" s="586"/>
      <c r="U8" s="522"/>
    </row>
    <row r="9" spans="1:22" ht="13.2" customHeight="1">
      <c r="A9" s="522"/>
      <c r="B9" s="522"/>
      <c r="C9" s="522"/>
      <c r="D9" s="522"/>
      <c r="E9" s="522"/>
      <c r="F9" s="522"/>
      <c r="G9" s="522"/>
      <c r="H9" s="522"/>
      <c r="I9" s="586"/>
      <c r="J9" s="586"/>
      <c r="K9" s="586"/>
      <c r="L9" s="586"/>
      <c r="M9" s="586"/>
      <c r="N9" s="586"/>
      <c r="O9" s="586"/>
      <c r="P9" s="586"/>
      <c r="Q9" s="586"/>
      <c r="R9" s="586"/>
      <c r="S9" s="586"/>
      <c r="T9" s="586"/>
      <c r="U9" s="522"/>
    </row>
    <row r="10" spans="1:22">
      <c r="A10" s="522"/>
      <c r="B10" s="522"/>
      <c r="C10" s="522"/>
      <c r="D10" s="522"/>
      <c r="E10" s="522"/>
      <c r="F10" s="522"/>
      <c r="G10" s="522"/>
      <c r="H10" s="522"/>
      <c r="I10" s="522"/>
      <c r="J10" s="522"/>
      <c r="K10" s="522"/>
      <c r="L10" s="522"/>
      <c r="M10" s="522"/>
      <c r="N10" s="522"/>
      <c r="O10" s="522"/>
      <c r="P10" s="522"/>
      <c r="Q10" s="522"/>
      <c r="R10" s="522"/>
      <c r="S10" s="522"/>
      <c r="T10" s="522"/>
      <c r="U10" s="522"/>
    </row>
    <row r="11" spans="1:22" ht="21" customHeight="1">
      <c r="A11" s="522"/>
      <c r="B11" s="522"/>
      <c r="C11" s="522"/>
      <c r="D11" s="522"/>
      <c r="E11" s="522"/>
      <c r="F11" s="522"/>
      <c r="G11" s="522"/>
      <c r="H11" s="522"/>
      <c r="I11" s="522"/>
      <c r="J11" s="522"/>
      <c r="K11" s="522"/>
      <c r="L11" s="522"/>
      <c r="M11" s="522"/>
      <c r="N11" s="522"/>
      <c r="O11" s="522"/>
      <c r="P11" s="522"/>
      <c r="Q11" s="522"/>
      <c r="R11" s="522"/>
      <c r="S11" s="522"/>
      <c r="T11" s="522"/>
      <c r="U11" s="522"/>
    </row>
    <row r="12" spans="1:22" ht="13.2" customHeight="1">
      <c r="A12" s="522"/>
      <c r="B12" s="522"/>
      <c r="C12" s="522"/>
      <c r="D12" s="522"/>
      <c r="E12" s="522"/>
      <c r="F12" s="522"/>
      <c r="G12" s="522"/>
      <c r="H12" s="522"/>
      <c r="I12" s="522"/>
      <c r="J12" s="522"/>
      <c r="K12" s="522"/>
      <c r="L12" s="522"/>
      <c r="M12" s="522"/>
      <c r="N12" s="522"/>
      <c r="O12" s="522"/>
      <c r="P12" s="522"/>
      <c r="Q12" s="522"/>
      <c r="R12" s="522"/>
      <c r="S12" s="522"/>
      <c r="T12" s="522"/>
      <c r="U12" s="522"/>
    </row>
    <row r="13" spans="1:22" ht="13.2" customHeight="1">
      <c r="A13" s="522"/>
      <c r="B13" s="522"/>
      <c r="C13" s="522"/>
      <c r="D13" s="522"/>
      <c r="E13" s="522"/>
      <c r="F13" s="522"/>
      <c r="G13" s="522"/>
      <c r="H13" s="522"/>
      <c r="I13" s="522"/>
      <c r="J13" s="522"/>
      <c r="K13" s="522"/>
      <c r="L13" s="522"/>
      <c r="M13" s="522"/>
      <c r="N13" s="522"/>
      <c r="O13" s="522"/>
      <c r="P13" s="522"/>
      <c r="Q13" s="522"/>
      <c r="R13" s="522"/>
      <c r="S13" s="522"/>
      <c r="T13" s="522"/>
      <c r="U13" s="522"/>
    </row>
    <row r="14" spans="1:22">
      <c r="A14" s="522"/>
      <c r="B14" s="522"/>
      <c r="C14" s="522"/>
      <c r="D14" s="522"/>
      <c r="E14" s="522"/>
      <c r="F14" s="522"/>
      <c r="G14" s="522"/>
      <c r="H14" s="522"/>
      <c r="I14" s="522"/>
      <c r="J14" s="522"/>
      <c r="K14" s="522"/>
      <c r="L14" s="522"/>
      <c r="M14" s="522"/>
      <c r="N14" s="522"/>
      <c r="O14" s="522"/>
      <c r="P14" s="522"/>
      <c r="Q14" s="522"/>
      <c r="R14" s="522"/>
      <c r="S14" s="522"/>
      <c r="T14" s="522"/>
      <c r="U14" s="522"/>
    </row>
    <row r="15" spans="1:22">
      <c r="A15" s="522"/>
      <c r="B15" s="522"/>
      <c r="C15" s="522"/>
      <c r="D15" s="522"/>
      <c r="E15" s="522"/>
      <c r="F15" s="522"/>
      <c r="G15" s="522"/>
      <c r="H15" s="522"/>
      <c r="I15" s="522"/>
      <c r="J15" s="522"/>
      <c r="K15" s="522"/>
      <c r="L15" s="522"/>
      <c r="M15" s="522"/>
      <c r="N15" s="522"/>
      <c r="O15" s="522"/>
      <c r="P15" s="522"/>
      <c r="Q15" s="522"/>
      <c r="R15" s="522"/>
      <c r="S15" s="522"/>
      <c r="T15" s="522"/>
      <c r="U15" s="522"/>
    </row>
    <row r="16" spans="1:22">
      <c r="A16" s="522"/>
      <c r="B16" s="522"/>
      <c r="C16" s="522"/>
      <c r="D16" s="522"/>
      <c r="E16" s="522"/>
      <c r="F16" s="522"/>
      <c r="G16" s="522"/>
      <c r="H16" s="522"/>
      <c r="I16" s="522"/>
      <c r="J16" s="522"/>
      <c r="K16" s="522"/>
      <c r="L16" s="522"/>
      <c r="M16" s="522"/>
      <c r="N16" s="522"/>
      <c r="O16" s="522"/>
      <c r="P16" s="522"/>
      <c r="Q16" s="522"/>
      <c r="R16" s="522"/>
      <c r="S16" s="522"/>
      <c r="T16" s="522"/>
      <c r="U16" s="522"/>
    </row>
    <row r="17" spans="1:24">
      <c r="A17" s="522"/>
      <c r="B17" s="585"/>
      <c r="C17" s="585"/>
      <c r="D17" s="585"/>
      <c r="E17" s="585"/>
      <c r="F17" s="585"/>
      <c r="G17" s="585"/>
      <c r="H17" s="585"/>
      <c r="I17" s="522"/>
      <c r="J17" s="522"/>
      <c r="K17" s="522"/>
      <c r="L17" s="522"/>
      <c r="M17" s="522"/>
      <c r="N17" s="522"/>
      <c r="O17" s="522"/>
      <c r="P17" s="522"/>
      <c r="Q17" s="522"/>
      <c r="R17" s="522"/>
      <c r="S17" s="522"/>
      <c r="T17" s="522"/>
      <c r="U17" s="522"/>
      <c r="X17" s="440" t="s">
        <v>285</v>
      </c>
    </row>
    <row r="18" spans="1:24">
      <c r="A18" s="522"/>
      <c r="B18" s="585"/>
      <c r="C18" s="585"/>
      <c r="D18" s="585"/>
      <c r="E18" s="585"/>
      <c r="F18" s="585"/>
      <c r="G18" s="585"/>
      <c r="H18" s="585"/>
      <c r="I18" s="522"/>
      <c r="J18" s="522"/>
      <c r="K18" s="522"/>
      <c r="L18" s="522"/>
      <c r="M18" s="522"/>
      <c r="N18" s="522"/>
      <c r="O18" s="522"/>
      <c r="P18" s="522"/>
      <c r="Q18" s="522"/>
      <c r="R18" s="522"/>
      <c r="S18" s="522"/>
      <c r="T18" s="522"/>
      <c r="U18" s="522"/>
    </row>
    <row r="19" spans="1:24">
      <c r="A19" s="522"/>
      <c r="B19" s="585"/>
      <c r="C19" s="585"/>
      <c r="D19" s="585"/>
      <c r="E19" s="585"/>
      <c r="F19" s="585"/>
      <c r="G19" s="585"/>
      <c r="H19" s="585"/>
      <c r="I19" s="522"/>
      <c r="J19" s="522"/>
      <c r="K19" s="522"/>
      <c r="L19" s="522"/>
      <c r="M19" s="522"/>
      <c r="N19" s="522"/>
      <c r="O19" s="522"/>
      <c r="P19" s="522"/>
      <c r="Q19" s="522"/>
      <c r="R19" s="522"/>
      <c r="S19" s="522"/>
      <c r="T19" s="522"/>
      <c r="U19" s="522"/>
    </row>
    <row r="20" spans="1:24">
      <c r="A20" s="522"/>
      <c r="B20" s="585"/>
      <c r="C20" s="585"/>
      <c r="D20" s="585"/>
      <c r="E20" s="585"/>
      <c r="F20" s="585"/>
      <c r="G20" s="585"/>
      <c r="H20" s="585"/>
      <c r="I20" s="522"/>
      <c r="J20" s="522"/>
      <c r="K20" s="522"/>
      <c r="L20" s="522"/>
      <c r="M20" s="522"/>
      <c r="N20" s="522"/>
      <c r="O20" s="522"/>
      <c r="P20" s="522"/>
      <c r="Q20" s="522"/>
      <c r="R20" s="522"/>
      <c r="S20" s="522"/>
      <c r="T20" s="522"/>
      <c r="U20" s="522"/>
    </row>
    <row r="21" spans="1:24">
      <c r="A21" s="522"/>
      <c r="B21" s="585"/>
      <c r="C21" s="585"/>
      <c r="D21" s="585"/>
      <c r="E21" s="585"/>
      <c r="F21" s="585"/>
      <c r="G21" s="585"/>
      <c r="H21" s="585"/>
      <c r="I21" s="522"/>
      <c r="J21" s="522"/>
      <c r="K21" s="522"/>
      <c r="L21" s="522"/>
      <c r="M21" s="522"/>
      <c r="N21" s="522"/>
      <c r="O21" s="522"/>
      <c r="P21" s="522"/>
      <c r="Q21" s="522"/>
      <c r="R21" s="522"/>
      <c r="S21" s="522"/>
      <c r="T21" s="522"/>
      <c r="U21" s="522"/>
    </row>
    <row r="22" spans="1:24">
      <c r="A22" s="522"/>
      <c r="B22" s="585"/>
      <c r="C22" s="585"/>
      <c r="D22" s="585"/>
      <c r="E22" s="585"/>
      <c r="F22" s="585"/>
      <c r="G22" s="585"/>
      <c r="H22" s="585"/>
      <c r="I22" s="522"/>
      <c r="J22" s="522"/>
      <c r="K22" s="522"/>
      <c r="L22" s="522"/>
      <c r="M22" s="522"/>
      <c r="N22" s="522"/>
      <c r="O22" s="522"/>
      <c r="P22" s="522"/>
      <c r="Q22" s="522"/>
      <c r="R22" s="522"/>
      <c r="S22" s="522"/>
      <c r="T22" s="522"/>
      <c r="U22" s="522"/>
    </row>
    <row r="23" spans="1:24">
      <c r="A23" s="522"/>
      <c r="B23" s="585"/>
      <c r="C23" s="585"/>
      <c r="D23" s="585"/>
      <c r="E23" s="585"/>
      <c r="F23" s="585"/>
      <c r="G23" s="585"/>
      <c r="H23" s="585"/>
      <c r="I23" s="522"/>
      <c r="J23" s="522"/>
      <c r="K23" s="522"/>
      <c r="L23" s="522"/>
      <c r="M23" s="522"/>
      <c r="N23" s="522"/>
      <c r="O23" s="522"/>
      <c r="P23" s="522"/>
      <c r="Q23" s="522"/>
      <c r="R23" s="522"/>
      <c r="S23" s="522"/>
      <c r="T23" s="522"/>
      <c r="U23" s="522"/>
    </row>
    <row r="24" spans="1:24">
      <c r="A24" s="522"/>
      <c r="B24" s="585"/>
      <c r="C24" s="585"/>
      <c r="D24" s="585"/>
      <c r="E24" s="585"/>
      <c r="F24" s="585"/>
      <c r="G24" s="585"/>
      <c r="H24" s="585"/>
      <c r="I24" s="522"/>
      <c r="J24" s="522"/>
      <c r="K24" s="522"/>
      <c r="L24" s="522"/>
      <c r="M24" s="522"/>
      <c r="N24" s="522"/>
      <c r="O24" s="522"/>
      <c r="P24" s="522"/>
      <c r="Q24" s="522"/>
      <c r="R24" s="522"/>
      <c r="S24" s="522"/>
      <c r="T24" s="522"/>
      <c r="U24" s="522"/>
    </row>
    <row r="25" spans="1:24">
      <c r="A25" s="522"/>
      <c r="B25" s="585"/>
      <c r="C25" s="585"/>
      <c r="D25" s="585"/>
      <c r="E25" s="585"/>
      <c r="F25" s="585"/>
      <c r="G25" s="585"/>
      <c r="H25" s="585"/>
      <c r="I25" s="522"/>
      <c r="J25" s="522"/>
      <c r="K25" s="522"/>
      <c r="L25" s="522"/>
      <c r="M25" s="522"/>
      <c r="N25" s="522"/>
      <c r="O25" s="522"/>
      <c r="P25" s="522"/>
      <c r="Q25" s="522"/>
      <c r="R25" s="522"/>
      <c r="S25" s="522"/>
      <c r="T25" s="522"/>
      <c r="U25" s="522"/>
    </row>
    <row r="26" spans="1:24">
      <c r="A26" s="522"/>
      <c r="B26" s="585"/>
      <c r="C26" s="585"/>
      <c r="D26" s="585"/>
      <c r="E26" s="585"/>
      <c r="F26" s="585"/>
      <c r="G26" s="585"/>
      <c r="H26" s="585"/>
      <c r="I26" s="522"/>
      <c r="J26" s="522"/>
      <c r="K26" s="522"/>
      <c r="L26" s="522"/>
      <c r="M26" s="522"/>
      <c r="N26" s="522"/>
      <c r="O26" s="522"/>
      <c r="P26" s="522"/>
      <c r="Q26" s="522"/>
      <c r="R26" s="522"/>
      <c r="S26" s="522"/>
      <c r="T26" s="522"/>
      <c r="U26" s="522"/>
    </row>
    <row r="27" spans="1:24">
      <c r="A27" s="522"/>
      <c r="B27" s="585"/>
      <c r="C27" s="585"/>
      <c r="D27" s="585"/>
      <c r="E27" s="585"/>
      <c r="F27" s="585"/>
      <c r="G27" s="585"/>
      <c r="H27" s="585"/>
      <c r="I27" s="522"/>
      <c r="J27" s="522"/>
      <c r="K27" s="522"/>
      <c r="L27" s="522"/>
      <c r="M27" s="522"/>
      <c r="N27" s="522"/>
      <c r="O27" s="522"/>
      <c r="P27" s="522"/>
      <c r="Q27" s="522"/>
      <c r="R27" s="522"/>
      <c r="S27" s="522"/>
      <c r="T27" s="522"/>
      <c r="U27" s="522"/>
    </row>
    <row r="28" spans="1:24">
      <c r="A28" s="522"/>
      <c r="B28" s="522"/>
      <c r="C28" s="522"/>
      <c r="D28" s="522"/>
      <c r="E28" s="522"/>
      <c r="F28" s="522"/>
      <c r="G28" s="522"/>
      <c r="H28" s="522"/>
      <c r="I28" s="522"/>
      <c r="J28" s="522"/>
      <c r="K28" s="522"/>
      <c r="L28" s="522"/>
      <c r="M28" s="522"/>
      <c r="N28" s="522"/>
      <c r="O28" s="522"/>
      <c r="P28" s="522"/>
      <c r="Q28" s="522"/>
      <c r="R28" s="522"/>
      <c r="S28" s="522"/>
      <c r="T28" s="522"/>
      <c r="U28" s="522"/>
    </row>
    <row r="29" spans="1:24" ht="16.2">
      <c r="A29" s="522"/>
      <c r="B29" s="525"/>
      <c r="C29" s="526"/>
      <c r="D29" s="525"/>
      <c r="E29" s="525"/>
      <c r="F29" s="525"/>
      <c r="G29" s="525"/>
      <c r="H29" s="525"/>
      <c r="I29" s="525"/>
      <c r="J29" s="522"/>
      <c r="K29" s="522"/>
      <c r="L29" s="522"/>
      <c r="M29" s="522"/>
      <c r="N29" s="522"/>
      <c r="O29" s="522"/>
      <c r="P29" s="522"/>
      <c r="Q29" s="522"/>
      <c r="R29" s="522"/>
      <c r="S29" s="522"/>
      <c r="T29" s="522"/>
      <c r="U29" s="522"/>
    </row>
    <row r="30" spans="1:24">
      <c r="A30" s="522"/>
      <c r="B30" s="522"/>
      <c r="C30" s="522"/>
      <c r="D30" s="522"/>
      <c r="E30" s="522"/>
      <c r="F30" s="522"/>
      <c r="G30" s="522"/>
      <c r="H30" s="522"/>
      <c r="I30" s="522"/>
      <c r="J30" s="522"/>
      <c r="K30" s="522"/>
      <c r="L30" s="522"/>
      <c r="M30" s="522"/>
      <c r="N30" s="522"/>
      <c r="O30" s="522"/>
      <c r="P30" s="522"/>
      <c r="Q30" s="522"/>
      <c r="R30" s="522"/>
      <c r="S30" s="522"/>
      <c r="T30" s="522"/>
      <c r="U30" s="522"/>
    </row>
    <row r="31" spans="1:24">
      <c r="A31" s="587" t="s">
        <v>283</v>
      </c>
      <c r="B31" s="588"/>
      <c r="C31" s="588"/>
      <c r="D31" s="588"/>
      <c r="E31" s="588"/>
      <c r="F31" s="588"/>
      <c r="G31" s="588"/>
      <c r="H31" s="588"/>
      <c r="I31" s="588"/>
      <c r="J31" s="588"/>
      <c r="K31" s="588"/>
      <c r="L31" s="588"/>
      <c r="M31" s="588"/>
      <c r="N31" s="588"/>
      <c r="O31" s="588"/>
      <c r="P31" s="588"/>
      <c r="Q31" s="588"/>
      <c r="R31" s="588"/>
      <c r="S31" s="588"/>
      <c r="T31" s="588"/>
      <c r="U31" s="588"/>
    </row>
    <row r="32" spans="1:24">
      <c r="A32" s="588"/>
      <c r="B32" s="588"/>
      <c r="C32" s="588"/>
      <c r="D32" s="588"/>
      <c r="E32" s="588"/>
      <c r="F32" s="588"/>
      <c r="G32" s="588"/>
      <c r="H32" s="588"/>
      <c r="I32" s="588"/>
      <c r="J32" s="588"/>
      <c r="K32" s="588"/>
      <c r="L32" s="588"/>
      <c r="M32" s="588"/>
      <c r="N32" s="588"/>
      <c r="O32" s="588"/>
      <c r="P32" s="588"/>
      <c r="Q32" s="588"/>
      <c r="R32" s="588"/>
      <c r="S32" s="588"/>
      <c r="T32" s="588"/>
      <c r="U32" s="588"/>
    </row>
    <row r="33" spans="1:21">
      <c r="A33" s="588"/>
      <c r="B33" s="588"/>
      <c r="C33" s="588"/>
      <c r="D33" s="588"/>
      <c r="E33" s="588"/>
      <c r="F33" s="588"/>
      <c r="G33" s="588"/>
      <c r="H33" s="588"/>
      <c r="I33" s="588"/>
      <c r="J33" s="588"/>
      <c r="K33" s="588"/>
      <c r="L33" s="588"/>
      <c r="M33" s="588"/>
      <c r="N33" s="588"/>
      <c r="O33" s="588"/>
      <c r="P33" s="588"/>
      <c r="Q33" s="588"/>
      <c r="R33" s="588"/>
      <c r="S33" s="588"/>
      <c r="T33" s="588"/>
      <c r="U33" s="588"/>
    </row>
    <row r="34" spans="1:21">
      <c r="A34" s="588"/>
      <c r="B34" s="588"/>
      <c r="C34" s="588"/>
      <c r="D34" s="588"/>
      <c r="E34" s="588"/>
      <c r="F34" s="588"/>
      <c r="G34" s="588"/>
      <c r="H34" s="588"/>
      <c r="I34" s="588"/>
      <c r="J34" s="588"/>
      <c r="K34" s="588"/>
      <c r="L34" s="588"/>
      <c r="M34" s="588"/>
      <c r="N34" s="588"/>
      <c r="O34" s="588"/>
      <c r="P34" s="588"/>
      <c r="Q34" s="588"/>
      <c r="R34" s="588"/>
      <c r="S34" s="588"/>
      <c r="T34" s="588"/>
      <c r="U34" s="588"/>
    </row>
    <row r="35" spans="1:21">
      <c r="A35" s="588"/>
      <c r="B35" s="588"/>
      <c r="C35" s="588"/>
      <c r="D35" s="588"/>
      <c r="E35" s="588"/>
      <c r="F35" s="588"/>
      <c r="G35" s="588"/>
      <c r="H35" s="588"/>
      <c r="I35" s="588"/>
      <c r="J35" s="588"/>
      <c r="K35" s="588"/>
      <c r="L35" s="588"/>
      <c r="M35" s="588"/>
      <c r="N35" s="588"/>
      <c r="O35" s="588"/>
      <c r="P35" s="588"/>
      <c r="Q35" s="588"/>
      <c r="R35" s="588"/>
      <c r="S35" s="588"/>
      <c r="T35" s="588"/>
      <c r="U35" s="588"/>
    </row>
    <row r="36" spans="1:21">
      <c r="A36" s="588"/>
      <c r="B36" s="588"/>
      <c r="C36" s="588"/>
      <c r="D36" s="588"/>
      <c r="E36" s="588"/>
      <c r="F36" s="588"/>
      <c r="G36" s="588"/>
      <c r="H36" s="588"/>
      <c r="I36" s="588"/>
      <c r="J36" s="588"/>
      <c r="K36" s="588"/>
      <c r="L36" s="588"/>
      <c r="M36" s="588"/>
      <c r="N36" s="588"/>
      <c r="O36" s="588"/>
      <c r="P36" s="588"/>
      <c r="Q36" s="588"/>
      <c r="R36" s="588"/>
      <c r="S36" s="588"/>
      <c r="T36" s="588"/>
      <c r="U36" s="588"/>
    </row>
    <row r="37" spans="1:21">
      <c r="A37" s="588"/>
      <c r="B37" s="588"/>
      <c r="C37" s="588"/>
      <c r="D37" s="588"/>
      <c r="E37" s="588"/>
      <c r="F37" s="588"/>
      <c r="G37" s="588"/>
      <c r="H37" s="588"/>
      <c r="I37" s="588"/>
      <c r="J37" s="588"/>
      <c r="K37" s="588"/>
      <c r="L37" s="588"/>
      <c r="M37" s="588"/>
      <c r="N37" s="588"/>
      <c r="O37" s="588"/>
      <c r="P37" s="588"/>
      <c r="Q37" s="588"/>
      <c r="R37" s="588"/>
      <c r="S37" s="588"/>
      <c r="T37" s="588"/>
      <c r="U37" s="588"/>
    </row>
    <row r="38" spans="1:21">
      <c r="A38" s="588"/>
      <c r="B38" s="588"/>
      <c r="C38" s="588"/>
      <c r="D38" s="588"/>
      <c r="E38" s="588"/>
      <c r="F38" s="588"/>
      <c r="G38" s="588"/>
      <c r="H38" s="588"/>
      <c r="I38" s="588"/>
      <c r="J38" s="588"/>
      <c r="K38" s="588"/>
      <c r="L38" s="588"/>
      <c r="M38" s="588"/>
      <c r="N38" s="588"/>
      <c r="O38" s="588"/>
      <c r="P38" s="588"/>
      <c r="Q38" s="588"/>
      <c r="R38" s="588"/>
      <c r="S38" s="588"/>
      <c r="T38" s="588"/>
      <c r="U38" s="588"/>
    </row>
    <row r="39" spans="1:21">
      <c r="A39" s="588"/>
      <c r="B39" s="588"/>
      <c r="C39" s="588"/>
      <c r="D39" s="588"/>
      <c r="E39" s="588"/>
      <c r="F39" s="588"/>
      <c r="G39" s="588"/>
      <c r="H39" s="588"/>
      <c r="I39" s="588"/>
      <c r="J39" s="588"/>
      <c r="K39" s="588"/>
      <c r="L39" s="588"/>
      <c r="M39" s="588"/>
      <c r="N39" s="588"/>
      <c r="O39" s="588"/>
      <c r="P39" s="588"/>
      <c r="Q39" s="588"/>
      <c r="R39" s="588"/>
      <c r="S39" s="588"/>
      <c r="T39" s="588"/>
      <c r="U39" s="588"/>
    </row>
    <row r="40" spans="1:21">
      <c r="A40" s="588"/>
      <c r="B40" s="588"/>
      <c r="C40" s="588"/>
      <c r="D40" s="588"/>
      <c r="E40" s="588"/>
      <c r="F40" s="588"/>
      <c r="G40" s="588"/>
      <c r="H40" s="588"/>
      <c r="I40" s="588"/>
      <c r="J40" s="588"/>
      <c r="K40" s="588"/>
      <c r="L40" s="588"/>
      <c r="M40" s="588"/>
      <c r="N40" s="588"/>
      <c r="O40" s="588"/>
      <c r="P40" s="588"/>
      <c r="Q40" s="588"/>
      <c r="R40" s="588"/>
      <c r="S40" s="588"/>
      <c r="T40" s="588"/>
      <c r="U40" s="588"/>
    </row>
  </sheetData>
  <sheetProtection formatCells="0" formatColumns="0" formatRows="0" insertColumns="0" insertRows="0" insertHyperlinks="0" deleteColumns="0" deleteRows="0" sort="0" autoFilter="0" pivotTables="0"/>
  <mergeCells count="3">
    <mergeCell ref="B17:H27"/>
    <mergeCell ref="I4:T9"/>
    <mergeCell ref="A31:U40"/>
  </mergeCells>
  <phoneticPr fontId="106"/>
  <hyperlinks>
    <hyperlink ref="X17" r:id="rId1" xr:uid="{B1F394CD-87A5-4C2D-942A-EAF5DF0120A2}"/>
  </hyperlinks>
  <pageMargins left="0.7" right="0.7" top="0.75" bottom="0.75" header="0.3" footer="0.3"/>
  <pageSetup paperSize="9" scale="44"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tabSelected="1" zoomScaleNormal="100" zoomScaleSheetLayoutView="100" workbookViewId="0">
      <selection activeCell="N29" sqref="N29"/>
    </sheetView>
  </sheetViews>
  <sheetFormatPr defaultColWidth="9" defaultRowHeight="13.2"/>
  <cols>
    <col min="1" max="1" width="12.77734375" style="61" customWidth="1"/>
    <col min="2" max="2" width="5.109375" style="61" customWidth="1"/>
    <col min="3" max="3" width="3.77734375" style="61" customWidth="1"/>
    <col min="4" max="4" width="6.88671875" style="61" customWidth="1"/>
    <col min="5" max="5" width="13.109375" style="61" customWidth="1"/>
    <col min="6" max="6" width="13.109375" style="104" customWidth="1"/>
    <col min="7" max="7" width="11.33203125" style="61" customWidth="1"/>
    <col min="8" max="8" width="26.6640625" style="78" customWidth="1"/>
    <col min="9" max="9" width="13" style="69" customWidth="1"/>
    <col min="10" max="10" width="16.109375" style="69" customWidth="1"/>
    <col min="11" max="11" width="13.44140625" style="104" customWidth="1"/>
    <col min="12" max="12" width="20.44140625" style="104" customWidth="1"/>
    <col min="13" max="13" width="13.44140625" style="76" customWidth="1"/>
    <col min="14" max="14" width="22.44140625" style="61" customWidth="1"/>
    <col min="15" max="15" width="9" style="62"/>
    <col min="16" max="16384" width="9" style="61"/>
  </cols>
  <sheetData>
    <row r="1" spans="1:16" ht="26.25" customHeight="1" thickTop="1">
      <c r="A1" s="53" t="s">
        <v>235</v>
      </c>
      <c r="B1" s="54"/>
      <c r="C1" s="54"/>
      <c r="D1" s="55"/>
      <c r="E1" s="55"/>
      <c r="F1" s="56"/>
      <c r="G1" s="57"/>
      <c r="H1" s="58"/>
      <c r="I1" s="272" t="s">
        <v>38</v>
      </c>
      <c r="J1" s="78"/>
      <c r="K1" s="59"/>
      <c r="L1" s="273"/>
      <c r="M1" s="60"/>
    </row>
    <row r="2" spans="1:16" ht="17.399999999999999">
      <c r="A2" s="63"/>
      <c r="B2" s="274"/>
      <c r="C2" s="274"/>
      <c r="D2" s="274"/>
      <c r="E2" s="274"/>
      <c r="F2" s="274"/>
      <c r="G2" s="64"/>
      <c r="H2" s="65"/>
      <c r="I2" s="275" t="s">
        <v>39</v>
      </c>
      <c r="J2" s="66"/>
      <c r="K2" s="276" t="s">
        <v>21</v>
      </c>
      <c r="L2" s="67"/>
      <c r="M2" s="60"/>
      <c r="N2" s="232"/>
      <c r="P2" s="165"/>
    </row>
    <row r="3" spans="1:16" ht="17.399999999999999">
      <c r="A3" s="277" t="s">
        <v>29</v>
      </c>
      <c r="B3" s="278"/>
      <c r="D3" s="279"/>
      <c r="E3" s="279"/>
      <c r="F3" s="279"/>
      <c r="G3" s="68"/>
      <c r="H3"/>
      <c r="J3" s="280"/>
      <c r="L3" s="59"/>
      <c r="M3" s="70"/>
    </row>
    <row r="4" spans="1:16" ht="17.399999999999999">
      <c r="A4" s="71"/>
      <c r="B4" s="278"/>
      <c r="C4" s="104"/>
      <c r="D4" s="279"/>
      <c r="E4" s="279"/>
      <c r="F4" s="281"/>
      <c r="G4" s="72"/>
      <c r="H4" s="73"/>
      <c r="I4" s="73"/>
      <c r="J4" s="78"/>
      <c r="L4" s="59"/>
      <c r="M4" s="70"/>
      <c r="N4" s="350"/>
    </row>
    <row r="5" spans="1:16">
      <c r="A5" s="282"/>
      <c r="D5" s="279"/>
      <c r="E5" s="74"/>
      <c r="F5" s="283"/>
      <c r="G5" s="75"/>
      <c r="H5"/>
      <c r="I5" s="284"/>
      <c r="J5" s="78"/>
      <c r="M5" s="70"/>
    </row>
    <row r="6" spans="1:16" ht="17.399999999999999">
      <c r="A6" s="282"/>
      <c r="D6" s="279"/>
      <c r="E6" s="283"/>
      <c r="F6" s="283"/>
      <c r="G6" s="75"/>
      <c r="H6" s="65"/>
      <c r="I6" s="285"/>
      <c r="J6" s="78"/>
      <c r="M6" s="70"/>
    </row>
    <row r="7" spans="1:16">
      <c r="A7" s="282"/>
      <c r="D7" s="279"/>
      <c r="E7" s="283"/>
      <c r="F7" s="283"/>
      <c r="G7" s="75"/>
      <c r="H7" s="286"/>
      <c r="I7" s="284"/>
      <c r="J7" s="78"/>
      <c r="M7" s="70"/>
    </row>
    <row r="8" spans="1:16">
      <c r="A8" s="282"/>
      <c r="D8" s="279"/>
      <c r="E8" s="283"/>
      <c r="F8" s="283"/>
      <c r="G8" s="75"/>
      <c r="H8" s="66"/>
      <c r="I8" s="42"/>
      <c r="J8" s="42"/>
      <c r="K8" s="42"/>
    </row>
    <row r="9" spans="1:16">
      <c r="A9" s="282"/>
      <c r="D9" s="279"/>
      <c r="E9" s="283"/>
      <c r="F9" s="283"/>
      <c r="G9" s="75"/>
      <c r="H9" s="42"/>
      <c r="I9" s="42"/>
      <c r="J9" s="42"/>
      <c r="K9" s="42"/>
      <c r="N9" s="77"/>
    </row>
    <row r="10" spans="1:16">
      <c r="A10" s="282"/>
      <c r="D10" s="279"/>
      <c r="E10" s="283"/>
      <c r="F10" s="283"/>
      <c r="G10" s="75"/>
      <c r="H10" s="42"/>
      <c r="I10" s="42"/>
      <c r="J10" s="42"/>
      <c r="K10" s="42"/>
      <c r="N10" s="77" t="s">
        <v>40</v>
      </c>
    </row>
    <row r="11" spans="1:16">
      <c r="A11" s="282"/>
      <c r="D11" s="279"/>
      <c r="E11" s="283"/>
      <c r="F11" s="283"/>
      <c r="G11" s="75"/>
      <c r="H11" s="42"/>
      <c r="I11" s="42"/>
      <c r="J11" s="42"/>
      <c r="K11" s="42"/>
    </row>
    <row r="12" spans="1:16">
      <c r="A12" s="282"/>
      <c r="D12" s="279"/>
      <c r="E12" s="283"/>
      <c r="F12" s="283"/>
      <c r="G12" s="75"/>
      <c r="H12" s="42"/>
      <c r="I12" s="42"/>
      <c r="J12" s="42"/>
      <c r="K12" s="42"/>
      <c r="N12" s="77" t="s">
        <v>41</v>
      </c>
      <c r="O12" s="397"/>
    </row>
    <row r="13" spans="1:16">
      <c r="A13" s="282"/>
      <c r="D13" s="279"/>
      <c r="E13" s="283"/>
      <c r="F13" s="283"/>
      <c r="G13" s="75"/>
      <c r="H13" s="42"/>
      <c r="I13" s="42"/>
      <c r="J13" s="42"/>
      <c r="K13" s="42"/>
    </row>
    <row r="14" spans="1:16">
      <c r="A14" s="282"/>
      <c r="D14" s="279"/>
      <c r="E14" s="283"/>
      <c r="F14" s="283"/>
      <c r="G14" s="75"/>
      <c r="H14" s="42"/>
      <c r="I14" s="42"/>
      <c r="J14" s="42"/>
      <c r="K14" s="42"/>
      <c r="N14" s="521" t="s">
        <v>42</v>
      </c>
    </row>
    <row r="15" spans="1:16">
      <c r="A15" s="282"/>
      <c r="D15" s="279"/>
      <c r="E15" s="279" t="s">
        <v>21</v>
      </c>
      <c r="F15" s="281"/>
      <c r="G15" s="68"/>
      <c r="H15" s="286"/>
      <c r="I15" s="284"/>
      <c r="J15" s="66"/>
    </row>
    <row r="16" spans="1:16">
      <c r="A16" s="282"/>
      <c r="D16" s="279"/>
      <c r="E16" s="279"/>
      <c r="F16" s="281"/>
      <c r="G16" s="68"/>
      <c r="I16" s="284"/>
      <c r="J16" s="78"/>
      <c r="N16" s="352" t="s">
        <v>273</v>
      </c>
    </row>
    <row r="17" spans="1:19" ht="20.25" customHeight="1" thickBot="1">
      <c r="A17" s="595" t="s">
        <v>299</v>
      </c>
      <c r="B17" s="596"/>
      <c r="C17" s="596"/>
      <c r="D17" s="288"/>
      <c r="E17" s="289"/>
      <c r="F17" s="596" t="s">
        <v>300</v>
      </c>
      <c r="G17" s="597"/>
      <c r="H17" s="286"/>
      <c r="I17" s="284"/>
      <c r="J17" s="66"/>
      <c r="L17" s="67"/>
      <c r="M17" s="70"/>
      <c r="N17" s="287" t="s">
        <v>135</v>
      </c>
    </row>
    <row r="18" spans="1:19" ht="39" customHeight="1" thickTop="1">
      <c r="A18" s="598" t="s">
        <v>43</v>
      </c>
      <c r="B18" s="599"/>
      <c r="C18" s="600"/>
      <c r="D18" s="290" t="s">
        <v>44</v>
      </c>
      <c r="E18" s="291"/>
      <c r="F18" s="601" t="s">
        <v>45</v>
      </c>
      <c r="G18" s="602"/>
      <c r="I18" s="284"/>
      <c r="J18" s="78"/>
      <c r="M18" s="70"/>
      <c r="Q18" s="61" t="s">
        <v>29</v>
      </c>
      <c r="S18" s="61" t="s">
        <v>21</v>
      </c>
    </row>
    <row r="19" spans="1:19" ht="30" customHeight="1">
      <c r="A19" s="603" t="s">
        <v>233</v>
      </c>
      <c r="B19" s="603"/>
      <c r="C19" s="603"/>
      <c r="D19" s="603"/>
      <c r="E19" s="603"/>
      <c r="F19" s="603"/>
      <c r="G19" s="603"/>
      <c r="H19" s="292"/>
      <c r="I19" s="79" t="s">
        <v>46</v>
      </c>
      <c r="J19" s="79"/>
      <c r="K19" s="79"/>
      <c r="L19" s="67"/>
      <c r="M19" s="70"/>
    </row>
    <row r="20" spans="1:19" ht="17.399999999999999">
      <c r="E20" s="293" t="s">
        <v>47</v>
      </c>
      <c r="F20" s="294" t="s">
        <v>48</v>
      </c>
      <c r="H20" s="400" t="s">
        <v>214</v>
      </c>
      <c r="I20" s="284"/>
      <c r="J20" s="78" t="s">
        <v>21</v>
      </c>
      <c r="K20" s="295" t="s">
        <v>21</v>
      </c>
      <c r="M20" s="70"/>
    </row>
    <row r="21" spans="1:19" ht="16.8" thickBot="1">
      <c r="A21" s="296"/>
      <c r="B21" s="604">
        <v>44948</v>
      </c>
      <c r="C21" s="605"/>
      <c r="D21" s="297" t="s">
        <v>49</v>
      </c>
      <c r="E21" s="606" t="s">
        <v>50</v>
      </c>
      <c r="F21" s="607"/>
      <c r="G21" s="69" t="s">
        <v>51</v>
      </c>
      <c r="H21" s="608" t="s">
        <v>298</v>
      </c>
      <c r="I21" s="609"/>
      <c r="J21" s="609"/>
      <c r="K21" s="609"/>
      <c r="L21" s="609"/>
      <c r="M21" s="80" t="s">
        <v>214</v>
      </c>
      <c r="N21" s="81"/>
    </row>
    <row r="22" spans="1:19" ht="36" customHeight="1" thickTop="1" thickBot="1">
      <c r="A22" s="298" t="s">
        <v>52</v>
      </c>
      <c r="B22" s="610" t="s">
        <v>53</v>
      </c>
      <c r="C22" s="611"/>
      <c r="D22" s="612"/>
      <c r="E22" s="82" t="s">
        <v>286</v>
      </c>
      <c r="F22" s="82" t="s">
        <v>301</v>
      </c>
      <c r="G22" s="299" t="s">
        <v>54</v>
      </c>
      <c r="H22" s="613" t="s">
        <v>55</v>
      </c>
      <c r="I22" s="614"/>
      <c r="J22" s="614"/>
      <c r="K22" s="614"/>
      <c r="L22" s="615"/>
      <c r="M22" s="300" t="s">
        <v>56</v>
      </c>
      <c r="N22" s="301" t="s">
        <v>57</v>
      </c>
      <c r="R22" s="61" t="s">
        <v>29</v>
      </c>
    </row>
    <row r="23" spans="1:19" ht="81.599999999999994" customHeight="1" thickBot="1">
      <c r="A23" s="302" t="s">
        <v>58</v>
      </c>
      <c r="B23" s="589" t="str">
        <f t="shared" ref="B23" si="0">IF(G23&gt;5,"☆☆☆☆",IF(AND(G23&gt;=2.39,G23&lt;5),"☆☆☆",IF(AND(G23&gt;=1.39,G23&lt;2.4),"☆☆",IF(AND(G23&gt;0,G23&lt;1.4),"☆",IF(AND(G23&gt;=-1.39,G23&lt;0),"★",IF(AND(G23&gt;=-2.39,G23&lt;-1.4),"★★",IF(AND(G23&gt;=-3.39,G23&lt;-2.4),"★★★")))))))</f>
        <v>☆</v>
      </c>
      <c r="C23" s="590"/>
      <c r="D23" s="591"/>
      <c r="E23" s="384">
        <v>1.1499999999999999</v>
      </c>
      <c r="F23" s="384">
        <v>2.09</v>
      </c>
      <c r="G23" s="411">
        <f t="shared" ref="G23:G70" si="1">+F23-E23</f>
        <v>0.94</v>
      </c>
      <c r="H23" s="593"/>
      <c r="I23" s="593"/>
      <c r="J23" s="593"/>
      <c r="K23" s="593"/>
      <c r="L23" s="594"/>
      <c r="M23" s="490"/>
      <c r="N23" s="491"/>
      <c r="O23" s="366" t="s">
        <v>228</v>
      </c>
    </row>
    <row r="24" spans="1:19" ht="66" customHeight="1" thickBot="1">
      <c r="A24" s="303" t="s">
        <v>59</v>
      </c>
      <c r="B24" s="589" t="str">
        <f t="shared" ref="B24" si="2">IF(G24&gt;5,"☆☆☆☆",IF(AND(G24&gt;=2.39,G24&lt;5),"☆☆☆",IF(AND(G24&gt;=1.39,G24&lt;2.4),"☆☆",IF(AND(G24&gt;0,G24&lt;1.4),"☆",IF(AND(G24&gt;=-1.39,G24&lt;0),"★",IF(AND(G24&gt;=-2.39,G24&lt;-1.4),"★★",IF(AND(G24&gt;=-3.39,G24&lt;-2.4),"★★★")))))))</f>
        <v>☆☆</v>
      </c>
      <c r="C24" s="590"/>
      <c r="D24" s="591"/>
      <c r="E24" s="384">
        <v>1.81</v>
      </c>
      <c r="F24" s="167">
        <v>3.4</v>
      </c>
      <c r="G24" s="411">
        <f t="shared" si="1"/>
        <v>1.5899999999999999</v>
      </c>
      <c r="H24" s="616"/>
      <c r="I24" s="617"/>
      <c r="J24" s="617"/>
      <c r="K24" s="617"/>
      <c r="L24" s="618"/>
      <c r="M24" s="223"/>
      <c r="N24" s="224"/>
      <c r="O24" s="366" t="s">
        <v>59</v>
      </c>
      <c r="Q24" s="61" t="s">
        <v>29</v>
      </c>
    </row>
    <row r="25" spans="1:19" ht="81" customHeight="1" thickBot="1">
      <c r="A25" s="372" t="s">
        <v>60</v>
      </c>
      <c r="B25" s="589" t="str">
        <f t="shared" ref="B25:B70" si="3">IF(G25&gt;5,"☆☆☆☆",IF(AND(G25&gt;=2.39,G25&lt;5),"☆☆☆",IF(AND(G25&gt;=1.39,G25&lt;2.4),"☆☆",IF(AND(G25&gt;0,G25&lt;1.4),"☆",IF(AND(G25&gt;=-1.39,G25&lt;0),"★",IF(AND(G25&gt;=-2.39,G25&lt;-1.4),"★★",IF(AND(G25&gt;=-3.39,G25&lt;-2.4),"★★★")))))))</f>
        <v>☆☆</v>
      </c>
      <c r="C25" s="590"/>
      <c r="D25" s="591"/>
      <c r="E25" s="384">
        <v>2.8</v>
      </c>
      <c r="F25" s="167">
        <v>4.4000000000000004</v>
      </c>
      <c r="G25" s="411">
        <f t="shared" si="1"/>
        <v>1.6000000000000005</v>
      </c>
      <c r="H25" s="592" t="s">
        <v>288</v>
      </c>
      <c r="I25" s="593"/>
      <c r="J25" s="593"/>
      <c r="K25" s="593"/>
      <c r="L25" s="594"/>
      <c r="M25" s="490" t="s">
        <v>289</v>
      </c>
      <c r="N25" s="224">
        <v>44938</v>
      </c>
      <c r="O25" s="366" t="s">
        <v>60</v>
      </c>
    </row>
    <row r="26" spans="1:19" ht="83.25" customHeight="1" thickBot="1">
      <c r="A26" s="372" t="s">
        <v>61</v>
      </c>
      <c r="B26" s="589" t="str">
        <f t="shared" si="3"/>
        <v>☆☆☆</v>
      </c>
      <c r="C26" s="590"/>
      <c r="D26" s="591"/>
      <c r="E26" s="384">
        <v>2.21</v>
      </c>
      <c r="F26" s="167">
        <v>4.83</v>
      </c>
      <c r="G26" s="411">
        <f t="shared" si="1"/>
        <v>2.62</v>
      </c>
      <c r="H26" s="592"/>
      <c r="I26" s="593"/>
      <c r="J26" s="593"/>
      <c r="K26" s="593"/>
      <c r="L26" s="594"/>
      <c r="M26" s="223"/>
      <c r="N26" s="224"/>
      <c r="O26" s="366" t="s">
        <v>61</v>
      </c>
    </row>
    <row r="27" spans="1:19" ht="78.599999999999994" customHeight="1" thickBot="1">
      <c r="A27" s="372" t="s">
        <v>62</v>
      </c>
      <c r="B27" s="589" t="str">
        <f t="shared" si="3"/>
        <v>☆</v>
      </c>
      <c r="C27" s="590"/>
      <c r="D27" s="591"/>
      <c r="E27" s="384">
        <v>1.1200000000000001</v>
      </c>
      <c r="F27" s="384">
        <v>1.61</v>
      </c>
      <c r="G27" s="411">
        <f t="shared" si="1"/>
        <v>0.49</v>
      </c>
      <c r="H27" s="592"/>
      <c r="I27" s="593"/>
      <c r="J27" s="593"/>
      <c r="K27" s="593"/>
      <c r="L27" s="594"/>
      <c r="M27" s="223"/>
      <c r="N27" s="224"/>
      <c r="O27" s="366" t="s">
        <v>62</v>
      </c>
    </row>
    <row r="28" spans="1:19" ht="87" customHeight="1" thickBot="1">
      <c r="A28" s="372" t="s">
        <v>63</v>
      </c>
      <c r="B28" s="589" t="str">
        <f t="shared" si="3"/>
        <v>☆☆☆</v>
      </c>
      <c r="C28" s="590"/>
      <c r="D28" s="591"/>
      <c r="E28" s="167">
        <v>3.31</v>
      </c>
      <c r="F28" s="167">
        <v>5.9</v>
      </c>
      <c r="G28" s="411">
        <f t="shared" si="1"/>
        <v>2.5900000000000003</v>
      </c>
      <c r="H28" s="592" t="s">
        <v>292</v>
      </c>
      <c r="I28" s="593"/>
      <c r="J28" s="593"/>
      <c r="K28" s="593"/>
      <c r="L28" s="594"/>
      <c r="M28" s="223" t="s">
        <v>433</v>
      </c>
      <c r="N28" s="224">
        <v>44939</v>
      </c>
      <c r="O28" s="366" t="s">
        <v>63</v>
      </c>
    </row>
    <row r="29" spans="1:19" ht="71.25" customHeight="1" thickBot="1">
      <c r="A29" s="372" t="s">
        <v>64</v>
      </c>
      <c r="B29" s="589" t="str">
        <f t="shared" si="3"/>
        <v>☆☆</v>
      </c>
      <c r="C29" s="590"/>
      <c r="D29" s="591"/>
      <c r="E29" s="384">
        <v>2.1</v>
      </c>
      <c r="F29" s="167">
        <v>3.76</v>
      </c>
      <c r="G29" s="411">
        <f t="shared" si="1"/>
        <v>1.6599999999999997</v>
      </c>
      <c r="H29" s="592"/>
      <c r="I29" s="593"/>
      <c r="J29" s="593"/>
      <c r="K29" s="593"/>
      <c r="L29" s="594"/>
      <c r="M29" s="223"/>
      <c r="N29" s="224"/>
      <c r="O29" s="366" t="s">
        <v>64</v>
      </c>
    </row>
    <row r="30" spans="1:19" ht="73.5" customHeight="1" thickBot="1">
      <c r="A30" s="372" t="s">
        <v>65</v>
      </c>
      <c r="B30" s="589" t="str">
        <f t="shared" si="3"/>
        <v>☆☆</v>
      </c>
      <c r="C30" s="590"/>
      <c r="D30" s="591"/>
      <c r="E30" s="167">
        <v>3.79</v>
      </c>
      <c r="F30" s="167">
        <v>5.77</v>
      </c>
      <c r="G30" s="411">
        <f t="shared" si="1"/>
        <v>1.9799999999999995</v>
      </c>
      <c r="H30" s="826" t="s">
        <v>427</v>
      </c>
      <c r="I30" s="827"/>
      <c r="J30" s="827"/>
      <c r="K30" s="827"/>
      <c r="L30" s="828"/>
      <c r="M30" s="824" t="s">
        <v>428</v>
      </c>
      <c r="N30" s="825">
        <v>44946</v>
      </c>
      <c r="O30" s="366" t="s">
        <v>65</v>
      </c>
    </row>
    <row r="31" spans="1:19" ht="75.75" customHeight="1" thickBot="1">
      <c r="A31" s="372" t="s">
        <v>66</v>
      </c>
      <c r="B31" s="589" t="str">
        <f t="shared" si="3"/>
        <v>☆</v>
      </c>
      <c r="C31" s="590"/>
      <c r="D31" s="591"/>
      <c r="E31" s="384">
        <v>2.4</v>
      </c>
      <c r="F31" s="167">
        <v>3.46</v>
      </c>
      <c r="G31" s="411">
        <f t="shared" si="1"/>
        <v>1.06</v>
      </c>
      <c r="H31" s="592"/>
      <c r="I31" s="593"/>
      <c r="J31" s="593"/>
      <c r="K31" s="593"/>
      <c r="L31" s="594"/>
      <c r="M31" s="223"/>
      <c r="N31" s="224"/>
      <c r="O31" s="366" t="s">
        <v>66</v>
      </c>
    </row>
    <row r="32" spans="1:19" ht="90" customHeight="1" thickBot="1">
      <c r="A32" s="373" t="s">
        <v>67</v>
      </c>
      <c r="B32" s="589" t="str">
        <f t="shared" si="3"/>
        <v>☆☆</v>
      </c>
      <c r="C32" s="590"/>
      <c r="D32" s="591"/>
      <c r="E32" s="167">
        <v>4.08</v>
      </c>
      <c r="F32" s="167">
        <v>5.83</v>
      </c>
      <c r="G32" s="411">
        <f t="shared" si="1"/>
        <v>1.75</v>
      </c>
      <c r="H32" s="592" t="s">
        <v>290</v>
      </c>
      <c r="I32" s="593"/>
      <c r="J32" s="593"/>
      <c r="K32" s="593"/>
      <c r="L32" s="594"/>
      <c r="M32" s="223" t="s">
        <v>291</v>
      </c>
      <c r="N32" s="224">
        <v>44939</v>
      </c>
      <c r="O32" s="366" t="s">
        <v>67</v>
      </c>
    </row>
    <row r="33" spans="1:16" ht="94.95" customHeight="1" thickBot="1">
      <c r="A33" s="374" t="s">
        <v>68</v>
      </c>
      <c r="B33" s="589" t="str">
        <f t="shared" si="3"/>
        <v>☆☆☆</v>
      </c>
      <c r="C33" s="590"/>
      <c r="D33" s="591"/>
      <c r="E33" s="167">
        <v>5.61</v>
      </c>
      <c r="F33" s="451">
        <v>9.19</v>
      </c>
      <c r="G33" s="411">
        <f t="shared" si="1"/>
        <v>3.5799999999999992</v>
      </c>
      <c r="H33" s="592"/>
      <c r="I33" s="593"/>
      <c r="J33" s="593"/>
      <c r="K33" s="593"/>
      <c r="L33" s="594"/>
      <c r="M33" s="223"/>
      <c r="N33" s="224"/>
      <c r="O33" s="366" t="s">
        <v>68</v>
      </c>
    </row>
    <row r="34" spans="1:16" ht="81" customHeight="1" thickBot="1">
      <c r="A34" s="303" t="s">
        <v>69</v>
      </c>
      <c r="B34" s="589" t="str">
        <f t="shared" si="3"/>
        <v>☆☆☆</v>
      </c>
      <c r="C34" s="590"/>
      <c r="D34" s="591"/>
      <c r="E34" s="167">
        <v>4.8899999999999997</v>
      </c>
      <c r="F34" s="451">
        <v>8.93</v>
      </c>
      <c r="G34" s="411">
        <f t="shared" si="1"/>
        <v>4.04</v>
      </c>
      <c r="H34" s="592"/>
      <c r="I34" s="593"/>
      <c r="J34" s="593"/>
      <c r="K34" s="593"/>
      <c r="L34" s="594"/>
      <c r="M34" s="492"/>
      <c r="N34" s="493"/>
      <c r="O34" s="366" t="s">
        <v>69</v>
      </c>
    </row>
    <row r="35" spans="1:16" ht="94.5" customHeight="1" thickBot="1">
      <c r="A35" s="373" t="s">
        <v>70</v>
      </c>
      <c r="B35" s="589" t="str">
        <f t="shared" si="3"/>
        <v>☆☆☆</v>
      </c>
      <c r="C35" s="590"/>
      <c r="D35" s="591"/>
      <c r="E35" s="167">
        <v>4.72</v>
      </c>
      <c r="F35" s="451">
        <v>8.3000000000000007</v>
      </c>
      <c r="G35" s="411">
        <f t="shared" si="1"/>
        <v>3.580000000000001</v>
      </c>
      <c r="H35" s="619"/>
      <c r="I35" s="620"/>
      <c r="J35" s="620"/>
      <c r="K35" s="620"/>
      <c r="L35" s="621"/>
      <c r="M35" s="494"/>
      <c r="N35" s="495"/>
      <c r="O35" s="366" t="s">
        <v>70</v>
      </c>
    </row>
    <row r="36" spans="1:16" ht="92.4" customHeight="1" thickBot="1">
      <c r="A36" s="375" t="s">
        <v>71</v>
      </c>
      <c r="B36" s="589" t="str">
        <f t="shared" si="3"/>
        <v>☆☆☆</v>
      </c>
      <c r="C36" s="590"/>
      <c r="D36" s="591"/>
      <c r="E36" s="167">
        <v>3.82</v>
      </c>
      <c r="F36" s="451">
        <v>6.95</v>
      </c>
      <c r="G36" s="411">
        <f t="shared" si="1"/>
        <v>3.1300000000000003</v>
      </c>
      <c r="H36" s="826" t="s">
        <v>423</v>
      </c>
      <c r="I36" s="827"/>
      <c r="J36" s="827"/>
      <c r="K36" s="827"/>
      <c r="L36" s="828"/>
      <c r="M36" s="829" t="s">
        <v>424</v>
      </c>
      <c r="N36" s="830">
        <v>44947</v>
      </c>
      <c r="O36" s="366" t="s">
        <v>71</v>
      </c>
    </row>
    <row r="37" spans="1:16" ht="87.75" customHeight="1" thickBot="1">
      <c r="A37" s="372" t="s">
        <v>72</v>
      </c>
      <c r="B37" s="589" t="str">
        <f t="shared" si="3"/>
        <v>☆</v>
      </c>
      <c r="C37" s="590"/>
      <c r="D37" s="591"/>
      <c r="E37" s="384">
        <v>2.5499999999999998</v>
      </c>
      <c r="F37" s="167">
        <v>3.71</v>
      </c>
      <c r="G37" s="411">
        <f t="shared" si="1"/>
        <v>1.1600000000000001</v>
      </c>
      <c r="H37" s="592"/>
      <c r="I37" s="593"/>
      <c r="J37" s="593"/>
      <c r="K37" s="593"/>
      <c r="L37" s="594"/>
      <c r="M37" s="223"/>
      <c r="N37" s="224"/>
      <c r="O37" s="366" t="s">
        <v>72</v>
      </c>
    </row>
    <row r="38" spans="1:16" ht="75.75" customHeight="1" thickBot="1">
      <c r="A38" s="372" t="s">
        <v>73</v>
      </c>
      <c r="B38" s="589" t="str">
        <f t="shared" si="3"/>
        <v>☆☆☆</v>
      </c>
      <c r="C38" s="590"/>
      <c r="D38" s="591"/>
      <c r="E38" s="384">
        <v>2.72</v>
      </c>
      <c r="F38" s="167">
        <v>5.76</v>
      </c>
      <c r="G38" s="411">
        <f t="shared" si="1"/>
        <v>3.0399999999999996</v>
      </c>
      <c r="H38" s="592"/>
      <c r="I38" s="593"/>
      <c r="J38" s="593"/>
      <c r="K38" s="593"/>
      <c r="L38" s="594"/>
      <c r="M38" s="498"/>
      <c r="N38" s="499"/>
      <c r="O38" s="366" t="s">
        <v>73</v>
      </c>
    </row>
    <row r="39" spans="1:16" ht="70.2" customHeight="1" thickBot="1">
      <c r="A39" s="372" t="s">
        <v>74</v>
      </c>
      <c r="B39" s="589" t="str">
        <f t="shared" si="3"/>
        <v>☆☆☆</v>
      </c>
      <c r="C39" s="590"/>
      <c r="D39" s="591"/>
      <c r="E39" s="167">
        <v>5.48</v>
      </c>
      <c r="F39" s="451">
        <v>8.34</v>
      </c>
      <c r="G39" s="411">
        <f t="shared" si="1"/>
        <v>2.8599999999999994</v>
      </c>
      <c r="H39" s="592"/>
      <c r="I39" s="593"/>
      <c r="J39" s="593"/>
      <c r="K39" s="593"/>
      <c r="L39" s="594"/>
      <c r="M39" s="496"/>
      <c r="N39" s="497"/>
      <c r="O39" s="366" t="s">
        <v>74</v>
      </c>
    </row>
    <row r="40" spans="1:16" ht="78.75" customHeight="1" thickBot="1">
      <c r="A40" s="372" t="s">
        <v>75</v>
      </c>
      <c r="B40" s="589" t="str">
        <f t="shared" si="3"/>
        <v>☆☆</v>
      </c>
      <c r="C40" s="590"/>
      <c r="D40" s="591"/>
      <c r="E40" s="167">
        <v>5.3</v>
      </c>
      <c r="F40" s="451">
        <v>7.35</v>
      </c>
      <c r="G40" s="411">
        <f t="shared" si="1"/>
        <v>2.0499999999999998</v>
      </c>
      <c r="H40" s="592"/>
      <c r="I40" s="593"/>
      <c r="J40" s="593"/>
      <c r="K40" s="593"/>
      <c r="L40" s="594"/>
      <c r="M40" s="223"/>
      <c r="N40" s="224"/>
      <c r="O40" s="366" t="s">
        <v>75</v>
      </c>
    </row>
    <row r="41" spans="1:16" ht="66" customHeight="1" thickBot="1">
      <c r="A41" s="372" t="s">
        <v>76</v>
      </c>
      <c r="B41" s="589" t="str">
        <f t="shared" si="3"/>
        <v>☆</v>
      </c>
      <c r="C41" s="590"/>
      <c r="D41" s="591"/>
      <c r="E41" s="384">
        <v>2.63</v>
      </c>
      <c r="F41" s="167">
        <v>3.5</v>
      </c>
      <c r="G41" s="411">
        <f t="shared" si="1"/>
        <v>0.87000000000000011</v>
      </c>
      <c r="H41" s="592"/>
      <c r="I41" s="593"/>
      <c r="J41" s="593"/>
      <c r="K41" s="593"/>
      <c r="L41" s="594"/>
      <c r="M41" s="223"/>
      <c r="N41" s="224"/>
      <c r="O41" s="366" t="s">
        <v>76</v>
      </c>
    </row>
    <row r="42" spans="1:16" ht="77.25" customHeight="1" thickBot="1">
      <c r="A42" s="372" t="s">
        <v>77</v>
      </c>
      <c r="B42" s="589" t="str">
        <f t="shared" si="3"/>
        <v>☆☆☆</v>
      </c>
      <c r="C42" s="590"/>
      <c r="D42" s="591"/>
      <c r="E42" s="167">
        <v>3.06</v>
      </c>
      <c r="F42" s="451">
        <v>6.54</v>
      </c>
      <c r="G42" s="411">
        <f t="shared" si="1"/>
        <v>3.48</v>
      </c>
      <c r="H42" s="592"/>
      <c r="I42" s="593"/>
      <c r="J42" s="593"/>
      <c r="K42" s="593"/>
      <c r="L42" s="594"/>
      <c r="M42" s="496"/>
      <c r="N42" s="224"/>
      <c r="O42" s="366" t="s">
        <v>77</v>
      </c>
      <c r="P42" s="61" t="s">
        <v>214</v>
      </c>
    </row>
    <row r="43" spans="1:16" ht="69.75" customHeight="1" thickBot="1">
      <c r="A43" s="372" t="s">
        <v>78</v>
      </c>
      <c r="B43" s="589" t="str">
        <f t="shared" si="3"/>
        <v>☆☆</v>
      </c>
      <c r="C43" s="590"/>
      <c r="D43" s="591"/>
      <c r="E43" s="384">
        <v>1.06</v>
      </c>
      <c r="F43" s="384">
        <v>2.58</v>
      </c>
      <c r="G43" s="411">
        <f t="shared" si="1"/>
        <v>1.52</v>
      </c>
      <c r="H43" s="592"/>
      <c r="I43" s="593"/>
      <c r="J43" s="593"/>
      <c r="K43" s="593"/>
      <c r="L43" s="594"/>
      <c r="M43" s="223"/>
      <c r="N43" s="224"/>
      <c r="O43" s="366" t="s">
        <v>78</v>
      </c>
    </row>
    <row r="44" spans="1:16" ht="77.25" customHeight="1" thickBot="1">
      <c r="A44" s="376" t="s">
        <v>79</v>
      </c>
      <c r="B44" s="589" t="str">
        <f t="shared" si="3"/>
        <v>☆☆</v>
      </c>
      <c r="C44" s="590"/>
      <c r="D44" s="591"/>
      <c r="E44" s="384">
        <v>2.35</v>
      </c>
      <c r="F44" s="167">
        <v>4.2</v>
      </c>
      <c r="G44" s="411">
        <f t="shared" si="1"/>
        <v>1.85</v>
      </c>
      <c r="H44" s="622" t="s">
        <v>277</v>
      </c>
      <c r="I44" s="623"/>
      <c r="J44" s="623"/>
      <c r="K44" s="623"/>
      <c r="L44" s="623"/>
      <c r="M44" s="223" t="s">
        <v>278</v>
      </c>
      <c r="N44" s="567">
        <v>45287</v>
      </c>
      <c r="O44" s="366" t="s">
        <v>79</v>
      </c>
    </row>
    <row r="45" spans="1:16" ht="81.75" customHeight="1" thickBot="1">
      <c r="A45" s="372" t="s">
        <v>80</v>
      </c>
      <c r="B45" s="589" t="str">
        <f t="shared" si="3"/>
        <v>☆☆</v>
      </c>
      <c r="C45" s="590"/>
      <c r="D45" s="591"/>
      <c r="E45" s="384">
        <v>2.84</v>
      </c>
      <c r="F45" s="167">
        <v>4.58</v>
      </c>
      <c r="G45" s="411">
        <f t="shared" si="1"/>
        <v>1.7400000000000002</v>
      </c>
      <c r="H45" s="592"/>
      <c r="I45" s="593"/>
      <c r="J45" s="593"/>
      <c r="K45" s="593"/>
      <c r="L45" s="594"/>
      <c r="M45" s="223"/>
      <c r="N45" s="500"/>
      <c r="O45" s="366" t="s">
        <v>80</v>
      </c>
    </row>
    <row r="46" spans="1:16" ht="72.75" customHeight="1" thickBot="1">
      <c r="A46" s="372" t="s">
        <v>81</v>
      </c>
      <c r="B46" s="589" t="str">
        <f t="shared" si="3"/>
        <v>☆☆</v>
      </c>
      <c r="C46" s="590"/>
      <c r="D46" s="591"/>
      <c r="E46" s="167">
        <v>3.53</v>
      </c>
      <c r="F46" s="167">
        <v>5.18</v>
      </c>
      <c r="G46" s="411">
        <f t="shared" si="1"/>
        <v>1.65</v>
      </c>
      <c r="H46" s="592"/>
      <c r="I46" s="593"/>
      <c r="J46" s="593"/>
      <c r="K46" s="593"/>
      <c r="L46" s="594"/>
      <c r="M46" s="223"/>
      <c r="N46" s="224"/>
      <c r="O46" s="366" t="s">
        <v>81</v>
      </c>
    </row>
    <row r="47" spans="1:16" ht="91.2" customHeight="1" thickBot="1">
      <c r="A47" s="372" t="s">
        <v>82</v>
      </c>
      <c r="B47" s="589" t="str">
        <f t="shared" si="3"/>
        <v>☆☆</v>
      </c>
      <c r="C47" s="590"/>
      <c r="D47" s="591"/>
      <c r="E47" s="167">
        <v>3.11</v>
      </c>
      <c r="F47" s="167">
        <v>4.8600000000000003</v>
      </c>
      <c r="G47" s="411">
        <f t="shared" si="1"/>
        <v>1.7500000000000004</v>
      </c>
      <c r="H47" s="826" t="s">
        <v>431</v>
      </c>
      <c r="I47" s="827"/>
      <c r="J47" s="827"/>
      <c r="K47" s="827"/>
      <c r="L47" s="828"/>
      <c r="M47" s="832" t="s">
        <v>432</v>
      </c>
      <c r="N47" s="825">
        <v>44942</v>
      </c>
      <c r="O47" s="366" t="s">
        <v>82</v>
      </c>
    </row>
    <row r="48" spans="1:16" ht="78.75" customHeight="1" thickBot="1">
      <c r="A48" s="372" t="s">
        <v>83</v>
      </c>
      <c r="B48" s="589" t="str">
        <f t="shared" si="3"/>
        <v>☆☆☆</v>
      </c>
      <c r="C48" s="590"/>
      <c r="D48" s="591"/>
      <c r="E48" s="384">
        <v>2.12</v>
      </c>
      <c r="F48" s="167">
        <v>4.88</v>
      </c>
      <c r="G48" s="411">
        <f t="shared" si="1"/>
        <v>2.76</v>
      </c>
      <c r="H48" s="821" t="s">
        <v>421</v>
      </c>
      <c r="I48" s="822"/>
      <c r="J48" s="822"/>
      <c r="K48" s="822"/>
      <c r="L48" s="823"/>
      <c r="M48" s="824" t="s">
        <v>422</v>
      </c>
      <c r="N48" s="825">
        <v>44947</v>
      </c>
      <c r="O48" s="366" t="s">
        <v>83</v>
      </c>
    </row>
    <row r="49" spans="1:15" ht="74.25" customHeight="1" thickBot="1">
      <c r="A49" s="372" t="s">
        <v>84</v>
      </c>
      <c r="B49" s="589" t="str">
        <f t="shared" si="3"/>
        <v>☆☆</v>
      </c>
      <c r="C49" s="590"/>
      <c r="D49" s="591"/>
      <c r="E49" s="384">
        <v>2.92</v>
      </c>
      <c r="F49" s="167">
        <v>4.72</v>
      </c>
      <c r="G49" s="411">
        <f t="shared" si="1"/>
        <v>1.7999999999999998</v>
      </c>
      <c r="H49" s="826" t="s">
        <v>429</v>
      </c>
      <c r="I49" s="827"/>
      <c r="J49" s="827"/>
      <c r="K49" s="827"/>
      <c r="L49" s="828"/>
      <c r="M49" s="831" t="s">
        <v>430</v>
      </c>
      <c r="N49" s="825">
        <v>44945</v>
      </c>
      <c r="O49" s="366" t="s">
        <v>84</v>
      </c>
    </row>
    <row r="50" spans="1:15" ht="73.2" customHeight="1" thickBot="1">
      <c r="A50" s="372" t="s">
        <v>85</v>
      </c>
      <c r="B50" s="589" t="str">
        <f t="shared" si="3"/>
        <v>☆☆</v>
      </c>
      <c r="C50" s="590"/>
      <c r="D50" s="591"/>
      <c r="E50" s="167">
        <v>3.26</v>
      </c>
      <c r="F50" s="167">
        <v>5.52</v>
      </c>
      <c r="G50" s="411">
        <f t="shared" si="1"/>
        <v>2.2599999999999998</v>
      </c>
      <c r="H50" s="624"/>
      <c r="I50" s="625"/>
      <c r="J50" s="625"/>
      <c r="K50" s="625"/>
      <c r="L50" s="626"/>
      <c r="M50" s="223"/>
      <c r="N50" s="224"/>
      <c r="O50" s="366" t="s">
        <v>85</v>
      </c>
    </row>
    <row r="51" spans="1:15" ht="73.5" customHeight="1" thickBot="1">
      <c r="A51" s="372" t="s">
        <v>86</v>
      </c>
      <c r="B51" s="589" t="str">
        <f t="shared" si="3"/>
        <v>☆☆☆</v>
      </c>
      <c r="C51" s="590"/>
      <c r="D51" s="591"/>
      <c r="E51" s="384">
        <v>2.06</v>
      </c>
      <c r="F51" s="167">
        <v>4.5</v>
      </c>
      <c r="G51" s="411">
        <f t="shared" si="1"/>
        <v>2.44</v>
      </c>
      <c r="H51" s="592"/>
      <c r="I51" s="593"/>
      <c r="J51" s="593"/>
      <c r="K51" s="593"/>
      <c r="L51" s="594"/>
      <c r="M51" s="498"/>
      <c r="N51" s="499"/>
      <c r="O51" s="366" t="s">
        <v>86</v>
      </c>
    </row>
    <row r="52" spans="1:15" ht="75" customHeight="1" thickBot="1">
      <c r="A52" s="372" t="s">
        <v>87</v>
      </c>
      <c r="B52" s="589" t="str">
        <f t="shared" si="3"/>
        <v>☆</v>
      </c>
      <c r="C52" s="590"/>
      <c r="D52" s="591"/>
      <c r="E52" s="384">
        <v>2.0699999999999998</v>
      </c>
      <c r="F52" s="167">
        <v>3.3</v>
      </c>
      <c r="G52" s="411">
        <f t="shared" si="1"/>
        <v>1.23</v>
      </c>
      <c r="H52" s="592"/>
      <c r="I52" s="593"/>
      <c r="J52" s="593"/>
      <c r="K52" s="593"/>
      <c r="L52" s="594"/>
      <c r="M52" s="223"/>
      <c r="N52" s="224"/>
      <c r="O52" s="366" t="s">
        <v>87</v>
      </c>
    </row>
    <row r="53" spans="1:15" ht="77.25" customHeight="1" thickBot="1">
      <c r="A53" s="372" t="s">
        <v>88</v>
      </c>
      <c r="B53" s="589" t="str">
        <f t="shared" si="3"/>
        <v>☆☆</v>
      </c>
      <c r="C53" s="590"/>
      <c r="D53" s="591"/>
      <c r="E53" s="384">
        <v>2.16</v>
      </c>
      <c r="F53" s="167">
        <v>4.32</v>
      </c>
      <c r="G53" s="411">
        <f t="shared" si="1"/>
        <v>2.16</v>
      </c>
      <c r="H53" s="826" t="s">
        <v>425</v>
      </c>
      <c r="I53" s="827"/>
      <c r="J53" s="827"/>
      <c r="K53" s="827"/>
      <c r="L53" s="828"/>
      <c r="M53" s="824" t="s">
        <v>426</v>
      </c>
      <c r="N53" s="825">
        <v>44947</v>
      </c>
      <c r="O53" s="366" t="s">
        <v>88</v>
      </c>
    </row>
    <row r="54" spans="1:15" ht="63.75" customHeight="1" thickBot="1">
      <c r="A54" s="372" t="s">
        <v>89</v>
      </c>
      <c r="B54" s="589" t="str">
        <f t="shared" si="3"/>
        <v>☆☆</v>
      </c>
      <c r="C54" s="590"/>
      <c r="D54" s="591"/>
      <c r="E54" s="384">
        <v>2.2999999999999998</v>
      </c>
      <c r="F54" s="167">
        <v>4.3899999999999997</v>
      </c>
      <c r="G54" s="411">
        <f t="shared" si="1"/>
        <v>2.09</v>
      </c>
      <c r="H54" s="592"/>
      <c r="I54" s="593"/>
      <c r="J54" s="593"/>
      <c r="K54" s="593"/>
      <c r="L54" s="594"/>
      <c r="M54" s="223"/>
      <c r="N54" s="224"/>
      <c r="O54" s="366" t="s">
        <v>89</v>
      </c>
    </row>
    <row r="55" spans="1:15" ht="93.6" customHeight="1" thickBot="1">
      <c r="A55" s="372" t="s">
        <v>90</v>
      </c>
      <c r="B55" s="589" t="str">
        <f t="shared" si="3"/>
        <v>☆☆</v>
      </c>
      <c r="C55" s="590"/>
      <c r="D55" s="591"/>
      <c r="E55" s="167">
        <v>4.93</v>
      </c>
      <c r="F55" s="451">
        <v>6.91</v>
      </c>
      <c r="G55" s="411">
        <f t="shared" si="1"/>
        <v>1.9800000000000004</v>
      </c>
      <c r="H55" s="592"/>
      <c r="I55" s="593"/>
      <c r="J55" s="593"/>
      <c r="K55" s="593"/>
      <c r="L55" s="594"/>
      <c r="M55" s="223"/>
      <c r="N55" s="224"/>
      <c r="O55" s="366" t="s">
        <v>90</v>
      </c>
    </row>
    <row r="56" spans="1:15" ht="80.25" customHeight="1" thickBot="1">
      <c r="A56" s="372" t="s">
        <v>91</v>
      </c>
      <c r="B56" s="589" t="str">
        <f t="shared" si="3"/>
        <v>☆☆☆</v>
      </c>
      <c r="C56" s="590"/>
      <c r="D56" s="591"/>
      <c r="E56" s="167">
        <v>5.62</v>
      </c>
      <c r="F56" s="451">
        <v>8.49</v>
      </c>
      <c r="G56" s="411">
        <f t="shared" si="1"/>
        <v>2.87</v>
      </c>
      <c r="H56" s="592"/>
      <c r="I56" s="593"/>
      <c r="J56" s="593"/>
      <c r="K56" s="593"/>
      <c r="L56" s="594"/>
      <c r="M56" s="223"/>
      <c r="N56" s="224"/>
      <c r="O56" s="366" t="s">
        <v>91</v>
      </c>
    </row>
    <row r="57" spans="1:15" ht="63.75" customHeight="1" thickBot="1">
      <c r="A57" s="372" t="s">
        <v>92</v>
      </c>
      <c r="B57" s="589" t="str">
        <f t="shared" si="3"/>
        <v>☆☆</v>
      </c>
      <c r="C57" s="590"/>
      <c r="D57" s="591"/>
      <c r="E57" s="167">
        <v>3.18</v>
      </c>
      <c r="F57" s="167">
        <v>5.38</v>
      </c>
      <c r="G57" s="411">
        <f t="shared" si="1"/>
        <v>2.1999999999999997</v>
      </c>
      <c r="H57" s="624"/>
      <c r="I57" s="625"/>
      <c r="J57" s="625"/>
      <c r="K57" s="625"/>
      <c r="L57" s="626"/>
      <c r="M57" s="223"/>
      <c r="N57" s="224"/>
      <c r="O57" s="366" t="s">
        <v>92</v>
      </c>
    </row>
    <row r="58" spans="1:15" ht="69.75" customHeight="1" thickBot="1">
      <c r="A58" s="372" t="s">
        <v>93</v>
      </c>
      <c r="B58" s="589" t="str">
        <f t="shared" si="3"/>
        <v>☆</v>
      </c>
      <c r="C58" s="590"/>
      <c r="D58" s="591"/>
      <c r="E58" s="167">
        <v>4.3899999999999997</v>
      </c>
      <c r="F58" s="167">
        <v>5.48</v>
      </c>
      <c r="G58" s="411">
        <f t="shared" si="1"/>
        <v>1.0900000000000007</v>
      </c>
      <c r="H58" s="592"/>
      <c r="I58" s="593"/>
      <c r="J58" s="593"/>
      <c r="K58" s="593"/>
      <c r="L58" s="594"/>
      <c r="M58" s="223"/>
      <c r="N58" s="224"/>
      <c r="O58" s="366" t="s">
        <v>93</v>
      </c>
    </row>
    <row r="59" spans="1:15" ht="76.2" customHeight="1" thickBot="1">
      <c r="A59" s="372" t="s">
        <v>94</v>
      </c>
      <c r="B59" s="589" t="str">
        <f t="shared" si="3"/>
        <v>☆☆☆</v>
      </c>
      <c r="C59" s="590"/>
      <c r="D59" s="591"/>
      <c r="E59" s="451">
        <v>7.46</v>
      </c>
      <c r="F59" s="451">
        <v>10.61</v>
      </c>
      <c r="G59" s="411">
        <f t="shared" si="1"/>
        <v>3.1499999999999995</v>
      </c>
      <c r="H59" s="592"/>
      <c r="I59" s="593"/>
      <c r="J59" s="593"/>
      <c r="K59" s="593"/>
      <c r="L59" s="594"/>
      <c r="M59" s="498"/>
      <c r="N59" s="499"/>
      <c r="O59" s="366" t="s">
        <v>94</v>
      </c>
    </row>
    <row r="60" spans="1:15" ht="91.95" customHeight="1" thickBot="1">
      <c r="A60" s="372" t="s">
        <v>95</v>
      </c>
      <c r="B60" s="589" t="str">
        <f t="shared" si="3"/>
        <v>☆☆☆</v>
      </c>
      <c r="C60" s="590"/>
      <c r="D60" s="591"/>
      <c r="E60" s="167">
        <v>4.3499999999999996</v>
      </c>
      <c r="F60" s="451">
        <v>7.86</v>
      </c>
      <c r="G60" s="411">
        <f t="shared" si="1"/>
        <v>3.5100000000000007</v>
      </c>
      <c r="H60" s="592"/>
      <c r="I60" s="593"/>
      <c r="J60" s="593"/>
      <c r="K60" s="593"/>
      <c r="L60" s="594"/>
      <c r="M60" s="223"/>
      <c r="N60" s="224"/>
      <c r="O60" s="366" t="s">
        <v>95</v>
      </c>
    </row>
    <row r="61" spans="1:15" ht="81" customHeight="1" thickBot="1">
      <c r="A61" s="372" t="s">
        <v>96</v>
      </c>
      <c r="B61" s="589" t="str">
        <f t="shared" si="3"/>
        <v>☆</v>
      </c>
      <c r="C61" s="590"/>
      <c r="D61" s="591"/>
      <c r="E61" s="167">
        <v>3.78</v>
      </c>
      <c r="F61" s="167">
        <v>4.37</v>
      </c>
      <c r="G61" s="411">
        <f t="shared" si="1"/>
        <v>0.5900000000000003</v>
      </c>
      <c r="H61" s="592"/>
      <c r="I61" s="593"/>
      <c r="J61" s="593"/>
      <c r="K61" s="593"/>
      <c r="L61" s="594"/>
      <c r="M61" s="223"/>
      <c r="N61" s="224"/>
      <c r="O61" s="366" t="s">
        <v>96</v>
      </c>
    </row>
    <row r="62" spans="1:15" ht="75.599999999999994" customHeight="1" thickBot="1">
      <c r="A62" s="372" t="s">
        <v>97</v>
      </c>
      <c r="B62" s="589" t="str">
        <f t="shared" si="3"/>
        <v>☆</v>
      </c>
      <c r="C62" s="590"/>
      <c r="D62" s="591"/>
      <c r="E62" s="167">
        <v>4.43</v>
      </c>
      <c r="F62" s="167">
        <v>5.52</v>
      </c>
      <c r="G62" s="411">
        <f t="shared" si="1"/>
        <v>1.0899999999999999</v>
      </c>
      <c r="H62" s="592"/>
      <c r="I62" s="593"/>
      <c r="J62" s="593"/>
      <c r="K62" s="593"/>
      <c r="L62" s="594"/>
      <c r="M62" s="568"/>
      <c r="N62" s="224"/>
      <c r="O62" s="366" t="s">
        <v>97</v>
      </c>
    </row>
    <row r="63" spans="1:15" ht="87" customHeight="1" thickBot="1">
      <c r="A63" s="372" t="s">
        <v>98</v>
      </c>
      <c r="B63" s="589" t="str">
        <f t="shared" si="3"/>
        <v>☆</v>
      </c>
      <c r="C63" s="590"/>
      <c r="D63" s="591"/>
      <c r="E63" s="384">
        <v>2.09</v>
      </c>
      <c r="F63" s="384">
        <v>2.2599999999999998</v>
      </c>
      <c r="G63" s="411">
        <f t="shared" si="1"/>
        <v>0.16999999999999993</v>
      </c>
      <c r="H63" s="592"/>
      <c r="I63" s="593"/>
      <c r="J63" s="593"/>
      <c r="K63" s="593"/>
      <c r="L63" s="594"/>
      <c r="M63" s="569"/>
      <c r="N63" s="224"/>
      <c r="O63" s="366" t="s">
        <v>98</v>
      </c>
    </row>
    <row r="64" spans="1:15" ht="73.2" customHeight="1" thickBot="1">
      <c r="A64" s="372" t="s">
        <v>99</v>
      </c>
      <c r="B64" s="589" t="str">
        <f t="shared" si="3"/>
        <v>☆</v>
      </c>
      <c r="C64" s="590"/>
      <c r="D64" s="591"/>
      <c r="E64" s="167">
        <v>3.23</v>
      </c>
      <c r="F64" s="167">
        <v>4.2300000000000004</v>
      </c>
      <c r="G64" s="411">
        <f t="shared" si="1"/>
        <v>1.0000000000000004</v>
      </c>
      <c r="H64" s="669"/>
      <c r="I64" s="670"/>
      <c r="J64" s="670"/>
      <c r="K64" s="670"/>
      <c r="L64" s="671"/>
      <c r="M64" s="223"/>
      <c r="N64" s="224"/>
      <c r="O64" s="366" t="s">
        <v>99</v>
      </c>
    </row>
    <row r="65" spans="1:18" ht="80.25" customHeight="1" thickBot="1">
      <c r="A65" s="372" t="s">
        <v>100</v>
      </c>
      <c r="B65" s="589" t="str">
        <f t="shared" si="3"/>
        <v>☆☆</v>
      </c>
      <c r="C65" s="590"/>
      <c r="D65" s="591"/>
      <c r="E65" s="167">
        <v>4.66</v>
      </c>
      <c r="F65" s="451">
        <v>6.7</v>
      </c>
      <c r="G65" s="411">
        <f t="shared" si="1"/>
        <v>2.04</v>
      </c>
      <c r="H65" s="624"/>
      <c r="I65" s="625"/>
      <c r="J65" s="625"/>
      <c r="K65" s="625"/>
      <c r="L65" s="626"/>
      <c r="M65" s="570"/>
      <c r="N65" s="224"/>
      <c r="O65" s="366" t="s">
        <v>100</v>
      </c>
    </row>
    <row r="66" spans="1:18" ht="88.5" customHeight="1" thickBot="1">
      <c r="A66" s="372" t="s">
        <v>101</v>
      </c>
      <c r="B66" s="589" t="str">
        <f t="shared" si="3"/>
        <v>☆☆</v>
      </c>
      <c r="C66" s="590"/>
      <c r="D66" s="591"/>
      <c r="E66" s="167">
        <v>5.67</v>
      </c>
      <c r="F66" s="451">
        <v>7.14</v>
      </c>
      <c r="G66" s="411">
        <f t="shared" si="1"/>
        <v>1.4699999999999998</v>
      </c>
      <c r="H66" s="624"/>
      <c r="I66" s="625"/>
      <c r="J66" s="625"/>
      <c r="K66" s="625"/>
      <c r="L66" s="626"/>
      <c r="M66" s="223"/>
      <c r="N66" s="224"/>
      <c r="O66" s="366" t="s">
        <v>101</v>
      </c>
    </row>
    <row r="67" spans="1:18" ht="78.75" customHeight="1" thickBot="1">
      <c r="A67" s="372" t="s">
        <v>102</v>
      </c>
      <c r="B67" s="589" t="str">
        <f t="shared" si="3"/>
        <v>☆☆☆</v>
      </c>
      <c r="C67" s="590"/>
      <c r="D67" s="591"/>
      <c r="E67" s="167">
        <v>4.8600000000000003</v>
      </c>
      <c r="F67" s="451">
        <v>7.94</v>
      </c>
      <c r="G67" s="411">
        <f t="shared" si="1"/>
        <v>3.08</v>
      </c>
      <c r="H67" s="666"/>
      <c r="I67" s="667"/>
      <c r="J67" s="667"/>
      <c r="K67" s="667"/>
      <c r="L67" s="668"/>
      <c r="M67" s="462"/>
      <c r="N67" s="463"/>
      <c r="O67" s="366" t="s">
        <v>102</v>
      </c>
    </row>
    <row r="68" spans="1:18" ht="63" customHeight="1" thickBot="1">
      <c r="A68" s="375" t="s">
        <v>103</v>
      </c>
      <c r="B68" s="589" t="str">
        <f t="shared" si="3"/>
        <v>☆☆</v>
      </c>
      <c r="C68" s="590"/>
      <c r="D68" s="591"/>
      <c r="E68" s="167">
        <v>3.41</v>
      </c>
      <c r="F68" s="167">
        <v>5.04</v>
      </c>
      <c r="G68" s="411">
        <f t="shared" si="1"/>
        <v>1.63</v>
      </c>
      <c r="H68" s="666"/>
      <c r="I68" s="667"/>
      <c r="J68" s="667"/>
      <c r="K68" s="667"/>
      <c r="L68" s="668"/>
      <c r="M68" s="464"/>
      <c r="N68" s="463"/>
      <c r="O68" s="366" t="s">
        <v>103</v>
      </c>
    </row>
    <row r="69" spans="1:18" ht="72.75" customHeight="1" thickBot="1">
      <c r="A69" s="373" t="s">
        <v>104</v>
      </c>
      <c r="B69" s="589" t="str">
        <f t="shared" si="3"/>
        <v>☆</v>
      </c>
      <c r="C69" s="590"/>
      <c r="D69" s="591"/>
      <c r="E69" s="460">
        <v>1.0900000000000001</v>
      </c>
      <c r="F69" s="460">
        <v>1.7</v>
      </c>
      <c r="G69" s="411">
        <f t="shared" si="1"/>
        <v>0.60999999999999988</v>
      </c>
      <c r="H69" s="624"/>
      <c r="I69" s="625"/>
      <c r="J69" s="625"/>
      <c r="K69" s="625"/>
      <c r="L69" s="626"/>
      <c r="M69" s="223"/>
      <c r="N69" s="224"/>
      <c r="O69" s="366" t="s">
        <v>104</v>
      </c>
    </row>
    <row r="70" spans="1:18" ht="58.5" customHeight="1" thickBot="1">
      <c r="A70" s="304" t="s">
        <v>105</v>
      </c>
      <c r="B70" s="589" t="str">
        <f t="shared" si="3"/>
        <v>☆☆</v>
      </c>
      <c r="C70" s="590"/>
      <c r="D70" s="591"/>
      <c r="E70" s="167">
        <v>3.5</v>
      </c>
      <c r="F70" s="167">
        <v>5.76</v>
      </c>
      <c r="G70" s="411">
        <f t="shared" si="1"/>
        <v>2.2599999999999998</v>
      </c>
      <c r="H70" s="592"/>
      <c r="I70" s="593"/>
      <c r="J70" s="593"/>
      <c r="K70" s="593"/>
      <c r="L70" s="594"/>
      <c r="M70" s="305"/>
      <c r="N70" s="224"/>
      <c r="O70" s="366"/>
    </row>
    <row r="71" spans="1:18" ht="42.75" customHeight="1" thickBot="1">
      <c r="A71" s="306"/>
      <c r="B71" s="306"/>
      <c r="C71" s="306"/>
      <c r="D71" s="306"/>
      <c r="E71" s="657"/>
      <c r="F71" s="657"/>
      <c r="G71" s="657"/>
      <c r="H71" s="657"/>
      <c r="I71" s="657"/>
      <c r="J71" s="657"/>
      <c r="K71" s="657"/>
      <c r="L71" s="657"/>
      <c r="M71" s="62">
        <f>COUNTIF(E23:E69,"&gt;=10")</f>
        <v>0</v>
      </c>
      <c r="N71" s="62">
        <f>COUNTIF(F23:F69,"&gt;=10")</f>
        <v>1</v>
      </c>
      <c r="O71" s="62" t="s">
        <v>29</v>
      </c>
    </row>
    <row r="72" spans="1:18" ht="36.75" customHeight="1" thickBot="1">
      <c r="A72" s="83" t="s">
        <v>21</v>
      </c>
      <c r="B72" s="84"/>
      <c r="C72" s="148"/>
      <c r="D72" s="148"/>
      <c r="E72" s="658" t="s">
        <v>20</v>
      </c>
      <c r="F72" s="658"/>
      <c r="G72" s="658"/>
      <c r="H72" s="659" t="s">
        <v>244</v>
      </c>
      <c r="I72" s="660"/>
      <c r="J72" s="84"/>
      <c r="K72" s="85"/>
      <c r="L72" s="85"/>
      <c r="M72" s="86"/>
      <c r="N72" s="87"/>
    </row>
    <row r="73" spans="1:18" ht="36.75" customHeight="1" thickBot="1">
      <c r="A73" s="88"/>
      <c r="B73" s="307"/>
      <c r="C73" s="661" t="s">
        <v>106</v>
      </c>
      <c r="D73" s="662"/>
      <c r="E73" s="662"/>
      <c r="F73" s="663"/>
      <c r="G73" s="89">
        <f>+F70</f>
        <v>5.76</v>
      </c>
      <c r="H73" s="90" t="s">
        <v>107</v>
      </c>
      <c r="I73" s="664">
        <f>+G70</f>
        <v>2.2599999999999998</v>
      </c>
      <c r="J73" s="665"/>
      <c r="K73" s="308"/>
      <c r="L73" s="308"/>
      <c r="M73" s="309"/>
      <c r="N73" s="91"/>
    </row>
    <row r="74" spans="1:18" ht="36.75" customHeight="1" thickBot="1">
      <c r="A74" s="88"/>
      <c r="B74" s="307"/>
      <c r="C74" s="627" t="s">
        <v>108</v>
      </c>
      <c r="D74" s="628"/>
      <c r="E74" s="628"/>
      <c r="F74" s="629"/>
      <c r="G74" s="92">
        <f>+F35</f>
        <v>8.3000000000000007</v>
      </c>
      <c r="H74" s="93" t="s">
        <v>107</v>
      </c>
      <c r="I74" s="630">
        <f>+G35</f>
        <v>3.580000000000001</v>
      </c>
      <c r="J74" s="631"/>
      <c r="K74" s="308"/>
      <c r="L74" s="308"/>
      <c r="M74" s="309"/>
      <c r="N74" s="91"/>
      <c r="R74" s="347" t="s">
        <v>21</v>
      </c>
    </row>
    <row r="75" spans="1:18" ht="36.75" customHeight="1" thickBot="1">
      <c r="A75" s="88"/>
      <c r="B75" s="307"/>
      <c r="C75" s="632" t="s">
        <v>109</v>
      </c>
      <c r="D75" s="633"/>
      <c r="E75" s="633"/>
      <c r="F75" s="94" t="str">
        <f>VLOOKUP(G75,F:P,10,0)</f>
        <v>香川県</v>
      </c>
      <c r="G75" s="95">
        <f>MAX(F23:F70)</f>
        <v>10.61</v>
      </c>
      <c r="H75" s="634" t="s">
        <v>110</v>
      </c>
      <c r="I75" s="635"/>
      <c r="J75" s="635"/>
      <c r="K75" s="96">
        <f>+N71</f>
        <v>1</v>
      </c>
      <c r="L75" s="97" t="s">
        <v>111</v>
      </c>
      <c r="M75" s="98">
        <f>N71-M71</f>
        <v>1</v>
      </c>
      <c r="N75" s="91"/>
      <c r="R75" s="348"/>
    </row>
    <row r="76" spans="1:18" ht="36.75" customHeight="1" thickBot="1">
      <c r="A76" s="99"/>
      <c r="B76" s="100"/>
      <c r="C76" s="100"/>
      <c r="D76" s="100"/>
      <c r="E76" s="100"/>
      <c r="F76" s="100"/>
      <c r="G76" s="100"/>
      <c r="H76" s="100"/>
      <c r="I76" s="100"/>
      <c r="J76" s="100"/>
      <c r="K76" s="101"/>
      <c r="L76" s="101"/>
      <c r="M76" s="102"/>
      <c r="N76" s="103"/>
      <c r="R76" s="348"/>
    </row>
    <row r="77" spans="1:18" ht="30.75" customHeight="1">
      <c r="A77" s="132"/>
      <c r="B77" s="132"/>
      <c r="C77" s="132"/>
      <c r="D77" s="132"/>
      <c r="E77" s="132"/>
      <c r="F77" s="132"/>
      <c r="G77" s="132"/>
      <c r="H77" s="132"/>
      <c r="I77" s="132"/>
      <c r="J77" s="132"/>
      <c r="K77" s="310"/>
      <c r="L77" s="310"/>
      <c r="M77" s="311"/>
      <c r="N77" s="312"/>
      <c r="R77" s="349"/>
    </row>
    <row r="78" spans="1:18" ht="30.75" customHeight="1" thickBot="1">
      <c r="A78" s="313"/>
      <c r="B78" s="313"/>
      <c r="C78" s="313"/>
      <c r="D78" s="313"/>
      <c r="E78" s="313"/>
      <c r="F78" s="313"/>
      <c r="G78" s="313"/>
      <c r="H78" s="313"/>
      <c r="I78" s="313"/>
      <c r="J78" s="313"/>
      <c r="K78" s="314"/>
      <c r="L78" s="314"/>
      <c r="M78" s="315"/>
      <c r="N78" s="313"/>
    </row>
    <row r="79" spans="1:18" ht="24.75" customHeight="1" thickTop="1">
      <c r="A79" s="636">
        <v>2</v>
      </c>
      <c r="B79" s="639" t="s">
        <v>274</v>
      </c>
      <c r="C79" s="640"/>
      <c r="D79" s="640"/>
      <c r="E79" s="640"/>
      <c r="F79" s="641"/>
      <c r="G79" s="648" t="s">
        <v>275</v>
      </c>
      <c r="H79" s="649"/>
      <c r="I79" s="649"/>
      <c r="J79" s="649"/>
      <c r="K79" s="649"/>
      <c r="L79" s="649"/>
      <c r="M79" s="649"/>
      <c r="N79" s="650"/>
    </row>
    <row r="80" spans="1:18" ht="24.75" customHeight="1">
      <c r="A80" s="637"/>
      <c r="B80" s="642"/>
      <c r="C80" s="643"/>
      <c r="D80" s="643"/>
      <c r="E80" s="643"/>
      <c r="F80" s="644"/>
      <c r="G80" s="651"/>
      <c r="H80" s="652"/>
      <c r="I80" s="652"/>
      <c r="J80" s="652"/>
      <c r="K80" s="652"/>
      <c r="L80" s="652"/>
      <c r="M80" s="652"/>
      <c r="N80" s="653"/>
      <c r="O80" s="316" t="s">
        <v>29</v>
      </c>
      <c r="P80" s="316"/>
    </row>
    <row r="81" spans="1:16" ht="24.75" customHeight="1">
      <c r="A81" s="637"/>
      <c r="B81" s="642"/>
      <c r="C81" s="643"/>
      <c r="D81" s="643"/>
      <c r="E81" s="643"/>
      <c r="F81" s="644"/>
      <c r="G81" s="651"/>
      <c r="H81" s="652"/>
      <c r="I81" s="652"/>
      <c r="J81" s="652"/>
      <c r="K81" s="652"/>
      <c r="L81" s="652"/>
      <c r="M81" s="652"/>
      <c r="N81" s="653"/>
      <c r="O81" s="316" t="s">
        <v>21</v>
      </c>
      <c r="P81" s="316" t="s">
        <v>112</v>
      </c>
    </row>
    <row r="82" spans="1:16" ht="24.75" customHeight="1">
      <c r="A82" s="637"/>
      <c r="B82" s="642"/>
      <c r="C82" s="643"/>
      <c r="D82" s="643"/>
      <c r="E82" s="643"/>
      <c r="F82" s="644"/>
      <c r="G82" s="651"/>
      <c r="H82" s="652"/>
      <c r="I82" s="652"/>
      <c r="J82" s="652"/>
      <c r="K82" s="652"/>
      <c r="L82" s="652"/>
      <c r="M82" s="652"/>
      <c r="N82" s="653"/>
      <c r="O82" s="317"/>
      <c r="P82" s="316"/>
    </row>
    <row r="83" spans="1:16" ht="46.2" customHeight="1" thickBot="1">
      <c r="A83" s="638"/>
      <c r="B83" s="645"/>
      <c r="C83" s="646"/>
      <c r="D83" s="646"/>
      <c r="E83" s="646"/>
      <c r="F83" s="647"/>
      <c r="G83" s="654"/>
      <c r="H83" s="655"/>
      <c r="I83" s="655"/>
      <c r="J83" s="655"/>
      <c r="K83" s="655"/>
      <c r="L83" s="655"/>
      <c r="M83" s="655"/>
      <c r="N83" s="656"/>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67:D67"/>
    <mergeCell ref="H67:L67"/>
    <mergeCell ref="B68:D68"/>
    <mergeCell ref="H68:L68"/>
    <mergeCell ref="B69:D69"/>
    <mergeCell ref="H69:L69"/>
    <mergeCell ref="B64:D64"/>
    <mergeCell ref="H64:L64"/>
    <mergeCell ref="B65:D65"/>
    <mergeCell ref="B66:D66"/>
    <mergeCell ref="H66:L66"/>
    <mergeCell ref="H65:L65"/>
    <mergeCell ref="C74:F74"/>
    <mergeCell ref="I74:J74"/>
    <mergeCell ref="C75:E75"/>
    <mergeCell ref="H75:J75"/>
    <mergeCell ref="A79:A83"/>
    <mergeCell ref="B79:F83"/>
    <mergeCell ref="G79:N83"/>
    <mergeCell ref="B70:D70"/>
    <mergeCell ref="H70:L70"/>
    <mergeCell ref="E71:L71"/>
    <mergeCell ref="E72:G72"/>
    <mergeCell ref="H72:I72"/>
    <mergeCell ref="C73:F73"/>
    <mergeCell ref="I73:J73"/>
    <mergeCell ref="B61:D61"/>
    <mergeCell ref="H61:L61"/>
    <mergeCell ref="B62:D62"/>
    <mergeCell ref="H62:L62"/>
    <mergeCell ref="B63:D63"/>
    <mergeCell ref="H63:L63"/>
    <mergeCell ref="B58:D58"/>
    <mergeCell ref="H58:L58"/>
    <mergeCell ref="B59:D59"/>
    <mergeCell ref="H59:L59"/>
    <mergeCell ref="B60:D60"/>
    <mergeCell ref="H60:L60"/>
    <mergeCell ref="B55:D55"/>
    <mergeCell ref="H55:L55"/>
    <mergeCell ref="B56:D56"/>
    <mergeCell ref="H56:L56"/>
    <mergeCell ref="B57:D57"/>
    <mergeCell ref="B52:D52"/>
    <mergeCell ref="H52:L52"/>
    <mergeCell ref="B53:D53"/>
    <mergeCell ref="H53:L53"/>
    <mergeCell ref="B54:D54"/>
    <mergeCell ref="H54:L54"/>
    <mergeCell ref="H57:L57"/>
    <mergeCell ref="B49:D49"/>
    <mergeCell ref="H49:L49"/>
    <mergeCell ref="B50:D50"/>
    <mergeCell ref="H50:L50"/>
    <mergeCell ref="B51:D51"/>
    <mergeCell ref="H51:L51"/>
    <mergeCell ref="B46:D46"/>
    <mergeCell ref="H46:L46"/>
    <mergeCell ref="B47:D47"/>
    <mergeCell ref="H47:L47"/>
    <mergeCell ref="B48:D48"/>
    <mergeCell ref="H48:L48"/>
    <mergeCell ref="B43:D43"/>
    <mergeCell ref="H43:L43"/>
    <mergeCell ref="B44:D44"/>
    <mergeCell ref="H44:L44"/>
    <mergeCell ref="B45:D45"/>
    <mergeCell ref="H45:L45"/>
    <mergeCell ref="B40:D40"/>
    <mergeCell ref="H40:L40"/>
    <mergeCell ref="B41:D41"/>
    <mergeCell ref="H41:L41"/>
    <mergeCell ref="B42:D42"/>
    <mergeCell ref="H42:L42"/>
    <mergeCell ref="B37:D37"/>
    <mergeCell ref="H37:L37"/>
    <mergeCell ref="B38:D38"/>
    <mergeCell ref="H38:L38"/>
    <mergeCell ref="B39:D39"/>
    <mergeCell ref="H39:L39"/>
    <mergeCell ref="B35:D35"/>
    <mergeCell ref="H35:L35"/>
    <mergeCell ref="B36:D36"/>
    <mergeCell ref="H36:L36"/>
    <mergeCell ref="B31:D31"/>
    <mergeCell ref="H31:L31"/>
    <mergeCell ref="B32:D32"/>
    <mergeCell ref="H32:L32"/>
    <mergeCell ref="B33:D33"/>
    <mergeCell ref="H33:L33"/>
    <mergeCell ref="B29:D29"/>
    <mergeCell ref="H29:L29"/>
    <mergeCell ref="B30:D30"/>
    <mergeCell ref="H30:L30"/>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s>
  <phoneticPr fontId="106"/>
  <conditionalFormatting sqref="N77">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G23:G70">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B0219-9668-4364-BCD3-21772E0BC126}">
  <sheetPr>
    <pageSetUpPr fitToPage="1"/>
  </sheetPr>
  <dimension ref="A1:N23"/>
  <sheetViews>
    <sheetView view="pageBreakPreview" zoomScale="95" zoomScaleNormal="100" zoomScaleSheetLayoutView="95" workbookViewId="0">
      <selection activeCell="O2" sqref="O2"/>
    </sheetView>
  </sheetViews>
  <sheetFormatPr defaultColWidth="9" defaultRowHeight="13.2"/>
  <cols>
    <col min="1" max="1" width="4.88671875" style="533" customWidth="1"/>
    <col min="2" max="8" width="9" style="533"/>
    <col min="9" max="9" width="6" style="533" customWidth="1"/>
    <col min="10" max="10" width="9" style="533"/>
    <col min="11" max="11" width="5.77734375" style="533" customWidth="1"/>
    <col min="12" max="12" width="48.109375" style="533" customWidth="1"/>
    <col min="13" max="13" width="3.77734375" style="533" customWidth="1"/>
    <col min="14" max="14" width="3.44140625" style="533" customWidth="1"/>
    <col min="15" max="16384" width="9" style="533"/>
  </cols>
  <sheetData>
    <row r="1" spans="1:14" ht="23.4">
      <c r="A1" s="672" t="s">
        <v>281</v>
      </c>
      <c r="B1" s="672"/>
      <c r="C1" s="672"/>
      <c r="D1" s="672"/>
      <c r="E1" s="672"/>
      <c r="F1" s="672"/>
      <c r="G1" s="672"/>
      <c r="H1" s="672"/>
      <c r="I1" s="672"/>
      <c r="J1" s="673"/>
      <c r="K1" s="673"/>
      <c r="L1" s="673"/>
      <c r="M1" s="673"/>
    </row>
    <row r="2" spans="1:14" s="564" customFormat="1" ht="26.25" customHeight="1">
      <c r="A2" s="836" t="s">
        <v>530</v>
      </c>
      <c r="B2" s="836"/>
      <c r="C2" s="836"/>
      <c r="D2" s="836"/>
      <c r="E2" s="836"/>
      <c r="F2" s="836"/>
      <c r="G2" s="836"/>
      <c r="H2" s="836"/>
      <c r="I2" s="836"/>
      <c r="J2" s="836"/>
      <c r="K2" s="836"/>
      <c r="L2" s="836"/>
      <c r="M2" s="836"/>
    </row>
    <row r="3" spans="1:14" s="564" customFormat="1" ht="26.25" customHeight="1">
      <c r="A3" s="837" t="s">
        <v>531</v>
      </c>
      <c r="B3" s="837"/>
      <c r="C3" s="837"/>
      <c r="D3" s="837"/>
      <c r="E3" s="837"/>
      <c r="F3" s="837"/>
      <c r="G3" s="837"/>
      <c r="H3" s="837"/>
      <c r="I3" s="837"/>
      <c r="J3" s="837"/>
      <c r="K3" s="837"/>
      <c r="L3" s="838"/>
      <c r="M3" s="838"/>
    </row>
    <row r="4" spans="1:14" ht="16.2">
      <c r="A4" s="839" t="s">
        <v>282</v>
      </c>
      <c r="B4" s="839"/>
      <c r="C4" s="839"/>
      <c r="D4" s="839"/>
      <c r="E4" s="839"/>
      <c r="F4" s="839"/>
      <c r="G4" s="839"/>
      <c r="H4" s="839"/>
      <c r="I4" s="839"/>
      <c r="J4" s="839"/>
      <c r="K4" s="839"/>
      <c r="L4" s="840"/>
      <c r="M4" s="840"/>
      <c r="N4" s="565"/>
    </row>
    <row r="5" spans="1:14" ht="21.75" customHeight="1">
      <c r="A5" s="841"/>
      <c r="B5" s="842"/>
      <c r="C5" s="843"/>
      <c r="D5" s="843"/>
      <c r="E5" s="843"/>
      <c r="F5" s="841"/>
      <c r="G5" s="841" t="s">
        <v>21</v>
      </c>
      <c r="H5" s="844" t="s">
        <v>534</v>
      </c>
      <c r="I5" s="845"/>
      <c r="J5" s="845"/>
      <c r="K5" s="845"/>
      <c r="L5" s="845"/>
      <c r="M5" s="841"/>
      <c r="N5" s="565"/>
    </row>
    <row r="6" spans="1:14" ht="21.75" customHeight="1">
      <c r="A6" s="841"/>
      <c r="B6" s="843"/>
      <c r="C6" s="843"/>
      <c r="D6" s="843"/>
      <c r="E6" s="843"/>
      <c r="F6" s="841"/>
      <c r="G6" s="841"/>
      <c r="H6" s="845"/>
      <c r="I6" s="845"/>
      <c r="J6" s="845"/>
      <c r="K6" s="845"/>
      <c r="L6" s="845"/>
      <c r="M6" s="841"/>
      <c r="N6" s="565"/>
    </row>
    <row r="7" spans="1:14" ht="21.75" customHeight="1">
      <c r="A7" s="841"/>
      <c r="B7" s="843"/>
      <c r="C7" s="843"/>
      <c r="D7" s="843"/>
      <c r="E7" s="843"/>
      <c r="F7" s="841"/>
      <c r="G7" s="841"/>
      <c r="H7" s="845"/>
      <c r="I7" s="845"/>
      <c r="J7" s="845"/>
      <c r="K7" s="845"/>
      <c r="L7" s="845"/>
      <c r="M7" s="841"/>
    </row>
    <row r="8" spans="1:14" ht="21.75" customHeight="1">
      <c r="A8" s="841"/>
      <c r="B8" s="843"/>
      <c r="C8" s="843"/>
      <c r="D8" s="843"/>
      <c r="E8" s="843"/>
      <c r="F8" s="841"/>
      <c r="G8" s="841"/>
      <c r="H8" s="845"/>
      <c r="I8" s="845"/>
      <c r="J8" s="845"/>
      <c r="K8" s="845"/>
      <c r="L8" s="845"/>
      <c r="M8" s="841"/>
    </row>
    <row r="9" spans="1:14" ht="21.75" customHeight="1">
      <c r="A9" s="841"/>
      <c r="B9" s="843"/>
      <c r="C9" s="843"/>
      <c r="D9" s="843"/>
      <c r="E9" s="843"/>
      <c r="F9" s="841"/>
      <c r="G9" s="841"/>
      <c r="H9" s="845"/>
      <c r="I9" s="845"/>
      <c r="J9" s="845"/>
      <c r="K9" s="845"/>
      <c r="L9" s="845"/>
      <c r="M9" s="841"/>
    </row>
    <row r="10" spans="1:14" ht="21.75" customHeight="1">
      <c r="A10" s="841"/>
      <c r="B10" s="843"/>
      <c r="C10" s="843"/>
      <c r="D10" s="843"/>
      <c r="E10" s="843"/>
      <c r="F10" s="846"/>
      <c r="G10" s="846"/>
      <c r="H10" s="845"/>
      <c r="I10" s="845"/>
      <c r="J10" s="845"/>
      <c r="K10" s="845"/>
      <c r="L10" s="845"/>
      <c r="M10" s="841"/>
    </row>
    <row r="11" spans="1:14" ht="21.75" customHeight="1">
      <c r="A11" s="841"/>
      <c r="B11" s="843"/>
      <c r="C11" s="843"/>
      <c r="D11" s="843"/>
      <c r="E11" s="843"/>
      <c r="F11" s="847"/>
      <c r="G11" s="847"/>
      <c r="H11" s="845"/>
      <c r="I11" s="845"/>
      <c r="J11" s="845"/>
      <c r="K11" s="845"/>
      <c r="L11" s="845"/>
      <c r="M11" s="841"/>
    </row>
    <row r="12" spans="1:14" ht="21.75" customHeight="1">
      <c r="A12" s="841"/>
      <c r="B12" s="848"/>
      <c r="C12" s="848"/>
      <c r="D12" s="848"/>
      <c r="E12" s="848"/>
      <c r="F12" s="847"/>
      <c r="G12" s="847"/>
      <c r="H12" s="845"/>
      <c r="I12" s="845"/>
      <c r="J12" s="845"/>
      <c r="K12" s="845"/>
      <c r="L12" s="845"/>
      <c r="M12" s="841"/>
    </row>
    <row r="13" spans="1:14" ht="27" customHeight="1">
      <c r="A13" s="841"/>
      <c r="B13" s="848"/>
      <c r="C13" s="848"/>
      <c r="D13" s="848"/>
      <c r="E13" s="848"/>
      <c r="F13" s="846"/>
      <c r="G13" s="846"/>
      <c r="H13" s="845"/>
      <c r="I13" s="845"/>
      <c r="J13" s="845"/>
      <c r="K13" s="845"/>
      <c r="L13" s="845"/>
      <c r="M13" s="841"/>
    </row>
    <row r="14" spans="1:14" ht="27" customHeight="1">
      <c r="A14" s="849"/>
      <c r="B14" s="850" t="s">
        <v>532</v>
      </c>
      <c r="C14" s="841"/>
      <c r="D14" s="841"/>
      <c r="E14" s="841"/>
      <c r="F14" s="841"/>
      <c r="G14" s="841"/>
      <c r="H14" s="841"/>
      <c r="I14" s="841"/>
      <c r="J14" s="841"/>
      <c r="K14" s="841"/>
      <c r="L14" s="841"/>
      <c r="M14" s="841"/>
    </row>
    <row r="15" spans="1:14" ht="16.2">
      <c r="A15" s="851"/>
      <c r="B15" s="852"/>
      <c r="C15" s="853"/>
      <c r="D15" s="853"/>
      <c r="E15" s="853"/>
      <c r="F15" s="853"/>
      <c r="G15" s="853"/>
      <c r="H15" s="853"/>
      <c r="I15" s="853"/>
      <c r="J15" s="853"/>
      <c r="K15" s="853"/>
      <c r="L15" s="853"/>
      <c r="M15" s="853"/>
    </row>
    <row r="16" spans="1:14" ht="14.25" customHeight="1">
      <c r="A16" s="854"/>
      <c r="B16" s="855" t="s">
        <v>535</v>
      </c>
      <c r="C16" s="856"/>
      <c r="D16" s="856"/>
      <c r="E16" s="856"/>
      <c r="F16" s="856"/>
      <c r="G16" s="856"/>
      <c r="H16" s="856"/>
      <c r="I16" s="856"/>
      <c r="J16" s="856"/>
      <c r="K16" s="856"/>
      <c r="L16" s="856"/>
      <c r="M16" s="857"/>
    </row>
    <row r="17" spans="1:13" ht="13.5" customHeight="1">
      <c r="A17" s="854"/>
      <c r="B17" s="856"/>
      <c r="C17" s="856"/>
      <c r="D17" s="856"/>
      <c r="E17" s="856"/>
      <c r="F17" s="856"/>
      <c r="G17" s="856"/>
      <c r="H17" s="856"/>
      <c r="I17" s="856"/>
      <c r="J17" s="856"/>
      <c r="K17" s="856"/>
      <c r="L17" s="856"/>
      <c r="M17" s="857"/>
    </row>
    <row r="18" spans="1:13" ht="39.75" customHeight="1">
      <c r="A18" s="854"/>
      <c r="B18" s="856"/>
      <c r="C18" s="856"/>
      <c r="D18" s="856"/>
      <c r="E18" s="856"/>
      <c r="F18" s="856"/>
      <c r="G18" s="856"/>
      <c r="H18" s="856"/>
      <c r="I18" s="856"/>
      <c r="J18" s="856"/>
      <c r="K18" s="856"/>
      <c r="L18" s="856"/>
      <c r="M18" s="857"/>
    </row>
    <row r="19" spans="1:13" ht="59.25" customHeight="1">
      <c r="A19" s="854"/>
      <c r="B19" s="856"/>
      <c r="C19" s="856"/>
      <c r="D19" s="856"/>
      <c r="E19" s="856"/>
      <c r="F19" s="856"/>
      <c r="G19" s="856"/>
      <c r="H19" s="856"/>
      <c r="I19" s="856"/>
      <c r="J19" s="856"/>
      <c r="K19" s="856"/>
      <c r="L19" s="856"/>
      <c r="M19" s="857"/>
    </row>
    <row r="20" spans="1:13">
      <c r="A20" s="858"/>
      <c r="B20" s="858"/>
      <c r="C20" s="858"/>
      <c r="D20" s="858"/>
      <c r="E20" s="858"/>
      <c r="F20" s="858"/>
      <c r="G20" s="858"/>
      <c r="H20" s="859" t="s">
        <v>533</v>
      </c>
      <c r="I20" s="860"/>
      <c r="J20" s="860"/>
      <c r="K20" s="860"/>
      <c r="L20" s="860"/>
      <c r="M20" s="860"/>
    </row>
    <row r="21" spans="1:13">
      <c r="A21" s="861"/>
      <c r="B21" s="861"/>
      <c r="C21" s="861"/>
      <c r="D21" s="861"/>
      <c r="E21" s="861"/>
      <c r="F21" s="861"/>
      <c r="G21" s="861"/>
      <c r="H21" s="861"/>
      <c r="I21" s="861"/>
      <c r="J21" s="861"/>
      <c r="K21" s="861"/>
      <c r="L21" s="861"/>
      <c r="M21" s="861"/>
    </row>
    <row r="22" spans="1:13">
      <c r="B22" s="862" t="s">
        <v>29</v>
      </c>
      <c r="C22" s="863"/>
      <c r="D22" s="863"/>
      <c r="E22" s="564"/>
      <c r="F22" s="564"/>
      <c r="G22" s="564"/>
      <c r="H22" s="564"/>
      <c r="I22" s="564"/>
      <c r="J22" s="564"/>
      <c r="K22" s="564"/>
    </row>
    <row r="23" spans="1:13">
      <c r="C23" s="564"/>
      <c r="D23" s="564"/>
      <c r="E23" s="863"/>
      <c r="F23" s="564"/>
      <c r="G23" s="864"/>
      <c r="I23" s="564"/>
      <c r="J23" s="564"/>
      <c r="K23" s="564"/>
    </row>
  </sheetData>
  <mergeCells count="8">
    <mergeCell ref="B16:M19"/>
    <mergeCell ref="H20:M20"/>
    <mergeCell ref="A1:M1"/>
    <mergeCell ref="A2:M2"/>
    <mergeCell ref="A3:M3"/>
    <mergeCell ref="A4:M4"/>
    <mergeCell ref="B5:E13"/>
    <mergeCell ref="H5:L13"/>
  </mergeCells>
  <phoneticPr fontId="106"/>
  <printOptions horizontalCentered="1" verticalCentered="1"/>
  <pageMargins left="0.74803149606299213" right="0.74803149606299213" top="0.98425196850393704" bottom="0.98425196850393704" header="0.51181102362204722" footer="0.51181102362204722"/>
  <pageSetup paperSize="9" scale="94"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99"/>
  <sheetViews>
    <sheetView topLeftCell="B7" zoomScale="75" zoomScaleNormal="75" workbookViewId="0">
      <selection activeCell="L32" sqref="L32:N44"/>
    </sheetView>
  </sheetViews>
  <sheetFormatPr defaultColWidth="8.88671875" defaultRowHeight="14.4"/>
  <cols>
    <col min="1" max="1" width="12.77734375" style="128" customWidth="1"/>
    <col min="2" max="2" width="25" customWidth="1"/>
    <col min="3" max="3" width="9.109375" customWidth="1"/>
    <col min="4" max="4" width="23" customWidth="1"/>
    <col min="5" max="5" width="19.44140625" customWidth="1"/>
    <col min="6" max="6" width="12.21875" customWidth="1"/>
    <col min="7" max="7" width="14.77734375" customWidth="1"/>
    <col min="8" max="8" width="20.88671875" customWidth="1"/>
    <col min="9" max="9" width="19" customWidth="1"/>
    <col min="10" max="10" width="13.21875" customWidth="1"/>
    <col min="11" max="11" width="10.88671875" customWidth="1"/>
    <col min="12" max="12" width="13" customWidth="1"/>
    <col min="13" max="13" width="16.109375" customWidth="1"/>
    <col min="14" max="14" width="28.77734375" customWidth="1"/>
    <col min="15" max="15" width="7.88671875" customWidth="1"/>
    <col min="16" max="16" width="40.44140625" style="235" customWidth="1"/>
    <col min="17" max="17" width="40.44140625" customWidth="1"/>
  </cols>
  <sheetData>
    <row r="1" spans="2:19" ht="31.2" customHeight="1">
      <c r="B1" s="134"/>
      <c r="C1" s="351" t="s">
        <v>293</v>
      </c>
      <c r="D1" s="183"/>
      <c r="E1" s="183"/>
      <c r="F1" s="183"/>
      <c r="G1" s="183" t="s">
        <v>248</v>
      </c>
      <c r="H1" s="183"/>
      <c r="I1" s="183"/>
      <c r="J1" s="183"/>
      <c r="K1" s="183"/>
      <c r="L1" s="183"/>
      <c r="M1" s="183"/>
      <c r="N1" s="183"/>
      <c r="O1" s="128"/>
      <c r="P1" s="234"/>
    </row>
    <row r="2" spans="2:19" ht="31.2" customHeight="1">
      <c r="B2" s="134"/>
      <c r="C2" s="183"/>
      <c r="D2" s="183"/>
      <c r="E2" s="183"/>
      <c r="F2" s="183"/>
      <c r="G2" s="183"/>
      <c r="H2" s="183"/>
      <c r="I2" s="183"/>
      <c r="J2" s="183"/>
      <c r="K2" s="183"/>
      <c r="L2" s="183"/>
      <c r="M2" s="183"/>
      <c r="N2" s="183"/>
      <c r="O2" s="128"/>
      <c r="P2" s="234"/>
    </row>
    <row r="3" spans="2:19" ht="298.8" customHeight="1">
      <c r="B3" s="695"/>
      <c r="C3" s="695"/>
      <c r="D3" s="695"/>
      <c r="E3" s="695"/>
      <c r="F3" s="695"/>
      <c r="G3" s="695"/>
      <c r="H3" s="695"/>
      <c r="I3" s="695"/>
      <c r="J3" s="695"/>
      <c r="K3" s="695"/>
      <c r="L3" s="695"/>
      <c r="M3" s="695"/>
      <c r="N3" s="695"/>
      <c r="O3" s="128" t="s">
        <v>205</v>
      </c>
      <c r="P3" s="234"/>
    </row>
    <row r="4" spans="2:19" ht="29.25" customHeight="1">
      <c r="B4" s="201"/>
      <c r="C4" s="202" t="s">
        <v>369</v>
      </c>
      <c r="D4" s="203"/>
      <c r="E4" s="203"/>
      <c r="F4" s="203"/>
      <c r="G4" s="204"/>
      <c r="H4" s="203"/>
      <c r="I4" s="203"/>
      <c r="J4" s="205"/>
      <c r="K4" s="205"/>
      <c r="L4" s="205"/>
      <c r="M4" s="205"/>
      <c r="N4" s="206"/>
      <c r="O4" s="128"/>
      <c r="P4" s="225"/>
    </row>
    <row r="5" spans="2:19" ht="267" customHeight="1">
      <c r="B5" s="699" t="s">
        <v>370</v>
      </c>
      <c r="C5" s="700"/>
      <c r="D5" s="700"/>
      <c r="E5" s="700"/>
      <c r="F5" s="700"/>
      <c r="G5" s="700"/>
      <c r="H5" s="700"/>
      <c r="I5" s="700"/>
      <c r="J5" s="700"/>
      <c r="K5" s="700"/>
      <c r="L5" s="700"/>
      <c r="M5" s="700"/>
      <c r="N5" s="700"/>
      <c r="O5" s="128"/>
      <c r="P5" s="390" t="s">
        <v>205</v>
      </c>
    </row>
    <row r="6" spans="2:19" ht="32.4" customHeight="1">
      <c r="B6" s="703" t="s">
        <v>239</v>
      </c>
      <c r="C6" s="704"/>
      <c r="D6" s="704"/>
      <c r="E6" s="704"/>
      <c r="F6" s="704"/>
      <c r="G6" s="704"/>
      <c r="H6" s="704"/>
      <c r="I6" s="704"/>
      <c r="J6" s="704"/>
      <c r="K6" s="704"/>
      <c r="L6" s="704"/>
      <c r="M6" s="704"/>
      <c r="N6" s="704"/>
      <c r="O6" s="128"/>
      <c r="P6" s="222"/>
    </row>
    <row r="7" spans="2:19" ht="11.4" customHeight="1">
      <c r="B7" s="701"/>
      <c r="C7" s="702"/>
      <c r="D7" s="702"/>
      <c r="E7" s="702"/>
      <c r="F7" s="702"/>
      <c r="G7" s="702"/>
      <c r="H7" s="702"/>
      <c r="I7" s="702"/>
      <c r="J7" s="702"/>
      <c r="K7" s="702"/>
      <c r="L7" s="702"/>
      <c r="M7" s="702"/>
      <c r="N7" s="702"/>
      <c r="O7" s="128"/>
      <c r="P7" s="222"/>
      <c r="R7" t="s">
        <v>222</v>
      </c>
    </row>
    <row r="8" spans="2:19" ht="21.6" customHeight="1">
      <c r="B8" s="209"/>
      <c r="C8" s="696" t="s">
        <v>371</v>
      </c>
      <c r="D8" s="696"/>
      <c r="E8" s="696"/>
      <c r="F8" s="696"/>
      <c r="G8" s="696"/>
      <c r="H8" s="696"/>
      <c r="I8" s="696"/>
      <c r="J8" s="696"/>
      <c r="K8" s="696"/>
      <c r="L8" s="696"/>
      <c r="M8" s="135" t="s">
        <v>205</v>
      </c>
      <c r="N8" s="135"/>
      <c r="O8" s="128"/>
      <c r="P8" s="245"/>
      <c r="Q8" s="406" t="s">
        <v>205</v>
      </c>
    </row>
    <row r="9" spans="2:19" ht="21.6" customHeight="1">
      <c r="B9" s="209"/>
      <c r="C9" s="697" t="s">
        <v>175</v>
      </c>
      <c r="D9" s="697"/>
      <c r="E9" s="697"/>
      <c r="F9" s="697"/>
      <c r="G9" s="697"/>
      <c r="H9" s="697"/>
      <c r="I9" s="697"/>
      <c r="J9" s="697"/>
      <c r="K9" s="697"/>
      <c r="L9" s="697"/>
      <c r="M9" s="135"/>
      <c r="N9" s="160"/>
      <c r="O9" s="128"/>
      <c r="P9" s="246"/>
    </row>
    <row r="10" spans="2:19" ht="21.6" customHeight="1">
      <c r="B10" s="135"/>
      <c r="C10" s="135"/>
      <c r="D10" s="160"/>
      <c r="E10" s="160"/>
      <c r="F10" s="160"/>
      <c r="G10" s="175"/>
      <c r="H10" s="160"/>
      <c r="I10" s="160"/>
      <c r="J10" s="160"/>
      <c r="K10" s="160"/>
      <c r="L10" s="160"/>
      <c r="M10" s="160"/>
      <c r="N10" s="160"/>
      <c r="O10" s="128"/>
      <c r="P10" s="249"/>
    </row>
    <row r="11" spans="2:19" ht="15" customHeight="1">
      <c r="B11" s="128"/>
      <c r="C11" s="128"/>
      <c r="D11" s="176"/>
      <c r="E11" s="176"/>
      <c r="F11" s="176"/>
      <c r="G11" s="177"/>
      <c r="H11" s="176"/>
      <c r="I11" s="176"/>
      <c r="J11" s="176"/>
      <c r="K11" s="176"/>
      <c r="L11" s="176"/>
      <c r="M11" s="176"/>
      <c r="N11" s="176"/>
      <c r="O11" s="128"/>
      <c r="P11" s="401">
        <f>+H13-G13</f>
        <v>1958138</v>
      </c>
      <c r="Q11" s="395"/>
      <c r="R11" s="395"/>
      <c r="S11" s="395"/>
    </row>
    <row r="12" spans="2:19" ht="13.5" customHeight="1">
      <c r="B12" s="128"/>
      <c r="C12" s="128"/>
      <c r="D12" s="178" t="s">
        <v>176</v>
      </c>
      <c r="E12" s="178"/>
      <c r="F12" s="178"/>
      <c r="G12" s="179" t="s">
        <v>177</v>
      </c>
      <c r="H12" s="180" t="s">
        <v>178</v>
      </c>
      <c r="I12" s="181" t="s">
        <v>179</v>
      </c>
      <c r="J12" s="180" t="s">
        <v>180</v>
      </c>
      <c r="K12" s="180" t="s">
        <v>181</v>
      </c>
      <c r="L12" s="182" t="s">
        <v>194</v>
      </c>
      <c r="M12" s="176"/>
      <c r="N12" s="176"/>
      <c r="O12" s="128"/>
      <c r="P12" s="249"/>
      <c r="Q12" s="395"/>
      <c r="R12" s="395"/>
      <c r="S12" s="395"/>
    </row>
    <row r="13" spans="2:19" ht="18" customHeight="1" thickBot="1">
      <c r="B13" s="128"/>
      <c r="C13" s="128"/>
      <c r="D13" s="178"/>
      <c r="E13" s="178"/>
      <c r="F13" s="211" t="s">
        <v>182</v>
      </c>
      <c r="G13" s="423">
        <v>666783775</v>
      </c>
      <c r="H13" s="423">
        <v>668741913</v>
      </c>
      <c r="I13" s="208">
        <f t="shared" ref="I13:I23" si="0">+H13/$H$13</f>
        <v>1</v>
      </c>
      <c r="J13" s="419">
        <v>6738807</v>
      </c>
      <c r="K13" s="353">
        <f>+J13/G13</f>
        <v>1.0106435178330486E-2</v>
      </c>
      <c r="L13" s="208">
        <f t="shared" ref="L13:L29" si="1">+H13/G13</f>
        <v>1.0029366911334938</v>
      </c>
      <c r="M13" s="698" t="s">
        <v>183</v>
      </c>
      <c r="N13" s="698"/>
      <c r="O13" s="402"/>
      <c r="P13" s="814" t="s">
        <v>372</v>
      </c>
      <c r="Q13" s="395"/>
      <c r="R13" s="395"/>
      <c r="S13" s="395"/>
    </row>
    <row r="14" spans="2:19" ht="17.25" customHeight="1">
      <c r="B14" s="128"/>
      <c r="C14" s="128"/>
      <c r="D14" s="178"/>
      <c r="E14" s="708" t="s">
        <v>214</v>
      </c>
      <c r="F14" s="481" t="s">
        <v>262</v>
      </c>
      <c r="G14" s="454">
        <v>101646108</v>
      </c>
      <c r="H14" s="454">
        <v>102003090</v>
      </c>
      <c r="I14" s="455">
        <f>+H14/$H$13</f>
        <v>0.15252982954576677</v>
      </c>
      <c r="J14" s="471">
        <v>1104118</v>
      </c>
      <c r="K14" s="456">
        <f>+J14/H14</f>
        <v>1.0824358360124188E-2</v>
      </c>
      <c r="L14" s="515">
        <f t="shared" si="1"/>
        <v>1.0035120085463578</v>
      </c>
      <c r="M14" s="709" t="s">
        <v>214</v>
      </c>
      <c r="N14" s="403">
        <f>+H13-G13</f>
        <v>1958138</v>
      </c>
      <c r="O14" s="402"/>
      <c r="P14" s="814" t="s">
        <v>373</v>
      </c>
      <c r="Q14" s="395"/>
      <c r="R14" s="395"/>
      <c r="S14" s="395"/>
    </row>
    <row r="15" spans="2:19" ht="17.25" customHeight="1">
      <c r="B15" s="128"/>
      <c r="C15" s="128"/>
      <c r="D15" s="178"/>
      <c r="E15" s="708"/>
      <c r="F15" s="482" t="s">
        <v>236</v>
      </c>
      <c r="G15" s="251">
        <v>4538048</v>
      </c>
      <c r="H15" s="251">
        <v>4550961</v>
      </c>
      <c r="I15" s="208">
        <f t="shared" si="0"/>
        <v>6.8052576211115991E-3</v>
      </c>
      <c r="J15" s="250">
        <v>50248</v>
      </c>
      <c r="K15" s="236">
        <f>+J15/G15</f>
        <v>1.1072602140832357E-2</v>
      </c>
      <c r="L15" s="505">
        <f t="shared" si="1"/>
        <v>1.0028454965659244</v>
      </c>
      <c r="M15" s="709"/>
      <c r="N15" s="408" t="s">
        <v>205</v>
      </c>
      <c r="O15" s="402"/>
      <c r="P15" s="814" t="s">
        <v>419</v>
      </c>
      <c r="Q15" s="248"/>
      <c r="R15" s="395"/>
      <c r="S15" s="395"/>
    </row>
    <row r="16" spans="2:19" ht="17.25" customHeight="1">
      <c r="B16" s="128"/>
      <c r="C16" s="128"/>
      <c r="D16" s="178"/>
      <c r="E16" s="708"/>
      <c r="F16" s="516" t="s">
        <v>264</v>
      </c>
      <c r="G16" s="250">
        <v>7309154</v>
      </c>
      <c r="H16" s="250">
        <v>7337100</v>
      </c>
      <c r="I16" s="208">
        <f t="shared" si="0"/>
        <v>1.0971497161117819E-2</v>
      </c>
      <c r="J16" s="210">
        <v>331829</v>
      </c>
      <c r="K16" s="503">
        <f t="shared" ref="K16:K23" si="2">+J16/H16</f>
        <v>4.5226179280642216E-2</v>
      </c>
      <c r="L16" s="505">
        <f t="shared" si="1"/>
        <v>1.0038234247082494</v>
      </c>
      <c r="M16" s="404"/>
      <c r="N16" s="404"/>
      <c r="O16" s="402"/>
      <c r="P16" s="814" t="s">
        <v>374</v>
      </c>
      <c r="Q16" s="249"/>
      <c r="R16" s="395"/>
      <c r="S16" s="395"/>
    </row>
    <row r="17" spans="2:19" ht="17.25" customHeight="1">
      <c r="B17" s="128"/>
      <c r="C17" s="128"/>
      <c r="D17" s="178"/>
      <c r="E17" s="178"/>
      <c r="F17" s="516" t="s">
        <v>271</v>
      </c>
      <c r="G17" s="250">
        <v>36624562</v>
      </c>
      <c r="H17" s="250">
        <v>36717501</v>
      </c>
      <c r="I17" s="208">
        <f t="shared" si="0"/>
        <v>5.4905338346872841E-2</v>
      </c>
      <c r="J17" s="210">
        <v>696254</v>
      </c>
      <c r="K17" s="483">
        <f t="shared" si="2"/>
        <v>1.896245607782512E-2</v>
      </c>
      <c r="L17" s="505">
        <f t="shared" si="1"/>
        <v>1.0025376139651854</v>
      </c>
      <c r="M17" s="404"/>
      <c r="N17" s="404"/>
      <c r="O17" s="402"/>
      <c r="P17" s="814" t="s">
        <v>375</v>
      </c>
      <c r="Q17" s="396"/>
      <c r="R17" s="395"/>
      <c r="S17" s="395"/>
    </row>
    <row r="18" spans="2:19" ht="17.25" customHeight="1">
      <c r="B18" s="128"/>
      <c r="C18" s="128"/>
      <c r="D18" s="178"/>
      <c r="E18" s="708" t="s">
        <v>265</v>
      </c>
      <c r="F18" s="482" t="s">
        <v>184</v>
      </c>
      <c r="G18" s="504">
        <v>10004679</v>
      </c>
      <c r="H18" s="504">
        <v>10024095</v>
      </c>
      <c r="I18" s="208">
        <f>+H18/H13</f>
        <v>1.4989482198044912E-2</v>
      </c>
      <c r="J18" s="210">
        <v>130338</v>
      </c>
      <c r="K18" s="236">
        <f t="shared" si="2"/>
        <v>1.3002470547216483E-2</v>
      </c>
      <c r="L18" s="505">
        <f t="shared" si="1"/>
        <v>1.0019406919502365</v>
      </c>
      <c r="M18" s="404"/>
      <c r="N18" s="422"/>
      <c r="O18" s="402"/>
      <c r="P18" s="814" t="s">
        <v>419</v>
      </c>
      <c r="Q18" s="248"/>
      <c r="R18" s="395"/>
      <c r="S18" s="395"/>
    </row>
    <row r="19" spans="2:19" ht="17.25" customHeight="1">
      <c r="B19" s="128"/>
      <c r="C19" s="128"/>
      <c r="D19" s="178"/>
      <c r="E19" s="708"/>
      <c r="F19" s="477" t="s">
        <v>255</v>
      </c>
      <c r="G19" s="250">
        <v>5084978</v>
      </c>
      <c r="H19" s="250">
        <v>5101837</v>
      </c>
      <c r="I19" s="208">
        <f t="shared" si="0"/>
        <v>7.6290073955630772E-3</v>
      </c>
      <c r="J19" s="210">
        <v>63640</v>
      </c>
      <c r="K19" s="236">
        <f t="shared" si="2"/>
        <v>1.2473938308887563E-2</v>
      </c>
      <c r="L19" s="505">
        <f t="shared" si="1"/>
        <v>1.0033154519055933</v>
      </c>
      <c r="M19" s="404"/>
      <c r="N19" s="404"/>
      <c r="O19" s="402"/>
      <c r="P19" s="814" t="s">
        <v>376</v>
      </c>
      <c r="Q19" s="249"/>
      <c r="R19" s="395"/>
      <c r="S19" s="395"/>
    </row>
    <row r="20" spans="2:19" ht="17.25" customHeight="1">
      <c r="B20" s="128"/>
      <c r="C20" s="128"/>
      <c r="D20" s="178"/>
      <c r="E20" s="708"/>
      <c r="F20" s="478" t="s">
        <v>256</v>
      </c>
      <c r="G20" s="250">
        <v>4051243</v>
      </c>
      <c r="H20" s="250">
        <v>4053796</v>
      </c>
      <c r="I20" s="208">
        <f t="shared" si="0"/>
        <v>6.0618243319227995E-3</v>
      </c>
      <c r="J20" s="210">
        <v>102588</v>
      </c>
      <c r="K20" s="489">
        <f t="shared" si="2"/>
        <v>2.5306650852682275E-2</v>
      </c>
      <c r="L20" s="505">
        <f t="shared" si="1"/>
        <v>1.0006301769605033</v>
      </c>
      <c r="M20" s="404"/>
      <c r="N20" s="404"/>
      <c r="O20" s="402"/>
      <c r="P20" s="814" t="s">
        <v>377</v>
      </c>
      <c r="Q20" s="396"/>
      <c r="R20" s="395"/>
      <c r="S20" s="395"/>
    </row>
    <row r="21" spans="2:19" ht="17.25" customHeight="1">
      <c r="B21" s="128"/>
      <c r="C21" s="128"/>
      <c r="D21" s="178"/>
      <c r="E21" s="708"/>
      <c r="F21" s="477" t="s">
        <v>257</v>
      </c>
      <c r="G21" s="251">
        <v>17042722</v>
      </c>
      <c r="H21" s="251">
        <v>17042722</v>
      </c>
      <c r="I21" s="208">
        <f t="shared" si="0"/>
        <v>2.5484752291875565E-2</v>
      </c>
      <c r="J21" s="473">
        <v>101492</v>
      </c>
      <c r="K21" s="236">
        <f t="shared" si="2"/>
        <v>5.9551519997803164E-3</v>
      </c>
      <c r="L21" s="505">
        <f t="shared" si="1"/>
        <v>1</v>
      </c>
      <c r="M21" s="404"/>
      <c r="N21" s="404"/>
      <c r="O21" s="402"/>
      <c r="P21" s="814" t="s">
        <v>378</v>
      </c>
      <c r="Q21" s="248"/>
      <c r="R21" s="395"/>
      <c r="S21" s="395"/>
    </row>
    <row r="22" spans="2:19" ht="17.25" customHeight="1">
      <c r="B22" s="128"/>
      <c r="C22" s="128"/>
      <c r="D22" s="178"/>
      <c r="E22" s="708"/>
      <c r="F22" s="477" t="s">
        <v>258</v>
      </c>
      <c r="G22" s="457">
        <v>7562495</v>
      </c>
      <c r="H22" s="457">
        <v>7563273</v>
      </c>
      <c r="I22" s="208">
        <f t="shared" si="0"/>
        <v>1.1309703867775968E-2</v>
      </c>
      <c r="J22" s="210">
        <v>144734</v>
      </c>
      <c r="K22" s="483">
        <f t="shared" si="2"/>
        <v>1.9136424138068268E-2</v>
      </c>
      <c r="L22" s="505">
        <f t="shared" si="1"/>
        <v>1.0001028761010751</v>
      </c>
      <c r="M22" s="404"/>
      <c r="N22" s="404"/>
      <c r="O22" s="402"/>
      <c r="P22" s="814" t="s">
        <v>379</v>
      </c>
      <c r="Q22" s="249"/>
      <c r="R22" s="395"/>
      <c r="S22" s="395"/>
    </row>
    <row r="23" spans="2:19" ht="17.25" customHeight="1">
      <c r="B23" s="128"/>
      <c r="C23" s="128"/>
      <c r="D23" s="178"/>
      <c r="E23" s="708"/>
      <c r="F23" s="477" t="s">
        <v>259</v>
      </c>
      <c r="G23" s="457">
        <v>44682160</v>
      </c>
      <c r="H23" s="457">
        <v>44683005</v>
      </c>
      <c r="I23" s="208">
        <f t="shared" si="0"/>
        <v>6.6816516403989765E-2</v>
      </c>
      <c r="J23" s="458">
        <v>530730</v>
      </c>
      <c r="K23" s="236">
        <f t="shared" si="2"/>
        <v>1.187767026859541E-2</v>
      </c>
      <c r="L23" s="505">
        <f t="shared" si="1"/>
        <v>1.0000189113507494</v>
      </c>
      <c r="M23" s="404"/>
      <c r="N23" s="404"/>
      <c r="O23" s="402"/>
      <c r="P23" s="814" t="s">
        <v>380</v>
      </c>
      <c r="Q23" s="396"/>
      <c r="R23" s="395"/>
      <c r="S23" s="395"/>
    </row>
    <row r="24" spans="2:19" ht="17.25" customHeight="1">
      <c r="B24" s="128"/>
      <c r="C24" s="128"/>
      <c r="D24" s="178"/>
      <c r="E24" s="708"/>
      <c r="F24" s="479" t="s">
        <v>260</v>
      </c>
      <c r="G24" s="474">
        <v>1576037</v>
      </c>
      <c r="H24" s="474">
        <v>1576147</v>
      </c>
      <c r="I24" s="208">
        <f>+G24/$H$13</f>
        <v>2.356719340245689E-3</v>
      </c>
      <c r="J24" s="475">
        <v>30640</v>
      </c>
      <c r="K24" s="483">
        <f>+J24/G24</f>
        <v>1.9441167942123187E-2</v>
      </c>
      <c r="L24" s="505">
        <f t="shared" si="1"/>
        <v>1.0000697953157192</v>
      </c>
      <c r="M24" s="404"/>
      <c r="N24" s="168"/>
      <c r="O24" s="402"/>
      <c r="P24" s="814" t="s">
        <v>381</v>
      </c>
      <c r="Q24" s="248"/>
      <c r="R24" s="395"/>
      <c r="S24" s="395"/>
    </row>
    <row r="25" spans="2:19" ht="17.25" customHeight="1">
      <c r="B25" s="128"/>
      <c r="C25" s="128"/>
      <c r="D25" s="178"/>
      <c r="E25" s="708"/>
      <c r="F25" s="480" t="s">
        <v>263</v>
      </c>
      <c r="G25" s="354">
        <v>21543375</v>
      </c>
      <c r="H25" s="354">
        <v>21579637</v>
      </c>
      <c r="I25" s="208">
        <f t="shared" ref="I25:I29" si="3">+H25/$H$13</f>
        <v>3.2269006294510509E-2</v>
      </c>
      <c r="J25" s="210">
        <v>386708</v>
      </c>
      <c r="K25" s="483">
        <f t="shared" ref="K25:K29" si="4">+J25/H25</f>
        <v>1.7920041935830525E-2</v>
      </c>
      <c r="L25" s="505">
        <f t="shared" si="1"/>
        <v>1.0016832088751182</v>
      </c>
      <c r="M25" s="706" t="s">
        <v>205</v>
      </c>
      <c r="N25" s="706"/>
      <c r="O25" s="402"/>
      <c r="P25" s="814" t="s">
        <v>382</v>
      </c>
      <c r="Q25" s="249"/>
      <c r="R25" s="395"/>
      <c r="S25" s="395"/>
    </row>
    <row r="26" spans="2:19" ht="17.25" customHeight="1">
      <c r="B26" s="128"/>
      <c r="C26" s="128"/>
      <c r="D26" s="178"/>
      <c r="E26" s="708"/>
      <c r="F26" s="512" t="s">
        <v>261</v>
      </c>
      <c r="G26" s="354">
        <v>13711251</v>
      </c>
      <c r="H26" s="354">
        <v>13722677</v>
      </c>
      <c r="I26" s="208">
        <f t="shared" si="3"/>
        <v>2.0520138985217158E-2</v>
      </c>
      <c r="J26" s="210">
        <v>118183</v>
      </c>
      <c r="K26" s="236">
        <f t="shared" si="4"/>
        <v>8.6122408914820342E-3</v>
      </c>
      <c r="L26" s="505">
        <f t="shared" si="1"/>
        <v>1.0008333302336891</v>
      </c>
      <c r="M26" s="404"/>
      <c r="N26" s="404"/>
      <c r="O26" s="402"/>
      <c r="P26" s="814" t="s">
        <v>383</v>
      </c>
      <c r="Q26" s="396"/>
      <c r="R26" s="395"/>
      <c r="S26" s="395"/>
    </row>
    <row r="27" spans="2:19" ht="17.25" customHeight="1">
      <c r="B27" s="128"/>
      <c r="C27" s="128"/>
      <c r="D27" s="178"/>
      <c r="E27" s="178"/>
      <c r="F27" s="517" t="s">
        <v>237</v>
      </c>
      <c r="G27" s="354">
        <v>39646833</v>
      </c>
      <c r="H27" s="354">
        <v>39681509</v>
      </c>
      <c r="I27" s="208">
        <f t="shared" si="3"/>
        <v>5.9337553439692957E-2</v>
      </c>
      <c r="J27" s="210">
        <v>164793</v>
      </c>
      <c r="K27" s="236">
        <f t="shared" si="4"/>
        <v>4.1528914638805699E-3</v>
      </c>
      <c r="L27" s="505">
        <f t="shared" si="1"/>
        <v>1.0008746221923956</v>
      </c>
      <c r="M27" s="404"/>
      <c r="N27" s="404"/>
      <c r="O27" s="402"/>
      <c r="P27" s="814" t="s">
        <v>419</v>
      </c>
      <c r="Q27" s="248"/>
      <c r="R27" s="395"/>
      <c r="S27" s="395"/>
    </row>
    <row r="28" spans="2:19" ht="22.2" customHeight="1" thickBot="1">
      <c r="B28" s="128"/>
      <c r="C28" s="128"/>
      <c r="D28" s="178"/>
      <c r="E28" s="178"/>
      <c r="F28" s="518" t="s">
        <v>193</v>
      </c>
      <c r="G28" s="472">
        <v>37605135</v>
      </c>
      <c r="H28" s="472">
        <v>37668384</v>
      </c>
      <c r="I28" s="459">
        <f t="shared" si="3"/>
        <v>5.6327236662972548E-2</v>
      </c>
      <c r="J28" s="513">
        <v>164703</v>
      </c>
      <c r="K28" s="476">
        <f t="shared" si="4"/>
        <v>4.3724466650865617E-3</v>
      </c>
      <c r="L28" s="514">
        <f t="shared" si="1"/>
        <v>1.001681924556314</v>
      </c>
      <c r="M28" s="435"/>
      <c r="N28" s="404"/>
      <c r="O28" s="402"/>
      <c r="P28" s="814" t="s">
        <v>384</v>
      </c>
      <c r="Q28" s="249"/>
      <c r="R28" s="395"/>
      <c r="S28" s="395"/>
    </row>
    <row r="29" spans="2:19" ht="22.2" customHeight="1">
      <c r="B29" s="128"/>
      <c r="C29" s="128"/>
      <c r="D29" s="484"/>
      <c r="E29" s="707" t="s">
        <v>266</v>
      </c>
      <c r="F29" s="506" t="s">
        <v>203</v>
      </c>
      <c r="G29" s="507">
        <v>31330494</v>
      </c>
      <c r="H29" s="507">
        <v>32003020</v>
      </c>
      <c r="I29" s="508">
        <f t="shared" si="3"/>
        <v>4.7855561881015224E-2</v>
      </c>
      <c r="J29" s="509">
        <v>65051</v>
      </c>
      <c r="K29" s="510">
        <f t="shared" si="4"/>
        <v>2.0326519184751938E-3</v>
      </c>
      <c r="L29" s="511">
        <f t="shared" si="1"/>
        <v>1.0214655408880562</v>
      </c>
      <c r="M29" s="705" t="s">
        <v>276</v>
      </c>
      <c r="N29" s="705"/>
      <c r="O29" s="402"/>
      <c r="P29" s="814" t="s">
        <v>385</v>
      </c>
      <c r="Q29" s="396"/>
      <c r="R29" s="395"/>
      <c r="S29" s="395"/>
    </row>
    <row r="30" spans="2:19" ht="24.6" customHeight="1" thickBot="1">
      <c r="B30" s="133"/>
      <c r="C30" s="128"/>
      <c r="D30" s="233"/>
      <c r="E30" s="707"/>
      <c r="F30" s="816" t="s">
        <v>420</v>
      </c>
      <c r="G30" s="817">
        <v>4852776</v>
      </c>
      <c r="H30" s="817">
        <v>4882683</v>
      </c>
      <c r="I30" s="818">
        <f>+H30/$H$13</f>
        <v>7.3012965167625135E-3</v>
      </c>
      <c r="J30" s="819">
        <v>18470</v>
      </c>
      <c r="K30" s="815">
        <f>+J30/H30</f>
        <v>3.7827563247501425E-3</v>
      </c>
      <c r="L30" s="820">
        <f>+H30/G30</f>
        <v>1.0061628643069451</v>
      </c>
      <c r="M30" s="705"/>
      <c r="N30" s="705"/>
      <c r="O30" s="402"/>
      <c r="P30" s="814" t="s">
        <v>419</v>
      </c>
      <c r="Q30" s="248"/>
      <c r="R30" s="395"/>
      <c r="S30" s="395"/>
    </row>
    <row r="31" spans="2:19" ht="17.399999999999999" customHeight="1">
      <c r="B31" s="128"/>
      <c r="C31" s="128"/>
      <c r="D31" s="128"/>
      <c r="E31" s="128"/>
      <c r="F31" s="128"/>
      <c r="G31" s="128"/>
      <c r="H31" s="128"/>
      <c r="I31" s="128"/>
      <c r="J31" s="128"/>
      <c r="K31" s="128"/>
      <c r="L31" s="128"/>
      <c r="M31" s="402"/>
      <c r="N31" s="402"/>
      <c r="O31" s="402"/>
      <c r="P31" s="814" t="s">
        <v>386</v>
      </c>
      <c r="Q31" s="249"/>
      <c r="R31" s="395"/>
      <c r="S31" s="395"/>
    </row>
    <row r="32" spans="2:19" ht="21.6" customHeight="1">
      <c r="B32" s="168"/>
      <c r="C32" s="168"/>
      <c r="D32" s="168"/>
      <c r="E32" s="168"/>
      <c r="F32" s="168"/>
      <c r="G32" s="168"/>
      <c r="H32" s="168"/>
      <c r="I32" s="168"/>
      <c r="J32" s="168"/>
      <c r="K32" s="168"/>
      <c r="L32" s="677"/>
      <c r="M32" s="677"/>
      <c r="N32" s="677"/>
      <c r="O32" s="402"/>
      <c r="P32" s="814" t="s">
        <v>387</v>
      </c>
      <c r="Q32" s="396"/>
      <c r="R32" s="395"/>
      <c r="S32" s="395"/>
    </row>
    <row r="33" spans="2:19" ht="21.6" customHeight="1">
      <c r="B33" s="168"/>
      <c r="C33" s="168"/>
      <c r="D33" s="168"/>
      <c r="E33" s="168"/>
      <c r="F33" s="168"/>
      <c r="G33" s="168"/>
      <c r="H33" s="168"/>
      <c r="I33" s="168"/>
      <c r="J33" s="168"/>
      <c r="K33" s="168"/>
      <c r="L33" s="677"/>
      <c r="M33" s="677"/>
      <c r="N33" s="677"/>
      <c r="O33" s="402" t="s">
        <v>205</v>
      </c>
      <c r="P33" s="814" t="s">
        <v>419</v>
      </c>
      <c r="Q33" s="248"/>
      <c r="R33" s="395"/>
      <c r="S33" s="395"/>
    </row>
    <row r="34" spans="2:19" ht="21.6" customHeight="1">
      <c r="B34" s="168"/>
      <c r="C34" s="168"/>
      <c r="D34" s="168"/>
      <c r="E34" s="168"/>
      <c r="F34" s="168"/>
      <c r="G34" s="168"/>
      <c r="H34" s="168"/>
      <c r="I34" s="168"/>
      <c r="J34" s="168"/>
      <c r="K34" s="168"/>
      <c r="L34" s="677"/>
      <c r="M34" s="677"/>
      <c r="N34" s="677"/>
      <c r="O34" s="405"/>
      <c r="P34" s="814" t="s">
        <v>388</v>
      </c>
      <c r="Q34" s="249"/>
      <c r="R34" s="395"/>
      <c r="S34" s="395"/>
    </row>
    <row r="35" spans="2:19" ht="21.6" customHeight="1">
      <c r="B35" s="168"/>
      <c r="C35" s="168"/>
      <c r="D35" s="168"/>
      <c r="E35" s="168"/>
      <c r="F35" s="168"/>
      <c r="G35" s="168"/>
      <c r="H35" s="168"/>
      <c r="I35" s="168"/>
      <c r="J35" s="168"/>
      <c r="K35" s="168"/>
      <c r="L35" s="677"/>
      <c r="M35" s="677"/>
      <c r="N35" s="677"/>
      <c r="O35" s="405"/>
      <c r="P35" s="814" t="s">
        <v>389</v>
      </c>
      <c r="Q35" s="396"/>
      <c r="R35" s="395"/>
      <c r="S35" s="395"/>
    </row>
    <row r="36" spans="2:19" ht="21.6" customHeight="1">
      <c r="B36" s="168"/>
      <c r="C36" s="168"/>
      <c r="D36" s="168"/>
      <c r="E36" s="168"/>
      <c r="F36" s="168"/>
      <c r="G36" s="168"/>
      <c r="H36" s="168"/>
      <c r="I36" s="168"/>
      <c r="J36" s="168"/>
      <c r="K36" s="168"/>
      <c r="L36" s="677"/>
      <c r="M36" s="677"/>
      <c r="N36" s="677"/>
      <c r="O36" s="405"/>
      <c r="P36" s="814" t="s">
        <v>390</v>
      </c>
      <c r="Q36" s="248"/>
      <c r="R36" s="395"/>
      <c r="S36" s="395"/>
    </row>
    <row r="37" spans="2:19" ht="21.6" customHeight="1">
      <c r="B37" s="389"/>
      <c r="C37" s="168"/>
      <c r="D37" s="168"/>
      <c r="E37" s="168"/>
      <c r="F37" s="168"/>
      <c r="G37" s="168"/>
      <c r="H37" s="168"/>
      <c r="I37" s="168"/>
      <c r="J37" s="168"/>
      <c r="K37" s="168"/>
      <c r="L37" s="677"/>
      <c r="M37" s="677"/>
      <c r="N37" s="677"/>
      <c r="O37" s="405"/>
      <c r="P37" s="814" t="s">
        <v>391</v>
      </c>
      <c r="Q37" s="249"/>
      <c r="R37" s="395"/>
      <c r="S37" s="395"/>
    </row>
    <row r="38" spans="2:19" ht="21.6" customHeight="1">
      <c r="B38" s="168"/>
      <c r="C38" s="168"/>
      <c r="D38" s="168"/>
      <c r="E38" s="168"/>
      <c r="F38" s="168"/>
      <c r="G38" s="168"/>
      <c r="H38" s="168"/>
      <c r="I38" s="168"/>
      <c r="J38" s="168"/>
      <c r="K38" s="168"/>
      <c r="L38" s="677"/>
      <c r="M38" s="677"/>
      <c r="N38" s="677"/>
      <c r="O38" s="405"/>
      <c r="P38" s="814" t="s">
        <v>392</v>
      </c>
      <c r="Q38" s="396"/>
      <c r="R38" s="395"/>
      <c r="S38" s="395"/>
    </row>
    <row r="39" spans="2:19" ht="21.6" customHeight="1">
      <c r="B39" s="168"/>
      <c r="C39" s="168"/>
      <c r="D39" s="168"/>
      <c r="E39" s="168"/>
      <c r="F39" s="168"/>
      <c r="G39" s="168"/>
      <c r="H39" s="168"/>
      <c r="I39" s="168"/>
      <c r="J39" s="168"/>
      <c r="K39" s="168"/>
      <c r="L39" s="677"/>
      <c r="M39" s="677"/>
      <c r="N39" s="677"/>
      <c r="O39" s="405"/>
      <c r="P39" s="814" t="s">
        <v>419</v>
      </c>
      <c r="Q39" s="248"/>
      <c r="R39" s="395"/>
      <c r="S39" s="395"/>
    </row>
    <row r="40" spans="2:19" ht="21.6" customHeight="1">
      <c r="B40" s="168"/>
      <c r="C40" s="168"/>
      <c r="D40" s="168"/>
      <c r="E40" s="168"/>
      <c r="F40" s="168"/>
      <c r="G40" s="168"/>
      <c r="H40" s="168"/>
      <c r="I40" s="168"/>
      <c r="J40" s="168"/>
      <c r="K40" s="168"/>
      <c r="L40" s="677"/>
      <c r="M40" s="677"/>
      <c r="N40" s="677"/>
      <c r="O40" s="405"/>
      <c r="P40" s="814" t="s">
        <v>393</v>
      </c>
      <c r="Q40" s="249"/>
      <c r="R40" s="395"/>
      <c r="S40" s="395"/>
    </row>
    <row r="41" spans="2:19" ht="21.6" customHeight="1">
      <c r="B41" s="168"/>
      <c r="C41" s="168"/>
      <c r="D41" s="168"/>
      <c r="E41" s="168"/>
      <c r="F41" s="168"/>
      <c r="G41" s="168"/>
      <c r="H41" s="168"/>
      <c r="I41" s="168"/>
      <c r="J41" s="168"/>
      <c r="K41" s="168"/>
      <c r="L41" s="677"/>
      <c r="M41" s="677"/>
      <c r="N41" s="677"/>
      <c r="O41" s="405"/>
      <c r="P41" s="814" t="s">
        <v>394</v>
      </c>
      <c r="Q41" s="396"/>
      <c r="R41" s="395"/>
      <c r="S41" s="395"/>
    </row>
    <row r="42" spans="2:19" ht="21.6" customHeight="1">
      <c r="B42" s="168"/>
      <c r="C42" s="168"/>
      <c r="D42" s="168"/>
      <c r="E42" s="168"/>
      <c r="F42" s="168"/>
      <c r="G42" s="168"/>
      <c r="H42" s="168"/>
      <c r="I42" s="168"/>
      <c r="J42" s="168"/>
      <c r="K42" s="168"/>
      <c r="L42" s="677"/>
      <c r="M42" s="677"/>
      <c r="N42" s="677"/>
      <c r="O42" s="405"/>
      <c r="P42" s="814" t="s">
        <v>395</v>
      </c>
      <c r="Q42" s="248"/>
      <c r="R42" s="395"/>
      <c r="S42" s="395"/>
    </row>
    <row r="43" spans="2:19" ht="21.6" customHeight="1">
      <c r="B43" s="128"/>
      <c r="C43" s="128"/>
      <c r="D43" s="128"/>
      <c r="E43" s="128"/>
      <c r="F43" s="128"/>
      <c r="G43" s="128"/>
      <c r="H43" s="128"/>
      <c r="I43" s="128"/>
      <c r="J43" s="128" t="s">
        <v>247</v>
      </c>
      <c r="K43" s="128"/>
      <c r="L43" s="677"/>
      <c r="M43" s="677"/>
      <c r="N43" s="677"/>
      <c r="O43" s="405"/>
      <c r="P43" s="814" t="s">
        <v>396</v>
      </c>
      <c r="Q43" s="249"/>
      <c r="R43" s="395"/>
      <c r="S43" s="395"/>
    </row>
    <row r="44" spans="2:19" ht="21.6" customHeight="1">
      <c r="B44" s="128"/>
      <c r="C44" s="128"/>
      <c r="D44" s="128"/>
      <c r="E44" s="128"/>
      <c r="F44" s="128"/>
      <c r="G44" s="128"/>
      <c r="H44" s="128"/>
      <c r="I44" s="128"/>
      <c r="J44" s="128"/>
      <c r="K44" s="128"/>
      <c r="L44" s="677"/>
      <c r="M44" s="677"/>
      <c r="N44" s="677"/>
      <c r="O44" s="405"/>
      <c r="P44" s="814" t="s">
        <v>397</v>
      </c>
      <c r="Q44" s="396"/>
      <c r="R44" s="395"/>
      <c r="S44" s="395"/>
    </row>
    <row r="45" spans="2:19" ht="32.4">
      <c r="B45" s="674" t="s">
        <v>185</v>
      </c>
      <c r="C45" s="674"/>
      <c r="D45" s="674"/>
      <c r="E45" s="674"/>
      <c r="F45" s="674"/>
      <c r="G45" s="674"/>
      <c r="H45" s="674"/>
      <c r="I45" s="139"/>
      <c r="J45" s="138"/>
      <c r="K45" s="128"/>
      <c r="L45" s="128"/>
      <c r="M45" s="128"/>
      <c r="N45" s="128"/>
      <c r="O45" s="128"/>
      <c r="P45" s="814" t="s">
        <v>419</v>
      </c>
      <c r="Q45" s="249"/>
    </row>
    <row r="46" spans="2:19" ht="18">
      <c r="B46" s="169" t="s">
        <v>138</v>
      </c>
      <c r="C46" s="128"/>
      <c r="D46" s="128"/>
      <c r="E46" s="128"/>
      <c r="F46" s="128"/>
      <c r="G46" s="128"/>
      <c r="H46" s="128"/>
      <c r="I46" s="128"/>
      <c r="J46" s="128"/>
      <c r="K46" s="128"/>
      <c r="L46" s="128"/>
      <c r="M46" s="128"/>
      <c r="N46" s="128"/>
      <c r="O46" s="128"/>
      <c r="P46" s="814" t="s">
        <v>398</v>
      </c>
      <c r="Q46" s="396"/>
    </row>
    <row r="47" spans="2:19" ht="18">
      <c r="B47" s="675" t="s">
        <v>139</v>
      </c>
      <c r="C47" s="675"/>
      <c r="D47" s="675"/>
      <c r="E47" s="675"/>
      <c r="F47" s="675"/>
      <c r="G47" s="675"/>
      <c r="H47" s="675"/>
      <c r="I47" s="675"/>
      <c r="J47" s="675"/>
      <c r="K47" s="675"/>
      <c r="L47" s="675"/>
      <c r="M47" s="675"/>
      <c r="N47" s="128"/>
      <c r="O47" s="128"/>
      <c r="P47" s="814" t="s">
        <v>399</v>
      </c>
    </row>
    <row r="48" spans="2:19" ht="18">
      <c r="B48" s="676" t="s">
        <v>140</v>
      </c>
      <c r="C48" s="676"/>
      <c r="D48" s="676"/>
      <c r="E48" s="676"/>
      <c r="F48" s="676"/>
      <c r="G48" s="676"/>
      <c r="H48" s="676"/>
      <c r="I48" s="676"/>
      <c r="J48" s="676"/>
      <c r="K48" s="676"/>
      <c r="L48" s="676"/>
      <c r="M48" s="676"/>
      <c r="N48" s="128"/>
      <c r="O48" s="128"/>
      <c r="P48" s="814" t="s">
        <v>419</v>
      </c>
    </row>
    <row r="49" spans="2:16" ht="22.5" customHeight="1">
      <c r="B49" s="682" t="s">
        <v>200</v>
      </c>
      <c r="C49" s="683"/>
      <c r="D49" s="683"/>
      <c r="E49" s="683"/>
      <c r="F49" s="683"/>
      <c r="G49" s="683"/>
      <c r="H49" s="683"/>
      <c r="I49" s="683"/>
      <c r="J49" s="683"/>
      <c r="K49" s="683"/>
      <c r="L49" s="683"/>
      <c r="M49" s="684"/>
      <c r="N49" s="678" t="s">
        <v>186</v>
      </c>
      <c r="O49" s="128"/>
      <c r="P49" s="814" t="s">
        <v>400</v>
      </c>
    </row>
    <row r="50" spans="2:16" ht="22.5" customHeight="1">
      <c r="B50" s="196" t="s">
        <v>206</v>
      </c>
      <c r="C50" s="194"/>
      <c r="D50" s="194"/>
      <c r="E50" s="194"/>
      <c r="F50" s="194"/>
      <c r="G50" s="194"/>
      <c r="H50" s="194"/>
      <c r="I50" s="194"/>
      <c r="J50" s="194"/>
      <c r="K50" s="194"/>
      <c r="L50" s="194"/>
      <c r="M50" s="195"/>
      <c r="N50" s="678"/>
      <c r="O50" s="128"/>
      <c r="P50" s="814" t="s">
        <v>401</v>
      </c>
    </row>
    <row r="51" spans="2:16" ht="18">
      <c r="B51" s="675" t="s">
        <v>196</v>
      </c>
      <c r="C51" s="675"/>
      <c r="D51" s="675"/>
      <c r="E51" s="675"/>
      <c r="F51" s="675"/>
      <c r="G51" s="675"/>
      <c r="H51" s="675"/>
      <c r="I51" s="675"/>
      <c r="J51" s="675"/>
      <c r="K51" s="675"/>
      <c r="L51" s="675"/>
      <c r="M51" s="675"/>
      <c r="N51" s="678"/>
      <c r="O51" s="128"/>
      <c r="P51" s="814" t="s">
        <v>419</v>
      </c>
    </row>
    <row r="52" spans="2:16" ht="18">
      <c r="B52" s="676" t="s">
        <v>197</v>
      </c>
      <c r="C52" s="676"/>
      <c r="D52" s="676"/>
      <c r="E52" s="676"/>
      <c r="F52" s="676"/>
      <c r="G52" s="676"/>
      <c r="H52" s="676"/>
      <c r="I52" s="676"/>
      <c r="J52" s="676"/>
      <c r="K52" s="676"/>
      <c r="L52" s="676"/>
      <c r="M52" s="676"/>
      <c r="N52" s="678"/>
      <c r="O52" s="128"/>
      <c r="P52" s="814" t="s">
        <v>402</v>
      </c>
    </row>
    <row r="53" spans="2:16" ht="18">
      <c r="B53" s="675" t="s">
        <v>198</v>
      </c>
      <c r="C53" s="675"/>
      <c r="D53" s="675"/>
      <c r="E53" s="675"/>
      <c r="F53" s="675"/>
      <c r="G53" s="675"/>
      <c r="H53" s="675"/>
      <c r="I53" s="675"/>
      <c r="J53" s="675"/>
      <c r="K53" s="675"/>
      <c r="L53" s="675"/>
      <c r="M53" s="675"/>
      <c r="N53" s="678"/>
      <c r="O53" s="128"/>
      <c r="P53" s="814" t="s">
        <v>403</v>
      </c>
    </row>
    <row r="54" spans="2:16" ht="18">
      <c r="B54" s="675" t="s">
        <v>199</v>
      </c>
      <c r="C54" s="675"/>
      <c r="D54" s="675"/>
      <c r="E54" s="675"/>
      <c r="F54" s="675"/>
      <c r="G54" s="675"/>
      <c r="H54" s="675"/>
      <c r="I54" s="675"/>
      <c r="J54" s="675"/>
      <c r="K54" s="675"/>
      <c r="L54" s="675"/>
      <c r="M54" s="675"/>
      <c r="N54" s="678"/>
      <c r="O54" s="128"/>
      <c r="P54" s="814" t="s">
        <v>404</v>
      </c>
    </row>
    <row r="55" spans="2:16" ht="18">
      <c r="B55" s="141"/>
      <c r="M55" s="128"/>
      <c r="N55" s="678"/>
      <c r="O55" s="128"/>
      <c r="P55" s="814" t="s">
        <v>405</v>
      </c>
    </row>
    <row r="56" spans="2:16" ht="17.25" customHeight="1">
      <c r="B56" s="679" t="s">
        <v>141</v>
      </c>
      <c r="C56" s="680"/>
      <c r="D56" s="680"/>
      <c r="E56" s="680"/>
      <c r="F56" s="680"/>
      <c r="G56" s="680"/>
      <c r="H56" s="680"/>
      <c r="I56" s="680"/>
      <c r="J56" s="680"/>
      <c r="K56" s="680"/>
      <c r="L56" s="680"/>
      <c r="M56" s="681"/>
      <c r="N56" s="678"/>
      <c r="O56" s="128"/>
      <c r="P56" s="814" t="s">
        <v>406</v>
      </c>
    </row>
    <row r="57" spans="2:16" ht="17.25" customHeight="1">
      <c r="B57" s="679" t="s">
        <v>142</v>
      </c>
      <c r="C57" s="680"/>
      <c r="D57" s="680"/>
      <c r="E57" s="680"/>
      <c r="F57" s="680"/>
      <c r="G57" s="680"/>
      <c r="H57" s="680"/>
      <c r="I57" s="680"/>
      <c r="J57" s="680"/>
      <c r="K57" s="680"/>
      <c r="L57" s="680"/>
      <c r="M57" s="681"/>
      <c r="N57" s="678"/>
      <c r="O57" s="128"/>
      <c r="P57" s="814" t="s">
        <v>419</v>
      </c>
    </row>
    <row r="58" spans="2:16" ht="17.25" customHeight="1">
      <c r="B58" s="679" t="s">
        <v>143</v>
      </c>
      <c r="C58" s="680"/>
      <c r="D58" s="680"/>
      <c r="E58" s="680"/>
      <c r="F58" s="680"/>
      <c r="G58" s="680"/>
      <c r="H58" s="680"/>
      <c r="I58" s="680"/>
      <c r="J58" s="680"/>
      <c r="K58" s="680"/>
      <c r="L58" s="680"/>
      <c r="M58" s="681"/>
      <c r="N58" s="678"/>
      <c r="O58" s="128"/>
      <c r="P58" s="814" t="s">
        <v>407</v>
      </c>
    </row>
    <row r="59" spans="2:16" ht="18">
      <c r="B59" s="679" t="s">
        <v>144</v>
      </c>
      <c r="C59" s="680"/>
      <c r="D59" s="680"/>
      <c r="E59" s="680"/>
      <c r="F59" s="680"/>
      <c r="G59" s="680"/>
      <c r="H59" s="680"/>
      <c r="I59" s="680"/>
      <c r="J59" s="680"/>
      <c r="K59" s="680"/>
      <c r="L59" s="680"/>
      <c r="M59" s="681"/>
      <c r="N59" s="678"/>
      <c r="O59" s="128"/>
      <c r="P59" s="814" t="s">
        <v>408</v>
      </c>
    </row>
    <row r="60" spans="2:16" ht="18">
      <c r="B60" s="679" t="s">
        <v>145</v>
      </c>
      <c r="C60" s="680"/>
      <c r="D60" s="680"/>
      <c r="E60" s="680"/>
      <c r="F60" s="680"/>
      <c r="G60" s="680"/>
      <c r="H60" s="680"/>
      <c r="I60" s="680"/>
      <c r="J60" s="680"/>
      <c r="K60" s="680"/>
      <c r="L60" s="680"/>
      <c r="M60" s="681"/>
      <c r="N60" s="678"/>
      <c r="O60" s="128"/>
      <c r="P60" s="814" t="s">
        <v>419</v>
      </c>
    </row>
    <row r="61" spans="2:16" ht="18">
      <c r="B61" s="685" t="s">
        <v>146</v>
      </c>
      <c r="C61" s="686"/>
      <c r="D61" s="686"/>
      <c r="E61" s="686"/>
      <c r="F61" s="686"/>
      <c r="G61" s="686"/>
      <c r="H61" s="686"/>
      <c r="I61" s="686"/>
      <c r="J61" s="686"/>
      <c r="K61" s="686"/>
      <c r="L61" s="686"/>
      <c r="M61" s="687"/>
      <c r="N61" s="128"/>
      <c r="O61" s="128"/>
      <c r="P61" s="814" t="s">
        <v>409</v>
      </c>
    </row>
    <row r="62" spans="2:16" ht="18">
      <c r="B62" s="688" t="s">
        <v>147</v>
      </c>
      <c r="C62" s="689"/>
      <c r="D62" s="689"/>
      <c r="E62" s="689"/>
      <c r="F62" s="689"/>
      <c r="G62" s="689"/>
      <c r="H62" s="689"/>
      <c r="I62" s="689"/>
      <c r="J62" s="689"/>
      <c r="K62" s="689"/>
      <c r="L62" s="689"/>
      <c r="M62" s="690"/>
      <c r="N62" s="128"/>
      <c r="O62" s="128"/>
      <c r="P62" s="814" t="s">
        <v>410</v>
      </c>
    </row>
    <row r="63" spans="2:16" ht="18">
      <c r="B63" s="679" t="s">
        <v>204</v>
      </c>
      <c r="C63" s="680"/>
      <c r="D63" s="680"/>
      <c r="E63" s="680"/>
      <c r="F63" s="680"/>
      <c r="G63" s="680"/>
      <c r="H63" s="680"/>
      <c r="I63" s="680"/>
      <c r="J63" s="680"/>
      <c r="K63" s="680"/>
      <c r="L63" s="680"/>
      <c r="M63" s="681"/>
      <c r="N63" s="128"/>
      <c r="O63" s="128"/>
      <c r="P63" s="814" t="s">
        <v>411</v>
      </c>
    </row>
    <row r="64" spans="2:16" ht="18">
      <c r="B64" s="141"/>
      <c r="M64" s="128"/>
      <c r="N64" s="128"/>
      <c r="O64" s="128"/>
      <c r="P64" s="814" t="s">
        <v>412</v>
      </c>
    </row>
    <row r="65" spans="1:16" ht="18.600000000000001" thickBot="1">
      <c r="B65" s="141"/>
      <c r="M65" s="128"/>
      <c r="N65" s="128"/>
      <c r="O65" s="128"/>
      <c r="P65" s="814" t="s">
        <v>413</v>
      </c>
    </row>
    <row r="66" spans="1:16" ht="20.25" customHeight="1">
      <c r="B66" s="691" t="s">
        <v>148</v>
      </c>
      <c r="C66" s="691" t="s">
        <v>149</v>
      </c>
      <c r="D66" s="691" t="s">
        <v>150</v>
      </c>
      <c r="E66" s="691" t="s">
        <v>151</v>
      </c>
      <c r="F66" s="142" t="s">
        <v>152</v>
      </c>
      <c r="G66" s="162" t="s">
        <v>212</v>
      </c>
      <c r="H66" s="693" t="s">
        <v>211</v>
      </c>
      <c r="I66" s="693" t="s">
        <v>154</v>
      </c>
      <c r="J66" s="693" t="s">
        <v>155</v>
      </c>
      <c r="K66" s="693" t="s">
        <v>187</v>
      </c>
      <c r="L66" s="691" t="s">
        <v>156</v>
      </c>
      <c r="M66" s="691" t="s">
        <v>207</v>
      </c>
      <c r="N66" s="128"/>
      <c r="O66" s="128"/>
      <c r="P66" s="814" t="s">
        <v>414</v>
      </c>
    </row>
    <row r="67" spans="1:16" ht="18.600000000000001" thickBot="1">
      <c r="B67" s="692"/>
      <c r="C67" s="692"/>
      <c r="D67" s="692"/>
      <c r="E67" s="692"/>
      <c r="F67" s="143" t="s">
        <v>153</v>
      </c>
      <c r="G67" s="163"/>
      <c r="H67" s="694"/>
      <c r="I67" s="694"/>
      <c r="J67" s="694"/>
      <c r="K67" s="694"/>
      <c r="L67" s="692"/>
      <c r="M67" s="692"/>
      <c r="N67" s="128"/>
      <c r="O67" s="128"/>
      <c r="P67" s="814" t="s">
        <v>415</v>
      </c>
    </row>
    <row r="68" spans="1:16" ht="18.600000000000001" thickBot="1">
      <c r="B68" s="144">
        <v>1</v>
      </c>
      <c r="C68" s="145" t="s">
        <v>157</v>
      </c>
      <c r="D68" s="146"/>
      <c r="E68" s="146"/>
      <c r="F68" s="146"/>
      <c r="G68" s="164"/>
      <c r="H68" s="146"/>
      <c r="I68" s="146"/>
      <c r="J68" s="146"/>
      <c r="K68" s="147" t="s">
        <v>157</v>
      </c>
      <c r="L68" s="146"/>
      <c r="M68" s="146"/>
      <c r="N68" s="128"/>
      <c r="O68" s="128"/>
      <c r="P68" s="814" t="s">
        <v>416</v>
      </c>
    </row>
    <row r="69" spans="1:16" ht="18.600000000000001" thickBot="1">
      <c r="A69" s="156" t="s">
        <v>29</v>
      </c>
      <c r="B69" s="157">
        <v>2</v>
      </c>
      <c r="C69" s="158" t="s">
        <v>157</v>
      </c>
      <c r="D69" s="159" t="s">
        <v>157</v>
      </c>
      <c r="E69" s="159" t="s">
        <v>157</v>
      </c>
      <c r="F69" s="159" t="s">
        <v>188</v>
      </c>
      <c r="G69" s="164"/>
      <c r="H69" s="146"/>
      <c r="I69" s="146"/>
      <c r="J69" s="159" t="s">
        <v>189</v>
      </c>
      <c r="K69" s="159" t="s">
        <v>157</v>
      </c>
      <c r="L69" s="146"/>
      <c r="M69" s="146"/>
      <c r="N69" s="128" t="s">
        <v>190</v>
      </c>
      <c r="O69" s="128"/>
      <c r="P69" s="814" t="s">
        <v>419</v>
      </c>
    </row>
    <row r="70" spans="1:16" ht="18.600000000000001" thickBot="1">
      <c r="A70" s="156" t="s">
        <v>21</v>
      </c>
      <c r="B70" s="157">
        <v>3</v>
      </c>
      <c r="C70" s="158" t="s">
        <v>157</v>
      </c>
      <c r="D70" s="159" t="s">
        <v>157</v>
      </c>
      <c r="E70" s="159" t="s">
        <v>157</v>
      </c>
      <c r="F70" s="159" t="s">
        <v>157</v>
      </c>
      <c r="G70" s="164"/>
      <c r="H70" s="146"/>
      <c r="I70" s="146"/>
      <c r="J70" s="159" t="s">
        <v>157</v>
      </c>
      <c r="K70" s="159" t="s">
        <v>157</v>
      </c>
      <c r="L70" s="159" t="s">
        <v>157</v>
      </c>
      <c r="M70" s="146"/>
      <c r="N70" s="128"/>
      <c r="O70" s="128"/>
      <c r="P70" s="814" t="s">
        <v>417</v>
      </c>
    </row>
    <row r="71" spans="1:16" ht="18.600000000000001" thickBot="1">
      <c r="A71" s="156" t="s">
        <v>191</v>
      </c>
      <c r="B71" s="153">
        <v>4</v>
      </c>
      <c r="C71" s="154" t="s">
        <v>157</v>
      </c>
      <c r="D71" s="155" t="s">
        <v>157</v>
      </c>
      <c r="E71" s="155" t="s">
        <v>157</v>
      </c>
      <c r="F71" s="155" t="s">
        <v>157</v>
      </c>
      <c r="G71" s="155" t="s">
        <v>157</v>
      </c>
      <c r="H71" s="155" t="s">
        <v>157</v>
      </c>
      <c r="I71" s="146" t="s">
        <v>209</v>
      </c>
      <c r="J71" s="155" t="s">
        <v>157</v>
      </c>
      <c r="K71" s="155" t="s">
        <v>157</v>
      </c>
      <c r="L71" s="155" t="s">
        <v>157</v>
      </c>
      <c r="M71" s="155" t="s">
        <v>157</v>
      </c>
      <c r="N71" t="s">
        <v>208</v>
      </c>
      <c r="O71" s="128"/>
      <c r="P71" s="814" t="s">
        <v>418</v>
      </c>
    </row>
    <row r="72" spans="1:16" ht="18.600000000000001" thickBot="1">
      <c r="A72" s="156"/>
      <c r="B72" s="157">
        <v>5</v>
      </c>
      <c r="C72" s="158" t="s">
        <v>157</v>
      </c>
      <c r="D72" s="159" t="s">
        <v>157</v>
      </c>
      <c r="E72" s="159" t="s">
        <v>157</v>
      </c>
      <c r="F72" s="159" t="s">
        <v>157</v>
      </c>
      <c r="G72" s="159" t="s">
        <v>157</v>
      </c>
      <c r="H72" s="159" t="s">
        <v>157</v>
      </c>
      <c r="I72" s="159" t="s">
        <v>157</v>
      </c>
      <c r="J72" s="159" t="s">
        <v>157</v>
      </c>
      <c r="K72" s="159" t="s">
        <v>157</v>
      </c>
      <c r="L72" s="159" t="s">
        <v>157</v>
      </c>
      <c r="M72" s="159" t="s">
        <v>157</v>
      </c>
      <c r="N72" s="128"/>
      <c r="O72" s="128"/>
      <c r="P72" s="814" t="s">
        <v>419</v>
      </c>
    </row>
    <row r="73" spans="1:16" ht="18.600000000000001" thickBot="1">
      <c r="B73" s="144">
        <v>6</v>
      </c>
      <c r="C73" s="145" t="s">
        <v>157</v>
      </c>
      <c r="D73" s="147" t="s">
        <v>157</v>
      </c>
      <c r="E73" s="147" t="s">
        <v>157</v>
      </c>
      <c r="F73" s="147" t="s">
        <v>157</v>
      </c>
      <c r="G73" s="147" t="s">
        <v>157</v>
      </c>
      <c r="H73" s="147" t="s">
        <v>157</v>
      </c>
      <c r="I73" s="147" t="s">
        <v>157</v>
      </c>
      <c r="J73" s="147" t="s">
        <v>157</v>
      </c>
      <c r="K73" s="147" t="s">
        <v>157</v>
      </c>
      <c r="L73" s="147" t="s">
        <v>157</v>
      </c>
      <c r="M73" s="147" t="s">
        <v>157</v>
      </c>
      <c r="N73" s="128"/>
      <c r="O73" s="128"/>
    </row>
    <row r="74" spans="1:16" ht="18.600000000000001" thickBot="1">
      <c r="B74" s="144">
        <v>7</v>
      </c>
      <c r="C74" s="145" t="s">
        <v>157</v>
      </c>
      <c r="D74" s="147" t="s">
        <v>157</v>
      </c>
      <c r="E74" s="147" t="s">
        <v>157</v>
      </c>
      <c r="F74" s="147" t="s">
        <v>157</v>
      </c>
      <c r="G74" s="147" t="s">
        <v>157</v>
      </c>
      <c r="H74" s="147" t="s">
        <v>157</v>
      </c>
      <c r="I74" s="147" t="s">
        <v>157</v>
      </c>
      <c r="J74" s="147" t="s">
        <v>157</v>
      </c>
      <c r="K74" s="147" t="s">
        <v>157</v>
      </c>
      <c r="L74" s="147" t="s">
        <v>157</v>
      </c>
      <c r="M74" s="147" t="s">
        <v>157</v>
      </c>
      <c r="N74" s="128"/>
      <c r="O74" s="128"/>
    </row>
    <row r="75" spans="1:16">
      <c r="N75" s="128"/>
      <c r="O75" s="128"/>
    </row>
    <row r="76" spans="1:16">
      <c r="I76" t="s">
        <v>210</v>
      </c>
      <c r="N76" s="128"/>
      <c r="O76" s="128"/>
    </row>
    <row r="77" spans="1:16">
      <c r="N77" s="128"/>
      <c r="O77" s="128"/>
    </row>
    <row r="79" spans="1:16">
      <c r="P79" s="502"/>
    </row>
    <row r="89" spans="16:16" ht="15.6">
      <c r="P89" s="424"/>
    </row>
    <row r="90" spans="16:16" ht="15.6">
      <c r="P90" s="424"/>
    </row>
    <row r="91" spans="16:16" ht="15.6">
      <c r="P91" s="424"/>
    </row>
    <row r="92" spans="16:16" ht="15.6">
      <c r="P92" s="424"/>
    </row>
    <row r="93" spans="16:16" ht="15.6">
      <c r="P93" s="424"/>
    </row>
    <row r="94" spans="16:16" ht="15.6">
      <c r="P94" s="424"/>
    </row>
    <row r="95" spans="16:16" ht="15.6">
      <c r="P95" s="424"/>
    </row>
    <row r="96" spans="16:16" ht="15.6">
      <c r="P96" s="424"/>
    </row>
    <row r="97" spans="16:16" ht="15.6">
      <c r="P97" s="424"/>
    </row>
    <row r="98" spans="16:16" ht="15.6">
      <c r="P98" s="424"/>
    </row>
    <row r="99" spans="16:16" ht="15.6">
      <c r="P99" s="424"/>
    </row>
  </sheetData>
  <mergeCells count="41">
    <mergeCell ref="M29:N30"/>
    <mergeCell ref="M25:N25"/>
    <mergeCell ref="E29:E30"/>
    <mergeCell ref="E18:E26"/>
    <mergeCell ref="E14:E16"/>
    <mergeCell ref="M14:M15"/>
    <mergeCell ref="B3:N3"/>
    <mergeCell ref="C8:L8"/>
    <mergeCell ref="C9:L9"/>
    <mergeCell ref="M13:N13"/>
    <mergeCell ref="B5:N5"/>
    <mergeCell ref="B7:N7"/>
    <mergeCell ref="B6:N6"/>
    <mergeCell ref="B61:M61"/>
    <mergeCell ref="B62:M62"/>
    <mergeCell ref="B63:M63"/>
    <mergeCell ref="B66:B67"/>
    <mergeCell ref="C66:C67"/>
    <mergeCell ref="D66:D67"/>
    <mergeCell ref="E66:E67"/>
    <mergeCell ref="H66:H67"/>
    <mergeCell ref="I66:I67"/>
    <mergeCell ref="J66:J67"/>
    <mergeCell ref="K66:K67"/>
    <mergeCell ref="L66:L67"/>
    <mergeCell ref="M66:M67"/>
    <mergeCell ref="B53:M53"/>
    <mergeCell ref="N49:N60"/>
    <mergeCell ref="B51:M51"/>
    <mergeCell ref="B58:M58"/>
    <mergeCell ref="B59:M59"/>
    <mergeCell ref="B60:M60"/>
    <mergeCell ref="B49:M49"/>
    <mergeCell ref="B54:M54"/>
    <mergeCell ref="B56:M56"/>
    <mergeCell ref="B57:M57"/>
    <mergeCell ref="B45:H45"/>
    <mergeCell ref="B47:M47"/>
    <mergeCell ref="B48:M48"/>
    <mergeCell ref="B52:M52"/>
    <mergeCell ref="L32:N44"/>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35"/>
  <sheetViews>
    <sheetView showGridLines="0" zoomScale="80" zoomScaleNormal="80" zoomScaleSheetLayoutView="79" workbookViewId="0">
      <selection activeCell="N7" sqref="N7"/>
    </sheetView>
  </sheetViews>
  <sheetFormatPr defaultColWidth="9" defaultRowHeight="19.2"/>
  <cols>
    <col min="1" max="1" width="201.109375" style="394" customWidth="1"/>
    <col min="2" max="2" width="11.21875" style="392" customWidth="1"/>
    <col min="3" max="3" width="27.44140625" style="392" customWidth="1"/>
    <col min="4" max="4" width="17.88671875" style="393" customWidth="1"/>
    <col min="5" max="16384" width="9" style="1"/>
  </cols>
  <sheetData>
    <row r="1" spans="1:4" s="42" customFormat="1" ht="44.25" customHeight="1" thickBot="1">
      <c r="A1" s="253" t="s">
        <v>302</v>
      </c>
      <c r="B1" s="254" t="s">
        <v>0</v>
      </c>
      <c r="C1" s="255" t="s">
        <v>1</v>
      </c>
      <c r="D1" s="391" t="s">
        <v>2</v>
      </c>
    </row>
    <row r="2" spans="1:4" s="42" customFormat="1" ht="44.25" customHeight="1" thickTop="1">
      <c r="A2" s="242" t="s">
        <v>436</v>
      </c>
      <c r="B2" s="429"/>
      <c r="C2" s="728" t="s">
        <v>438</v>
      </c>
      <c r="D2" s="430"/>
    </row>
    <row r="3" spans="1:4" s="42" customFormat="1" ht="135" customHeight="1">
      <c r="A3" s="436" t="s">
        <v>434</v>
      </c>
      <c r="B3" s="461" t="s">
        <v>437</v>
      </c>
      <c r="C3" s="729"/>
      <c r="D3" s="432">
        <v>44948</v>
      </c>
    </row>
    <row r="4" spans="1:4" s="42" customFormat="1" ht="36.6" customHeight="1" thickBot="1">
      <c r="A4" s="243" t="s">
        <v>435</v>
      </c>
      <c r="B4" s="426"/>
      <c r="C4" s="730"/>
      <c r="D4" s="434"/>
    </row>
    <row r="5" spans="1:4" s="42" customFormat="1" ht="37.950000000000003" customHeight="1" thickTop="1">
      <c r="A5" s="428" t="s">
        <v>439</v>
      </c>
      <c r="B5" s="429"/>
      <c r="C5" s="728" t="s">
        <v>443</v>
      </c>
      <c r="D5" s="438"/>
    </row>
    <row r="6" spans="1:4" s="42" customFormat="1" ht="115.2" customHeight="1">
      <c r="A6" s="431" t="s">
        <v>440</v>
      </c>
      <c r="B6" s="441" t="s">
        <v>442</v>
      </c>
      <c r="C6" s="729"/>
      <c r="D6" s="432">
        <v>44947</v>
      </c>
    </row>
    <row r="7" spans="1:4" s="42" customFormat="1" ht="37.200000000000003" customHeight="1" thickBot="1">
      <c r="A7" s="433" t="s">
        <v>441</v>
      </c>
      <c r="B7" s="426"/>
      <c r="C7" s="730"/>
      <c r="D7" s="434"/>
    </row>
    <row r="8" spans="1:4" s="42" customFormat="1" ht="44.25" customHeight="1" thickTop="1">
      <c r="A8" s="242" t="s">
        <v>444</v>
      </c>
      <c r="B8" s="737" t="s">
        <v>447</v>
      </c>
      <c r="C8" s="722" t="s">
        <v>448</v>
      </c>
      <c r="D8" s="734">
        <v>44947</v>
      </c>
    </row>
    <row r="9" spans="1:4" s="42" customFormat="1" ht="194.4" customHeight="1">
      <c r="A9" s="414" t="s">
        <v>445</v>
      </c>
      <c r="B9" s="720"/>
      <c r="C9" s="723"/>
      <c r="D9" s="735"/>
    </row>
    <row r="10" spans="1:4" s="42" customFormat="1" ht="36.6" customHeight="1" thickBot="1">
      <c r="A10" s="440" t="s">
        <v>446</v>
      </c>
      <c r="B10" s="721"/>
      <c r="C10" s="724"/>
      <c r="D10" s="736"/>
    </row>
    <row r="11" spans="1:4" s="42" customFormat="1" ht="44.25" customHeight="1">
      <c r="A11" s="242" t="s">
        <v>449</v>
      </c>
      <c r="B11" s="737" t="s">
        <v>453</v>
      </c>
      <c r="C11" s="722" t="s">
        <v>452</v>
      </c>
      <c r="D11" s="734">
        <v>44947</v>
      </c>
    </row>
    <row r="12" spans="1:4" s="42" customFormat="1" ht="172.2" customHeight="1" thickBot="1">
      <c r="A12" s="442" t="s">
        <v>450</v>
      </c>
      <c r="B12" s="720"/>
      <c r="C12" s="723"/>
      <c r="D12" s="735"/>
    </row>
    <row r="13" spans="1:4" s="42" customFormat="1" ht="36.6" customHeight="1" thickBot="1">
      <c r="A13" s="443" t="s">
        <v>451</v>
      </c>
      <c r="B13" s="721"/>
      <c r="C13" s="724"/>
      <c r="D13" s="736"/>
    </row>
    <row r="14" spans="1:4" s="42" customFormat="1" ht="46.2" customHeight="1" thickBot="1">
      <c r="A14" s="242" t="s">
        <v>455</v>
      </c>
      <c r="B14" s="238"/>
      <c r="C14" s="722" t="s">
        <v>454</v>
      </c>
      <c r="D14" s="710">
        <v>44946</v>
      </c>
    </row>
    <row r="15" spans="1:4" s="42" customFormat="1" ht="141" customHeight="1" thickBot="1">
      <c r="A15" s="444" t="s">
        <v>456</v>
      </c>
      <c r="B15" s="412" t="s">
        <v>458</v>
      </c>
      <c r="C15" s="723"/>
      <c r="D15" s="711"/>
    </row>
    <row r="16" spans="1:4" s="42" customFormat="1" ht="34.950000000000003" customHeight="1" thickBot="1">
      <c r="A16" s="563" t="s">
        <v>457</v>
      </c>
      <c r="B16" s="240"/>
      <c r="C16" s="724"/>
      <c r="D16" s="711"/>
    </row>
    <row r="17" spans="1:4" s="42" customFormat="1" ht="43.8" customHeight="1" thickTop="1">
      <c r="A17" s="445" t="s">
        <v>459</v>
      </c>
      <c r="B17" s="238"/>
      <c r="C17" s="728" t="s">
        <v>462</v>
      </c>
      <c r="D17" s="734">
        <v>44946</v>
      </c>
    </row>
    <row r="18" spans="1:4" s="42" customFormat="1" ht="370.8" customHeight="1">
      <c r="A18" s="436" t="s">
        <v>460</v>
      </c>
      <c r="B18" s="239" t="s">
        <v>461</v>
      </c>
      <c r="C18" s="729"/>
      <c r="D18" s="735"/>
    </row>
    <row r="19" spans="1:4" s="42" customFormat="1" ht="34.950000000000003" customHeight="1" thickBot="1">
      <c r="A19" s="243" t="s">
        <v>463</v>
      </c>
      <c r="B19" s="240"/>
      <c r="C19" s="730"/>
      <c r="D19" s="736"/>
    </row>
    <row r="20" spans="1:4" s="42" customFormat="1" ht="48.6" customHeight="1" thickTop="1">
      <c r="A20" s="399" t="s">
        <v>464</v>
      </c>
      <c r="B20" s="719" t="s">
        <v>466</v>
      </c>
      <c r="C20" s="722" t="s">
        <v>467</v>
      </c>
      <c r="D20" s="716">
        <v>44946</v>
      </c>
    </row>
    <row r="21" spans="1:4" s="42" customFormat="1" ht="294.60000000000002" customHeight="1">
      <c r="A21" s="447" t="s">
        <v>465</v>
      </c>
      <c r="B21" s="720"/>
      <c r="C21" s="723"/>
      <c r="D21" s="717"/>
    </row>
    <row r="22" spans="1:4" s="42" customFormat="1" ht="43.2" customHeight="1" thickBot="1">
      <c r="A22" s="833" t="s">
        <v>468</v>
      </c>
      <c r="B22" s="721"/>
      <c r="C22" s="724"/>
      <c r="D22" s="718"/>
    </row>
    <row r="23" spans="1:4" s="42" customFormat="1" ht="51" customHeight="1" thickTop="1" thickBot="1">
      <c r="A23" s="834" t="s">
        <v>469</v>
      </c>
      <c r="B23" s="731" t="s">
        <v>473</v>
      </c>
      <c r="C23" s="731" t="s">
        <v>472</v>
      </c>
      <c r="D23" s="710">
        <v>44943</v>
      </c>
    </row>
    <row r="24" spans="1:4" s="42" customFormat="1" ht="138" customHeight="1" thickBot="1">
      <c r="A24" s="427" t="s">
        <v>470</v>
      </c>
      <c r="B24" s="732"/>
      <c r="C24" s="732"/>
      <c r="D24" s="711"/>
    </row>
    <row r="25" spans="1:4" s="42" customFormat="1" ht="43.2" customHeight="1" thickBot="1">
      <c r="A25" s="413" t="s">
        <v>471</v>
      </c>
      <c r="B25" s="733"/>
      <c r="C25" s="733"/>
      <c r="D25" s="711"/>
    </row>
    <row r="26" spans="1:4" s="42" customFormat="1" ht="48.6" customHeight="1" thickTop="1" thickBot="1">
      <c r="A26" s="244" t="s">
        <v>474</v>
      </c>
      <c r="B26" s="725" t="s">
        <v>476</v>
      </c>
      <c r="C26" s="713" t="s">
        <v>477</v>
      </c>
      <c r="D26" s="710">
        <v>44943</v>
      </c>
    </row>
    <row r="27" spans="1:4" s="42" customFormat="1" ht="129.6" customHeight="1" thickBot="1">
      <c r="A27" s="566" t="s">
        <v>475</v>
      </c>
      <c r="B27" s="726"/>
      <c r="C27" s="714"/>
      <c r="D27" s="711"/>
    </row>
    <row r="28" spans="1:4" s="42" customFormat="1" ht="40.950000000000003" customHeight="1" thickBot="1">
      <c r="A28" s="409" t="s">
        <v>478</v>
      </c>
      <c r="B28" s="727"/>
      <c r="C28" s="715"/>
      <c r="D28" s="712"/>
    </row>
    <row r="29" spans="1:4" s="42" customFormat="1" ht="48.6" customHeight="1" thickTop="1" thickBot="1">
      <c r="A29" s="244" t="s">
        <v>479</v>
      </c>
      <c r="B29" s="725" t="s">
        <v>483</v>
      </c>
      <c r="C29" s="713" t="s">
        <v>481</v>
      </c>
      <c r="D29" s="710">
        <v>44943</v>
      </c>
    </row>
    <row r="30" spans="1:4" s="42" customFormat="1" ht="91.2" customHeight="1" thickBot="1">
      <c r="A30" s="566" t="s">
        <v>480</v>
      </c>
      <c r="B30" s="726"/>
      <c r="C30" s="714"/>
      <c r="D30" s="711"/>
    </row>
    <row r="31" spans="1:4" s="42" customFormat="1" ht="40.950000000000003" customHeight="1" thickBot="1">
      <c r="A31" s="409" t="s">
        <v>482</v>
      </c>
      <c r="B31" s="727"/>
      <c r="C31" s="715"/>
      <c r="D31" s="712"/>
    </row>
    <row r="32" spans="1:4" s="42" customFormat="1" ht="40.950000000000003" customHeight="1" thickTop="1" thickBot="1">
      <c r="A32" s="244" t="s">
        <v>484</v>
      </c>
      <c r="B32" s="725" t="s">
        <v>488</v>
      </c>
      <c r="C32" s="713" t="s">
        <v>487</v>
      </c>
      <c r="D32" s="710">
        <v>44942</v>
      </c>
    </row>
    <row r="33" spans="1:4" s="42" customFormat="1" ht="177" customHeight="1" thickBot="1">
      <c r="A33" s="566" t="s">
        <v>485</v>
      </c>
      <c r="B33" s="726"/>
      <c r="C33" s="714"/>
      <c r="D33" s="711"/>
    </row>
    <row r="34" spans="1:4" s="42" customFormat="1" ht="40.950000000000003" customHeight="1" thickBot="1">
      <c r="A34" s="409" t="s">
        <v>486</v>
      </c>
      <c r="B34" s="727"/>
      <c r="C34" s="715"/>
      <c r="D34" s="712"/>
    </row>
    <row r="35" spans="1:4" ht="19.8" thickTop="1"/>
  </sheetData>
  <mergeCells count="27">
    <mergeCell ref="B29:B31"/>
    <mergeCell ref="C29:C31"/>
    <mergeCell ref="D29:D31"/>
    <mergeCell ref="B32:B34"/>
    <mergeCell ref="C32:C34"/>
    <mergeCell ref="D32:D34"/>
    <mergeCell ref="C2:C4"/>
    <mergeCell ref="D8:D10"/>
    <mergeCell ref="C14:C16"/>
    <mergeCell ref="D14:D16"/>
    <mergeCell ref="B11:B13"/>
    <mergeCell ref="C11:C13"/>
    <mergeCell ref="D11:D13"/>
    <mergeCell ref="C5:C7"/>
    <mergeCell ref="B8:B10"/>
    <mergeCell ref="C8:C10"/>
    <mergeCell ref="C17:C19"/>
    <mergeCell ref="B23:B25"/>
    <mergeCell ref="C23:C25"/>
    <mergeCell ref="D23:D25"/>
    <mergeCell ref="D17:D19"/>
    <mergeCell ref="D26:D28"/>
    <mergeCell ref="C26:C28"/>
    <mergeCell ref="D20:D22"/>
    <mergeCell ref="B20:B22"/>
    <mergeCell ref="C20:C22"/>
    <mergeCell ref="B26:B28"/>
  </mergeCells>
  <phoneticPr fontId="16"/>
  <hyperlinks>
    <hyperlink ref="A4" r:id="rId1" xr:uid="{14EA2E5C-6E69-469D-A3B8-4311ECB6AC3A}"/>
    <hyperlink ref="A7" r:id="rId2" xr:uid="{C16F3D3A-67BE-4449-87A8-C979E95BD9CF}"/>
    <hyperlink ref="A10" r:id="rId3" xr:uid="{7A9C89C4-72FE-423B-A890-EF96F3FB8707}"/>
    <hyperlink ref="A13" r:id="rId4" xr:uid="{99D3AE9E-4B53-4451-A868-DA2C5DA86EA6}"/>
    <hyperlink ref="A16" r:id="rId5" xr:uid="{CA38ACB5-1E8C-4BA1-A134-AC15978B85E7}"/>
    <hyperlink ref="A19" r:id="rId6" xr:uid="{D7663D4E-7382-42F9-8B3E-F8960AC8A523}"/>
    <hyperlink ref="A22" r:id="rId7" xr:uid="{B7BA4DEE-7A01-47E0-81E7-F916D0104701}"/>
    <hyperlink ref="A25" r:id="rId8" xr:uid="{E562A1BC-6546-4AAA-9AC5-D329B3A47673}"/>
    <hyperlink ref="A28" r:id="rId9" xr:uid="{519D0D2D-33AD-4023-A00F-5EC3EA81E81A}"/>
    <hyperlink ref="A31" r:id="rId10" xr:uid="{DF8D73B4-B6F2-436E-B36A-89BB3460C18B}"/>
    <hyperlink ref="A34" r:id="rId11" xr:uid="{EF6BEDF2-B9D7-42CA-A33E-9FE09A6B2FC2}"/>
  </hyperlinks>
  <pageMargins left="0" right="0" top="0.19685039370078741" bottom="0.39370078740157483" header="0" footer="0.19685039370078741"/>
  <pageSetup paperSize="8" scale="28" orientation="portrait" horizontalDpi="300" verticalDpi="300" r:id="rId1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dimension ref="A1:C38"/>
  <sheetViews>
    <sheetView defaultGridColor="0" view="pageBreakPreview" colorId="56" zoomScale="83" zoomScaleNormal="66" zoomScaleSheetLayoutView="83" workbookViewId="0">
      <selection activeCell="D33" sqref="D33"/>
    </sheetView>
  </sheetViews>
  <sheetFormatPr defaultColWidth="9" defaultRowHeight="19.2"/>
  <cols>
    <col min="1" max="1" width="213.21875" style="407" customWidth="1"/>
    <col min="2" max="2" width="18" style="192" customWidth="1"/>
    <col min="3" max="3" width="20.109375" style="193" customWidth="1"/>
    <col min="4" max="16384" width="9" style="38"/>
  </cols>
  <sheetData>
    <row r="1" spans="1:3" ht="58.95" customHeight="1" thickBot="1">
      <c r="A1" s="37" t="s">
        <v>303</v>
      </c>
      <c r="B1" s="386" t="s">
        <v>24</v>
      </c>
      <c r="C1" s="387" t="s">
        <v>2</v>
      </c>
    </row>
    <row r="2" spans="1:3" ht="48.6" customHeight="1">
      <c r="A2" s="171" t="s">
        <v>499</v>
      </c>
      <c r="B2" s="185"/>
      <c r="C2" s="186"/>
    </row>
    <row r="3" spans="1:3" ht="194.4" customHeight="1">
      <c r="A3" s="453" t="s">
        <v>510</v>
      </c>
      <c r="B3" s="415" t="s">
        <v>522</v>
      </c>
      <c r="C3" s="187">
        <v>44946</v>
      </c>
    </row>
    <row r="4" spans="1:3" ht="48.6" customHeight="1" thickBot="1">
      <c r="A4" s="410" t="s">
        <v>498</v>
      </c>
      <c r="B4" s="188"/>
      <c r="C4" s="189"/>
    </row>
    <row r="5" spans="1:3" ht="48.6" customHeight="1">
      <c r="A5" s="171" t="s">
        <v>500</v>
      </c>
      <c r="B5" s="185"/>
      <c r="C5" s="186"/>
    </row>
    <row r="6" spans="1:3" ht="409.2" customHeight="1">
      <c r="A6" s="537" t="s">
        <v>511</v>
      </c>
      <c r="B6" s="415" t="s">
        <v>523</v>
      </c>
      <c r="C6" s="187">
        <v>44946</v>
      </c>
    </row>
    <row r="7" spans="1:3" ht="48.6" customHeight="1" thickBot="1">
      <c r="A7" s="410" t="s">
        <v>497</v>
      </c>
      <c r="B7" s="188"/>
      <c r="C7" s="189"/>
    </row>
    <row r="8" spans="1:3" ht="48.6" customHeight="1">
      <c r="A8" s="171" t="s">
        <v>501</v>
      </c>
      <c r="B8" s="185"/>
      <c r="C8" s="186"/>
    </row>
    <row r="9" spans="1:3" ht="408.6" customHeight="1">
      <c r="A9" s="453" t="s">
        <v>513</v>
      </c>
      <c r="B9" s="415" t="s">
        <v>524</v>
      </c>
      <c r="C9" s="187">
        <v>44945</v>
      </c>
    </row>
    <row r="10" spans="1:3" ht="48.6" customHeight="1" thickBot="1">
      <c r="A10" s="410" t="s">
        <v>512</v>
      </c>
      <c r="B10" s="188"/>
      <c r="C10" s="189"/>
    </row>
    <row r="11" spans="1:3" ht="48.6" customHeight="1">
      <c r="A11" s="171" t="s">
        <v>502</v>
      </c>
      <c r="B11" s="185"/>
      <c r="C11" s="186"/>
    </row>
    <row r="12" spans="1:3" ht="232.2" customHeight="1">
      <c r="A12" s="537" t="s">
        <v>514</v>
      </c>
      <c r="B12" s="415" t="s">
        <v>523</v>
      </c>
      <c r="C12" s="187">
        <v>44945</v>
      </c>
    </row>
    <row r="13" spans="1:3" ht="48.6" customHeight="1" thickBot="1">
      <c r="A13" s="410" t="s">
        <v>496</v>
      </c>
      <c r="B13" s="188"/>
      <c r="C13" s="189"/>
    </row>
    <row r="14" spans="1:3" ht="48.6" customHeight="1">
      <c r="A14" s="171" t="s">
        <v>503</v>
      </c>
      <c r="B14" s="185"/>
      <c r="C14" s="186"/>
    </row>
    <row r="15" spans="1:3" ht="320.39999999999998" customHeight="1">
      <c r="A15" s="532" t="s">
        <v>515</v>
      </c>
      <c r="B15" s="415" t="s">
        <v>523</v>
      </c>
      <c r="C15" s="187">
        <v>44945</v>
      </c>
    </row>
    <row r="16" spans="1:3" ht="48.6" customHeight="1" thickBot="1">
      <c r="A16" s="410" t="s">
        <v>495</v>
      </c>
      <c r="B16" s="188"/>
      <c r="C16" s="189"/>
    </row>
    <row r="17" spans="1:3" ht="48.6" customHeight="1">
      <c r="A17" s="171" t="s">
        <v>504</v>
      </c>
      <c r="B17" s="185"/>
      <c r="C17" s="186"/>
    </row>
    <row r="18" spans="1:3" ht="120.6" customHeight="1">
      <c r="A18" s="453" t="s">
        <v>516</v>
      </c>
      <c r="B18" s="415" t="s">
        <v>525</v>
      </c>
      <c r="C18" s="187">
        <v>44944</v>
      </c>
    </row>
    <row r="19" spans="1:3" ht="48.6" customHeight="1" thickBot="1">
      <c r="A19" s="410" t="s">
        <v>494</v>
      </c>
      <c r="B19" s="188"/>
      <c r="C19" s="189"/>
    </row>
    <row r="20" spans="1:3" ht="48.6" customHeight="1">
      <c r="A20" s="171" t="s">
        <v>505</v>
      </c>
      <c r="B20" s="185"/>
      <c r="C20" s="186"/>
    </row>
    <row r="21" spans="1:3" ht="199.8" customHeight="1">
      <c r="A21" s="453" t="s">
        <v>517</v>
      </c>
      <c r="B21" s="835" t="s">
        <v>526</v>
      </c>
      <c r="C21" s="187">
        <v>44944</v>
      </c>
    </row>
    <row r="22" spans="1:3" ht="48.6" customHeight="1" thickBot="1">
      <c r="A22" s="410" t="s">
        <v>493</v>
      </c>
      <c r="B22" s="188"/>
      <c r="C22" s="189"/>
    </row>
    <row r="23" spans="1:3" ht="48.6" customHeight="1">
      <c r="A23" s="171" t="s">
        <v>506</v>
      </c>
      <c r="B23" s="185"/>
      <c r="C23" s="186"/>
    </row>
    <row r="24" spans="1:3" ht="220.8" customHeight="1">
      <c r="A24" s="453" t="s">
        <v>518</v>
      </c>
      <c r="B24" s="415" t="s">
        <v>527</v>
      </c>
      <c r="C24" s="187">
        <v>44944</v>
      </c>
    </row>
    <row r="25" spans="1:3" ht="48.6" customHeight="1" thickBot="1">
      <c r="A25" s="410" t="s">
        <v>492</v>
      </c>
      <c r="B25" s="188"/>
      <c r="C25" s="189"/>
    </row>
    <row r="26" spans="1:3" ht="48.6" customHeight="1">
      <c r="A26" s="171" t="s">
        <v>507</v>
      </c>
      <c r="B26" s="185"/>
      <c r="C26" s="186"/>
    </row>
    <row r="27" spans="1:3" ht="252.6" customHeight="1">
      <c r="A27" s="453" t="s">
        <v>519</v>
      </c>
      <c r="B27" s="415" t="s">
        <v>528</v>
      </c>
      <c r="C27" s="187">
        <v>44943</v>
      </c>
    </row>
    <row r="28" spans="1:3" ht="48.6" customHeight="1" thickBot="1">
      <c r="A28" s="410" t="s">
        <v>490</v>
      </c>
      <c r="B28" s="188"/>
      <c r="C28" s="189"/>
    </row>
    <row r="29" spans="1:3" ht="48.6" customHeight="1">
      <c r="A29" s="171" t="s">
        <v>508</v>
      </c>
      <c r="B29" s="185"/>
      <c r="C29" s="186"/>
    </row>
    <row r="30" spans="1:3" ht="328.2" customHeight="1">
      <c r="A30" s="453" t="s">
        <v>520</v>
      </c>
      <c r="B30" s="415" t="s">
        <v>529</v>
      </c>
      <c r="C30" s="187">
        <v>44943</v>
      </c>
    </row>
    <row r="31" spans="1:3" ht="48.6" customHeight="1" thickBot="1">
      <c r="A31" s="410" t="s">
        <v>491</v>
      </c>
      <c r="B31" s="188"/>
      <c r="C31" s="189"/>
    </row>
    <row r="32" spans="1:3" ht="48.6" customHeight="1">
      <c r="A32" s="171" t="s">
        <v>509</v>
      </c>
      <c r="B32" s="185"/>
      <c r="C32" s="186"/>
    </row>
    <row r="33" spans="1:3" ht="330" customHeight="1">
      <c r="A33" s="453" t="s">
        <v>521</v>
      </c>
      <c r="B33" s="415" t="s">
        <v>193</v>
      </c>
      <c r="C33" s="187">
        <v>44943</v>
      </c>
    </row>
    <row r="34" spans="1:3" ht="48.6" customHeight="1" thickBot="1">
      <c r="A34" s="410" t="s">
        <v>489</v>
      </c>
      <c r="B34" s="188"/>
      <c r="C34" s="189"/>
    </row>
    <row r="35" spans="1:3" ht="48.6" customHeight="1" thickBot="1">
      <c r="A35" s="425"/>
      <c r="B35" s="190"/>
      <c r="C35" s="191"/>
    </row>
    <row r="36" spans="1:3" ht="37.799999999999997" customHeight="1">
      <c r="A36" s="738" t="s">
        <v>28</v>
      </c>
      <c r="B36" s="738"/>
      <c r="C36" s="738"/>
    </row>
    <row r="37" spans="1:3" ht="46.2" customHeight="1">
      <c r="A37" s="739" t="s">
        <v>27</v>
      </c>
      <c r="B37" s="739"/>
      <c r="C37" s="739"/>
    </row>
    <row r="38" spans="1:3">
      <c r="A38" s="407" t="s">
        <v>21</v>
      </c>
    </row>
  </sheetData>
  <mergeCells count="2">
    <mergeCell ref="A36:C36"/>
    <mergeCell ref="A37:C37"/>
  </mergeCells>
  <phoneticPr fontId="106"/>
  <hyperlinks>
    <hyperlink ref="A34" r:id="rId1" xr:uid="{00902055-2366-4E91-A523-B883FC6B089C}"/>
    <hyperlink ref="A28" r:id="rId2" xr:uid="{BFCD761D-21B3-4620-B686-7543505E8AEB}"/>
    <hyperlink ref="A31" r:id="rId3" xr:uid="{5A113BA9-CF21-4033-9D11-5F503951CA68}"/>
    <hyperlink ref="A25" r:id="rId4" xr:uid="{FAB489DF-8D07-40D4-9249-F4F0C271263B}"/>
    <hyperlink ref="A22" r:id="rId5" xr:uid="{E360F44F-0226-43E1-BC40-B68BF2587883}"/>
    <hyperlink ref="A19" r:id="rId6" xr:uid="{B5252A75-5BA3-4A1B-8EFB-B7F83B3D4FCD}"/>
    <hyperlink ref="A16" r:id="rId7" xr:uid="{46F39CA9-6067-4876-A96A-B9673E778E87}"/>
    <hyperlink ref="A13" r:id="rId8" xr:uid="{E5997F28-7822-4C51-9E0B-81DDA60395EC}"/>
    <hyperlink ref="A7" r:id="rId9" xr:uid="{11B1F6B5-2747-456A-9F6B-7C188AAD072C}"/>
    <hyperlink ref="A4" r:id="rId10" xr:uid="{988DAEB2-48CE-4DC6-99CA-DA624C791FDC}"/>
    <hyperlink ref="A10" r:id="rId11" xr:uid="{6CFC5090-9C56-4222-8983-38726C9DC779}"/>
  </hyperlinks>
  <pageMargins left="0.74803149606299213" right="0.74803149606299213" top="0.98425196850393704" bottom="0.98425196850393704" header="0.51181102362204722" footer="0.51181102362204722"/>
  <pageSetup paperSize="9" scale="16" fitToHeight="3" orientation="portrait" r:id="rId12"/>
  <headerFooter alignWithMargins="0"/>
  <rowBreaks count="1" manualBreakCount="1">
    <brk id="35"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tabColor indexed="46"/>
  </sheetPr>
  <dimension ref="A1:AE39"/>
  <sheetViews>
    <sheetView zoomScale="75" zoomScaleNormal="75" zoomScaleSheetLayoutView="100" workbookViewId="0">
      <selection activeCell="AH30" sqref="AH30"/>
    </sheetView>
  </sheetViews>
  <sheetFormatPr defaultColWidth="9" defaultRowHeight="13.2"/>
  <cols>
    <col min="1" max="1" width="7.33203125" style="1" customWidth="1"/>
    <col min="2" max="13" width="6.77734375" style="1" customWidth="1"/>
    <col min="14" max="14" width="7.44140625" style="1" customWidth="1"/>
    <col min="15" max="15" width="5.88671875" style="1" customWidth="1"/>
    <col min="16" max="16" width="7.44140625" style="1" customWidth="1"/>
    <col min="17" max="29" width="6.77734375" style="1" customWidth="1"/>
    <col min="30" max="16384" width="9" style="1"/>
  </cols>
  <sheetData>
    <row r="1" spans="1:29" ht="15" customHeight="1">
      <c r="A1" s="742" t="s">
        <v>3</v>
      </c>
      <c r="B1" s="743"/>
      <c r="C1" s="743"/>
      <c r="D1" s="743"/>
      <c r="E1" s="743"/>
      <c r="F1" s="743"/>
      <c r="G1" s="743"/>
      <c r="H1" s="743"/>
      <c r="I1" s="743"/>
      <c r="J1" s="743"/>
      <c r="K1" s="743"/>
      <c r="L1" s="743"/>
      <c r="M1" s="743"/>
      <c r="N1" s="744"/>
      <c r="P1" s="745" t="s">
        <v>4</v>
      </c>
      <c r="Q1" s="746"/>
      <c r="R1" s="746"/>
      <c r="S1" s="746"/>
      <c r="T1" s="746"/>
      <c r="U1" s="746"/>
      <c r="V1" s="746"/>
      <c r="W1" s="746"/>
      <c r="X1" s="746"/>
      <c r="Y1" s="746"/>
      <c r="Z1" s="746"/>
      <c r="AA1" s="746"/>
      <c r="AB1" s="746"/>
      <c r="AC1" s="747"/>
    </row>
    <row r="2" spans="1:29" ht="18" customHeight="1" thickBot="1">
      <c r="A2" s="748" t="s">
        <v>5</v>
      </c>
      <c r="B2" s="749"/>
      <c r="C2" s="749"/>
      <c r="D2" s="749"/>
      <c r="E2" s="749"/>
      <c r="F2" s="749"/>
      <c r="G2" s="749"/>
      <c r="H2" s="749"/>
      <c r="I2" s="749"/>
      <c r="J2" s="749"/>
      <c r="K2" s="749"/>
      <c r="L2" s="749"/>
      <c r="M2" s="749"/>
      <c r="N2" s="750"/>
      <c r="P2" s="751" t="s">
        <v>6</v>
      </c>
      <c r="Q2" s="749"/>
      <c r="R2" s="749"/>
      <c r="S2" s="749"/>
      <c r="T2" s="749"/>
      <c r="U2" s="749"/>
      <c r="V2" s="749"/>
      <c r="W2" s="749"/>
      <c r="X2" s="749"/>
      <c r="Y2" s="749"/>
      <c r="Z2" s="749"/>
      <c r="AA2" s="749"/>
      <c r="AB2" s="749"/>
      <c r="AC2" s="752"/>
    </row>
    <row r="3" spans="1:29" ht="13.8" thickBot="1">
      <c r="A3" s="6"/>
      <c r="B3" s="198" t="s">
        <v>232</v>
      </c>
      <c r="C3" s="207" t="s">
        <v>7</v>
      </c>
      <c r="D3" s="207" t="s">
        <v>8</v>
      </c>
      <c r="E3" s="207" t="s">
        <v>9</v>
      </c>
      <c r="F3" s="207" t="s">
        <v>10</v>
      </c>
      <c r="G3" s="207" t="s">
        <v>11</v>
      </c>
      <c r="H3" s="207" t="s">
        <v>12</v>
      </c>
      <c r="I3" s="207" t="s">
        <v>13</v>
      </c>
      <c r="J3" s="207" t="s">
        <v>14</v>
      </c>
      <c r="K3" s="207" t="s">
        <v>15</v>
      </c>
      <c r="L3" s="207" t="s">
        <v>16</v>
      </c>
      <c r="M3" s="207" t="s">
        <v>17</v>
      </c>
      <c r="N3" s="7" t="s">
        <v>18</v>
      </c>
      <c r="P3" s="8"/>
      <c r="Q3" s="198" t="s">
        <v>232</v>
      </c>
      <c r="R3" s="207" t="s">
        <v>7</v>
      </c>
      <c r="S3" s="207" t="s">
        <v>8</v>
      </c>
      <c r="T3" s="207" t="s">
        <v>9</v>
      </c>
      <c r="U3" s="207" t="s">
        <v>10</v>
      </c>
      <c r="V3" s="207" t="s">
        <v>11</v>
      </c>
      <c r="W3" s="207" t="s">
        <v>12</v>
      </c>
      <c r="X3" s="207" t="s">
        <v>13</v>
      </c>
      <c r="Y3" s="207" t="s">
        <v>14</v>
      </c>
      <c r="Z3" s="207" t="s">
        <v>15</v>
      </c>
      <c r="AA3" s="207" t="s">
        <v>16</v>
      </c>
      <c r="AB3" s="207" t="s">
        <v>17</v>
      </c>
      <c r="AC3" s="9" t="s">
        <v>19</v>
      </c>
    </row>
    <row r="4" spans="1:29" ht="19.8" thickBot="1">
      <c r="A4" s="560" t="s">
        <v>230</v>
      </c>
      <c r="B4" s="561">
        <f>AVERAGE(B7:B18)</f>
        <v>63.416666666666664</v>
      </c>
      <c r="C4" s="561">
        <f t="shared" ref="C4:M4" si="0">AVERAGE(C7:C18)</f>
        <v>55.545454545454547</v>
      </c>
      <c r="D4" s="561">
        <f t="shared" si="0"/>
        <v>64.454545454545453</v>
      </c>
      <c r="E4" s="561">
        <f t="shared" si="0"/>
        <v>102.45454545454545</v>
      </c>
      <c r="F4" s="561">
        <f t="shared" si="0"/>
        <v>184.81818181818181</v>
      </c>
      <c r="G4" s="561">
        <f t="shared" si="0"/>
        <v>405.27272727272725</v>
      </c>
      <c r="H4" s="561">
        <f t="shared" si="0"/>
        <v>614.90909090909088</v>
      </c>
      <c r="I4" s="561">
        <f t="shared" si="0"/>
        <v>875.18181818181813</v>
      </c>
      <c r="J4" s="561">
        <f t="shared" si="0"/>
        <v>564.72727272727275</v>
      </c>
      <c r="K4" s="561">
        <f t="shared" si="0"/>
        <v>363.72727272727275</v>
      </c>
      <c r="L4" s="561">
        <f t="shared" si="0"/>
        <v>207</v>
      </c>
      <c r="M4" s="561">
        <f t="shared" si="0"/>
        <v>134.81818181818181</v>
      </c>
      <c r="N4" s="561">
        <f>AVERAGE(N7:N18)</f>
        <v>3639.7272727272725</v>
      </c>
      <c r="O4" s="10"/>
      <c r="P4" s="562" t="str">
        <f>+A4</f>
        <v>12-21年月平均</v>
      </c>
      <c r="Q4" s="561">
        <f>AVERAGE(Q7:Q18)</f>
        <v>8.1666666666666661</v>
      </c>
      <c r="R4" s="561">
        <f t="shared" ref="R4:AC4" si="1">AVERAGE(R7:R18)</f>
        <v>9.454545454545455</v>
      </c>
      <c r="S4" s="561">
        <f t="shared" si="1"/>
        <v>14.090909090909092</v>
      </c>
      <c r="T4" s="561">
        <f t="shared" si="1"/>
        <v>6.9090909090909092</v>
      </c>
      <c r="U4" s="561">
        <f t="shared" si="1"/>
        <v>9.8181818181818183</v>
      </c>
      <c r="V4" s="561">
        <f t="shared" si="1"/>
        <v>9.0909090909090917</v>
      </c>
      <c r="W4" s="561">
        <f t="shared" si="1"/>
        <v>8.1818181818181817</v>
      </c>
      <c r="X4" s="561">
        <f t="shared" si="1"/>
        <v>11.545454545454545</v>
      </c>
      <c r="Y4" s="561">
        <f t="shared" si="1"/>
        <v>9.9090909090909083</v>
      </c>
      <c r="Z4" s="561">
        <f t="shared" si="1"/>
        <v>19.818181818181817</v>
      </c>
      <c r="AA4" s="561">
        <f t="shared" si="1"/>
        <v>11.636363636363637</v>
      </c>
      <c r="AB4" s="561">
        <f t="shared" si="1"/>
        <v>12.181818181818182</v>
      </c>
      <c r="AC4" s="561">
        <f t="shared" si="1"/>
        <v>131.45454545454547</v>
      </c>
    </row>
    <row r="5" spans="1:29" ht="19.8" customHeight="1" thickBot="1">
      <c r="A5" s="356"/>
      <c r="B5" s="11" t="s">
        <v>20</v>
      </c>
      <c r="C5" s="122"/>
      <c r="D5" s="122"/>
      <c r="E5" s="122"/>
      <c r="F5" s="122"/>
      <c r="G5" s="122"/>
      <c r="H5" s="122"/>
      <c r="I5" s="122"/>
      <c r="J5" s="122"/>
      <c r="K5" s="122"/>
      <c r="L5" s="122"/>
      <c r="M5" s="122"/>
      <c r="N5" s="319"/>
      <c r="O5" s="127"/>
      <c r="P5" s="199"/>
      <c r="Q5" s="11" t="s">
        <v>20</v>
      </c>
      <c r="R5" s="122"/>
      <c r="S5" s="122"/>
      <c r="T5" s="122"/>
      <c r="U5" s="122"/>
      <c r="V5" s="122"/>
      <c r="W5" s="122"/>
      <c r="X5" s="122"/>
      <c r="Y5" s="122"/>
      <c r="Z5" s="122"/>
      <c r="AA5" s="122"/>
      <c r="AB5" s="122"/>
      <c r="AC5" s="319"/>
    </row>
    <row r="6" spans="1:29" ht="19.8" customHeight="1" thickBot="1">
      <c r="A6" s="356"/>
      <c r="B6" s="547">
        <v>18</v>
      </c>
      <c r="C6" s="546"/>
      <c r="D6" s="546"/>
      <c r="E6" s="546"/>
      <c r="F6" s="546"/>
      <c r="G6" s="546"/>
      <c r="H6" s="546"/>
      <c r="I6" s="546"/>
      <c r="J6" s="546"/>
      <c r="K6" s="546"/>
      <c r="L6" s="546"/>
      <c r="M6" s="546"/>
      <c r="N6" s="538"/>
      <c r="O6" s="127"/>
      <c r="P6" s="199"/>
      <c r="Q6" s="547">
        <v>1</v>
      </c>
      <c r="R6" s="546"/>
      <c r="S6" s="546"/>
      <c r="T6" s="546"/>
      <c r="U6" s="546"/>
      <c r="V6" s="546"/>
      <c r="W6" s="546"/>
      <c r="X6" s="546"/>
      <c r="Y6" s="546"/>
      <c r="Z6" s="546"/>
      <c r="AA6" s="546"/>
      <c r="AB6" s="546"/>
      <c r="AC6" s="538"/>
    </row>
    <row r="7" spans="1:29" ht="18" customHeight="1" thickBot="1">
      <c r="A7" s="539" t="s">
        <v>287</v>
      </c>
      <c r="B7" s="557">
        <v>26</v>
      </c>
      <c r="C7" s="555"/>
      <c r="D7" s="555"/>
      <c r="E7" s="555"/>
      <c r="F7" s="555"/>
      <c r="G7" s="555"/>
      <c r="H7" s="555"/>
      <c r="I7" s="555"/>
      <c r="J7" s="555"/>
      <c r="K7" s="555"/>
      <c r="L7" s="555"/>
      <c r="M7" s="558"/>
      <c r="N7" s="556"/>
      <c r="O7" s="10"/>
      <c r="P7" s="545" t="s">
        <v>287</v>
      </c>
      <c r="Q7" s="557">
        <v>1</v>
      </c>
      <c r="R7" s="555"/>
      <c r="S7" s="555"/>
      <c r="T7" s="555"/>
      <c r="U7" s="555"/>
      <c r="V7" s="555"/>
      <c r="W7" s="555"/>
      <c r="X7" s="555"/>
      <c r="Y7" s="555"/>
      <c r="Z7" s="555"/>
      <c r="AA7" s="555"/>
      <c r="AB7" s="559"/>
      <c r="AC7" s="556"/>
    </row>
    <row r="8" spans="1:29" ht="18" customHeight="1" thickBot="1">
      <c r="A8" s="539" t="s">
        <v>231</v>
      </c>
      <c r="B8" s="548">
        <v>81</v>
      </c>
      <c r="C8" s="549">
        <v>39</v>
      </c>
      <c r="D8" s="549">
        <v>72</v>
      </c>
      <c r="E8" s="550">
        <v>89</v>
      </c>
      <c r="F8" s="550">
        <v>258</v>
      </c>
      <c r="G8" s="550">
        <v>416</v>
      </c>
      <c r="H8" s="550">
        <v>554</v>
      </c>
      <c r="I8" s="550">
        <v>568</v>
      </c>
      <c r="J8" s="550">
        <v>578</v>
      </c>
      <c r="K8" s="550">
        <v>337</v>
      </c>
      <c r="L8" s="550">
        <v>169</v>
      </c>
      <c r="M8" s="550">
        <v>168</v>
      </c>
      <c r="N8" s="551">
        <f t="shared" ref="N8:N19" si="2">SUM(B8:M8)</f>
        <v>3329</v>
      </c>
      <c r="O8" s="132" t="s">
        <v>21</v>
      </c>
      <c r="P8" s="540" t="s">
        <v>231</v>
      </c>
      <c r="Q8" s="552">
        <v>0</v>
      </c>
      <c r="R8" s="553">
        <v>5</v>
      </c>
      <c r="S8" s="553">
        <v>4</v>
      </c>
      <c r="T8" s="553">
        <v>1</v>
      </c>
      <c r="U8" s="553">
        <v>1</v>
      </c>
      <c r="V8" s="553">
        <v>1</v>
      </c>
      <c r="W8" s="553">
        <v>1</v>
      </c>
      <c r="X8" s="553">
        <v>1</v>
      </c>
      <c r="Y8" s="552">
        <v>0</v>
      </c>
      <c r="Z8" s="552">
        <v>0</v>
      </c>
      <c r="AA8" s="552">
        <v>0</v>
      </c>
      <c r="AB8" s="552">
        <v>2</v>
      </c>
      <c r="AC8" s="554">
        <f t="shared" ref="AC8:AC19" si="3">SUM(Q8:AB8)</f>
        <v>16</v>
      </c>
    </row>
    <row r="9" spans="1:29" ht="18" customHeight="1" thickBot="1">
      <c r="A9" s="357" t="s">
        <v>202</v>
      </c>
      <c r="B9" s="377">
        <v>81</v>
      </c>
      <c r="C9" s="377">
        <v>48</v>
      </c>
      <c r="D9" s="378">
        <v>71</v>
      </c>
      <c r="E9" s="377">
        <v>128</v>
      </c>
      <c r="F9" s="377">
        <v>171</v>
      </c>
      <c r="G9" s="377">
        <v>350</v>
      </c>
      <c r="H9" s="377">
        <v>569</v>
      </c>
      <c r="I9" s="377">
        <v>553</v>
      </c>
      <c r="J9" s="377">
        <v>458</v>
      </c>
      <c r="K9" s="377">
        <v>306</v>
      </c>
      <c r="L9" s="377">
        <v>220</v>
      </c>
      <c r="M9" s="378">
        <v>229</v>
      </c>
      <c r="N9" s="465">
        <f t="shared" si="2"/>
        <v>3184</v>
      </c>
      <c r="O9" s="355"/>
      <c r="P9" s="540" t="s">
        <v>201</v>
      </c>
      <c r="Q9" s="541">
        <v>1</v>
      </c>
      <c r="R9" s="541">
        <v>2</v>
      </c>
      <c r="S9" s="541">
        <v>1</v>
      </c>
      <c r="T9" s="541">
        <v>0</v>
      </c>
      <c r="U9" s="541">
        <v>0</v>
      </c>
      <c r="V9" s="541">
        <v>0</v>
      </c>
      <c r="W9" s="541">
        <v>1</v>
      </c>
      <c r="X9" s="541">
        <v>1</v>
      </c>
      <c r="Y9" s="541">
        <v>0</v>
      </c>
      <c r="Z9" s="541">
        <v>1</v>
      </c>
      <c r="AA9" s="541">
        <v>0</v>
      </c>
      <c r="AB9" s="541">
        <v>0</v>
      </c>
      <c r="AC9" s="542">
        <f t="shared" si="3"/>
        <v>7</v>
      </c>
    </row>
    <row r="10" spans="1:29" ht="18" customHeight="1" thickBot="1">
      <c r="A10" s="358" t="s">
        <v>136</v>
      </c>
      <c r="B10" s="256">
        <v>112</v>
      </c>
      <c r="C10" s="256">
        <v>85</v>
      </c>
      <c r="D10" s="256">
        <v>60</v>
      </c>
      <c r="E10" s="256">
        <v>97</v>
      </c>
      <c r="F10" s="256">
        <v>95</v>
      </c>
      <c r="G10" s="256">
        <v>305</v>
      </c>
      <c r="H10" s="256">
        <v>544</v>
      </c>
      <c r="I10" s="256">
        <v>449</v>
      </c>
      <c r="J10" s="256">
        <v>475</v>
      </c>
      <c r="K10" s="256">
        <v>505</v>
      </c>
      <c r="L10" s="256">
        <v>219</v>
      </c>
      <c r="M10" s="257">
        <v>98</v>
      </c>
      <c r="N10" s="371">
        <f t="shared" si="2"/>
        <v>3044</v>
      </c>
      <c r="O10" s="132"/>
      <c r="P10" s="540" t="s">
        <v>136</v>
      </c>
      <c r="Q10" s="318">
        <v>16</v>
      </c>
      <c r="R10" s="318">
        <v>1</v>
      </c>
      <c r="S10" s="318">
        <v>19</v>
      </c>
      <c r="T10" s="318">
        <v>3</v>
      </c>
      <c r="U10" s="318">
        <v>13</v>
      </c>
      <c r="V10" s="318">
        <v>1</v>
      </c>
      <c r="W10" s="318">
        <v>2</v>
      </c>
      <c r="X10" s="318">
        <v>2</v>
      </c>
      <c r="Y10" s="318">
        <v>0</v>
      </c>
      <c r="Z10" s="318">
        <v>24</v>
      </c>
      <c r="AA10" s="318">
        <v>4</v>
      </c>
      <c r="AB10" s="318">
        <v>2</v>
      </c>
      <c r="AC10" s="370">
        <f t="shared" si="3"/>
        <v>87</v>
      </c>
    </row>
    <row r="11" spans="1:29" ht="18" customHeight="1" thickBot="1">
      <c r="A11" s="359" t="s">
        <v>30</v>
      </c>
      <c r="B11" s="320">
        <v>84</v>
      </c>
      <c r="C11" s="320">
        <v>100</v>
      </c>
      <c r="D11" s="321">
        <v>77</v>
      </c>
      <c r="E11" s="321">
        <v>80</v>
      </c>
      <c r="F11" s="173">
        <v>236</v>
      </c>
      <c r="G11" s="173">
        <v>438</v>
      </c>
      <c r="H11" s="174">
        <v>631</v>
      </c>
      <c r="I11" s="173">
        <v>752</v>
      </c>
      <c r="J11" s="172">
        <v>523</v>
      </c>
      <c r="K11" s="173">
        <v>427</v>
      </c>
      <c r="L11" s="172">
        <v>253</v>
      </c>
      <c r="M11" s="322">
        <v>136</v>
      </c>
      <c r="N11" s="361">
        <f t="shared" si="2"/>
        <v>3737</v>
      </c>
      <c r="O11" s="132"/>
      <c r="P11" s="543" t="s">
        <v>22</v>
      </c>
      <c r="Q11" s="323">
        <v>7</v>
      </c>
      <c r="R11" s="323">
        <v>7</v>
      </c>
      <c r="S11" s="324">
        <v>13</v>
      </c>
      <c r="T11" s="324">
        <v>3</v>
      </c>
      <c r="U11" s="324">
        <v>8</v>
      </c>
      <c r="V11" s="324">
        <v>11</v>
      </c>
      <c r="W11" s="323">
        <v>5</v>
      </c>
      <c r="X11" s="324">
        <v>11</v>
      </c>
      <c r="Y11" s="324">
        <v>9</v>
      </c>
      <c r="Z11" s="324">
        <v>9</v>
      </c>
      <c r="AA11" s="325">
        <v>20</v>
      </c>
      <c r="AB11" s="325">
        <v>37</v>
      </c>
      <c r="AC11" s="368">
        <f t="shared" si="3"/>
        <v>140</v>
      </c>
    </row>
    <row r="12" spans="1:29" ht="18" customHeight="1" thickBot="1">
      <c r="A12" s="359" t="s">
        <v>31</v>
      </c>
      <c r="B12" s="324">
        <v>41</v>
      </c>
      <c r="C12" s="324">
        <v>44</v>
      </c>
      <c r="D12" s="324">
        <v>67</v>
      </c>
      <c r="E12" s="324">
        <v>103</v>
      </c>
      <c r="F12" s="326">
        <v>311</v>
      </c>
      <c r="G12" s="324">
        <v>415</v>
      </c>
      <c r="H12" s="324">
        <v>539</v>
      </c>
      <c r="I12" s="326">
        <v>1165</v>
      </c>
      <c r="J12" s="324">
        <v>534</v>
      </c>
      <c r="K12" s="324">
        <v>297</v>
      </c>
      <c r="L12" s="323">
        <v>205</v>
      </c>
      <c r="M12" s="327">
        <v>92</v>
      </c>
      <c r="N12" s="362">
        <f t="shared" si="2"/>
        <v>3813</v>
      </c>
      <c r="O12" s="132"/>
      <c r="P12" s="544" t="s">
        <v>31</v>
      </c>
      <c r="Q12" s="324">
        <v>9</v>
      </c>
      <c r="R12" s="324">
        <v>22</v>
      </c>
      <c r="S12" s="323">
        <v>18</v>
      </c>
      <c r="T12" s="324">
        <v>9</v>
      </c>
      <c r="U12" s="328">
        <v>21</v>
      </c>
      <c r="V12" s="324">
        <v>14</v>
      </c>
      <c r="W12" s="324">
        <v>6</v>
      </c>
      <c r="X12" s="324">
        <v>13</v>
      </c>
      <c r="Y12" s="324">
        <v>7</v>
      </c>
      <c r="Z12" s="329">
        <v>81</v>
      </c>
      <c r="AA12" s="328">
        <v>31</v>
      </c>
      <c r="AB12" s="329">
        <v>37</v>
      </c>
      <c r="AC12" s="369">
        <f t="shared" si="3"/>
        <v>268</v>
      </c>
    </row>
    <row r="13" spans="1:29" ht="18" customHeight="1" thickBot="1">
      <c r="A13" s="359" t="s">
        <v>32</v>
      </c>
      <c r="B13" s="324">
        <v>57</v>
      </c>
      <c r="C13" s="323">
        <v>35</v>
      </c>
      <c r="D13" s="324">
        <v>95</v>
      </c>
      <c r="E13" s="323">
        <v>112</v>
      </c>
      <c r="F13" s="324">
        <v>131</v>
      </c>
      <c r="G13" s="14">
        <v>340</v>
      </c>
      <c r="H13" s="14">
        <v>483</v>
      </c>
      <c r="I13" s="15">
        <v>1339</v>
      </c>
      <c r="J13" s="14">
        <v>614</v>
      </c>
      <c r="K13" s="14">
        <v>349</v>
      </c>
      <c r="L13" s="14">
        <v>236</v>
      </c>
      <c r="M13" s="330">
        <v>68</v>
      </c>
      <c r="N13" s="361">
        <f t="shared" si="2"/>
        <v>3859</v>
      </c>
      <c r="O13" s="132"/>
      <c r="P13" s="544" t="s">
        <v>32</v>
      </c>
      <c r="Q13" s="324">
        <v>19</v>
      </c>
      <c r="R13" s="324">
        <v>12</v>
      </c>
      <c r="S13" s="324">
        <v>8</v>
      </c>
      <c r="T13" s="323">
        <v>12</v>
      </c>
      <c r="U13" s="324">
        <v>7</v>
      </c>
      <c r="V13" s="324">
        <v>15</v>
      </c>
      <c r="W13" s="14">
        <v>16</v>
      </c>
      <c r="X13" s="330">
        <v>12</v>
      </c>
      <c r="Y13" s="323">
        <v>16</v>
      </c>
      <c r="Z13" s="324">
        <v>6</v>
      </c>
      <c r="AA13" s="323">
        <v>12</v>
      </c>
      <c r="AB13" s="323">
        <v>6</v>
      </c>
      <c r="AC13" s="368">
        <f t="shared" si="3"/>
        <v>141</v>
      </c>
    </row>
    <row r="14" spans="1:29" ht="18" customHeight="1" thickBot="1">
      <c r="A14" s="359" t="s">
        <v>33</v>
      </c>
      <c r="B14" s="331">
        <v>68</v>
      </c>
      <c r="C14" s="324">
        <v>42</v>
      </c>
      <c r="D14" s="324">
        <v>44</v>
      </c>
      <c r="E14" s="323">
        <v>75</v>
      </c>
      <c r="F14" s="323">
        <v>135</v>
      </c>
      <c r="G14" s="323">
        <v>448</v>
      </c>
      <c r="H14" s="324">
        <v>507</v>
      </c>
      <c r="I14" s="324">
        <v>808</v>
      </c>
      <c r="J14" s="328">
        <v>795</v>
      </c>
      <c r="K14" s="323">
        <v>313</v>
      </c>
      <c r="L14" s="323">
        <v>246</v>
      </c>
      <c r="M14" s="323">
        <v>143</v>
      </c>
      <c r="N14" s="361">
        <f t="shared" si="2"/>
        <v>3624</v>
      </c>
      <c r="O14" s="132"/>
      <c r="P14" s="544" t="s">
        <v>33</v>
      </c>
      <c r="Q14" s="333">
        <v>9</v>
      </c>
      <c r="R14" s="324">
        <v>16</v>
      </c>
      <c r="S14" s="324">
        <v>12</v>
      </c>
      <c r="T14" s="323">
        <v>6</v>
      </c>
      <c r="U14" s="334">
        <v>7</v>
      </c>
      <c r="V14" s="334">
        <v>14</v>
      </c>
      <c r="W14" s="324">
        <v>9</v>
      </c>
      <c r="X14" s="324">
        <v>14</v>
      </c>
      <c r="Y14" s="324">
        <v>9</v>
      </c>
      <c r="Z14" s="324">
        <v>9</v>
      </c>
      <c r="AA14" s="334">
        <v>8</v>
      </c>
      <c r="AB14" s="334">
        <v>7</v>
      </c>
      <c r="AC14" s="368">
        <f t="shared" si="3"/>
        <v>120</v>
      </c>
    </row>
    <row r="15" spans="1:29" ht="18" hidden="1" customHeight="1" thickBot="1">
      <c r="A15" s="13" t="s">
        <v>34</v>
      </c>
      <c r="B15" s="335">
        <v>71</v>
      </c>
      <c r="C15" s="335">
        <v>97</v>
      </c>
      <c r="D15" s="335">
        <v>61</v>
      </c>
      <c r="E15" s="336">
        <v>105</v>
      </c>
      <c r="F15" s="336">
        <v>198</v>
      </c>
      <c r="G15" s="336">
        <v>442</v>
      </c>
      <c r="H15" s="337">
        <v>790</v>
      </c>
      <c r="I15" s="16">
        <v>674</v>
      </c>
      <c r="J15" s="16">
        <v>594</v>
      </c>
      <c r="K15" s="336">
        <v>275</v>
      </c>
      <c r="L15" s="336">
        <v>133</v>
      </c>
      <c r="M15" s="336">
        <v>108</v>
      </c>
      <c r="N15" s="361">
        <f t="shared" si="2"/>
        <v>3548</v>
      </c>
      <c r="O15" s="10"/>
      <c r="P15" s="360" t="s">
        <v>34</v>
      </c>
      <c r="Q15" s="335">
        <v>7</v>
      </c>
      <c r="R15" s="335">
        <v>13</v>
      </c>
      <c r="S15" s="335">
        <v>12</v>
      </c>
      <c r="T15" s="336">
        <v>11</v>
      </c>
      <c r="U15" s="336">
        <v>12</v>
      </c>
      <c r="V15" s="336">
        <v>15</v>
      </c>
      <c r="W15" s="336">
        <v>20</v>
      </c>
      <c r="X15" s="336">
        <v>15</v>
      </c>
      <c r="Y15" s="336">
        <v>15</v>
      </c>
      <c r="Z15" s="336">
        <v>20</v>
      </c>
      <c r="AA15" s="336">
        <v>9</v>
      </c>
      <c r="AB15" s="336">
        <v>7</v>
      </c>
      <c r="AC15" s="367">
        <f t="shared" si="3"/>
        <v>156</v>
      </c>
    </row>
    <row r="16" spans="1:29" ht="13.8" hidden="1" thickBot="1">
      <c r="A16" s="18" t="s">
        <v>35</v>
      </c>
      <c r="B16" s="333">
        <v>38</v>
      </c>
      <c r="C16" s="336">
        <v>19</v>
      </c>
      <c r="D16" s="336">
        <v>38</v>
      </c>
      <c r="E16" s="336">
        <v>203</v>
      </c>
      <c r="F16" s="336">
        <v>146</v>
      </c>
      <c r="G16" s="336">
        <v>439</v>
      </c>
      <c r="H16" s="337">
        <v>964</v>
      </c>
      <c r="I16" s="337">
        <v>1154</v>
      </c>
      <c r="J16" s="336">
        <v>423</v>
      </c>
      <c r="K16" s="336">
        <v>388</v>
      </c>
      <c r="L16" s="336">
        <v>176</v>
      </c>
      <c r="M16" s="336">
        <v>143</v>
      </c>
      <c r="N16" s="338">
        <f t="shared" si="2"/>
        <v>4131</v>
      </c>
      <c r="O16" s="10"/>
      <c r="P16" s="17" t="s">
        <v>35</v>
      </c>
      <c r="Q16" s="336">
        <v>7</v>
      </c>
      <c r="R16" s="336">
        <v>7</v>
      </c>
      <c r="S16" s="336">
        <v>8</v>
      </c>
      <c r="T16" s="336">
        <v>12</v>
      </c>
      <c r="U16" s="336">
        <v>9</v>
      </c>
      <c r="V16" s="336">
        <v>6</v>
      </c>
      <c r="W16" s="336">
        <v>11</v>
      </c>
      <c r="X16" s="336">
        <v>8</v>
      </c>
      <c r="Y16" s="336">
        <v>16</v>
      </c>
      <c r="Z16" s="336">
        <v>40</v>
      </c>
      <c r="AA16" s="336">
        <v>17</v>
      </c>
      <c r="AB16" s="336">
        <v>16</v>
      </c>
      <c r="AC16" s="336">
        <f t="shared" si="3"/>
        <v>157</v>
      </c>
    </row>
    <row r="17" spans="1:31" ht="13.8" hidden="1" thickBot="1">
      <c r="A17" s="339" t="s">
        <v>36</v>
      </c>
      <c r="B17" s="16">
        <v>49</v>
      </c>
      <c r="C17" s="16">
        <v>63</v>
      </c>
      <c r="D17" s="16">
        <v>50</v>
      </c>
      <c r="E17" s="16">
        <v>71</v>
      </c>
      <c r="F17" s="16">
        <v>144</v>
      </c>
      <c r="G17" s="16">
        <v>374</v>
      </c>
      <c r="H17" s="129">
        <v>729</v>
      </c>
      <c r="I17" s="129">
        <v>1097</v>
      </c>
      <c r="J17" s="129">
        <v>650</v>
      </c>
      <c r="K17" s="16">
        <v>397</v>
      </c>
      <c r="L17" s="16">
        <v>192</v>
      </c>
      <c r="M17" s="16">
        <v>217</v>
      </c>
      <c r="N17" s="338">
        <f t="shared" si="2"/>
        <v>4033</v>
      </c>
      <c r="O17" s="10"/>
      <c r="P17" s="19" t="s">
        <v>36</v>
      </c>
      <c r="Q17" s="16">
        <v>10</v>
      </c>
      <c r="R17" s="16">
        <v>6</v>
      </c>
      <c r="S17" s="16">
        <v>14</v>
      </c>
      <c r="T17" s="16">
        <v>10</v>
      </c>
      <c r="U17" s="16">
        <v>10</v>
      </c>
      <c r="V17" s="16">
        <v>19</v>
      </c>
      <c r="W17" s="16">
        <v>11</v>
      </c>
      <c r="X17" s="16">
        <v>20</v>
      </c>
      <c r="Y17" s="16">
        <v>15</v>
      </c>
      <c r="Z17" s="16">
        <v>8</v>
      </c>
      <c r="AA17" s="16">
        <v>11</v>
      </c>
      <c r="AB17" s="16">
        <v>8</v>
      </c>
      <c r="AC17" s="336">
        <f t="shared" si="3"/>
        <v>142</v>
      </c>
    </row>
    <row r="18" spans="1:31" ht="13.8" hidden="1" thickBot="1">
      <c r="A18" s="18" t="s">
        <v>37</v>
      </c>
      <c r="B18" s="16">
        <v>53</v>
      </c>
      <c r="C18" s="16">
        <v>39</v>
      </c>
      <c r="D18" s="16">
        <v>74</v>
      </c>
      <c r="E18" s="16">
        <v>64</v>
      </c>
      <c r="F18" s="16">
        <v>208</v>
      </c>
      <c r="G18" s="16">
        <v>491</v>
      </c>
      <c r="H18" s="16">
        <v>454</v>
      </c>
      <c r="I18" s="129">
        <v>1068</v>
      </c>
      <c r="J18" s="16">
        <v>568</v>
      </c>
      <c r="K18" s="16">
        <v>407</v>
      </c>
      <c r="L18" s="16">
        <v>228</v>
      </c>
      <c r="M18" s="16">
        <v>81</v>
      </c>
      <c r="N18" s="332">
        <f t="shared" si="2"/>
        <v>3735</v>
      </c>
      <c r="O18" s="10"/>
      <c r="P18" s="17" t="s">
        <v>37</v>
      </c>
      <c r="Q18" s="16">
        <v>12</v>
      </c>
      <c r="R18" s="16">
        <v>13</v>
      </c>
      <c r="S18" s="16">
        <v>46</v>
      </c>
      <c r="T18" s="16">
        <v>9</v>
      </c>
      <c r="U18" s="16">
        <v>20</v>
      </c>
      <c r="V18" s="16">
        <v>4</v>
      </c>
      <c r="W18" s="16">
        <v>8</v>
      </c>
      <c r="X18" s="16">
        <v>30</v>
      </c>
      <c r="Y18" s="16">
        <v>22</v>
      </c>
      <c r="Z18" s="16">
        <v>20</v>
      </c>
      <c r="AA18" s="16">
        <v>16</v>
      </c>
      <c r="AB18" s="16">
        <v>12</v>
      </c>
      <c r="AC18" s="340">
        <f t="shared" si="3"/>
        <v>212</v>
      </c>
    </row>
    <row r="19" spans="1:31" ht="13.8" hidden="1" thickBot="1">
      <c r="A19" s="18" t="s">
        <v>23</v>
      </c>
      <c r="B19" s="130">
        <v>67</v>
      </c>
      <c r="C19" s="130">
        <v>62</v>
      </c>
      <c r="D19" s="130">
        <v>57</v>
      </c>
      <c r="E19" s="130">
        <v>77</v>
      </c>
      <c r="F19" s="130">
        <v>473</v>
      </c>
      <c r="G19" s="130">
        <v>468</v>
      </c>
      <c r="H19" s="131">
        <v>659</v>
      </c>
      <c r="I19" s="130">
        <v>851</v>
      </c>
      <c r="J19" s="130">
        <v>542</v>
      </c>
      <c r="K19" s="130">
        <v>270</v>
      </c>
      <c r="L19" s="130">
        <v>208</v>
      </c>
      <c r="M19" s="130">
        <v>174</v>
      </c>
      <c r="N19" s="341">
        <f t="shared" si="2"/>
        <v>3908</v>
      </c>
      <c r="O19" s="10" t="s">
        <v>29</v>
      </c>
      <c r="P19" s="19" t="s">
        <v>23</v>
      </c>
      <c r="Q19" s="16">
        <v>6</v>
      </c>
      <c r="R19" s="16">
        <v>25</v>
      </c>
      <c r="S19" s="16">
        <v>29</v>
      </c>
      <c r="T19" s="16">
        <v>4</v>
      </c>
      <c r="U19" s="16">
        <v>17</v>
      </c>
      <c r="V19" s="16">
        <v>19</v>
      </c>
      <c r="W19" s="16">
        <v>14</v>
      </c>
      <c r="X19" s="16">
        <v>37</v>
      </c>
      <c r="Y19" s="20">
        <v>76</v>
      </c>
      <c r="Z19" s="16">
        <v>34</v>
      </c>
      <c r="AA19" s="16">
        <v>17</v>
      </c>
      <c r="AB19" s="16">
        <v>18</v>
      </c>
      <c r="AC19" s="340">
        <f t="shared" si="3"/>
        <v>296</v>
      </c>
    </row>
    <row r="20" spans="1:31">
      <c r="A20" s="21"/>
      <c r="B20" s="342"/>
      <c r="C20" s="342"/>
      <c r="D20" s="342"/>
      <c r="E20" s="342"/>
      <c r="F20" s="342"/>
      <c r="G20" s="342"/>
      <c r="H20" s="342"/>
      <c r="I20" s="342"/>
      <c r="J20" s="342"/>
      <c r="K20" s="342"/>
      <c r="L20" s="342"/>
      <c r="M20" s="342"/>
      <c r="N20" s="22"/>
      <c r="O20" s="10"/>
      <c r="P20" s="23"/>
      <c r="Q20" s="343"/>
      <c r="R20" s="343"/>
      <c r="S20" s="343"/>
      <c r="T20" s="343"/>
      <c r="U20" s="343"/>
      <c r="V20" s="343"/>
      <c r="W20" s="343"/>
      <c r="X20" s="343"/>
      <c r="Y20" s="343"/>
      <c r="Z20" s="343"/>
      <c r="AA20" s="343"/>
      <c r="AB20" s="343"/>
      <c r="AC20" s="342"/>
    </row>
    <row r="21" spans="1:31" ht="13.5" customHeight="1">
      <c r="A21" s="753" t="s">
        <v>368</v>
      </c>
      <c r="B21" s="754"/>
      <c r="C21" s="754"/>
      <c r="D21" s="754"/>
      <c r="E21" s="754"/>
      <c r="F21" s="754"/>
      <c r="G21" s="754"/>
      <c r="H21" s="754"/>
      <c r="I21" s="754"/>
      <c r="J21" s="754"/>
      <c r="K21" s="754"/>
      <c r="L21" s="754"/>
      <c r="M21" s="754"/>
      <c r="N21" s="755"/>
      <c r="O21" s="10"/>
      <c r="P21" s="753" t="str">
        <f>+A21</f>
        <v>※2023年 第2週（1/9～1/15） 現在</v>
      </c>
      <c r="Q21" s="754"/>
      <c r="R21" s="754"/>
      <c r="S21" s="754"/>
      <c r="T21" s="754"/>
      <c r="U21" s="754"/>
      <c r="V21" s="754"/>
      <c r="W21" s="754"/>
      <c r="X21" s="754"/>
      <c r="Y21" s="754"/>
      <c r="Z21" s="754"/>
      <c r="AA21" s="754"/>
      <c r="AB21" s="754"/>
      <c r="AC21" s="755"/>
    </row>
    <row r="22" spans="1:31" ht="13.8" thickBot="1">
      <c r="A22" s="449" t="s">
        <v>250</v>
      </c>
      <c r="B22" s="10"/>
      <c r="C22" s="10"/>
      <c r="D22" s="10"/>
      <c r="E22" s="10"/>
      <c r="F22" s="10"/>
      <c r="G22" s="10" t="s">
        <v>21</v>
      </c>
      <c r="H22" s="10"/>
      <c r="I22" s="10"/>
      <c r="J22" s="10"/>
      <c r="K22" s="10"/>
      <c r="L22" s="10"/>
      <c r="M22" s="10"/>
      <c r="N22" s="25"/>
      <c r="O22" s="10"/>
      <c r="P22" s="450" t="s">
        <v>249</v>
      </c>
      <c r="Q22" s="10"/>
      <c r="R22" s="10"/>
      <c r="S22" s="10"/>
      <c r="T22" s="10"/>
      <c r="U22" s="10"/>
      <c r="V22" s="10"/>
      <c r="W22" s="10"/>
      <c r="X22" s="10"/>
      <c r="Y22" s="10"/>
      <c r="Z22" s="10"/>
      <c r="AA22" s="10"/>
      <c r="AB22" s="10"/>
      <c r="AC22" s="27"/>
    </row>
    <row r="23" spans="1:31" ht="17.25" customHeight="1" thickBot="1">
      <c r="A23" s="24"/>
      <c r="B23" s="344" t="s">
        <v>224</v>
      </c>
      <c r="C23" s="10"/>
      <c r="D23" s="446" t="s">
        <v>254</v>
      </c>
      <c r="E23" s="28"/>
      <c r="F23" s="10"/>
      <c r="G23" s="10" t="s">
        <v>21</v>
      </c>
      <c r="H23" s="10"/>
      <c r="I23" s="10"/>
      <c r="J23" s="10"/>
      <c r="K23" s="10"/>
      <c r="L23" s="10"/>
      <c r="M23" s="10"/>
      <c r="N23" s="25"/>
      <c r="O23" s="132" t="s">
        <v>21</v>
      </c>
      <c r="P23" s="221"/>
      <c r="Q23" s="345" t="s">
        <v>225</v>
      </c>
      <c r="R23" s="740" t="s">
        <v>238</v>
      </c>
      <c r="S23" s="741"/>
      <c r="T23" s="437" t="s">
        <v>246</v>
      </c>
      <c r="U23" s="437"/>
      <c r="V23" s="10"/>
      <c r="W23" s="10"/>
      <c r="X23" s="10"/>
      <c r="Y23" s="10"/>
      <c r="Z23" s="10"/>
      <c r="AA23" s="10"/>
      <c r="AB23" s="10"/>
      <c r="AC23" s="27"/>
    </row>
    <row r="24" spans="1:31" ht="15" customHeight="1">
      <c r="A24" s="24"/>
      <c r="B24" s="10"/>
      <c r="C24" s="10"/>
      <c r="D24" s="10" t="s">
        <v>29</v>
      </c>
      <c r="E24" s="10"/>
      <c r="F24" s="10"/>
      <c r="G24" s="10"/>
      <c r="H24" s="10"/>
      <c r="I24" s="10"/>
      <c r="J24" s="10"/>
      <c r="K24" s="10"/>
      <c r="L24" s="10"/>
      <c r="M24" s="10"/>
      <c r="N24" s="25"/>
      <c r="O24" s="132" t="s">
        <v>21</v>
      </c>
      <c r="P24" s="220"/>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32" t="s">
        <v>21</v>
      </c>
      <c r="P25" s="26"/>
      <c r="Q25" s="10"/>
      <c r="R25" s="10"/>
      <c r="S25" s="10"/>
      <c r="T25" s="10"/>
      <c r="U25" s="10"/>
      <c r="V25" s="10"/>
      <c r="W25" s="10"/>
      <c r="X25" s="10"/>
      <c r="Y25" s="10"/>
      <c r="Z25" s="10"/>
      <c r="AA25" s="10"/>
      <c r="AB25" s="10"/>
      <c r="AC25" s="27"/>
      <c r="AE25" s="1" t="s">
        <v>214</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258"/>
    </row>
    <row r="29" spans="1:31">
      <c r="A29" s="24"/>
      <c r="B29" s="10"/>
      <c r="C29" s="10"/>
      <c r="D29" s="10"/>
      <c r="E29" s="10"/>
      <c r="F29" s="10"/>
      <c r="G29" s="10"/>
      <c r="H29" s="10"/>
      <c r="I29" s="10"/>
      <c r="J29" s="10"/>
      <c r="K29" s="10"/>
      <c r="L29" s="10"/>
      <c r="M29" s="10"/>
      <c r="N29" s="25"/>
      <c r="O29" s="10"/>
      <c r="P29" s="12"/>
      <c r="AC29" s="29"/>
    </row>
    <row r="30" spans="1:31">
      <c r="A30" s="24"/>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346" t="s">
        <v>29</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66" t="s">
        <v>226</v>
      </c>
      <c r="R38" s="166"/>
      <c r="S38" s="166"/>
      <c r="T38" s="166"/>
      <c r="U38" s="166"/>
      <c r="V38" s="166"/>
      <c r="W38" s="166"/>
      <c r="X38" s="166"/>
    </row>
    <row r="39" spans="1:29">
      <c r="Q39" s="166" t="s">
        <v>227</v>
      </c>
      <c r="R39" s="166"/>
      <c r="S39" s="166"/>
      <c r="T39" s="166"/>
      <c r="U39" s="166"/>
      <c r="V39" s="166"/>
      <c r="W39" s="166"/>
      <c r="X39" s="166"/>
    </row>
  </sheetData>
  <mergeCells count="7">
    <mergeCell ref="R23:S23"/>
    <mergeCell ref="A1:N1"/>
    <mergeCell ref="P1:AC1"/>
    <mergeCell ref="A2:N2"/>
    <mergeCell ref="P2:AC2"/>
    <mergeCell ref="A21:N21"/>
    <mergeCell ref="P21:AC21"/>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tabColor rgb="FFFF0000"/>
  </sheetPr>
  <dimension ref="B1:G29"/>
  <sheetViews>
    <sheetView view="pageBreakPreview" zoomScale="85" zoomScaleNormal="112" zoomScaleSheetLayoutView="85" workbookViewId="0">
      <selection activeCell="G13" sqref="G13"/>
    </sheetView>
  </sheetViews>
  <sheetFormatPr defaultColWidth="9" defaultRowHeight="13.2"/>
  <cols>
    <col min="1" max="1" width="2.109375" style="1" customWidth="1"/>
    <col min="2" max="2" width="25.77734375" style="105" customWidth="1"/>
    <col min="3" max="3" width="67.6640625" style="1" customWidth="1"/>
    <col min="4" max="4" width="96.33203125" style="1" customWidth="1"/>
    <col min="5" max="5" width="3.88671875" style="1" customWidth="1"/>
    <col min="6" max="16384" width="9" style="1"/>
  </cols>
  <sheetData>
    <row r="1" spans="2:7" ht="18.75" customHeight="1">
      <c r="B1" s="105" t="s">
        <v>113</v>
      </c>
    </row>
    <row r="2" spans="2:7" ht="17.25" customHeight="1" thickBot="1">
      <c r="B2" t="s">
        <v>358</v>
      </c>
      <c r="D2" s="758"/>
      <c r="E2" s="759"/>
    </row>
    <row r="3" spans="2:7" ht="16.5" customHeight="1" thickBot="1">
      <c r="B3" s="106" t="s">
        <v>114</v>
      </c>
      <c r="C3" s="269" t="s">
        <v>115</v>
      </c>
      <c r="D3" s="200" t="s">
        <v>218</v>
      </c>
    </row>
    <row r="4" spans="2:7" ht="17.25" customHeight="1" thickBot="1">
      <c r="B4" s="107" t="s">
        <v>116</v>
      </c>
      <c r="C4" s="140" t="s">
        <v>359</v>
      </c>
      <c r="D4" s="108"/>
    </row>
    <row r="5" spans="2:7" ht="17.25" customHeight="1">
      <c r="B5" s="760" t="s">
        <v>174</v>
      </c>
      <c r="C5" s="763" t="s">
        <v>215</v>
      </c>
      <c r="D5" s="764"/>
    </row>
    <row r="6" spans="2:7" ht="19.2" customHeight="1">
      <c r="B6" s="761"/>
      <c r="C6" s="765" t="s">
        <v>216</v>
      </c>
      <c r="D6" s="766"/>
      <c r="G6" s="226"/>
    </row>
    <row r="7" spans="2:7" ht="19.95" customHeight="1">
      <c r="B7" s="761"/>
      <c r="C7" s="270" t="s">
        <v>217</v>
      </c>
      <c r="D7" s="271"/>
      <c r="G7" s="226"/>
    </row>
    <row r="8" spans="2:7" ht="19.95" customHeight="1" thickBot="1">
      <c r="B8" s="762"/>
      <c r="C8" s="228" t="s">
        <v>219</v>
      </c>
      <c r="D8" s="227"/>
      <c r="G8" s="226"/>
    </row>
    <row r="9" spans="2:7" ht="34.200000000000003" customHeight="1" thickBot="1">
      <c r="B9" s="109" t="s">
        <v>117</v>
      </c>
      <c r="C9" s="767" t="s">
        <v>360</v>
      </c>
      <c r="D9" s="768"/>
    </row>
    <row r="10" spans="2:7" ht="69" customHeight="1" thickBot="1">
      <c r="B10" s="110" t="s">
        <v>118</v>
      </c>
      <c r="C10" s="769" t="s">
        <v>363</v>
      </c>
      <c r="D10" s="770"/>
    </row>
    <row r="11" spans="2:7" ht="46.8" customHeight="1" thickBot="1">
      <c r="B11" s="111"/>
      <c r="C11" s="112" t="s">
        <v>361</v>
      </c>
      <c r="D11" s="237" t="s">
        <v>364</v>
      </c>
      <c r="F11" s="1" t="s">
        <v>21</v>
      </c>
    </row>
    <row r="12" spans="2:7" ht="42.6" customHeight="1" thickBot="1">
      <c r="B12" s="109" t="s">
        <v>240</v>
      </c>
      <c r="C12" s="114" t="s">
        <v>362</v>
      </c>
      <c r="D12" s="113"/>
    </row>
    <row r="13" spans="2:7" ht="105" customHeight="1" thickBot="1">
      <c r="B13" s="115" t="s">
        <v>119</v>
      </c>
      <c r="C13" s="116" t="s">
        <v>365</v>
      </c>
      <c r="D13" s="197" t="s">
        <v>366</v>
      </c>
      <c r="F13" t="s">
        <v>29</v>
      </c>
    </row>
    <row r="14" spans="2:7" ht="79.2" customHeight="1" thickBot="1">
      <c r="B14" s="117" t="s">
        <v>120</v>
      </c>
      <c r="C14" s="756" t="s">
        <v>367</v>
      </c>
      <c r="D14" s="757"/>
    </row>
    <row r="15" spans="2:7" ht="17.25" customHeight="1"/>
    <row r="16" spans="2:7" ht="17.25" customHeight="1">
      <c r="C16" s="448"/>
      <c r="D16" s="1" t="s">
        <v>214</v>
      </c>
    </row>
    <row r="17" spans="2:5">
      <c r="C17" s="1" t="s">
        <v>29</v>
      </c>
    </row>
    <row r="18" spans="2:5">
      <c r="E18" s="1" t="s">
        <v>21</v>
      </c>
    </row>
    <row r="21" spans="2:5">
      <c r="B21" s="105" t="s">
        <v>21</v>
      </c>
    </row>
    <row r="29" spans="2:5">
      <c r="D29" s="1" t="s">
        <v>241</v>
      </c>
    </row>
  </sheetData>
  <mergeCells count="7">
    <mergeCell ref="C14:D14"/>
    <mergeCell ref="D2:E2"/>
    <mergeCell ref="B5:B8"/>
    <mergeCell ref="C5:D5"/>
    <mergeCell ref="C6:D6"/>
    <mergeCell ref="C9:D9"/>
    <mergeCell ref="C10:D10"/>
  </mergeCells>
  <phoneticPr fontId="106"/>
  <hyperlinks>
    <hyperlink ref="C6" r:id="rId1" location="h2_1" xr:uid="{B5E764AE-5943-4A97-AD1C-025941C051BF}"/>
  </hyperlinks>
  <pageMargins left="0.7" right="0.7" top="0.75" bottom="0.75" header="0.3" footer="0.3"/>
  <pageSetup paperSize="9" scale="45" orientation="portrait" horizontalDpi="1200" verticalDpi="12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2　ノロウイルス関連情報 </vt:lpstr>
      <vt:lpstr>2  衛生訓話</vt:lpstr>
      <vt:lpstr>2　新型コロナウイルス情報</vt:lpstr>
      <vt:lpstr>2　食中毒記事等 </vt:lpstr>
      <vt:lpstr>2　海外情報</vt:lpstr>
      <vt:lpstr>2　感染症統計</vt:lpstr>
      <vt:lpstr>1　感染症情報</vt:lpstr>
      <vt:lpstr>2 食品回収</vt:lpstr>
      <vt:lpstr>2　食品表示</vt:lpstr>
      <vt:lpstr>2 残留農薬　等 </vt:lpstr>
      <vt:lpstr>'1　感染症情報'!Print_Area</vt:lpstr>
      <vt:lpstr>'2  衛生訓話'!Print_Area</vt:lpstr>
      <vt:lpstr>'2　ノロウイルス関連情報 '!Print_Area</vt:lpstr>
      <vt:lpstr>'2　海外情報'!Print_Area</vt:lpstr>
      <vt:lpstr>'2　感染症統計'!Print_Area</vt:lpstr>
      <vt:lpstr>'2 残留農薬　等 '!Print_Area</vt:lpstr>
      <vt:lpstr>'2　食中毒記事等 '!Print_Area</vt:lpstr>
      <vt:lpstr>'2 食品回収'!Print_Area</vt:lpstr>
      <vt:lpstr>'2　食品表示'!Print_Area</vt:lpstr>
      <vt:lpstr>スポンサー公告!Print_Area</vt:lpstr>
      <vt:lpstr>'2 残留農薬　等 '!Print_Titles</vt:lpstr>
      <vt:lpstr>'2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2023-01-22T03:00:59Z</dcterms:modified>
</cp:coreProperties>
</file>