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codeName="ThisWorkbook"/>
  <xr:revisionPtr revIDLastSave="0" documentId="13_ncr:1_{FE596E41-90D6-43D1-AFBD-4E8A9F55C707}" xr6:coauthVersionLast="47" xr6:coauthVersionMax="47" xr10:uidLastSave="{00000000-0000-0000-0000-000000000000}"/>
  <bookViews>
    <workbookView xWindow="-108" yWindow="-108" windowWidth="23256" windowHeight="12456" activeTab="2" xr2:uid="{00000000-000D-0000-FFFF-FFFF00000000}"/>
  </bookViews>
  <sheets>
    <sheet name="ヘッドライン" sheetId="78" r:id="rId1"/>
    <sheet name="スポンサー公告" sheetId="115" r:id="rId2"/>
    <sheet name="2　ノロウイルス関連情報 " sheetId="101" r:id="rId3"/>
    <sheet name="2  衛生訓話" sheetId="129" r:id="rId4"/>
    <sheet name="2　新型コロナウイルス情報" sheetId="82" r:id="rId5"/>
    <sheet name="2　食中毒記事等 " sheetId="29" r:id="rId6"/>
    <sheet name="2　海外情報" sheetId="123" r:id="rId7"/>
    <sheet name="2　感染症統計" sheetId="125" r:id="rId8"/>
    <sheet name="1　感染症情報" sheetId="124" r:id="rId9"/>
    <sheet name="2 食品回収" sheetId="60" r:id="rId10"/>
    <sheet name="2　食品表示" sheetId="34" r:id="rId11"/>
    <sheet name="2 残留農薬　等 " sheetId="35" r:id="rId12"/>
  </sheets>
  <definedNames>
    <definedName name="_xlnm._FilterDatabase" localSheetId="2" hidden="1">'2　ノロウイルス関連情報 '!$A$22:$G$75</definedName>
    <definedName name="_xlnm._FilterDatabase" localSheetId="11" hidden="1">'2 残留農薬　等 '!$A$1:$C$1</definedName>
    <definedName name="_xlnm._FilterDatabase" localSheetId="5" hidden="1">'2　食中毒記事等 '!$A$1:$D$1</definedName>
    <definedName name="_xlnm.Print_Area" localSheetId="8">'1　感染症情報'!$A$1:$D$21</definedName>
    <definedName name="_xlnm.Print_Area" localSheetId="3">'2  衛生訓話'!$A$1:$M$21</definedName>
    <definedName name="_xlnm.Print_Area" localSheetId="2">'2　ノロウイルス関連情報 '!$A$1:$N$84</definedName>
    <definedName name="_xlnm.Print_Area" localSheetId="6">'2　海外情報'!$A$1:$C$37</definedName>
    <definedName name="_xlnm.Print_Area" localSheetId="7">'2　感染症統計'!$A$1:$AC$37</definedName>
    <definedName name="_xlnm.Print_Area" localSheetId="11">'2 残留農薬　等 '!$A$1:$A$16</definedName>
    <definedName name="_xlnm.Print_Area" localSheetId="5">'2　食中毒記事等 '!$A$1:$D$6</definedName>
    <definedName name="_xlnm.Print_Area" localSheetId="9">'2 食品回収'!$A$1:$E$37</definedName>
    <definedName name="_xlnm.Print_Area" localSheetId="10">'2　食品表示'!$A$1:$N$18</definedName>
    <definedName name="_xlnm.Print_Area" localSheetId="1">スポンサー公告!$A$1:$U$40</definedName>
    <definedName name="_xlnm.Print_Titles" localSheetId="11">'2 残留農薬　等 '!$1:$1</definedName>
    <definedName name="_xlnm.Print_Titles" localSheetId="5">'2　食中毒記事等 '!$1:$1</definedName>
  </definedNames>
  <calcPr calcId="191029"/>
</workbook>
</file>

<file path=xl/calcChain.xml><?xml version="1.0" encoding="utf-8"?>
<calcChain xmlns="http://schemas.openxmlformats.org/spreadsheetml/2006/main">
  <c r="B15" i="78" l="1"/>
  <c r="B11" i="78"/>
  <c r="B17" i="78"/>
  <c r="R4" i="125"/>
  <c r="S4" i="125"/>
  <c r="T4" i="125"/>
  <c r="U4" i="125"/>
  <c r="V4" i="125"/>
  <c r="W4" i="125"/>
  <c r="X4" i="125"/>
  <c r="Y4" i="125"/>
  <c r="Z4" i="125"/>
  <c r="AA4" i="125"/>
  <c r="AB4" i="125"/>
  <c r="AC4" i="125"/>
  <c r="Q4" i="125"/>
  <c r="N4" i="125"/>
  <c r="C4" i="125"/>
  <c r="D4" i="125"/>
  <c r="E4" i="125"/>
  <c r="F4" i="125"/>
  <c r="G4" i="125"/>
  <c r="H4" i="125"/>
  <c r="I4" i="125"/>
  <c r="J4" i="125"/>
  <c r="K4" i="125"/>
  <c r="L4" i="125"/>
  <c r="M4" i="125"/>
  <c r="B4" i="125"/>
  <c r="B14" i="78"/>
  <c r="B13" i="78"/>
  <c r="I23" i="82" l="1"/>
  <c r="B9" i="78"/>
  <c r="B16" i="78" l="1"/>
  <c r="G70" i="101"/>
  <c r="B70" i="101" s="1"/>
  <c r="G69" i="101"/>
  <c r="B69" i="101" s="1"/>
  <c r="G68" i="101"/>
  <c r="B68" i="101" s="1"/>
  <c r="G67" i="101"/>
  <c r="B67" i="101" s="1"/>
  <c r="G66" i="101"/>
  <c r="B66" i="101" s="1"/>
  <c r="G65" i="101"/>
  <c r="B65" i="101" s="1"/>
  <c r="G64" i="101"/>
  <c r="B64" i="101" s="1"/>
  <c r="G63" i="101"/>
  <c r="B63" i="101" s="1"/>
  <c r="G62" i="101"/>
  <c r="B62" i="101" s="1"/>
  <c r="G61" i="101"/>
  <c r="B61" i="101" s="1"/>
  <c r="G60" i="101"/>
  <c r="B60" i="101" s="1"/>
  <c r="G59" i="101"/>
  <c r="B59" i="101" s="1"/>
  <c r="G58" i="101"/>
  <c r="B58" i="101" s="1"/>
  <c r="G57" i="101"/>
  <c r="B57" i="101" s="1"/>
  <c r="G56" i="101"/>
  <c r="B56" i="101" s="1"/>
  <c r="G55" i="101"/>
  <c r="B55" i="101" s="1"/>
  <c r="G54" i="101"/>
  <c r="B54" i="101" s="1"/>
  <c r="G53" i="101"/>
  <c r="B53" i="101" s="1"/>
  <c r="G52" i="101"/>
  <c r="B52" i="101" s="1"/>
  <c r="G51" i="101"/>
  <c r="B51" i="101" s="1"/>
  <c r="G50" i="101"/>
  <c r="B50" i="101" s="1"/>
  <c r="G49" i="101"/>
  <c r="B49" i="101" s="1"/>
  <c r="G48" i="101"/>
  <c r="B48" i="101" s="1"/>
  <c r="G47" i="101"/>
  <c r="B47" i="101" s="1"/>
  <c r="G46" i="101"/>
  <c r="B46" i="101" s="1"/>
  <c r="G45" i="101"/>
  <c r="B45" i="101" s="1"/>
  <c r="G44" i="101"/>
  <c r="B44" i="101" s="1"/>
  <c r="G43" i="101"/>
  <c r="B43" i="101" s="1"/>
  <c r="G42" i="101"/>
  <c r="B42" i="101" s="1"/>
  <c r="G41" i="101"/>
  <c r="B41" i="101" s="1"/>
  <c r="G40" i="101"/>
  <c r="B40" i="101" s="1"/>
  <c r="G39" i="101"/>
  <c r="B39" i="101" s="1"/>
  <c r="G38" i="101"/>
  <c r="B38" i="101" s="1"/>
  <c r="G37" i="101"/>
  <c r="B37" i="101" s="1"/>
  <c r="G36" i="101"/>
  <c r="B36" i="101" s="1"/>
  <c r="G35" i="101"/>
  <c r="B35" i="101" s="1"/>
  <c r="G34" i="101"/>
  <c r="B34" i="101" s="1"/>
  <c r="G33" i="101"/>
  <c r="B33" i="101" s="1"/>
  <c r="G32" i="101"/>
  <c r="B32" i="101" s="1"/>
  <c r="G31" i="101"/>
  <c r="B31" i="101" s="1"/>
  <c r="G30" i="101"/>
  <c r="B30" i="101" s="1"/>
  <c r="G29" i="101"/>
  <c r="B29" i="101" s="1"/>
  <c r="G28" i="101"/>
  <c r="B28" i="101" s="1"/>
  <c r="G27" i="101"/>
  <c r="B27" i="101" s="1"/>
  <c r="G26" i="101"/>
  <c r="B26" i="101" s="1"/>
  <c r="G25" i="101"/>
  <c r="B25" i="101" s="1"/>
  <c r="G24" i="101"/>
  <c r="B24" i="101" s="1"/>
  <c r="G23" i="10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P11" i="82" l="1"/>
  <c r="I14" i="82" l="1"/>
  <c r="I18" i="82"/>
  <c r="I15" i="82"/>
  <c r="I16" i="82"/>
  <c r="I17" i="82"/>
  <c r="I19" i="82"/>
  <c r="I20" i="82"/>
  <c r="I21" i="82"/>
  <c r="I22" i="82"/>
  <c r="M71" i="101" l="1"/>
  <c r="N71" i="101"/>
  <c r="G74" i="101" l="1"/>
  <c r="B23" i="101"/>
  <c r="B12" i="78" l="1"/>
  <c r="L30" i="82" l="1"/>
  <c r="K28" i="82"/>
  <c r="K29" i="82"/>
  <c r="K30" i="82"/>
  <c r="I30" i="82"/>
  <c r="L27" i="82"/>
  <c r="N14" i="82" l="1"/>
  <c r="G75" i="101" l="1"/>
  <c r="F75" i="101" s="1"/>
  <c r="G73" i="101"/>
  <c r="D10" i="78" s="1"/>
  <c r="I74" i="101" l="1"/>
  <c r="I73" i="101"/>
  <c r="F10" i="78" s="1"/>
  <c r="M75" i="101"/>
  <c r="K75" i="101"/>
  <c r="K23" i="82" l="1"/>
  <c r="K13" i="82" l="1"/>
  <c r="L24" i="82" l="1"/>
  <c r="B18" i="78" l="1"/>
  <c r="K14" i="82" l="1"/>
  <c r="I13" i="82" l="1"/>
  <c r="L26" i="82" l="1"/>
  <c r="K27" i="82" l="1"/>
  <c r="K26" i="82"/>
  <c r="K18" i="82"/>
  <c r="K19" i="82"/>
  <c r="K20" i="82"/>
  <c r="K21" i="82"/>
  <c r="K22" i="82"/>
  <c r="K24" i="82"/>
  <c r="K25" i="82"/>
  <c r="K17" i="82"/>
  <c r="K16" i="82"/>
  <c r="K15" i="82"/>
  <c r="L15" i="82"/>
  <c r="L13" i="82" l="1"/>
  <c r="L14"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<sst xmlns="http://schemas.openxmlformats.org/spreadsheetml/2006/main" count="778" uniqueCount="549">
  <si>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</si>
  <si>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</si>
  <si>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</si>
  <si>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</si>
  <si>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</si>
  <si>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</si>
  <si>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</si>
  <si>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</si>
  <si>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</si>
  <si>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</si>
  <si>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</si>
  <si>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</si>
  <si>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</si>
  <si>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</si>
  <si>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</si>
  <si>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</si>
  <si>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</si>
  <si>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</si>
  <si>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</si>
  <si>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</si>
  <si>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</si>
  <si>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</si>
  <si>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</si>
  <si>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</si>
  <si>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</si>
  <si>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</si>
  <si>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</si>
  <si>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</si>
  <si>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</si>
  <si>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</si>
  <si>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</si>
  <si>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</si>
  <si>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</si>
  <si>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</si>
  <si>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</si>
  <si>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</si>
  <si>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</si>
  <si>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</si>
  <si>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</si>
  <si>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</si>
  <si>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</si>
  <si>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</si>
  <si>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</si>
  <si>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</si>
  <si>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</si>
  <si>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</si>
  <si>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</si>
  <si>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</si>
  <si>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</si>
  <si>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</si>
  <si>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</si>
  <si>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</si>
  <si>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</si>
  <si>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</si>
  <si>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</si>
  <si>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</si>
  <si>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</si>
  <si>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</si>
  <si>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</si>
  <si>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</si>
  <si>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</si>
  <si>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</si>
  <si>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</si>
  <si>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</si>
  <si>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</si>
  <si>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</si>
  <si>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</si>
  <si>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</si>
  <si>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</si>
  <si>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</si>
  <si>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</si>
  <si>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</si>
  <si>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</si>
  <si>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</si>
  <si>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</si>
  <si>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</si>
  <si>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</si>
  <si>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</si>
  <si>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</si>
  <si>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</si>
  <si>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</si>
  <si>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</si>
  <si>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</si>
  <si>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</si>
  <si>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</si>
  <si>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</si>
  <si>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</si>
  <si>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</si>
  <si>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</si>
  <si>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</si>
  <si>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</si>
  <si>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</si>
  <si>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</si>
  <si>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</si>
  <si>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</si>
  <si>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</si>
  <si>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</si>
  <si>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</si>
  <si>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</si>
  <si>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</si>
  <si>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</si>
  <si>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</si>
  <si>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</si>
  <si>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</si>
  <si>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</si>
  <si>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</si>
  <si>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</si>
  <si>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</si>
  <si>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</si>
  <si>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</si>
  <si>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</si>
  <si>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</si>
  <si>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</si>
  <si>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</si>
  <si>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</si>
  <si>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</si>
  <si>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</si>
  <si>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</si>
  <si>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</si>
  <si>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</si>
  <si>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</si>
  <si>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</si>
  <si>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</si>
  <si>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</si>
  <si>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</si>
  <si>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</si>
  <si>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</si>
  <si>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</si>
  <si>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</si>
  <si>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</si>
  <si>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</si>
  <si>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</si>
  <si>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</si>
  <si>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</si>
  <si>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</si>
  <si>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</si>
  <si>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</si>
  <si>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</si>
  <si>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</si>
  <si>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</si>
  <si>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</si>
  <si>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</si>
  <si>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</si>
  <si>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</si>
  <si>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</si>
  <si>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</si>
  <si>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</si>
  <si>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</si>
  <si>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</si>
  <si>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</si>
  <si>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</si>
  <si>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</si>
  <si>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</si>
  <si>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</si>
  <si>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</si>
  <si>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</si>
  <si>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</si>
  <si>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</si>
  <si>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</si>
  <si>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</si>
  <si>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</si>
  <si>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</si>
  <si>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</si>
  <si>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</si>
  <si>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</si>
  <si>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</si>
  <si>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</si>
  <si>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</si>
  <si>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</si>
  <si>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</si>
  <si>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</si>
  <si>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</si>
  <si>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</si>
  <si>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</si>
  <si>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</si>
  <si>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</si>
  <si>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</si>
  <si>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</si>
  <si>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</si>
  <si>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</si>
  <si>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</si>
  <si>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</si>
  <si>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</si>
  <si>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</si>
  <si>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</si>
  <si>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</si>
  <si>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</si>
  <si>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</si>
  <si>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</si>
  <si>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</si>
  <si>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</si>
  <si>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</si>
  <si>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</si>
  <si>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</si>
  <si>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</si>
  <si>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</si>
  <si>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</si>
  <si>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</si>
  <si>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</si>
  <si>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</si>
  <si>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</si>
  <si>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</si>
  <si>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</si>
  <si>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</si>
  <si>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</si>
  <si>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</si>
  <si>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</si>
  <si>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</si>
  <si>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</si>
  <si>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</si>
  <si>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</si>
  <si>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</si>
  <si>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</si>
  <si>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</si>
  <si>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</si>
  <si>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</si>
  <si>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</si>
  <si>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</si>
  <si>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</si>
  <si>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</si>
  <si>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</si>
  <si>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</si>
  <si>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</si>
  <si>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</si>
  <si>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</si>
  <si>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</si>
  <si>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</si>
  <si>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</si>
  <si>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106"/>
  </si>
  <si>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</si>
  <si>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</si>
  <si>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</si>
  <si>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</si>
  <si>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</si>
  <si>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 xml:space="preserve">  
</t>
    <phoneticPr fontId="16"/>
  </si>
  <si>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</si>
  <si>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</si>
  <si>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</si>
  <si>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t>非常に少ない</t>
    <rPh sb="0" eb="2">
      <t>ヒジョウ</t>
    </rPh>
    <rPh sb="3" eb="4">
      <t>スク</t>
    </rPh>
    <phoneticPr fontId="5"/>
  </si>
  <si>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</si>
  <si>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</si>
  <si>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</si>
  <si>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 xml:space="preserve">  </t>
    <phoneticPr fontId="16"/>
  </si>
  <si>
    <t>l</t>
    <phoneticPr fontId="33"/>
  </si>
  <si>
    <t>管理レベル「1」　</t>
    <phoneticPr fontId="5"/>
  </si>
  <si>
    <r>
      <t xml:space="preserve">タイトル </t>
    </r>
    <r>
      <rPr>
        <sz val="14"/>
        <color theme="0"/>
        <rFont val="ＭＳ Ｐゴシック"/>
        <family val="3"/>
        <charset val="128"/>
      </rPr>
      <t>(異物・カビ混入が目立つ一週間でした。!)</t>
    </r>
    <rPh sb="6" eb="8">
      <t>イブツ</t>
    </rPh>
    <rPh sb="11" eb="13">
      <t>コンニュウ</t>
    </rPh>
    <rPh sb="14" eb="16">
      <t>メダ</t>
    </rPh>
    <rPh sb="17" eb="20">
      <t>イッシュウカン</t>
    </rPh>
    <phoneticPr fontId="5"/>
  </si>
  <si>
    <t>　コロナ渦</t>
    <rPh sb="4" eb="5">
      <t>ウズ</t>
    </rPh>
    <phoneticPr fontId="5"/>
  </si>
  <si>
    <t>冬に向かい</t>
    <rPh sb="0" eb="1">
      <t>フユ</t>
    </rPh>
    <rPh sb="2" eb="3">
      <t>ム</t>
    </rPh>
    <phoneticPr fontId="106"/>
  </si>
  <si>
    <t>コロナは既にWITHの時代、今年の冬が付き合い方の結論か</t>
    <rPh sb="4" eb="5">
      <t>スデ</t>
    </rPh>
    <rPh sb="11" eb="13">
      <t>ジダイ</t>
    </rPh>
    <rPh sb="14" eb="16">
      <t>コトシ</t>
    </rPh>
    <rPh sb="17" eb="18">
      <t>フユ</t>
    </rPh>
    <rPh sb="19" eb="20">
      <t>ツ</t>
    </rPh>
    <rPh sb="21" eb="22">
      <t>ア</t>
    </rPh>
    <rPh sb="23" eb="24">
      <t>カタ</t>
    </rPh>
    <rPh sb="25" eb="27">
      <t>ケツロン</t>
    </rPh>
    <phoneticPr fontId="106"/>
  </si>
  <si>
    <t>*発行予定は2022年11月7日（月）です。</t>
  </si>
  <si>
    <t>*発行予定は2022年11月7日（月）です。</t>
    <phoneticPr fontId="106"/>
  </si>
  <si>
    <t>▶https://zoom.us/webinar/register/WN_9-ciXs0sQT2yGdb79VBoLQ</t>
  </si>
  <si>
    <t xml:space="preserve"> 全国指数</t>
    <phoneticPr fontId="5"/>
  </si>
  <si>
    <t>先週より</t>
    <phoneticPr fontId="5"/>
  </si>
  <si>
    <t>やや少ない</t>
    <rPh sb="2" eb="3">
      <t>スク</t>
    </rPh>
    <phoneticPr fontId="106"/>
  </si>
  <si>
    <r>
      <rPr>
        <sz val="12"/>
        <color theme="0"/>
        <rFont val="ＭＳ Ｐゴシック"/>
        <family val="3"/>
        <charset val="128"/>
      </rPr>
      <t>チリ</t>
    </r>
    <phoneticPr fontId="5"/>
  </si>
  <si>
    <r>
      <rPr>
        <sz val="12"/>
        <color theme="0"/>
        <rFont val="ＭＳ Ｐゴシック"/>
        <family val="3"/>
        <charset val="128"/>
      </rPr>
      <t>南アフリカ</t>
    </r>
    <rPh sb="0" eb="1">
      <t>ミナミ</t>
    </rPh>
    <phoneticPr fontId="5"/>
  </si>
  <si>
    <r>
      <rPr>
        <sz val="12"/>
        <color theme="0"/>
        <rFont val="ＭＳ Ｐゴシック"/>
        <family val="3"/>
        <charset val="128"/>
      </rPr>
      <t>トルコ</t>
    </r>
    <phoneticPr fontId="5"/>
  </si>
  <si>
    <r>
      <rPr>
        <sz val="12"/>
        <color theme="0"/>
        <rFont val="ＭＳ Ｐゴシック"/>
        <family val="3"/>
        <charset val="128"/>
      </rPr>
      <t>イラン</t>
    </r>
    <phoneticPr fontId="5"/>
  </si>
  <si>
    <r>
      <rPr>
        <sz val="12"/>
        <color theme="0"/>
        <rFont val="ＭＳ Ｐゴシック"/>
        <family val="3"/>
        <charset val="128"/>
      </rPr>
      <t>インド</t>
    </r>
    <phoneticPr fontId="5"/>
  </si>
  <si>
    <r>
      <rPr>
        <sz val="12"/>
        <color theme="0"/>
        <rFont val="ＭＳ Ｐゴシック"/>
        <family val="3"/>
        <charset val="128"/>
      </rPr>
      <t>パキスタン</t>
    </r>
    <phoneticPr fontId="5"/>
  </si>
  <si>
    <r>
      <rPr>
        <b/>
        <sz val="12"/>
        <color theme="0"/>
        <rFont val="Inherit"/>
        <family val="2"/>
      </rPr>
      <t>スペイン</t>
    </r>
    <phoneticPr fontId="106"/>
  </si>
  <si>
    <r>
      <rPr>
        <sz val="12"/>
        <color theme="0"/>
        <rFont val="ＭＳ Ｐゴシック"/>
        <family val="3"/>
        <charset val="128"/>
      </rPr>
      <t>米国</t>
    </r>
    <rPh sb="0" eb="2">
      <t>ベイコク</t>
    </rPh>
    <phoneticPr fontId="5"/>
  </si>
  <si>
    <r>
      <rPr>
        <b/>
        <sz val="12"/>
        <color theme="0"/>
        <rFont val="ＭＳ Ｐゴシック"/>
        <family val="3"/>
        <charset val="128"/>
      </rPr>
      <t>ロシア</t>
    </r>
    <phoneticPr fontId="5"/>
  </si>
  <si>
    <r>
      <rPr>
        <b/>
        <sz val="12"/>
        <color theme="0"/>
        <rFont val="ＭＳ Ｐゴシック"/>
        <family val="3"/>
        <charset val="128"/>
      </rPr>
      <t>メキシコ</t>
    </r>
    <phoneticPr fontId="5"/>
  </si>
  <si>
    <t>感染制御地区</t>
    <rPh sb="0" eb="2">
      <t>カンセン</t>
    </rPh>
    <rPh sb="2" eb="4">
      <t>セイギョ</t>
    </rPh>
    <rPh sb="4" eb="6">
      <t>チク</t>
    </rPh>
    <phoneticPr fontId="106"/>
  </si>
  <si>
    <t>感染拡大地区</t>
    <rPh sb="0" eb="2">
      <t>カンセン</t>
    </rPh>
    <rPh sb="2" eb="4">
      <t>カクダイ</t>
    </rPh>
    <rPh sb="4" eb="6">
      <t>チク</t>
    </rPh>
    <phoneticPr fontId="106"/>
  </si>
  <si>
    <t>皆様  週刊情報2022-48を配信いたします</t>
    <phoneticPr fontId="5"/>
  </si>
  <si>
    <t>回収＆返金</t>
  </si>
  <si>
    <t>回収</t>
  </si>
  <si>
    <t>回収＆返金/交換</t>
  </si>
  <si>
    <r>
      <rPr>
        <b/>
        <sz val="12"/>
        <color theme="0"/>
        <rFont val="ＭＳ Ｐゴシック"/>
        <family val="3"/>
        <charset val="128"/>
      </rPr>
      <t>ブラジル</t>
    </r>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</si>
  <si>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</si>
  <si>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</si>
  <si>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9-10月、4月以降  施設の所在市町村で流行・食中毒が報告される定点観測値が5.00前後</t>
    <phoneticPr fontId="106"/>
  </si>
  <si>
    <t>【情報共有】　週間・情報収集/情報は毎週確認する
【常設】　嘔吐物処理セットの配備
【体調管理】従業員の健康状況を徹底し、不良者は調理・加工ラインより外す</t>
    <phoneticPr fontId="106"/>
  </si>
  <si>
    <r>
      <rPr>
        <sz val="12.55"/>
        <color theme="0"/>
        <rFont val="ＭＳ Ｐゴシック"/>
        <family val="3"/>
        <charset val="128"/>
      </rPr>
      <t>日本は、世界第一位の増加率1月は増加月</t>
    </r>
    <r>
      <rPr>
        <sz val="12.55"/>
        <color rgb="FFFFFF00"/>
        <rFont val="ＭＳ Ｐゴシック"/>
        <family val="3"/>
        <charset val="128"/>
      </rPr>
      <t xml:space="preserve">
0コロナ政策変更で中国の感染状況が一気に悪化</t>
    </r>
    <rPh sb="0" eb="2">
      <t>ニホン</t>
    </rPh>
    <rPh sb="4" eb="6">
      <t>セカイ</t>
    </rPh>
    <rPh sb="6" eb="8">
      <t>ダイイチ</t>
    </rPh>
    <rPh sb="8" eb="9">
      <t>イ</t>
    </rPh>
    <rPh sb="10" eb="13">
      <t>ゾウカリツ</t>
    </rPh>
    <rPh sb="14" eb="15">
      <t>ガツ</t>
    </rPh>
    <rPh sb="16" eb="19">
      <t>ゾウカヅキ</t>
    </rPh>
    <rPh sb="24" eb="26">
      <t>セイサク</t>
    </rPh>
    <rPh sb="26" eb="28">
      <t>ヘンコウ</t>
    </rPh>
    <rPh sb="29" eb="31">
      <t>チュウゴク</t>
    </rPh>
    <phoneticPr fontId="106"/>
  </si>
  <si>
    <t>浜松市は２６日、同市中区佐鳴台の飲食店「肉料理と大地の恵み　ひなた」で食事をした客９人が食中毒と診断されたと発表した。　保健所によると９人は４グループで、２６歳から７２歳の男女。２１、２３日のいずれかに来店し、牛タン角煮や牛ユッケ、サラダなどを食べたという。下痢や腹痛、嘔吐（おうと）などの症状を訴えたが、全員快方に向かっている。客６人と従業員１人の便、店内のトイレからノロウイルスが検出された。</t>
    <phoneticPr fontId="106"/>
  </si>
  <si>
    <t>静岡新聞</t>
    <rPh sb="0" eb="2">
      <t>シズオカ</t>
    </rPh>
    <rPh sb="2" eb="4">
      <t>シンブン</t>
    </rPh>
    <phoneticPr fontId="106"/>
  </si>
  <si>
    <t>回収＆交換</t>
  </si>
  <si>
    <t>マックスバリュ東...</t>
  </si>
  <si>
    <t>毎週　　ひとつ　　覚えていきましょう</t>
    <phoneticPr fontId="5"/>
  </si>
  <si>
    <t>　↓　職場の先輩は以下のことを理解して　わかり易く　指導しましょう　↓</t>
    <phoneticPr fontId="5"/>
  </si>
  <si>
    <t>最高品質の検査用試薬・培地／必要な時に必要枚数をお届けします。
必要な培地をいつでも使いたいときには、外注が常識。
ご注文はこちら→　hy_food-safety@kxf.biglobe.ne.jp</t>
    <rPh sb="0" eb="4">
      <t>サイコウヒンシツ</t>
    </rPh>
    <rPh sb="5" eb="10">
      <t>ケンサヨウシヤク</t>
    </rPh>
    <rPh sb="11" eb="13">
      <t>バイチ</t>
    </rPh>
    <rPh sb="14" eb="16">
      <t>ヒツヨウ</t>
    </rPh>
    <rPh sb="17" eb="18">
      <t>トキ</t>
    </rPh>
    <rPh sb="19" eb="23">
      <t>ヒツヨウマイスウ</t>
    </rPh>
    <rPh sb="25" eb="26">
      <t>トド</t>
    </rPh>
    <rPh sb="32" eb="34">
      <t>ヒツヨウ</t>
    </rPh>
    <rPh sb="35" eb="37">
      <t>バイチ</t>
    </rPh>
    <rPh sb="42" eb="43">
      <t>ツカ</t>
    </rPh>
    <rPh sb="51" eb="53">
      <t>ガイチュウ</t>
    </rPh>
    <rPh sb="54" eb="56">
      <t>ジョウシキ</t>
    </rPh>
    <rPh sb="59" eb="61">
      <t>チュウモン</t>
    </rPh>
    <phoneticPr fontId="106"/>
  </si>
  <si>
    <t>管理レベル「1」　</t>
  </si>
  <si>
    <t>mailto:hy_food-safety@kxf.biglobe.ne.jp?subject=注文・問い合わせ</t>
  </si>
  <si>
    <t>2023/1週</t>
    <phoneticPr fontId="106"/>
  </si>
  <si>
    <t>2023年</t>
    <phoneticPr fontId="5"/>
  </si>
  <si>
    <t>県によりますと、一関市内の保育所で1月6日から11日かけて0歳児から5歳児までの園児13人が嘔吐や下痢などの症状を訴えました。　検査の結果、4人の園児からノロウイルスが検出されました。4人は入院しましたが現在はいずれも回復傾向にあるということです。
　県内のノロウイルスによる感染性胃腸炎の集団発生は今年度15件目で、今年に入ってからは初めてです。</t>
    <phoneticPr fontId="106"/>
  </si>
  <si>
    <t>岩手包装</t>
    <rPh sb="0" eb="4">
      <t>イワテホウソウ</t>
    </rPh>
    <phoneticPr fontId="106"/>
  </si>
  <si>
    <t>群馬県の高崎市保健所は12日、同市のとんかつ店の出前を利用した男女計13人が腹痛や下痢、嘔吐（おうと）などの症状を訴え、一部の客と従業員からノロウイルスが検出されたと発表した。同保健所は食中毒と断定し、14日まで3日間の営業停止処分とした。　同保健所によると、13人は2グループで6日昼に出前を利用し、7日から症状が出始めた。原因の食品は特定されていないが、共通して食べたのが同店の食事だけだった。全員が快方に向かっているという。</t>
    <phoneticPr fontId="106"/>
  </si>
  <si>
    <t>上毛新聞</t>
    <rPh sb="0" eb="4">
      <t>ジョウモウシンブン</t>
    </rPh>
    <phoneticPr fontId="106"/>
  </si>
  <si>
    <t>保健所が検査したところ、調理を担当した1人と患者15人からノロウイルスが検出され、県はノロウイルスが原因の食中毒と断定した。患者は、全員がほぼ回復しているという。保健所は、鮮魚いちきに対し14日まで営業停止を命じている。
ノロウイルスは手から感染が広がることから、食中毒を防ぐためには調理を始める前の丁寧な手洗いが必要。</t>
    <phoneticPr fontId="106"/>
  </si>
  <si>
    <t>新規感染者数　 143週目</t>
    <rPh sb="0" eb="2">
      <t>シンキ</t>
    </rPh>
    <rPh sb="2" eb="5">
      <t>カンセンシャ</t>
    </rPh>
    <rPh sb="5" eb="6">
      <t>スウ</t>
    </rPh>
    <rPh sb="11" eb="13">
      <t>シュウメ</t>
    </rPh>
    <phoneticPr fontId="5"/>
  </si>
  <si>
    <t>西友</t>
  </si>
  <si>
    <t>カスミ</t>
  </si>
  <si>
    <t>https://ameblo.jp/blue-blue-blue-keroyon11/entry-12783182436.html</t>
    <phoneticPr fontId="16"/>
  </si>
  <si>
    <t>BAQTEX社の検査用培地</t>
    <rPh sb="6" eb="7">
      <t>シャ</t>
    </rPh>
    <rPh sb="8" eb="10">
      <t>ケンサ</t>
    </rPh>
    <rPh sb="10" eb="11">
      <t>ヨウ</t>
    </rPh>
    <rPh sb="11" eb="13">
      <t>バイチ</t>
    </rPh>
    <phoneticPr fontId="33"/>
  </si>
  <si>
    <t>今週のニュース（Noroｖｉｒｕｓ）(1/16-1/22)</t>
    <rPh sb="0" eb="2">
      <t>コンシュウ</t>
    </rPh>
    <phoneticPr fontId="5"/>
  </si>
  <si>
    <t xml:space="preserve"> GⅡ　1週　0例</t>
    <rPh sb="5" eb="6">
      <t>シュウ</t>
    </rPh>
    <phoneticPr fontId="5"/>
  </si>
  <si>
    <t xml:space="preserve"> GⅡ　2週　0例</t>
    <rPh sb="8" eb="9">
      <t>レイ</t>
    </rPh>
    <phoneticPr fontId="5"/>
  </si>
  <si>
    <t>2023/2週</t>
  </si>
  <si>
    <t>食中毒情報 (1/16-1/22)</t>
    <rPh sb="0" eb="3">
      <t>ショクチュウドク</t>
    </rPh>
    <rPh sb="3" eb="5">
      <t>ジョウホウ</t>
    </rPh>
    <phoneticPr fontId="5"/>
  </si>
  <si>
    <t>海外情報 (1/16-1/22)</t>
    <rPh sb="0" eb="2">
      <t>カイガイ</t>
    </rPh>
    <rPh sb="2" eb="4">
      <t>ジョウホウ</t>
    </rPh>
    <phoneticPr fontId="5"/>
  </si>
  <si>
    <t>食品リコール・回収情報
(1/16-1/22)</t>
    <rPh sb="0" eb="2">
      <t>ショクヒン</t>
    </rPh>
    <rPh sb="7" eb="9">
      <t>カイシュウ</t>
    </rPh>
    <rPh sb="9" eb="11">
      <t>ジョウホウ</t>
    </rPh>
    <phoneticPr fontId="5"/>
  </si>
  <si>
    <t>食品表示 (1/16-1/22)</t>
    <rPh sb="0" eb="2">
      <t>ショクヒン</t>
    </rPh>
    <rPh sb="2" eb="4">
      <t>ヒョウジ</t>
    </rPh>
    <phoneticPr fontId="5"/>
  </si>
  <si>
    <t>残留農薬(1/16-1/22)</t>
    <phoneticPr fontId="16"/>
  </si>
  <si>
    <t>東京グリーンシス...</t>
  </si>
  <si>
    <t>倉島食品</t>
  </si>
  <si>
    <t>綿半パートナーズ...</t>
  </si>
  <si>
    <t>マミーマート</t>
  </si>
  <si>
    <t>丸久</t>
  </si>
  <si>
    <t>長﨑堂</t>
  </si>
  <si>
    <t>伊豆箱根鉄道</t>
  </si>
  <si>
    <t>ベイシア</t>
  </si>
  <si>
    <t>極太ひれかつ太巻き 一部ラベル誤貼付で表示欠落</t>
  </si>
  <si>
    <t>首舜</t>
  </si>
  <si>
    <t>ベビーコーン水煮 一部賞味期限表示欠落</t>
  </si>
  <si>
    <t>ホクレン商事</t>
  </si>
  <si>
    <t>ショコラダブルシュークリーム他 2品目 一部賞味期限誤表示</t>
  </si>
  <si>
    <t>加藤産業</t>
  </si>
  <si>
    <t>韓国ジャバンのり 一部賞味期限誤印字</t>
  </si>
  <si>
    <t>仁々木</t>
  </si>
  <si>
    <t>りんごの福 一部アレルギー(乳成分)表示欠落</t>
  </si>
  <si>
    <t>薔薇のぶっせ 一部賞味期限シール誤貼付</t>
  </si>
  <si>
    <t>イオン</t>
  </si>
  <si>
    <t>ベストプライス 鮭とば 一部賞味期限誤印字</t>
  </si>
  <si>
    <t>アクシアルリテイ...</t>
  </si>
  <si>
    <t>豊栄店 ミラノ風チキンカツレツ 消費期限誤記載</t>
  </si>
  <si>
    <t>明治屋産業</t>
  </si>
  <si>
    <t>豪州産牛・国産牛 牛切落し 一部消費期限誤印字</t>
  </si>
  <si>
    <t>北島水産</t>
  </si>
  <si>
    <t>えびいかミックス 一部軟質プラスチック異物混入の恐れ</t>
  </si>
  <si>
    <t>手造りえびふらい 煮蛸 一部保存温度表示欠落,誤表示</t>
  </si>
  <si>
    <t>マルカ食品</t>
  </si>
  <si>
    <t>国産なすからし漬 一部賞味期限表示ラベル誤表記</t>
  </si>
  <si>
    <t>交洋</t>
  </si>
  <si>
    <t>イカリングフライ 一部賞味期限表示欠落</t>
  </si>
  <si>
    <t>アライドコーポレ...</t>
  </si>
  <si>
    <t>One Dish Asia ナシゴレンの素 特定原材料(えび)表示欠落</t>
  </si>
  <si>
    <t>ＹＨＣ合同会社</t>
  </si>
  <si>
    <t>レバー刺し 一部添加物等の規格基準不適合</t>
  </si>
  <si>
    <t>PLD合同会社</t>
  </si>
  <si>
    <t>ハオハオトムチュアカイ 一部特定原材料（小麦,エビ）表示欠落</t>
  </si>
  <si>
    <t>もちもちチーズボール 一部ラベル誤貼付で(卵)表示欠落</t>
  </si>
  <si>
    <t>オリエントコマー...</t>
  </si>
  <si>
    <t>ﾛﾏﾆｺｵｰｶﾞﾆｯｸｴｷｽﾄﾗﾊﾞｰｼﾞﾝｵﾘｰﾌﾞｵｲﾙ 一部賞味期限誤表記</t>
  </si>
  <si>
    <t>合食</t>
  </si>
  <si>
    <t>おいしい減塩 くんさき 一部容器膨張</t>
  </si>
  <si>
    <t>メンチカツ弁当 一部表示(豚肉,ゼラチン)欠落</t>
  </si>
  <si>
    <t>五代目小玉こんにゃく 一部賞味期限印字不良</t>
  </si>
  <si>
    <t>松本芳川店 有頭タイガー海老(加熱用) 一部保存温度表示欠落</t>
  </si>
  <si>
    <t>mami+EL 脂肪0プレーンヨーグルト 一部通常より柔らかい</t>
  </si>
  <si>
    <t>大きな唐揚(ゆず胡椒) 一部特定原材料(乳)表示欠落</t>
  </si>
  <si>
    <t>アルゼンチンアカエビ 一部生食用ラベル誤貼付</t>
  </si>
  <si>
    <t>国産牛豚合い挽きミンチ 一部青色ビニール片混入の恐れ</t>
  </si>
  <si>
    <t>十二単 一部賞味期限誤表示</t>
  </si>
  <si>
    <t>イズーラ修善寺 なまそば 一部消費期限誤表記</t>
  </si>
  <si>
    <t>2023年 第1週（1月2日〜 1月8日）</t>
    <phoneticPr fontId="106"/>
  </si>
  <si>
    <t>結核例89</t>
    <phoneticPr fontId="5"/>
  </si>
  <si>
    <t>細菌性赤痢1例 菌種：S. flexneri（B群）＿感染地域：インドネシア</t>
    <rPh sb="0" eb="3">
      <t>サイキンセイ</t>
    </rPh>
    <rPh sb="3" eb="5">
      <t>セキリ</t>
    </rPh>
    <rPh sb="6" eb="7">
      <t>レイ</t>
    </rPh>
    <rPh sb="8" eb="10">
      <t>キンシュ</t>
    </rPh>
    <rPh sb="24" eb="25">
      <t>グン</t>
    </rPh>
    <rPh sb="27" eb="29">
      <t>カンセン</t>
    </rPh>
    <rPh sb="29" eb="31">
      <t>チイキ</t>
    </rPh>
    <phoneticPr fontId="106"/>
  </si>
  <si>
    <t xml:space="preserve">年齢群：10代（1例）、20代（5例）、50代（1例）、70代（1例）
</t>
    <phoneticPr fontId="106"/>
  </si>
  <si>
    <t>腸チフス1例 感染地域：バングラデシュ</t>
    <phoneticPr fontId="106"/>
  </si>
  <si>
    <t xml:space="preserve">腸管出血性大腸菌感染症8例（有症者5例、うちHUS なし）
感染地域：国内6例、国内・国外不明2例
国内の感染地域：‌北海道1例、茨城県1例、栃木県1例、東京都1例、岡山県1例、国内（都道府県不明）1例
</t>
    <phoneticPr fontId="106"/>
  </si>
  <si>
    <t xml:space="preserve">血清群・毒素型：‌O157 VT1・VT2（1例）、O157 VT2（1例）、O26 VT2（1例）、その他・不明（5例）
累積報告数：8例（有症者5例、うちHUS なし．死亡なし）
</t>
    <phoneticPr fontId="106"/>
  </si>
  <si>
    <t>E型肝炎5例 感染地域（感染源）：‌北海道1例（不明）、
埼玉県1例（カキ/白子）、千葉県1例（生レバー）、東京都1例（豚レバー）、
神奈川県1例（不明）</t>
    <phoneticPr fontId="106"/>
  </si>
  <si>
    <t>レジオネラ症24例（肺炎型24例）
感染地域：‌神奈川県2例、富山県2例、大阪府2例、福岡県2例、熊本県2例、北海道1例、岩手県1例、
宮城県1例、福島県1例、栃木県1例、新潟県1例、長野県1例、静岡県1例、三重県1例、兵庫県1例、
奈良県1例、愛媛県1例、タイ1例、国内・国外不明1例
年齢群：‌40代（3例）、50代（3例）、60代（7例）、70代（6例）、80代（4例）、90代以上（1例）
累積報告数：24例</t>
    <phoneticPr fontId="106"/>
  </si>
  <si>
    <t>アメーバ赤痢3例（腸管アメーバ症2例、腸管外アメーバ症1例）感染地域：‌山形県1例、埼玉県/フィリピン1例、国内（都道府県不明）1例
感染経路：不明3例</t>
    <phoneticPr fontId="106"/>
  </si>
  <si>
    <t>※2023年 第2週（1/9～1/15） 現在</t>
    <phoneticPr fontId="5"/>
  </si>
  <si>
    <t>今週の新型コロナ 新規感染者数　世界で196万人(対前週の増減 : 91万人減少)</t>
    <rPh sb="0" eb="2">
      <t>コンシュウ</t>
    </rPh>
    <rPh sb="9" eb="15">
      <t>シンキカンセンシャスウ</t>
    </rPh>
    <rPh sb="23" eb="24">
      <t>ニン</t>
    </rPh>
    <rPh sb="24" eb="25">
      <t>タイ</t>
    </rPh>
    <rPh sb="25" eb="27">
      <t>ゼンシュウ</t>
    </rPh>
    <rPh sb="29" eb="31">
      <t>ゾウゲン</t>
    </rPh>
    <rPh sb="36" eb="38">
      <t>マンニン</t>
    </rPh>
    <rPh sb="38" eb="40">
      <t>ゲンショウ</t>
    </rPh>
    <phoneticPr fontId="5"/>
  </si>
  <si>
    <t xml:space="preserve">
世界の新規感染者数: 196万人で感染持続 　世界は第6波に向かうか?
北半球は冬に向かいインフルエンザとの同時流行に警戒。</t>
    <rPh sb="1" eb="3">
      <t>セカイ</t>
    </rPh>
    <rPh sb="4" eb="6">
      <t>シンキ</t>
    </rPh>
    <rPh sb="6" eb="10">
      <t>カンセンシャスウ</t>
    </rPh>
    <rPh sb="15" eb="17">
      <t>マンニン</t>
    </rPh>
    <rPh sb="18" eb="20">
      <t>カンセン</t>
    </rPh>
    <rPh sb="20" eb="22">
      <t>ジゾク</t>
    </rPh>
    <rPh sb="24" eb="26">
      <t>セカイ</t>
    </rPh>
    <rPh sb="27" eb="28">
      <t>ダイ</t>
    </rPh>
    <rPh sb="29" eb="30">
      <t>ハ</t>
    </rPh>
    <rPh sb="31" eb="32">
      <t>ム</t>
    </rPh>
    <rPh sb="37" eb="40">
      <t>キタハンキュウ</t>
    </rPh>
    <rPh sb="41" eb="42">
      <t>フユ</t>
    </rPh>
    <rPh sb="43" eb="44">
      <t>ム</t>
    </rPh>
    <rPh sb="55" eb="57">
      <t>ドウジ</t>
    </rPh>
    <rPh sb="57" eb="59">
      <t>リュウコウ</t>
    </rPh>
    <rPh sb="60" eb="62">
      <t>ケイカイ</t>
    </rPh>
    <phoneticPr fontId="5"/>
  </si>
  <si>
    <t>Reported 1/22　 7:21 (前週より196万人) 　　世界は感染　第五波は終息中、アジアでは一部拡大傾向</t>
    <rPh sb="21" eb="23">
      <t>ゼンシュウ</t>
    </rPh>
    <rPh sb="22" eb="23">
      <t>シュウ</t>
    </rPh>
    <rPh sb="23" eb="24">
      <t>ゼンシュウ</t>
    </rPh>
    <rPh sb="28" eb="30">
      <t>マンニン</t>
    </rPh>
    <rPh sb="34" eb="36">
      <t>セカイ</t>
    </rPh>
    <rPh sb="37" eb="39">
      <t>カンセン</t>
    </rPh>
    <rPh sb="40" eb="42">
      <t>ダイゴ</t>
    </rPh>
    <rPh sb="42" eb="43">
      <t>ナミ</t>
    </rPh>
    <rPh sb="44" eb="46">
      <t>シュウソク</t>
    </rPh>
    <rPh sb="46" eb="47">
      <t>チュウ</t>
    </rPh>
    <rPh sb="53" eb="55">
      <t>イチブ</t>
    </rPh>
    <rPh sb="55" eb="59">
      <t>カクダイケイコウ</t>
    </rPh>
    <phoneticPr fontId="5"/>
  </si>
  <si>
    <t>Japan</t>
  </si>
  <si>
    <t>28-Day: 3,962,806 | 9,965</t>
  </si>
  <si>
    <t>US</t>
  </si>
  <si>
    <t>28-Day: 1,609,849 | 13,638</t>
  </si>
  <si>
    <t>Korea, South</t>
  </si>
  <si>
    <t>28-Day: 1,382,298 | 1,441</t>
  </si>
  <si>
    <t>Totals: 29,999,529 | 33,209</t>
  </si>
  <si>
    <t>Taiwan*</t>
  </si>
  <si>
    <t>28-Day: 639,081 | 999</t>
  </si>
  <si>
    <t>Totals: 9,323,771 | 16,071</t>
  </si>
  <si>
    <t>Brazil</t>
  </si>
  <si>
    <t>28-Day: 620,006 | 3,536</t>
  </si>
  <si>
    <t>China</t>
  </si>
  <si>
    <t>28-Day: 517,329 | 1,807</t>
  </si>
  <si>
    <t>Germany</t>
  </si>
  <si>
    <t>28-Day: 490,539 | 4,092</t>
  </si>
  <si>
    <t>Italy</t>
  </si>
  <si>
    <t>28-Day: 394,024 | 2,552</t>
  </si>
  <si>
    <t>Totals: 25,415,630 | 186,488</t>
  </si>
  <si>
    <t>France</t>
  </si>
  <si>
    <t>28-Day: 358,768 | 2,600</t>
  </si>
  <si>
    <t>Australia</t>
  </si>
  <si>
    <t>28-Day: 199,313 | 1,152</t>
  </si>
  <si>
    <t>Totals: 11,274,262 | 18,092</t>
  </si>
  <si>
    <t>Argentina</t>
  </si>
  <si>
    <t>28-Day: 194,859 | 258</t>
  </si>
  <si>
    <t>Mexico</t>
  </si>
  <si>
    <t>28-Day: 140,615 | 995</t>
  </si>
  <si>
    <t>Russia</t>
  </si>
  <si>
    <t>28-Day: 130,536 | 1,308</t>
  </si>
  <si>
    <t>United Kingdom</t>
  </si>
  <si>
    <t>28-Day: 126,401 | 1,437</t>
  </si>
  <si>
    <t>Totals: 24,492,024 | 217,019</t>
  </si>
  <si>
    <t>Turkey</t>
  </si>
  <si>
    <t>28-Day: 123,084 | 289</t>
  </si>
  <si>
    <t>Chile</t>
  </si>
  <si>
    <t>28-Day: 97,731 | 628</t>
  </si>
  <si>
    <t>New Zealand</t>
  </si>
  <si>
    <t>28-Day: 96,526 | 150</t>
  </si>
  <si>
    <t>Totals: 2,165,651 | 2,439</t>
  </si>
  <si>
    <t>Austria</t>
  </si>
  <si>
    <t>28-Day: 78,838 | 249</t>
  </si>
  <si>
    <t>Totals: 5,754,062 | 21,613</t>
  </si>
  <si>
    <t>Spain</t>
  </si>
  <si>
    <t>28-Day: 52,640 | 1,284</t>
  </si>
  <si>
    <t>Canada</t>
  </si>
  <si>
    <t>28-Day: 52,158 | 1,098</t>
  </si>
  <si>
    <t>Totals: </t>
    <phoneticPr fontId="106"/>
  </si>
  <si>
    <r>
      <rPr>
        <u/>
        <sz val="12"/>
        <color theme="0"/>
        <rFont val="Inherit"/>
        <family val="2"/>
      </rPr>
      <t>中国</t>
    </r>
    <rPh sb="0" eb="2">
      <t>チュウゴク</t>
    </rPh>
    <phoneticPr fontId="106"/>
  </si>
  <si>
    <t>京都府の南丹保健所は２１日、京都府亀岡市の保育園や幼稚園、通所介護施設などの利用者ら計１４２人（０～９５歳）が発熱や下痢などの症状を訴え、一部からノロウイルスを検出したと発表した。症状は軽く、快方に向かっている。弁当などの製造を手掛ける「亀岡給食センターケイフーズ」（同市）が提供した食事が原因と断定。同日から２４日まで営業停止処分とした。</t>
    <phoneticPr fontId="106"/>
  </si>
  <si>
    <t>京都新聞</t>
    <rPh sb="0" eb="4">
      <t>キョウトシンブン</t>
    </rPh>
    <phoneticPr fontId="106"/>
  </si>
  <si>
    <t>藤沢の社会福祉施設で食中毒　通所者ら３３人が下痢や腹痛</t>
    <phoneticPr fontId="106"/>
  </si>
  <si>
    <t>神奈川新聞</t>
    <rPh sb="0" eb="5">
      <t>カナガワシンブン</t>
    </rPh>
    <phoneticPr fontId="106"/>
  </si>
  <si>
    <t>湯梨浜のこども園でノロウイルス
　倉吉保健所が２０日、鳥取県湯梨浜町はわい長瀬の町立ながせこども園で、感染性胃腸炎の集団発生があり、有症者の一部からノロウイルスを検出したと発表した。重症者はいない。 　倉吉保健所によると、１...</t>
    <phoneticPr fontId="106"/>
  </si>
  <si>
    <t>山陰中央新法</t>
    <rPh sb="0" eb="2">
      <t>サンイン</t>
    </rPh>
    <rPh sb="2" eb="6">
      <t>チュウオウシンポウ</t>
    </rPh>
    <phoneticPr fontId="106"/>
  </si>
  <si>
    <t>茨城県は19日、ひたちなか市の2つの保育園で、感染性胃腸炎の集団発生があったことを発表しました。2保育園で、園児と職員計97人が嘔吐や下痢の症状を訴えました。
検査の結果、1つの保育園ではノロウイルスが、もう1つの保育園ではノロウイルスとサポウイルスが検出されました。</t>
    <phoneticPr fontId="106"/>
  </si>
  <si>
    <t>食環研</t>
    <rPh sb="0" eb="1">
      <t>ショク</t>
    </rPh>
    <rPh sb="1" eb="2">
      <t>ワ</t>
    </rPh>
    <rPh sb="2" eb="3">
      <t>ケン</t>
    </rPh>
    <phoneticPr fontId="106"/>
  </si>
  <si>
    <t xml:space="preserve">大阪市の松井一郎市長がノロウイルスに感染したことがわかりました。
市によりますと松井市長は１８日午後、大阪・関西万博の会場となる「夢洲」の視察に訪れた自民党・茂木敏充幹事長に同行中、体調が悪くなり、視察終了後に病院でノロウイルスと診断されたといいます。
</t>
    <phoneticPr fontId="106"/>
  </si>
  <si>
    <t>ABCニュース</t>
    <phoneticPr fontId="106"/>
  </si>
  <si>
    <t>大津市の飲食店の料理を食べた９人が、おう吐や下痢などの症状を訴え、保健所は症状などからノロウイルスが原因の食中毒と断定し、この店を１６日から２日間の営業停止処分としました。営業停止処分を受けたのは、大津市におの浜３丁目の「にぎり長次郎膳所店」です。大津市によりますと、１月１１日に市民から「家族が７日に市内の飲食店を利用し、おう吐や発熱の症状がある。一緒に食事をした友人３人にも症状がある」などと市の保健所に連絡がありました。</t>
    <phoneticPr fontId="106"/>
  </si>
  <si>
    <t>NHK</t>
    <phoneticPr fontId="106"/>
  </si>
  <si>
    <t>さくらんぼ放送</t>
    <rPh sb="5" eb="7">
      <t>ホウソウ</t>
    </rPh>
    <phoneticPr fontId="106"/>
  </si>
  <si>
    <t>福岡県京都郡の保育所で、園児と職員あわせて４７人が嘔吐や下痢の症状を訴えていて、保健所が集団食中毒か感染症の疑いがあるとみて調べています。今月２０日、福岡県京都郡の町役場から「保育所に通う複数の園児と職員が食中毒のような症状を訴えている」と管内の保健所に連絡がありました。これまでに園児と職員あわせて４７人が嘔吐や下痢の症状を訴えています。症状を訴えているのは０歳から６歳までの園児４２人と職員５人で、これまでに入院した人や重症者はいないということです。保健所は食中毒か感染症の疑いがあるとみて、症状がある人の便を検査して詳しい原因を調べています。</t>
    <phoneticPr fontId="16"/>
  </si>
  <si>
    <t>https://newsdig.tbs.co.jp/articles/-/287460?display=1</t>
    <phoneticPr fontId="16"/>
  </si>
  <si>
    <t>福岡県京都郡の保育所で集団食中毒などの疑い　保健所は調査中</t>
    <phoneticPr fontId="16"/>
  </si>
  <si>
    <t>福岡県</t>
    <rPh sb="0" eb="3">
      <t>フクオカケン</t>
    </rPh>
    <phoneticPr fontId="16"/>
  </si>
  <si>
    <t>TBS</t>
    <phoneticPr fontId="16"/>
  </si>
  <si>
    <t>同窓会で男女42人食中毒　三重・多気の飲食店</t>
    <phoneticPr fontId="16"/>
  </si>
  <si>
    <r>
      <t>三重県は21日、同県多気町の飲食店「蔵出し料理蔵」を同窓会で利用した19～20歳の男女計42人に腹痛や下痢、発熱などの症状が出たと発表した。複数の患者の便からカンピロバクターが検出され、県は食中毒と断定した。入院者はおらず、全員快方に向かっている。</t>
    </r>
    <r>
      <rPr>
        <b/>
        <u/>
        <sz val="16"/>
        <color rgb="FF333333"/>
        <rFont val="メイリオ"/>
        <family val="3"/>
        <charset val="128"/>
      </rPr>
      <t>【写真】集団食中毒か、大阪で48人搬送　税務大学校研修所</t>
    </r>
    <r>
      <rPr>
        <b/>
        <sz val="16"/>
        <color rgb="FF333333"/>
        <rFont val="メイリオ"/>
        <family val="3"/>
        <charset val="128"/>
      </rPr>
      <t>　県によると、症状が出た人を含む87人は8日に多気町で開催された「二十歳のつどい」の後、同店を利用。ささみの刺し身や鶏の唐揚げなどを食べた。原因食品は調査中という。　県は21日から再発防止措置が講じられるまで、同店を営業禁止とした。</t>
    </r>
    <phoneticPr fontId="16"/>
  </si>
  <si>
    <t>https://news.yahoo.co.jp/articles/618d56ec31d6ac7eb1270c249b437a66e9b3e547</t>
    <phoneticPr fontId="16"/>
  </si>
  <si>
    <t>三重県</t>
    <rPh sb="0" eb="3">
      <t>ミエケン</t>
    </rPh>
    <phoneticPr fontId="16"/>
  </si>
  <si>
    <t>KYODO</t>
    <phoneticPr fontId="16"/>
  </si>
  <si>
    <t>園児や介護施設利用者ら142人、集団食中毒　昼食弁当からノロウイルス</t>
    <phoneticPr fontId="16"/>
  </si>
  <si>
    <t>京都府の南丹保健所は２１日、京都府亀岡市の保育園や幼稚園、通所介護施設などの利用者ら計１４２人（０～９５歳）が発熱や下痢などの症状を訴え、一部からノロウイルスを検出したと発表した。症状は軽く、快方に向かっている。弁当などの製造を手掛ける「亀岡給食センターケイフーズ」（同市）が提供した食事が原因と断定。同日から２４日まで営業停止処分とした。　同保健所によると、市内の事業所から１８日午前、「１６日に昼食の弁当を食べた複数の従業員が食中毒症状を呈している」と通報があった。１８日午後に、通所介護施設からも同様の連絡があったという。
ケイフーズは１６日に約千食を作り、多くを亀岡市内で提供。いずれも同市にある幼稚園と保育園計３カ所、通所介護施設２カ所、事業所２カ所の計７施設で症状が出た。園児の被害者が半数以上を占める。調理業務に携わったケイフーズの従業員４人からもノロウイルスを検出した。同保健所は４日間の営業停止処分を命じ、事業所内の消毒などを指示した。</t>
    <phoneticPr fontId="16"/>
  </si>
  <si>
    <t>https://www.kyoto-np.co.jp/articles/-/959353</t>
    <phoneticPr fontId="16"/>
  </si>
  <si>
    <t>京都府</t>
    <rPh sb="0" eb="3">
      <t>キョウトフ</t>
    </rPh>
    <phoneticPr fontId="16"/>
  </si>
  <si>
    <t>京都新聞</t>
    <rPh sb="0" eb="4">
      <t>キョウトシンブン</t>
    </rPh>
    <phoneticPr fontId="16"/>
  </si>
  <si>
    <t>【藤沢市　1月21日記者発表】食中毒の発生について</t>
    <rPh sb="1" eb="4">
      <t>フジサワシ</t>
    </rPh>
    <phoneticPr fontId="16"/>
  </si>
  <si>
    <t>2023年1月19日（木曜日）に、市内の社会福祉施設から「通所者及び施設職員複数名が1月18日（水曜日）から腹痛、下痢、嘔吐等の体調不良を呈している。」との連絡が藤沢市保健所にありました。当所で調査を行ったところ、通所者及び施設職員が下痢、腹痛、嘔吐等の症状を呈しており、いずれも当該施設が調理提供する給食を喫食していることを確認しました。患者の共通食は当該給食のみであること、従事者及び患者の便から食中毒の病因物質であるノロウイルスが検出されたこと、患者の症状及び発症までの潜伏期間がノロウイルスによるものと一致していること、当該施設等において、感染症を疑う情報がないこと、患者数の推移として、時間を横軸に描いたグラフ（流行曲線）が一峰性であること、医師から「食中毒患者等届出票」の提出があったことから、本日、当所はこの施設が調理提供した食事を原因と決定しました。</t>
    <phoneticPr fontId="16"/>
  </si>
  <si>
    <t>https://www.city.fujisawa.kanagawa.jp/seiei/press/230120.html</t>
    <phoneticPr fontId="16"/>
  </si>
  <si>
    <t>藤沢市公表</t>
    <rPh sb="0" eb="3">
      <t>フジサワシ</t>
    </rPh>
    <rPh sb="3" eb="5">
      <t>コウヒョウ</t>
    </rPh>
    <phoneticPr fontId="16"/>
  </si>
  <si>
    <t>神奈川県</t>
    <rPh sb="0" eb="4">
      <t>カナガワケン</t>
    </rPh>
    <phoneticPr fontId="16"/>
  </si>
  <si>
    <t>KNB news every</t>
    <phoneticPr fontId="16"/>
  </si>
  <si>
    <t>富山の小学生ら１５人食中毒　宿泊学習先の岐阜・高山市のホテル</t>
    <phoneticPr fontId="16"/>
  </si>
  <si>
    <t>岐阜県は２０日、岐阜県高山市のホテルに今月宿泊して食事をした、富山県内の小学生と教員あわせて１５人が、吐き気や下痢などの症状を訴え、食中毒と断定したと発表しました。　入院した人はおらず、全員が快方に向かっているということです。
　岐阜県によりますと、１５人は高山市の「平湯プリンスホテル」に１泊２日の宿泊学習で宿泊した今月１２日夜に牛肉の陶板焼きやマスの甘露煮、１３日朝に朴葉みそや温泉卵などを食べ、富山に戻った１４日から１５日にかけて症状が出ました。患者と、調理した人の便からノロウイルスが検出されたということです。　岐阜県は２０日から再発防止措置が講じられるまで、このホテルの調理場を営業禁止としました。</t>
    <phoneticPr fontId="16"/>
  </si>
  <si>
    <t>https://www.knb.ne.jp/nnn/news101cd76ioja0lpb16mx.html</t>
    <phoneticPr fontId="16"/>
  </si>
  <si>
    <t>岐阜県</t>
    <rPh sb="0" eb="3">
      <t>ギフケン</t>
    </rPh>
    <phoneticPr fontId="16"/>
  </si>
  <si>
    <t>紗綾「生わかめ」で食中毒を報告　数日間ダウン「生で食べられるものだと思っていました」</t>
    <phoneticPr fontId="16"/>
  </si>
  <si>
    <t xml:space="preserve">　紗綾は「食中毒になりました。。」とのタイトルでブログを書き「数日間、食中毒でダウンしてました。。まだ少し後を引きずっていますが…」と報告。「調べたところ恐らく原因は『生わかめ』　もぅ『わかめ』という文字も名前も聞きたく無いくらい、身体が拒否反応」と重症だったと振り返った。また「夜ご飯に鍋をしたんですが、そこに生わかめを入れたんです　『生わかめ』って書いてあるからそもそも生で食べられるものだと思っていました。なので、水でさっと洗って鍋に入れたんです。しゃぶしゃぶするくらいが美味しいからと、ほぼ火を通さず食べた。。。これがダメでしたーーーーー　下処理をしなきゃいけなかったみたいだし、火はきちんと通さないといけなかったし…」とした。
　紗綾は昨年5月に結婚と妊娠をSNSで発表。昨年9月に長女を出産したばかりだが、「食べたその日の夜中から、夫婦揃って、マーライオンでトイレとお友達　落ち着いたかと思いきや、今度は39℃前後の高熱との闘い　かぁちゃん、フラフラになりながら、授乳頑張りましたさ　そんな日に限って、旦那は朝からものすごく忙しい日で、大事な商談や打ち合わせ、テレビの生放送など気力と体力を使う大事な日だった。。マーライオンで顔面蒼白になりながらも、仕事をこなして、夜家に帰ってきたときは身体が震え上がってた　マジで申し訳ないー　謝って済む話じゃないけど、何度謝ったか、、、??無知は罪??とはこういうことやな。命をかけて実感しました。反省。。。」とつづり、「皆さんも『生わかめ』の調理方法は十分に気をつけてくださいね。あと最近食中毒になる人が多いみたいなのでしっかり対策して下さいね！！！」と呼びかけていた。
　生わかめなど、海から採取した生鮮食材には、腸炎ビブリオ菌などが付着していることがあり、食べると腹痛や激しい下痢の症状が出ることがある。軽症で済む場合もあるが、重症化すると死亡することもある。だが熱には弱いので、加熱処理をすれば食べられる。緑色の「生食用わかめ」はすでに湯通しがされているため、そのまま食べることができる。
</t>
    <phoneticPr fontId="16"/>
  </si>
  <si>
    <t>-</t>
    <phoneticPr fontId="16"/>
  </si>
  <si>
    <t>スポニチ</t>
    <phoneticPr fontId="16"/>
  </si>
  <si>
    <t>https://news.yahoo.co.jp/articles/da0c1a665f3f0ebc3436c3e5bd65b07066d12cd7</t>
    <phoneticPr fontId="16"/>
  </si>
  <si>
    <t>食中毒の発生について(クドア・セプテンプンクタータ)</t>
    <phoneticPr fontId="16"/>
  </si>
  <si>
    <t>令和５年１月１７日(火)、四国中央保健所に対し住民から「１月１６日夕方に仕出し弁当を喫食した９名のうち５名程度が嘔吐下痢等の食中毒様症状を呈している。」との連絡があった。
四国中央保健所が調査したところ、患者は２グループ１０名であり、いずれも同保健所所管内の飲食店が調理したヒラメを含む仕出し弁当又は会席料理を喫食しており、残品のヒラメからクドア・セプテンプンクタータ（以下「クドア」）が検出されたこと、患者に共通する食事は同飲食店で調理された食事のみであること、患者の症状等がクドアによる食中毒の特徴と一致することなどから、本件をヒラメの刺身及び握り寿司を原因とする食中毒と断定した。なお、患者はすでに回復している。
２ 発生状況（１月２０日（金）１２時現在 
(７)主な症状 吐き気、嘔吐、下痢等
(８)原因施設 四国中央保健所管内の飲食店
(９)原因食品 ヒラメの刺身及び握り寿司
(10)病因物質 クドア・セプテンプンクタータ</t>
    <phoneticPr fontId="16"/>
  </si>
  <si>
    <t>愛媛県</t>
    <rPh sb="0" eb="3">
      <t>エヒメケン</t>
    </rPh>
    <phoneticPr fontId="16"/>
  </si>
  <si>
    <t>えひめ安心安全</t>
    <rPh sb="3" eb="7">
      <t>アンシンアンゼン</t>
    </rPh>
    <phoneticPr fontId="16"/>
  </si>
  <si>
    <t>https://www.pref.ehime.jp/h25300/4793/shokuchuudoku/documents/230120_press.pdf</t>
    <phoneticPr fontId="16"/>
  </si>
  <si>
    <t>キッチンカーで食中毒　福島県が３日間の営業停止処分</t>
    <phoneticPr fontId="16"/>
  </si>
  <si>
    <t>磐梯町に出店したキッチンカーで食中毒が発生し、福島県が１月１７日から３日間の営業停止処分とした。営業停止処分を受けたのは磐梯町に出店したキッチンカー「Ｒｅｓｔａ　～ａｒａｋａｗａ　ｆａｒｍ～」。福島県によると、１月１３日にこの店で購入したポークサンドを食べた２０代の女性が、嘔吐や下痢の症状で会津若松市内の医療機関に救急車で運ばれたということ。その後の保健所の調査で、女性の他にもポークサンドを購入した４人が同様の症状を訴えたことが分かった。５人のうち１人が入院したが１７日の時点で退院していて、他の４人とともに快方に向かっているとのこと。
福島県は食中毒と断定しＲｅｓｔａ～ａｒａｋａｗａｆａｒｍ～を１月１７日から３日間の営業停止処分とした。</t>
    <phoneticPr fontId="16"/>
  </si>
  <si>
    <t>https://news.yahoo.co.jp/articles/28231744440927b530c62d398d18b8c4059c8ad5</t>
    <phoneticPr fontId="16"/>
  </si>
  <si>
    <t>福島テレビ</t>
    <phoneticPr fontId="16"/>
  </si>
  <si>
    <t>福島県</t>
    <rPh sb="0" eb="3">
      <t>フクシマケン</t>
    </rPh>
    <phoneticPr fontId="16"/>
  </si>
  <si>
    <t>カレーを食べた12人が下痢や腹痛等…「ウエルシュ菌」による食中毒と判明 民宿が3日間の営業停止処分</t>
    <phoneticPr fontId="16"/>
  </si>
  <si>
    <t>射水市の民宿でカレーを食べた12人が食中毒の症状を訴え、富山県はこの民宿を3日間の営業停止処分としました。食中毒が発生したのは、射水市にある割烹民宿、青山・有磯亭です。県によりますと、今月11日、この民宿でカレーを食べた10代から70代の男性12人が、下痢や腹痛などの食中毒の症状を訴えました。そのうち10人が医療機関を受診しましたが、入院者はおらず、全員が快方に向かっているということです。その後の調査で、原因となったのは、煮込み料理などに多く発生するウエルシュ菌であることがわかりました。ウエルシュ菌による食中毒は全国で毎年のように発生していますが、県内では2006年以降、発生していませんでした。県は、この民宿を17日から3日間の営業停止処分とし、詳しい調理工程などを調べています。</t>
    <phoneticPr fontId="16"/>
  </si>
  <si>
    <t>富山県</t>
    <rPh sb="0" eb="3">
      <t>トヤマケン</t>
    </rPh>
    <phoneticPr fontId="16"/>
  </si>
  <si>
    <t>富山テレビ放送</t>
    <phoneticPr fontId="16"/>
  </si>
  <si>
    <t>https://news.yahoo.co.jp/articles/7368cb1b59ae92deaacbd05dcc6f987ff8858490</t>
    <phoneticPr fontId="16"/>
  </si>
  <si>
    <t>新潟・魚沼の学校給食、白米を食べた小６児童が長さ８ミリ「金属片」見つける</t>
    <phoneticPr fontId="16"/>
  </si>
  <si>
    <t>新潟県魚沼市教育委員会は１６日、市立湯之谷小学校（児童数２５０人）の児童１人の給食に、長さ８ミリ、直径０・４ミリの針金状の金属片が混入していたと発表した。健康被害は確認されていない。　発表によると、１３日午後０時４５分頃、６年生の児童がご飯（白米）を口に入れた際、違和感を覚えて金属片を見つけ、担任に報告した。ほかの給食に異常は見つからなかった。同市教委によると、給食は湯之谷学校給食センターで調理され、同小と市立湯之谷中学校に配送されていた。ご飯の調理過程でざるなど金属製の調理機器は使用されておらず、市教委が混入経路などを調べている。</t>
    <phoneticPr fontId="16"/>
  </si>
  <si>
    <t>読売新聞</t>
    <rPh sb="0" eb="4">
      <t>ヨミウリシンブン</t>
    </rPh>
    <phoneticPr fontId="16"/>
  </si>
  <si>
    <t>https://news.nifty.com/article/domestic/society/12213-2111498/</t>
    <phoneticPr fontId="16"/>
  </si>
  <si>
    <t>新潟県</t>
    <rPh sb="0" eb="3">
      <t>ニイガタケン</t>
    </rPh>
    <phoneticPr fontId="16"/>
  </si>
  <si>
    <t>大津市の飲食店でノロウイルス原因の食中毒</t>
    <phoneticPr fontId="16"/>
  </si>
  <si>
    <t>大津市の飲食店の料理を食べた９人が、おう吐や下痢などの症状を訴え、保健所は症状などからノロウイルスが原因の食中毒と断定し、この店を１６日から２日間の営業停止処分としました。営業停止処分を受けたのは、大津市におの浜３丁目の「にぎり長次郎膳所店」です。
大津市によりますと、１月１１日に市民から「家族が７日に市内の飲食店を利用し、おう吐や発熱の症状がある。一緒に食事をした友人３人にも症状がある」などと市の保健所に連絡がありました。保健所が調査したところ、７日にこの飲食店が提供した料理を食べた、３つのグループの１０代から８０代の男女あわせて９人が、同じような症状を訴えていることがわかりました。９人はいずれも軽症で、全員が快方に向かっているということです。
大津市は、症状を訴えた９人全員に共通するのがこの飲食店の料理だけで、一部の人からノロウイルスが検出されたことから、この店の料理が原因の食中毒と断定し、１６日から２日間の営業停止処分としました。大津市は、調理の前やトイレのあとなどの手洗い、食器や調理器具の消毒・洗浄の徹底などを呼びかけています。</t>
    <phoneticPr fontId="16"/>
  </si>
  <si>
    <t>https://www3.nhk.or.jp/lnews/otsu/20230116/2060012399.html</t>
    <phoneticPr fontId="16"/>
  </si>
  <si>
    <t>NHK</t>
    <phoneticPr fontId="16"/>
  </si>
  <si>
    <t>滋賀県</t>
    <rPh sb="0" eb="3">
      <t>シガケン</t>
    </rPh>
    <phoneticPr fontId="16"/>
  </si>
  <si>
    <t>https://forbesjapan.com/articles/detail/60042</t>
    <phoneticPr fontId="106"/>
  </si>
  <si>
    <t>https://nordot.app/987625348274470912?c=113896078018594299</t>
    <phoneticPr fontId="106"/>
  </si>
  <si>
    <t>https://www.jetro.go.jp/biznews/2023/01/2267485028eddcc4.html</t>
    <phoneticPr fontId="106"/>
  </si>
  <si>
    <t>https://www.afpbb.com/articles/-/3447575</t>
    <phoneticPr fontId="106"/>
  </si>
  <si>
    <t>https://www.nna.jp/news/2466976?media=bn&amp;country=aud&amp;type=5&amp;free=1</t>
    <phoneticPr fontId="106"/>
  </si>
  <si>
    <t>https://www.nna.jp/news/2468312?media=bn&amp;country=khr&amp;type=5&amp;free=1</t>
    <phoneticPr fontId="106"/>
  </si>
  <si>
    <t>https://www.nna.jp/news/2467724?media=bn&amp;country=cny&amp;type=3&amp;free=1</t>
    <phoneticPr fontId="106"/>
  </si>
  <si>
    <t>https://www.jetro.go.jp/events/pcs/eee1f6f2ff899857.html</t>
    <phoneticPr fontId="106"/>
  </si>
  <si>
    <t>https://news.yahoo.co.jp/articles/26023d1b60fab1baa61295daa1f8659003c84970</t>
    <phoneticPr fontId="106"/>
  </si>
  <si>
    <t>https://news.yahoo.co.jp/articles/00ef11b842295ed2758e44476862a81a5453176a</t>
    <phoneticPr fontId="106"/>
  </si>
  <si>
    <t>国外で有害物質検出の韓国製ラーメン、国内向けは「安全」という（KOREA WAVE）</t>
  </si>
  <si>
    <t>無糖ブームの中国、消費者の8割が「誤解」（東方新報）</t>
  </si>
  <si>
    <t>マレーシア（MY）韓国ベーカリー「パリバゲット」首都で開業（無料公開）</t>
  </si>
  <si>
    <t>中国最大規模の日本産酒類BtoBマッチングイベント - ジェトロ</t>
  </si>
  <si>
    <t>【中国】中国への入国スムーズに　隔離なし、北京の空港に人戻る</t>
  </si>
  <si>
    <t>カンボジア（KH）・23年の観光収入、40億米ドル予想</t>
  </si>
  <si>
    <t>オーストラリア（AU）・ドローン宅配のウイング、豪で小売向け事業</t>
  </si>
  <si>
    <t>牛肉の巨大な塊担ぐ慣習、段階的に禁止 アルゼンチン　：AFPBB News</t>
  </si>
  <si>
    <t>英イングランド、使い捨てプラスチックの容器やフォークなど禁止へ　今年10月から ｜ BBC NEWS JAPAN</t>
  </si>
  <si>
    <t>米イリノイ州、1月から飲食店などでのラテックス製手袋が使用禁止に(米国) ｜ - ジェトロ</t>
  </si>
  <si>
    <t>産業用大麻を食べた牛、乳に高濃度のTHC　独研究 ｜ Forbes JAPAN</t>
  </si>
  <si>
    <t>韓国のラーメントップ企業「農心（ノンシム）」の輸出用ラーメンから有害物質が繰り返し検出され、国内消費者が不安に駆られている。ただ、輸出用ラーメンとは異なり、韓国国内向き製品からはこの物質は検出されなかった。農心が台湾に輸出した一部のラーメン製品から「2-クロロエタノール（2-CE）」が台湾規格（0.055ppm）を0.02ppm超過した0.075ppm程度が検出され、通関検査で不合格となった。輸出用製品だけで問題が発生するのは、国内用製品と異なる原料を使用するためだ。ラーメンを輸出する過程で国・地域ごとに規定が異なり、特定の原料が入った製品が許可されない場合がある。その代表として肉類が挙げられる。韓国国内用の製品と異なる原料を使用して同じ味を出すため、新たな原料を使用する。これにより、レシピの違いが出ざるを得ない。今回の事態も、台湾輸出用「辛ラーメンブラック豆腐キムチ」だけに使用する原料から問題が発生したと推定される。台湾の場合、2-CE検出量をエチレンオキサイド（EO）に換算した数値を基準にして0.055ppmとしている。欧州は同じ基準で2-CE検出量が0.02ppmを超えれば通過できない。</t>
    <phoneticPr fontId="106"/>
  </si>
  <si>
    <t>中国ではこの数年、「無糖」ブームが続いている。　新興飲料メーカーの元気森林（Yuanqisenlin）は「糖分ゼロ、カロリーゼロ、脂肪分ゼロ」をうたった炭酸水を2018年に発売し、爆発的人気を得た。サントリー（Suntory）の無糖黒烏龍茶（中国ではペットボトルのお茶は砂糖入りも多い）や、中国ミネラルウオーター最大手「農夫山泉（Nongfu Spring）」の無糖茶「東方樹葉」シリーズも大ヒット商品となった。コーラやコーヒーも無糖・微糖の商品が増えている。民間団体の科信食品・健康情報交流センターの調査によると、無糖炭酸飲料を買ったことがある消費者は全体の85％に上り、無糖コーヒーは66％、無糖のチューインガムも59％と半数を超えている。　ただ、消費者の80％は、砂糖の主成分であるショ糖が「ゼロ」という表示が商品にあれば、すなわち無糖だと漠然と判断。無糖飲料について誤解している恐れがあるという。中国疾病センター栄養・健康所の丁鋼（Ding Gang）所長は「ショ糖以外にもグルコースシロップ（液状ブドウ糖）や結晶果糖、濃縮果汁、ハチミツ、ジャムなどが成分に含まれているか確認する必要がある」と指摘する。中国では近年、健康ブームがわき起こり、それに伴い無糖飲料の売れ行きが急増している。健康を気にする人が増えたのは、それだけ「不健康」な人が増えた裏返しと言える。急激な経済成長により市民の収入が増えて食生活が豊かになった分、肥満や生活習慣病に悩む割合が増加。女性を中心にダイエット志向が強まっていることや、「95後（1990年代後半生まれ）」「00後（2000年代生まれ）」の若者の33％が薄毛に悩んでいることも、健康意識の高まりに影響している。　特に子どもの肥満は社会問題となっている。2021年のリポートでは、6歳以下の乳幼児の肥満率が10.4％、6～17歳の肥満率が19.0％に達している。「小胖墩（ポッチャリちゃん）」が増える要因として、運動不足に加えて加糖飲料の多量摂取があり、将来的に糖尿病を引き起こす危険因子になっているという。　こうした背景から無糖飲料への関心が高まっているが、「にわかブーム」に警鐘を鳴らす識者も多い。無糖飲料には人工甘味料のアスパルテーム、アセスルファムカリウム、スクラロース、天然甘味料のエリスリトール、ステビオシドなどが使用されている。北京大学（Peking University）公共衛生学院の馬冠生（Ma Guansheng）教授は「代替甘味料の安全性は保証されていると言っても、長期的に大量に摂取しても良いという意味ではない。あくまで適度な摂取が必要」と指摘。さらに「無糖飲料を飲んでいる分、食べ物は自由に食べていいと考えれば、肥満リスクが高まるだけ。最も重要なことは、健康的な食生活とライフスタイルを身につけることです」と呼びかけている。(c)東方新報/AFPBB News　※「東方新報」は、1995年に日本で創刊された中国語の新聞です。</t>
    <phoneticPr fontId="106"/>
  </si>
  <si>
    <t>https://www.nna.jp/news/2469027?media=bn&amp;country=myr&amp;type=4&amp;free=1</t>
    <phoneticPr fontId="106"/>
  </si>
  <si>
    <t>１号店は、首都中心部の高級商業施設「パビリオンＫＬ」に開業した。パンやケーキなどのベーカリー商品のほか、コーヒーやサンドイッチ、デザートなども取りそろえ、店内飲食も可能だ。マレーシア国内での店舗展開は、ＳＰＣグループのシンガポール法人パリバゲット・シンガポールおよびコングロマリット（複合企業）ベルジャヤ・グループ系列で、飲食店経営を手がけるベルジャヤ・フードとの合弁事業となる。ベルジャヤ・フードのシドニー・キース最高経営責任者（ＣＥＯ）によると、当面はクアラルンプール市内での出店拡大を計画し、既に５カ所でめどが立っているという。５店舗の出店に向けた投資額は１億リンギ（約30億円）。２号店以降の開業時期は「年内を目指す」とのみコメントし、入居を想定する施設についても明らかにしなかった。ただ、最終的にはベルジャヤがフランチャイズ展開する米コーヒーチェーン「スターバックス」並みの大規模展開を目標に掲げていくという。
■ハラル認証工場も建設中
ＳＰＣグループは、1988年にパリバゲットを立ち上げ、2004年に海外に進出した。マレーシアはイスラム市場での拡大を目指す足がかりと位置付ける。その一環として、ＳＰＣグループはジョホール州にハラル（イスラム教の戒律で許されたもの）認証を取得した工場を建設中。昨年10月に着工し、今年６月の稼働を目指す。新工場は生産ライン７本を備え、１日当たり最大11トンの冷凍生地を生産できる。同社ではスケールメリットを重視し、多くの製品を韓国の工場で製造してきたが、今後はジョホール州の拠点を東南アジアのハブ工場として、マレーシアからシンガポールやベトナム、カンボジア、インドネシアなどの店舗に供給する。将来的には中東諸国にも出荷する計画だ。生産部門に関してはベルジャヤとの合弁ではなく、パリバゲット・シンガポールを通じて運営する。ハラル認証を取得するには、経験ある地場と合弁を組んだほうが有利との指摘もあるが、パリバゲット東南アジアのハナ・リーＣＥＯはＮＮＡに対し、「20年ごろからハラル認証工場設立の話が持ち上がっていたが、当時はベルジャヤとの合弁計画はなかった。また、製法など企業秘密としている部分もあるため、シンガポール法人を通じての独自運営を選んだ」と説明した。</t>
    <phoneticPr fontId="106"/>
  </si>
  <si>
    <t>ジェトロは国税庁とともに、2023年3月17日上海にて、中国における過去最大規模の日本産酒類BtoBマッチングイベントを初開催します。中国ではコロナ規制緩和が進み、今後イベント実施も容易になることから、今回をきっかけに、ここ数年間、現地代理店に任せざるを得なかった中国現地での営業活動・市場視察を再開されませんか。もちろん、これから信頼できる現地代理店を探したいという酒蔵各社様のご要望にもお応えします。ここ数年間、コロナの影響で全く日中往来できず、かつ中国国内の展示会・イベントも中止・延期が相次ぎ、中国全土のバイヤーは皆様酒蔵とのFace to Faceでの商談・交流を切望しています。
そこで、ジェトロは国税庁、大使館/領事館、在中の各自治体事務所と連携し、過去培った各種ルートや酒専門メディアを用いて、中国全土から有力バイヤーを多数誘致します。この機会を逃さずに、ぜひご参加ください。
日時	2023年3月17日（金曜）10時～18時
場所	虹橋品匯 （上海市闵行区申昆路1988号）
内容	対象　日本産酒類を取り扱う事業者（酒蔵、商社、現地代理店等）※対象は日本産酒類全般で、酒類を限定しません。</t>
    <phoneticPr fontId="106"/>
  </si>
  <si>
    <t>16日午前７時。北京行きの便に乗るため、成田国際空港に着いた。全日本空輸（ＡＮＡ）の自動手荷物預け機前には、大型のスーツケースを持った人の列ができていた。
チェックインと手荷物を預ける作業が終わると、航空会社の係員に呼び止められた。中国の通信アプリ「微信（ウィーチャット）」の中国税関当局のミニプログラムで申告した内容をチェックしているという。現在、中国に入国するためには出発前48時間以内に受けたＰＣＲ検査の陰性証明が必要だ。これまで求められていた「健康コード」の申請は不要になったが、税関当局のミニプログラムで健康状態やＰＣＲの結果などを事前に申告しなければいけない。この日のために、都内でＰＣＲ検査を受けた。これまでは鼻の奥に綿棒を入れて検体採取する「鼻咽頭ぬぐい液」による検査が必要だったが、新たな規定ではＰＣＲ検査の手法や証明書の書式は指定していない。どんな検査でもいいのだろうか。試しに唾液検査を受けてみることにした。検査費は2,500円。念のため追加料金の1,000円を払って陰性証明書も取得しておいたが、申告時にはＰＣＲ検査の結果が「陽性」か「陰性」かを選択するのみで、陰性証明書のアップロードは不要だった。
申告内容をチェックしていた航空会社の係員にも陰性証明書の提示を求められることはなかった（※16日時点）。
■保安検査場に行列
チェックが終わると、保安検査場に長蛇の行列ができていることに気がついた。国際線の便数が完全には回復していないからだろうか、保安検査の職員は少なく、レーンも半分は使われていない状態だった。空港内を半周したところでようやく最後尾に並ぶことができた。その時点で搭乗時刻まで１時間ほどの余裕があったが、列はなかなか進まない。40分ほどたち、間に合わなくなるのではと不安になり始めたところで航空会社の係員が北京行きの乗客を優先レーンに誘導してくれ、なんとか搭乗時刻に間に合った。
機内には空席がちらほら。私の座席の隣は２席とも空席で、前後も空いていた。</t>
    <phoneticPr fontId="106"/>
  </si>
  <si>
    <t>カンボジア観光省は、2023年の観光収入が40億米ドル（約5,238億円）に達すると見込んでいる。クメール・タイムズ（電子版）が17日伝えた。観光客数は、海外からが約400万人、国内からが1,500万人になると予想する。観光省は23年を観光年と位置づけ、首都プノンペンでそれぞれ５月、６月に開かれる東南アジア競技大会（シーゲーム）、東南アジア・パラゲームなどを通じた観光客の誘致に注力する。カンボジアを訪れた外国人観光客は、22年が約220万人、21年が約20万人だった。新型コロナウイルス流行前の19年には660万人の外国人がカンボジアを訪れ、同年の観光収入は49億2,000万米ドルに達した。</t>
    <phoneticPr fontId="106"/>
  </si>
  <si>
    <t>オーストラリアでドローン（小型無人機）を使った宅配事業を行う米ウイング（Wing）は、地場不動産開発大手マーバックと提携し、小売り向け宅配サービスを開始する。オーストラリアン・ファイナンシャル・レビューが伝えた。ウイングは、米グーグルの親会社アルファベットから独立した新興企業。マーバックが運営するクイーンズランド（ＱＬＤ）州イプスウィッチのショッピングモール「オライオン」でパイロットプログラムを実施する。成功すればマーバックの他のモールにも拡大したい考え。ウイングは既に、小売り不動産管理会社のビシニティー・センターズ、スーパーマーケット大手のコールズ、食事宅配サービスのドアダッシュとも提携している。オーストラリア事業のゼネラルマネジャーを務めるサイモン・ロッシ氏は、大規模不動産オーナーとの提携を通じた成長を目指す同社の戦略を反映しているとし、ショッピングセンターは小売業者にも消費者にも近いことから理想的な提携相手だと述べた。
昨年、ウイングのドローンは国内で約15万個の荷物を配達し、80％以上は注文から15分以内に到着した。</t>
    <phoneticPr fontId="106"/>
  </si>
  <si>
    <t>【1月18日 AFP】アルゼンチンで16日、長年行われている食肉業者が牛の枝肉（頭、内臓尾、四肢の端を取った肉）を担いで運ぶ習慣が段階的に禁止されることが決まった。中道左派のアルベルト・フェルナンデス（Alberto Fernandez）政権は、衛生・健康面のリスクを理由に挙げている。アルゼンチンでは牛肉が好まれており、1人当たりの消費量は年間48キロ近くに上る。食肉業者が腰をかがめながら巨大な牛肉の塊を担いでいる様子は日常的に見られるが、枝肉は重さ100キロを超えることもあり、屈強な人でも大きな負担となっている。
　長年の慣習をめぐり、業界内でも意見が二分している。新たな規制により近代化されれば、牛肉があちこちに触れるのを防止でき衛生的だと賛成の声がある一方、牛肉を移動させる道具に投資する資金がない小規模業者には不利だという意見も多かった。　2020年には、1人が担いで運べる枝肉は25キロまでとされたが、翌年には32キロまでに改定された。農牧漁業省によれば、枝肉そのものがなくなることはないが、トラックから運ぶ際は滑車とレールを使用しなければならない。(c)AFP</t>
    <phoneticPr fontId="106"/>
  </si>
  <si>
    <t>イギリス政府は14日、今年10月からイングランドで、プラスチック製の使い捨て容器やフォーク、スプーンなどを禁止すると発表した。スコットランドとウェールズの両自治政府はすでに2021年に、同様の禁止措置を導入している。脱プラスチックの措置に困惑する店舗、進んで対策をとる店舗に話を聞いた。
環境・食糧・農村地域省によると、10月から使用が禁止されるのはプラスチック製で使い捨て用の皿、トレー、ボウル、フォーク、スプーン、ナイフ、一部のポリスチレン製コップや容器など。
同省によると、イングランドでは年間27億本の使い捨てカトラリー（ナイフ、フォーク、スプーンなど）と7億2100万枚の使い捨て皿が使用される。カトラリーのほとんどがプラスチック製で、全体のリサイクル率は10％にとどまっている。27億本のカトラリーを縦に並べれば、1本が15センチだとして、地球を8回半、ぐるりと回ることになるという。同省は、「プラスチック公害は、分解するのに何百年もかかり、海や川や土壌に深刻な害をもたらす。さらに、プラスチックは製造から処分に至るまで、大量の温室効果ガスの発生源にもなっている」と説明した。イングランドの消費者は今年10月から、禁止対象の使い捨てプラスチック容器やカトラリーを、小売店や飲食店、テイクアウト店などから買うことができなくなるという。</t>
    <phoneticPr fontId="106"/>
  </si>
  <si>
    <t>米国イリノイ州で、1月1日から食品調理・医療サービスの現場でのラテックス製手袋の使用を禁止する法律が発効した。2022年6月14日に成立したこの法律の目的は、ラテックスにアレルギーを持つ労働者や顧客を保護することだ。2023年1月1日からレストランを含む食品サービス提供をする者と救急医療技士に対して適用され、2024年1月4日からは、そのほかの医療従事者に適用される。ラテックス・アレルギーは、皮膚の炎症から重篤なアナフィラキシーに至るまで、さまざまな症状を引き起こす可能性があるため、アレルギー患者は、ラテックス手袋を使用しているレストランでの飲食や、医療機関での治療を受けることができない。また、米国疾病予防管理センター（CDC）によると、ラテックスを頻繁に着用する人は、アレルギー体質になる可能性があり、医療従事者の中の8～12％がラテックスに敏感と推定されている。この法律には、食品サービスの場でラテックス以外の手袋が入手不可能な場合、ラテックス手袋の使用を許可する規定がある。その場合は、ラテックス手袋の使用について顧客に目立つようなポスターで警告する必要があるとされている。なお、医療機関でも同様に例外が適用されるが、その場合には、ラテックス・アレルギーの患者や病歴を伝えることのできない患者に対しては、非ラテックス手袋を優先的に使用するよう指示されている。イリノイ州レストラン協会のサム・トイア会長兼最高経営責任者（CEO）によると、「レストランは顧客のアレルギーに敏感なため、多くがすでにラテックス製手袋の廃止を進めている」とのことだ。
なお、イリノイ州のほか、少なくとも7州（アリゾナ、カリフォルニア、コネチカット、ハワイ、オハイオ、オレゴン、ロードアイランド）で飲食店などでのラテックス手袋の使用禁止に関する類似の規則があるとされている（NPRイリノイ1月4日）。</t>
    <phoneticPr fontId="106"/>
  </si>
  <si>
    <t>乳牛10頭に産業用大麻（ヘンプ）を与えたところ、行動に変化が生じ、消費者にとってリスクとなる水準の大麻成分「テトラヒドロカンナビノール（THC）」を含む牛乳を生産する可能性があることが分かったとする研究論文が最近、学術誌ネイチャー・フードに発表された。
THC含有量が低い産業用大麻はマリフアナ（乾燥大麻）と異なり、欧米諸国で合法とされている。欧州連合（EU）では今年から、栽培を許可する産業用大麻のTHC含有率が0.3％に引き上げられた。米国は18年、産業用大麻の栽培を全国規模で合法化した。だが一部のEU諸国は、食品のTHC含有量に制限を設定。米国では、微量のTHCを含む食品の販売も連邦法で禁じられている。ドイツ連邦リスク評価研究所（BfR）などのチームが行った実験では、THCが少ない大麻品種「アイボリー」と、THCが比較的多い品種「フィノーラ」の2種類が使用された。どちらの品種も、THC含有量は0.2％未満だ。
飼料切り替えの最初の「適応」段階では、アイボリーの大麻草全体を使いTHC含有量を少なくした干し草を牛に与えた。次の「暴露」段階では、フィノーラの花と葉、種のみを使いTHC含有量を増やした牧草を与えた。牛は、暴露段階のTHC摂取量を低くしたグループと高くしたグループの二つに分けられた。
牛から採取した牛乳と血漿（けっしょう）、排せつ物や、行動を分析した結果、THCが少ない牧草を食べていた適応段階では牛の健康への影響はみられなかった。一方、THCが多い牧草を与えられた暴露段階では、両グループで顕著な舌の動きや、あくび、唾液、鼻汁の増加、瞬膜腺の脱出や充血などが観察された。
中には、歩行が慎重かつ時に不安定となったり、普段より長く立ったり、異常な姿勢を取ったりする牛もいた。さらに暴露段階では、牛が食べる餌の量と生産する牛乳の量が減少。牛が摂取したTHCの量は、人間が向精神性作用を得るために必要な量の最大86倍だったとことから、こうした影響が出たとみられる。</t>
    <phoneticPr fontId="106"/>
  </si>
  <si>
    <t>韓国</t>
    <rPh sb="0" eb="2">
      <t>カンコク</t>
    </rPh>
    <phoneticPr fontId="106"/>
  </si>
  <si>
    <t>中国</t>
    <rPh sb="0" eb="2">
      <t>チュウゴク</t>
    </rPh>
    <phoneticPr fontId="106"/>
  </si>
  <si>
    <t>マレーシア</t>
    <phoneticPr fontId="106"/>
  </si>
  <si>
    <t>カンボジア</t>
    <phoneticPr fontId="106"/>
  </si>
  <si>
    <t>オーストラリア</t>
    <phoneticPr fontId="106"/>
  </si>
  <si>
    <t>ｱﾙｾﾞﾝﾁﾝ</t>
    <phoneticPr fontId="106"/>
  </si>
  <si>
    <t>英国</t>
    <rPh sb="0" eb="2">
      <t>エイコク</t>
    </rPh>
    <phoneticPr fontId="106"/>
  </si>
  <si>
    <t>米国</t>
    <rPh sb="0" eb="2">
      <t>ベイコク</t>
    </rPh>
    <phoneticPr fontId="106"/>
  </si>
  <si>
    <t>(食品取扱の前には余裕を持って、髪を優しくブラッシング)</t>
    <rPh sb="1" eb="3">
      <t>ショクヒン</t>
    </rPh>
    <rPh sb="3" eb="5">
      <t>トリアツカイ</t>
    </rPh>
    <phoneticPr fontId="5"/>
  </si>
  <si>
    <t xml:space="preserve"> なぜ　仕事場に入る前に頭髪をブラッシングするのですか?</t>
    <rPh sb="12" eb="14">
      <t>トウハツ</t>
    </rPh>
    <phoneticPr fontId="5"/>
  </si>
  <si>
    <t>イカリ消毒さんのＨＰよりグラフを引用させていただいています</t>
    <rPh sb="3" eb="5">
      <t>ショウドク</t>
    </rPh>
    <rPh sb="16" eb="18">
      <t>インヨウ</t>
    </rPh>
    <phoneticPr fontId="5"/>
  </si>
  <si>
    <t>http://www.ikari.co.jp/topics/professional8.html</t>
  </si>
  <si>
    <t>★成人は、一日５０～７０本程度の頭髪が抜け替わります。
抜け替わる髪は、正しいブラッシングで取り去りましょう。
私たちの頭髪は、１日に平均0.35mm伸び、寿命は男性で2～5年、
女性で4～6年といわれます。
★洗髪とブラッシングで除去することにより、仕事場に持ち込む可能性
が軽減されます。
男女比が同じぐらいの工場で、更衣室の落下頭髪数を比較しました。
★女子更衣室に比べて男子更衣室の落下頭髪数が、圧倒的に多かっ
たという結果があります。男性の方が洗髪やブラッシング等のヘアケア
の実施状況が悪いためと考えられます。
特に男性は注意してブラッシングしましょう。きっと好感度も上がり
一石二鳥です。</t>
    <rPh sb="30" eb="31">
      <t>カ</t>
    </rPh>
    <rPh sb="56" eb="57">
      <t>ワタシ</t>
    </rPh>
    <rPh sb="126" eb="128">
      <t>シゴト</t>
    </rPh>
    <rPh sb="128" eb="129">
      <t>バ</t>
    </rPh>
    <rPh sb="134" eb="137">
      <t>カノウセイ</t>
    </rPh>
    <rPh sb="199" eb="200">
      <t>スウ</t>
    </rPh>
    <rPh sb="214" eb="216">
      <t>ケッカ</t>
    </rPh>
    <rPh sb="262" eb="263">
      <t>トク</t>
    </rPh>
    <rPh sb="267" eb="269">
      <t>チュウイ</t>
    </rPh>
    <rPh sb="286" eb="289">
      <t>コウカンド</t>
    </rPh>
    <rPh sb="290" eb="291">
      <t>ア</t>
    </rPh>
    <rPh sb="294" eb="298">
      <t>イッセキニチョウ</t>
    </rPh>
    <phoneticPr fontId="5"/>
  </si>
  <si>
    <t>解説　(正しいブラッシング)
★いきなり髪の根元からブラシを入れない
頭髪をブラッシングする際は、ブラシを3段階で通す必要があります。
（1）毛先にブラシを通す  （2）毛先よりも根元に近い部分にブラシを通す  （3）根元から毛先に向かってブラシを通す
いきなり根元からブラシを入れてしまうと、ブラシが頭髪に引っ掛かり、頭皮が引っ張られてダメージを受けてしまいます。
★ブラッシングはゆっくりと丁寧に行いましょう。ブラッシングをする際には、ブラシをゆっくりと動かす必要があります。
早く動かそうとすると頭皮を傷めるだけでなく、毛髪のキューティクルがはがれ易くなり、切れ毛などの原因となります。
　</t>
    <rPh sb="4" eb="5">
      <t>タダ</t>
    </rPh>
    <rPh sb="195" eb="197">
      <t>テイネイ</t>
    </rPh>
    <rPh sb="198" eb="199">
      <t>オコナ</t>
    </rPh>
    <phoneticPr fontId="5"/>
  </si>
  <si>
    <t>中国産カット野菜を国産と偽り販売 鹿児島の会社に是正指示</t>
    <phoneticPr fontId="16"/>
  </si>
  <si>
    <t>鹿児島市の会社が、中国産のカットごぼうとカットにんじんを国産と偽って販売していたとして、農林水産省は食品表示法に基づき表示の是正などを指示しました。是正の指示を受けたのは、カット野菜の販売などを行っている鹿児島市の「ベジプロ」です。農林水産省によりますと、この会社は、確認できただけでも、３年前の１０月からおととし１０月末までの１年あまりにわたって、いずれも、中国産のカットごぼう１４.７トンとカットにんじん１９.６トンのあわせて３４.３トンを国産と偽って流通業者や食品製造業者に販売していたということです。
情報提供を受けて、九州農政局がおととし１０月から今月１０日にかけて立ち入り検査などを行ったところ、産地を偽装していたことが分かりました。
会社側は、農政局の聞き取りに対して偽装を認めたうえで、「国産品は、自分たちで泥を落としたり、皮をむいたりする作業が必要だが、輸入品であれば、そうした作業が必要ないため、販売先からの注文に効率よく応じるために輸入品を使ってしまった」と話しているということです。
農林水産省は、食品表示法に違反するとして２０日付けで、販売する食品すべての表示の点検や是正と、原因究明や分析、再発防止策などを実施するよう会社に指示しました。
株式会社ベジプロの橋本欣也営業部長は、ＮＨＫの取材に対し、作業を省略するために現場の社員が行ったことで、会社からの指示ではないとしたうえで「国産だと信頼して買っていただいたお客さまに申し訳ないです。管理体制がずさんだったと考えています。現在は国産と中国産が混ざらないように対策も行っており、今後の再発防止につとめたい」と話しています。</t>
    <phoneticPr fontId="16"/>
  </si>
  <si>
    <t>株式会社べジプロにおける生鮮農産物の不適正表示に対する措置について</t>
    <phoneticPr fontId="16"/>
  </si>
  <si>
    <t>農林水産省は、株式会社べジプロ（本社：鹿児島県鹿児島市東開町13番地38。法人番号7340001018983。以下「べジプロ」という。）が、生鮮農産物カットごぼう及びカットにんじんの原産地について、中国産であるにもかかわらず、「国産」と事実と異なる表示をし、販売していたことを確認しました。このため、本日、べジプロに対し、食品表示法に基づき、表示の是正と併せて、原因の究明・分析の徹底、再発防止対策の実施等について指示を行いました。
1.経過
農林水産省九州農政局が、令和3年10月14日から令和5年1月10日までの間、べジプロに対し、食品表示法（平成25年法律第70号）第8条第2項の規定に基づく立入検査等を行いました。
この結果、農林水産省は、べジプロが、生鮮農産物カットごぼう及びカットにんじんの原産地について、中国産であるにもかかわらず、容器包装に貼付した表示シールに「国産」と事実と異なる表示をし、少なくとも令和2年10月1日から令和3年10月31日までの間に、カットごぼう14,731.3kg及びカットにんじん19,618.4kg、合計34,349.7kgを業務用生鮮食品として中間流通業者及び製造業者に販売したことを確認しました。
2.措置
べジプロが行った上記1の行為は、食品表示法第4条第1項の規定に基づき定められた食品表示基準（平成27年内閣府令第10号）第28条において準用する同基準第23条第1項第9号の規定に違反するものです（別紙参照）。
このため、農林水産省は、べジプロに対し、食品表示法第6条第1項の規定に基づき、以下の内容の指示を行いました。</t>
    <phoneticPr fontId="16"/>
  </si>
  <si>
    <t>国産牛豚合い挽きミンチ 一部青色ビニール片混入の恐れ</t>
    <phoneticPr fontId="16"/>
  </si>
  <si>
    <t>2023年1月14日から1月15日まで、山口県内の丸久、アルク(14店舗)で販売した「国産牛豚合い挽きミンチ　M」において、ミンチ肉の製造過程において使用する青色のビニール片がミンチ肉に混入したため、回収する。これまで健康被害の報告はない。(リコールプラス)
【対象】　【対象商品】　商品名:「国産牛豚合い挽きミンチ　M」
形態　:パック詰め
加工者:(株)丸久　プロセスセンター(防府市大字江泊2477-1　TEL:0835-23-0562)
【消費期限】・2023年1月16日
販売地域:山口県内
販売先　:山口県内14店舗で消費者向けに小売り
販売店舗:丸久厚狭店(山陽小野田市大字厚狭字埴生田478番の1　TEL:0836-72-009)
アルク秋月店(周南市秋月三丁目2番1号　TEL:0834-28-0909)
　　　　　　　　～
アルク牟礼店(防府市大字江泊1936番地　TEL:0835-38-1518)
販売日　:2023年1月14日から1月15日まで
販売数量:250パック
【対処方法】　【回収方法】　・販売店舗の店頭にて回収　　　</t>
    <phoneticPr fontId="16"/>
  </si>
  <si>
    <t>令和5年度東京都食品衛生監視指導計画案について御意見を募集します</t>
    <phoneticPr fontId="16"/>
  </si>
  <si>
    <t xml:space="preserve">都は、飲食に起因する衛生上の危害の発生を防止するため、食品衛生法に基づき、日本最大の消費地である東京の地域特性を踏まえて、「東京都食品衛生監視指導計画」を毎年度定めています。令和5年度の計画においては、HACCP（ハサップ）の取組支援、食中毒対策、食品表示対策、輸入食品対策の4つを重点事項とすることを予定しています。
本計画の策定に当たり、計画案について、都民・事業者の皆様からの御意見を募集します。
御意見の募集要領　　1　募集期間　　令和5年1月18日（水曜日）から同年2月16日（木曜日）まで
2　計画案の閲覧　　　（1）概要　　　別紙（PDF：120KB）のとおり　　　（2）全文　　　福祉保健局ホームページに掲載しています。
</t>
    <phoneticPr fontId="16"/>
  </si>
  <si>
    <t>日本のイチゴから残留農薬、台湾当局が発表＝一部は香港でも販売―香港メディア</t>
    <phoneticPr fontId="16"/>
  </si>
  <si>
    <t>2023年1月19日、香港メディアの香港01は、台湾で日本から輸入された複数ブランドのイチゴから基準値を超える残留農薬が見つかったと報じた。
記事は、台湾食品薬物管理署が17日、10件の輸入食品が入国検査において農薬などの関連規定違反で不合格となり、そのうち数件は日本産のイチゴだったと紹介。今月に入って福岡県産、熊本産、佐賀産、奈良産のイチゴ5商品から農薬のフロニカミドが検出され、合計997．4キロが返送または廃棄処理されたと伝えたほか、「不合格となったブランドの一部は香港でも販売されている」とした。また、米環境保護団体EWGが毎年発表する「農薬生産購入ガイド」では22年までの7年連続でイチゴが「残留農薬の最も多い果物、野菜」の1位に選ばれていることを紹介した。
その上で、イチゴの正しい洗浄方法について、これまで塩や酢、重曹を加えた水に浸す方法が有効という情報が出回ってきたものの、香港食物環境衛生署の食物安全センターは17年より「細菌が水中に漂って再付着する可能性がある」として推奨しないようになったと紹介。石鹸や洗剤の使用も推奨されず、最も適切な洗浄方法は清潔なブラシを使って流水で洗うことだとする専門家の意見を伝えた。</t>
    <phoneticPr fontId="16"/>
  </si>
  <si>
    <t>https://www.recordchina.co.jp/b907996-s25-c30-d0193.html</t>
    <phoneticPr fontId="16"/>
  </si>
  <si>
    <t>再び、残留農薬基準超え（韓国の台湾向け「辛ラーメン」）・・・ハインリッヒの法則</t>
    <phoneticPr fontId="16"/>
  </si>
  <si>
    <t>1月17日、韓国から台湾向けに輸出された“农心超进化辛碗面（豆腐泡菜口味）”「農心の超進化辛カップ麺（豆腐キムチ味）」が、調味料粉末パッケージの残留農薬基準を超えていたことが判明し、当該商品が1トンを超え、規則に従って、すべてが返品または破棄されます。発表によると、当該バッチの辛ラーメンの製造者または輸出者の名前は“株式会社 农心”「株式会社農心」であり、輸入者は星禾国际有限公司である。製品の調味料粉末のパッケージから農薬の环氧乙烷(エチレンオキシド)が.0.075mg/kg検出されました。関連法規に適合していません。発表によると、不適格な商品は、最大 1128 kg で返品または破棄されます。
以前にも、2021 年 8 月 14 日、央视财经は、農心グループがヨーロッパに輸出したインスタントラーメンの発がん性物質の基準を大幅に超えていることが判明したことも報告しました。 EU基準値の最大148倍の酸化物が検出されました。</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</si>
</sst>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40">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ＭＳ Ｐゴシック"/>
      <family val="3"/>
      <charset val="128"/>
      <scheme val="minor"/>
    </font>
    <font>
      <b/>
      <sz val="16"/>
      <color rgb="FF333333"/>
      <name val="メイリオ"/>
      <family val="3"/>
      <charset val="128"/>
    </font>
    <font>
      <b/>
      <sz val="16"/>
      <name val="メイリオ"/>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6"/>
      <color rgb="FF000033"/>
      <name val="游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20"/>
      <color theme="3"/>
      <name val="AR明朝体U"/>
      <family val="1"/>
      <charset val="128"/>
    </font>
    <font>
      <sz val="11"/>
      <color theme="3"/>
      <name val="ＭＳ Ｐゴシック"/>
      <family val="3"/>
      <charset val="128"/>
      <scheme val="minor"/>
    </font>
    <font>
      <sz val="13"/>
      <color theme="0"/>
      <name val="9,776"/>
    </font>
    <font>
      <sz val="14"/>
      <color rgb="FF333333"/>
      <name val="メイリオ"/>
      <family val="3"/>
      <charset val="128"/>
    </font>
    <font>
      <b/>
      <sz val="20"/>
      <color theme="0"/>
      <name val="ＭＳ Ｐゴシック"/>
      <family val="3"/>
      <charset val="128"/>
      <scheme val="minor"/>
    </font>
    <font>
      <sz val="11"/>
      <color theme="0"/>
      <name val="ＭＳ Ｐゴシック"/>
      <family val="3"/>
      <charset val="128"/>
      <scheme val="minor"/>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sz val="12"/>
      <color theme="0"/>
      <name val="ＭＳ Ｐゴシック"/>
      <family val="3"/>
      <charset val="128"/>
    </font>
    <font>
      <sz val="12"/>
      <color theme="0"/>
      <name val="Inherit"/>
      <family val="2"/>
    </font>
    <font>
      <b/>
      <sz val="12"/>
      <color theme="0"/>
      <name val="Inherit"/>
      <family val="2"/>
    </font>
    <font>
      <b/>
      <sz val="12"/>
      <color theme="0"/>
      <name val="Inherit"/>
    </font>
    <font>
      <b/>
      <u/>
      <sz val="13"/>
      <color theme="0"/>
      <name val="Arial"/>
      <family val="2"/>
    </font>
    <font>
      <b/>
      <u/>
      <sz val="13"/>
      <color theme="0"/>
      <name val="Inherit"/>
      <family val="2"/>
    </font>
    <font>
      <b/>
      <u/>
      <sz val="13"/>
      <color theme="0"/>
      <name val="9,776"/>
    </font>
    <font>
      <u/>
      <sz val="13"/>
      <color theme="0"/>
      <name val="Inherit"/>
    </font>
    <font>
      <b/>
      <sz val="14"/>
      <color theme="9" tint="-0.249977111117893"/>
      <name val="ＭＳ Ｐゴシック"/>
      <family val="3"/>
      <charset val="128"/>
    </font>
    <font>
      <u/>
      <sz val="13"/>
      <color rgb="FFFFFF00"/>
      <name val="Inherit"/>
    </font>
    <font>
      <b/>
      <sz val="18"/>
      <color theme="1"/>
      <name val="ＭＳ Ｐゴシック"/>
      <family val="3"/>
      <charset val="128"/>
      <scheme val="minor"/>
    </font>
    <font>
      <b/>
      <u/>
      <sz val="12"/>
      <color rgb="FFFFFF00"/>
      <name val="ＭＳ Ｐゴシック"/>
      <family val="3"/>
      <charset val="128"/>
      <scheme val="minor"/>
    </font>
    <font>
      <b/>
      <sz val="12"/>
      <color theme="0"/>
      <name val="ＭＳ ゴシック"/>
      <family val="3"/>
      <charset val="128"/>
    </font>
    <font>
      <b/>
      <sz val="12"/>
      <color theme="0"/>
      <name val="ＭＳ Ｐゴシック"/>
      <family val="3"/>
      <charset val="128"/>
      <scheme val="minor"/>
    </font>
    <font>
      <sz val="10"/>
      <color rgb="FF6EF729"/>
      <name val="ＭＳ Ｐゴシック"/>
      <family val="3"/>
      <charset val="128"/>
    </font>
    <font>
      <b/>
      <sz val="14.5"/>
      <name val="游ゴシック"/>
      <family val="3"/>
      <charset val="128"/>
    </font>
    <font>
      <sz val="20"/>
      <color indexed="9"/>
      <name val="ＭＳ Ｐゴシック"/>
      <family val="3"/>
      <charset val="128"/>
    </font>
    <font>
      <sz val="10"/>
      <name val="Arial"/>
      <family val="2"/>
    </font>
    <font>
      <b/>
      <sz val="14"/>
      <color indexed="53"/>
      <name val="ＭＳ Ｐゴシック"/>
      <family val="3"/>
      <charset val="128"/>
    </font>
    <font>
      <b/>
      <sz val="14"/>
      <color indexed="12"/>
      <name val="ＭＳ Ｐゴシック"/>
      <family val="3"/>
      <charset val="128"/>
    </font>
    <font>
      <b/>
      <sz val="24"/>
      <color theme="1"/>
      <name val="ＭＳ Ｐゴシック"/>
      <family val="3"/>
      <charset val="128"/>
      <scheme val="minor"/>
    </font>
    <font>
      <b/>
      <sz val="15"/>
      <name val="游ゴシック"/>
      <family val="3"/>
      <charset val="128"/>
    </font>
    <font>
      <sz val="9"/>
      <name val="Meiryo UI"/>
      <family val="3"/>
      <charset val="128"/>
    </font>
    <font>
      <sz val="9"/>
      <color theme="1"/>
      <name val="Meiryo"/>
      <family val="3"/>
      <charset val="128"/>
    </font>
    <font>
      <u/>
      <sz val="13"/>
      <color theme="0"/>
      <name val="Inherit"/>
      <family val="2"/>
    </font>
    <font>
      <u/>
      <sz val="12"/>
      <color theme="0"/>
      <name val="Inherit"/>
    </font>
    <font>
      <u/>
      <sz val="12"/>
      <color theme="0"/>
      <name val="Inherit"/>
      <family val="2"/>
    </font>
    <font>
      <b/>
      <u/>
      <sz val="16"/>
      <color rgb="FF333333"/>
      <name val="メイリオ"/>
      <family val="3"/>
      <charset val="128"/>
    </font>
    <font>
      <b/>
      <sz val="20"/>
      <color rgb="FF000000"/>
      <name val="ＭＳ Ｐゴシック"/>
      <family val="2"/>
      <charset val="128"/>
    </font>
    <font>
      <b/>
      <sz val="16"/>
      <color indexed="9"/>
      <name val="ＭＳ Ｐゴシック"/>
      <family val="3"/>
      <charset val="128"/>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8"/>
      <color indexed="10"/>
      <name val="ＭＳ Ｐゴシック"/>
      <family val="3"/>
      <charset val="128"/>
    </font>
    <font>
      <b/>
      <sz val="10"/>
      <color indexed="9"/>
      <name val="ＭＳ Ｐゴシック"/>
      <family val="3"/>
      <charset val="128"/>
    </font>
    <font>
      <b/>
      <sz val="12"/>
      <color indexed="43"/>
      <name val="ＭＳ Ｐゴシック"/>
      <family val="3"/>
      <charset val="128"/>
    </font>
    <font>
      <sz val="11"/>
      <name val="HGPｺﾞｼｯｸE"/>
      <family val="3"/>
      <charset val="128"/>
    </font>
    <font>
      <sz val="10"/>
      <color indexed="63"/>
      <name val="Verdana"/>
      <family val="2"/>
    </font>
    <font>
      <sz val="11"/>
      <name val="HGS行書体"/>
      <family val="4"/>
      <charset val="128"/>
    </font>
    <font>
      <b/>
      <sz val="15"/>
      <color theme="1"/>
      <name val="Microsoft YaHei"/>
      <family val="3"/>
      <charset val="134"/>
    </font>
  </fonts>
  <fills count="52">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theme="4" tint="-0.249977111117893"/>
        <bgColor indexed="64"/>
      </patternFill>
    </fill>
    <fill>
      <patternFill patternType="solid">
        <fgColor rgb="FF92D050"/>
        <bgColor indexed="64"/>
      </patternFill>
    </fill>
    <fill>
      <patternFill patternType="solid">
        <fgColor indexed="12"/>
        <bgColor indexed="64"/>
      </patternFill>
    </fill>
    <fill>
      <patternFill patternType="solid">
        <fgColor theme="3" tint="0.39997558519241921"/>
        <bgColor indexed="64"/>
      </patternFill>
    </fill>
    <fill>
      <patternFill patternType="solid">
        <fgColor indexed="19"/>
        <bgColor indexed="64"/>
      </patternFill>
    </fill>
    <fill>
      <patternFill patternType="solid">
        <fgColor indexed="46"/>
        <bgColor indexed="64"/>
      </patternFill>
    </fill>
    <fill>
      <patternFill patternType="solid">
        <fgColor indexed="48"/>
        <bgColor indexed="64"/>
      </patternFill>
    </fill>
    <fill>
      <patternFill patternType="solid">
        <fgColor theme="8" tint="-0.499984740745262"/>
        <bgColor indexed="64"/>
      </patternFill>
    </fill>
  </fills>
  <borders count="241">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12"/>
      </left>
      <right style="medium">
        <color indexed="12"/>
      </right>
      <top style="medium">
        <color indexed="12"/>
      </top>
      <bottom style="medium">
        <color indexed="12"/>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indexed="23"/>
      </left>
      <right style="medium">
        <color indexed="12"/>
      </right>
      <top/>
      <bottom style="medium">
        <color indexed="23"/>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61" fillId="0" borderId="0"/>
    <xf numFmtId="0" fontId="162" fillId="0" borderId="0" applyNumberFormat="0" applyFill="0" applyBorder="0" applyAlignment="0" applyProtection="0"/>
    <xf numFmtId="0" fontId="161" fillId="0" borderId="0"/>
  </cellStyleXfs>
  <cellXfs count="867">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0" fontId="15" fillId="5" borderId="35" xfId="2" applyFont="1" applyFill="1" applyBorder="1" applyAlignment="1">
      <alignment vertical="center" wrapText="1"/>
    </xf>
    <xf numFmtId="0" fontId="6" fillId="5" borderId="36" xfId="2" applyFill="1" applyBorder="1" applyAlignment="1">
      <alignment vertical="center" wrapText="1"/>
    </xf>
    <xf numFmtId="0" fontId="6" fillId="5" borderId="37" xfId="2" applyFill="1" applyBorder="1" applyAlignment="1">
      <alignment vertical="center" wrapText="1"/>
    </xf>
    <xf numFmtId="0" fontId="10" fillId="5"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42" fillId="0" borderId="0" xfId="2" applyFont="1">
      <alignment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1" borderId="0" xfId="0" applyFill="1" applyAlignment="1">
      <alignment vertical="center" wrapText="1"/>
    </xf>
    <xf numFmtId="0" fontId="1" fillId="11" borderId="0" xfId="17" applyFill="1">
      <alignment vertical="center"/>
    </xf>
    <xf numFmtId="0" fontId="50" fillId="12"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3" borderId="58" xfId="17" applyNumberFormat="1" applyFont="1" applyFill="1" applyBorder="1" applyAlignment="1">
      <alignment horizontal="center" vertical="center" wrapText="1"/>
    </xf>
    <xf numFmtId="0" fontId="60" fillId="13" borderId="58" xfId="17" applyFont="1" applyFill="1" applyBorder="1" applyAlignment="1">
      <alignment horizontal="left" vertical="center" wrapText="1"/>
    </xf>
    <xf numFmtId="0" fontId="64" fillId="14" borderId="59" xfId="17" applyFont="1" applyFill="1" applyBorder="1" applyAlignment="1">
      <alignment horizontal="center" vertical="center" wrapText="1"/>
    </xf>
    <xf numFmtId="176" fontId="62" fillId="14"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4" borderId="60" xfId="17" applyFont="1" applyFill="1" applyBorder="1" applyAlignment="1">
      <alignment horizontal="center" vertical="center" wrapText="1"/>
    </xf>
    <xf numFmtId="182" fontId="66" fillId="14"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5"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1" fillId="2" borderId="63" xfId="2" applyFont="1" applyFill="1" applyBorder="1" applyAlignment="1">
      <alignment vertical="top" wrapText="1"/>
    </xf>
    <xf numFmtId="0" fontId="1" fillId="2" borderId="62"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6"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21" borderId="8" xfId="2" applyNumberFormat="1" applyFont="1" applyFill="1" applyBorder="1" applyAlignment="1">
      <alignment horizontal="center" vertical="center" shrinkToFit="1"/>
    </xf>
    <xf numFmtId="0" fontId="25" fillId="21" borderId="0" xfId="1" applyFont="1" applyFill="1" applyBorder="1" applyAlignment="1" applyProtection="1">
      <alignment vertical="top" wrapText="1"/>
    </xf>
    <xf numFmtId="0" fontId="25" fillId="21" borderId="0" xfId="2" applyFont="1" applyFill="1" applyAlignment="1">
      <alignment vertical="top" wrapText="1"/>
    </xf>
    <xf numFmtId="0" fontId="25" fillId="21" borderId="29" xfId="2" applyFont="1" applyFill="1" applyBorder="1" applyAlignment="1">
      <alignment vertical="top" wrapText="1"/>
    </xf>
    <xf numFmtId="0" fontId="8" fillId="21" borderId="0" xfId="1" applyFill="1" applyAlignment="1" applyProtection="1">
      <alignment vertical="center" wrapText="1"/>
    </xf>
    <xf numFmtId="0" fontId="6" fillId="21" borderId="0" xfId="2" applyFill="1">
      <alignment vertical="center"/>
    </xf>
    <xf numFmtId="0" fontId="0" fillId="21" borderId="0" xfId="0" applyFill="1">
      <alignment vertical="center"/>
    </xf>
    <xf numFmtId="0" fontId="6" fillId="6" borderId="8" xfId="2" applyFill="1" applyBorder="1" applyAlignment="1">
      <alignment horizontal="center" vertical="center" wrapText="1"/>
    </xf>
    <xf numFmtId="0" fontId="6" fillId="0" borderId="104" xfId="2" applyBorder="1" applyAlignment="1">
      <alignment horizontal="center" vertical="center" wrapText="1"/>
    </xf>
    <xf numFmtId="0" fontId="6" fillId="6" borderId="104" xfId="2" applyFill="1" applyBorder="1" applyAlignment="1">
      <alignment horizontal="center" vertical="center" wrapText="1"/>
    </xf>
    <xf numFmtId="0" fontId="1" fillId="5" borderId="0" xfId="2" applyFont="1" applyFill="1">
      <alignment vertical="center"/>
    </xf>
    <xf numFmtId="0" fontId="8" fillId="21" borderId="0" xfId="1" applyFill="1" applyAlignment="1" applyProtection="1">
      <alignment vertical="center"/>
    </xf>
    <xf numFmtId="3" fontId="0" fillId="27" borderId="0" xfId="0" applyNumberFormat="1" applyFill="1">
      <alignment vertical="center"/>
    </xf>
    <xf numFmtId="0" fontId="0" fillId="25" borderId="0" xfId="0" applyFill="1">
      <alignment vertical="center"/>
    </xf>
    <xf numFmtId="0" fontId="0" fillId="0" borderId="68" xfId="0" applyBorder="1" applyAlignment="1">
      <alignment vertical="top"/>
    </xf>
    <xf numFmtId="0" fontId="0" fillId="0" borderId="0" xfId="0" applyAlignment="1">
      <alignment vertical="top"/>
    </xf>
    <xf numFmtId="0" fontId="76" fillId="21" borderId="0" xfId="0" applyFont="1" applyFill="1">
      <alignment vertical="center"/>
    </xf>
    <xf numFmtId="0" fontId="75" fillId="21" borderId="0" xfId="0" applyFont="1" applyFill="1">
      <alignment vertical="center"/>
    </xf>
    <xf numFmtId="0" fontId="1" fillId="15" borderId="65" xfId="2" applyFont="1" applyFill="1" applyBorder="1" applyAlignment="1">
      <alignment vertical="top" wrapText="1"/>
    </xf>
    <xf numFmtId="0" fontId="79" fillId="0" borderId="0" xfId="0" applyFont="1" applyAlignment="1">
      <alignment horizontal="justify" vertical="center"/>
    </xf>
    <xf numFmtId="0" fontId="82" fillId="0" borderId="57" xfId="0" applyFont="1" applyBorder="1" applyAlignment="1">
      <alignment horizontal="justify" vertical="center" wrapText="1"/>
    </xf>
    <xf numFmtId="0" fontId="82" fillId="0" borderId="37" xfId="0" applyFont="1" applyBorder="1" applyAlignment="1">
      <alignment horizontal="justify" vertical="center" wrapText="1"/>
    </xf>
    <xf numFmtId="0" fontId="79" fillId="0" borderId="110" xfId="0" applyFont="1" applyBorder="1" applyAlignment="1">
      <alignment horizontal="center" vertical="center" wrapText="1"/>
    </xf>
    <xf numFmtId="0" fontId="79" fillId="0" borderId="37" xfId="0" applyFont="1" applyBorder="1" applyAlignment="1">
      <alignment horizontal="center" vertical="center" wrapText="1"/>
    </xf>
    <xf numFmtId="0" fontId="79" fillId="29" borderId="37" xfId="0" applyFont="1" applyFill="1" applyBorder="1" applyAlignment="1">
      <alignment horizontal="justify" vertical="center" wrapText="1"/>
    </xf>
    <xf numFmtId="0" fontId="79" fillId="0" borderId="37" xfId="0" applyFont="1" applyBorder="1" applyAlignment="1">
      <alignment horizontal="justify" vertical="center" wrapText="1"/>
    </xf>
    <xf numFmtId="0" fontId="7" fillId="30" borderId="56"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5" borderId="110" xfId="0" applyFont="1" applyFill="1" applyBorder="1" applyAlignment="1">
      <alignment horizontal="center" vertical="center" wrapText="1"/>
    </xf>
    <xf numFmtId="0" fontId="79" fillId="25" borderId="37" xfId="0" applyFont="1" applyFill="1" applyBorder="1" applyAlignment="1">
      <alignment horizontal="center" vertical="center" wrapText="1"/>
    </xf>
    <xf numFmtId="0" fontId="79" fillId="25" borderId="37" xfId="0" applyFont="1" applyFill="1" applyBorder="1" applyAlignment="1">
      <alignment horizontal="justify" vertical="center" wrapText="1"/>
    </xf>
    <xf numFmtId="0" fontId="74" fillId="21" borderId="0" xfId="0" applyFont="1" applyFill="1" applyAlignment="1">
      <alignment horizontal="center" vertical="center"/>
    </xf>
    <xf numFmtId="0" fontId="79" fillId="21" borderId="110" xfId="0" applyFont="1" applyFill="1" applyBorder="1" applyAlignment="1">
      <alignment horizontal="center" vertical="center" wrapText="1"/>
    </xf>
    <xf numFmtId="0" fontId="79" fillId="21" borderId="37" xfId="0" applyFont="1" applyFill="1" applyBorder="1" applyAlignment="1">
      <alignment horizontal="center" vertical="center" wrapText="1"/>
    </xf>
    <xf numFmtId="0" fontId="79" fillId="21" borderId="37" xfId="0" applyFont="1" applyFill="1" applyBorder="1" applyAlignment="1">
      <alignment horizontal="justify" vertical="center" wrapText="1"/>
    </xf>
    <xf numFmtId="0" fontId="71" fillId="25" borderId="0" xfId="0" applyFont="1" applyFill="1" applyAlignment="1">
      <alignment vertical="top" wrapText="1"/>
    </xf>
    <xf numFmtId="0" fontId="8" fillId="0" borderId="133" xfId="1" applyFill="1" applyBorder="1" applyAlignment="1" applyProtection="1">
      <alignment vertical="center" wrapText="1"/>
    </xf>
    <xf numFmtId="0" fontId="97" fillId="0" borderId="57" xfId="0" applyFont="1" applyBorder="1" applyAlignment="1">
      <alignment horizontal="justify" vertical="center" wrapText="1"/>
    </xf>
    <xf numFmtId="0" fontId="97" fillId="0" borderId="37" xfId="0" applyFont="1" applyBorder="1" applyAlignment="1">
      <alignment horizontal="justify" vertical="center" wrapText="1"/>
    </xf>
    <xf numFmtId="0" fontId="97" fillId="29" borderId="37"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2" borderId="134" xfId="0" applyFont="1" applyFill="1" applyBorder="1" applyAlignment="1">
      <alignment horizontal="center" vertical="center" wrapText="1"/>
    </xf>
    <xf numFmtId="0" fontId="0" fillId="26" borderId="0" xfId="0" applyFill="1">
      <alignment vertical="center"/>
    </xf>
    <xf numFmtId="0" fontId="79" fillId="21" borderId="0" xfId="0" applyFont="1" applyFill="1" applyAlignment="1">
      <alignment horizontal="justify" vertical="center"/>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5" borderId="0" xfId="0" applyFont="1" applyFill="1" applyAlignment="1">
      <alignment vertical="top" wrapText="1"/>
    </xf>
    <xf numFmtId="0" fontId="72" fillId="26" borderId="0" xfId="0" applyFont="1" applyFill="1" applyAlignment="1">
      <alignment vertical="top" wrapText="1"/>
    </xf>
    <xf numFmtId="0" fontId="95" fillId="26" borderId="0" xfId="0" applyFont="1" applyFill="1" applyAlignment="1">
      <alignment vertical="top" wrapText="1"/>
    </xf>
    <xf numFmtId="0" fontId="73" fillId="26" borderId="0" xfId="0" applyFont="1" applyFill="1" applyAlignment="1">
      <alignment vertical="top" wrapText="1"/>
    </xf>
    <xf numFmtId="0" fontId="96" fillId="26" borderId="0" xfId="0" applyFont="1" applyFill="1" applyAlignment="1">
      <alignment horizontal="center" vertical="center" wrapText="1"/>
    </xf>
    <xf numFmtId="0" fontId="96" fillId="26" borderId="0" xfId="0" applyFont="1" applyFill="1" applyAlignment="1">
      <alignment horizontal="center" vertical="top" wrapText="1"/>
    </xf>
    <xf numFmtId="0" fontId="98" fillId="26" borderId="0" xfId="0" applyFont="1" applyFill="1" applyAlignment="1">
      <alignment horizontal="center" vertical="top" wrapText="1"/>
    </xf>
    <xf numFmtId="0" fontId="96" fillId="26" borderId="0" xfId="0" applyFont="1" applyFill="1" applyAlignment="1">
      <alignment vertical="top" wrapText="1"/>
    </xf>
    <xf numFmtId="0" fontId="28" fillId="27" borderId="0" xfId="0" applyFont="1" applyFill="1">
      <alignment vertical="center"/>
    </xf>
    <xf numFmtId="0" fontId="110" fillId="23" borderId="31" xfId="2" applyFont="1" applyFill="1" applyBorder="1" applyAlignment="1">
      <alignment horizontal="center" vertical="center" wrapText="1"/>
    </xf>
    <xf numFmtId="0" fontId="112" fillId="3" borderId="41" xfId="2" applyFont="1" applyFill="1" applyBorder="1" applyAlignment="1">
      <alignment horizontal="center" vertical="center"/>
    </xf>
    <xf numFmtId="14" fontId="112" fillId="3" borderId="40" xfId="2" applyNumberFormat="1" applyFont="1" applyFill="1" applyBorder="1" applyAlignment="1">
      <alignment horizontal="center" vertical="center"/>
    </xf>
    <xf numFmtId="14" fontId="112" fillId="3" borderId="1" xfId="2" applyNumberFormat="1" applyFont="1" applyFill="1" applyBorder="1" applyAlignment="1">
      <alignment horizontal="center" vertical="center"/>
    </xf>
    <xf numFmtId="0" fontId="112" fillId="3" borderId="39" xfId="2" applyFont="1" applyFill="1" applyBorder="1" applyAlignment="1">
      <alignment horizontal="center" vertical="center"/>
    </xf>
    <xf numFmtId="14" fontId="112" fillId="3" borderId="2" xfId="2" applyNumberFormat="1" applyFont="1" applyFill="1" applyBorder="1" applyAlignment="1">
      <alignment horizontal="center" vertical="center"/>
    </xf>
    <xf numFmtId="0" fontId="112" fillId="21" borderId="0" xfId="2" applyFont="1" applyFill="1" applyAlignment="1">
      <alignment horizontal="center" vertical="center"/>
    </xf>
    <xf numFmtId="14" fontId="112" fillId="21" borderId="0" xfId="2" applyNumberFormat="1" applyFont="1" applyFill="1" applyAlignment="1">
      <alignment horizontal="center" vertical="center"/>
    </xf>
    <xf numFmtId="0" fontId="113" fillId="0" borderId="0" xfId="2" applyFont="1" applyAlignment="1">
      <alignment horizontal="center" vertical="center"/>
    </xf>
    <xf numFmtId="14" fontId="112" fillId="0" borderId="0" xfId="2" applyNumberFormat="1" applyFont="1" applyAlignment="1">
      <alignment horizontal="center" vertical="center"/>
    </xf>
    <xf numFmtId="0" fontId="107" fillId="25" borderId="113" xfId="0" applyFont="1" applyFill="1" applyBorder="1" applyAlignment="1">
      <alignment horizontal="left" vertical="center"/>
    </xf>
    <xf numFmtId="0" fontId="107" fillId="25" borderId="114" xfId="0" applyFont="1" applyFill="1" applyBorder="1" applyAlignment="1">
      <alignment horizontal="left" vertical="center"/>
    </xf>
    <xf numFmtId="0" fontId="117" fillId="25" borderId="112" xfId="0" applyFont="1" applyFill="1" applyBorder="1" applyAlignment="1">
      <alignment horizontal="left" vertical="center"/>
    </xf>
    <xf numFmtId="0" fontId="0" fillId="0" borderId="13" xfId="0" applyBorder="1" applyAlignment="1">
      <alignment vertical="top" wrapText="1"/>
    </xf>
    <xf numFmtId="0" fontId="23" fillId="23" borderId="3" xfId="2" applyFont="1" applyFill="1" applyBorder="1" applyAlignment="1">
      <alignment horizontal="center" vertical="center" wrapText="1"/>
    </xf>
    <xf numFmtId="0" fontId="24" fillId="21" borderId="8" xfId="2" applyFont="1" applyFill="1" applyBorder="1" applyAlignment="1">
      <alignment horizontal="center" vertical="center" wrapText="1"/>
    </xf>
    <xf numFmtId="0" fontId="8" fillId="0" borderId="0" xfId="1" applyAlignment="1" applyProtection="1">
      <alignment vertical="center" wrapText="1"/>
    </xf>
    <xf numFmtId="0" fontId="0" fillId="36" borderId="0" xfId="0" applyFill="1">
      <alignment vertical="center"/>
    </xf>
    <xf numFmtId="0" fontId="126" fillId="36" borderId="0" xfId="0" applyFont="1" applyFill="1">
      <alignment vertical="center"/>
    </xf>
    <xf numFmtId="0" fontId="127" fillId="36" borderId="0" xfId="0" applyFont="1" applyFill="1">
      <alignment vertical="center"/>
    </xf>
    <xf numFmtId="0" fontId="128" fillId="36" borderId="0" xfId="0" applyFont="1" applyFill="1">
      <alignment vertical="center"/>
    </xf>
    <xf numFmtId="0" fontId="129" fillId="36" borderId="0" xfId="0" applyFont="1" applyFill="1">
      <alignment vertical="center"/>
    </xf>
    <xf numFmtId="0" fontId="77" fillId="36" borderId="0" xfId="0" applyFont="1" applyFill="1">
      <alignment vertical="center"/>
    </xf>
    <xf numFmtId="0" fontId="23" fillId="34" borderId="3" xfId="2" applyFont="1" applyFill="1" applyBorder="1" applyAlignment="1">
      <alignment horizontal="center" vertical="center" wrapText="1"/>
    </xf>
    <xf numFmtId="184" fontId="132" fillId="26" borderId="0" xfId="0" applyNumberFormat="1" applyFont="1" applyFill="1" applyAlignment="1">
      <alignment vertical="center" wrapText="1"/>
    </xf>
    <xf numFmtId="0" fontId="122" fillId="25" borderId="0" xfId="0" applyFont="1" applyFill="1">
      <alignment vertical="center"/>
    </xf>
    <xf numFmtId="177" fontId="132" fillId="26" borderId="0" xfId="0" applyNumberFormat="1" applyFont="1" applyFill="1" applyAlignment="1">
      <alignment horizontal="right" vertical="center" wrapText="1"/>
    </xf>
    <xf numFmtId="0" fontId="133" fillId="26" borderId="0" xfId="0" applyFont="1" applyFill="1" applyAlignment="1">
      <alignment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111" fillId="0" borderId="68" xfId="0" applyFont="1" applyBorder="1">
      <alignment vertical="center"/>
    </xf>
    <xf numFmtId="0" fontId="111" fillId="0" borderId="0" xfId="0" applyFont="1">
      <alignment vertical="center"/>
    </xf>
    <xf numFmtId="0" fontId="111" fillId="5" borderId="68" xfId="0" applyFont="1" applyFill="1" applyBorder="1">
      <alignment vertical="center"/>
    </xf>
    <xf numFmtId="0" fontId="111" fillId="5" borderId="0" xfId="0" applyFont="1" applyFill="1">
      <alignment vertical="center"/>
    </xf>
    <xf numFmtId="0" fontId="6" fillId="5" borderId="152" xfId="2" applyFill="1" applyBorder="1">
      <alignment vertical="center"/>
    </xf>
    <xf numFmtId="0" fontId="6" fillId="0" borderId="152" xfId="2" applyBorder="1">
      <alignment vertical="center"/>
    </xf>
    <xf numFmtId="3" fontId="138" fillId="21" borderId="0" xfId="0" applyNumberFormat="1" applyFont="1" applyFill="1" applyAlignment="1">
      <alignment vertical="center" wrapText="1"/>
    </xf>
    <xf numFmtId="0" fontId="114" fillId="21" borderId="150" xfId="17" applyFont="1" applyFill="1" applyBorder="1" applyAlignment="1">
      <alignment horizontal="center" vertical="center" wrapText="1"/>
    </xf>
    <xf numFmtId="14" fontId="114" fillId="21" borderId="151" xfId="17" applyNumberFormat="1" applyFont="1" applyFill="1" applyBorder="1" applyAlignment="1">
      <alignment horizontal="center" vertical="center"/>
    </xf>
    <xf numFmtId="185" fontId="138" fillId="21" borderId="0" xfId="0" applyNumberFormat="1" applyFont="1" applyFill="1" applyAlignment="1">
      <alignment horizontal="right" vertical="center" wrapText="1"/>
    </xf>
    <xf numFmtId="0" fontId="6" fillId="0" borderId="0" xfId="2" applyAlignment="1">
      <alignment horizontal="left" vertical="top"/>
    </xf>
    <xf numFmtId="0" fontId="6" fillId="37" borderId="163" xfId="2" applyFill="1" applyBorder="1" applyAlignment="1">
      <alignment horizontal="left" vertical="top"/>
    </xf>
    <xf numFmtId="0" fontId="8" fillId="37" borderId="162" xfId="1" applyFill="1" applyBorder="1" applyAlignment="1" applyProtection="1">
      <alignment horizontal="left" vertical="top"/>
    </xf>
    <xf numFmtId="14" fontId="19" fillId="3" borderId="102" xfId="2" applyNumberFormat="1" applyFont="1" applyFill="1" applyBorder="1" applyAlignment="1">
      <alignment horizontal="center" vertical="center" shrinkToFit="1"/>
    </xf>
    <xf numFmtId="14" fontId="27" fillId="3" borderId="102" xfId="1" applyNumberFormat="1" applyFont="1" applyFill="1" applyBorder="1" applyAlignment="1" applyProtection="1">
      <alignment horizontal="center" vertical="center" wrapText="1" shrinkToFit="1"/>
    </xf>
    <xf numFmtId="0" fontId="8" fillId="0" borderId="110" xfId="1" applyFill="1" applyBorder="1" applyAlignment="1" applyProtection="1">
      <alignment vertical="center" wrapText="1"/>
    </xf>
    <xf numFmtId="0" fontId="102" fillId="0" borderId="0" xfId="17" applyFont="1" applyAlignment="1">
      <alignment horizontal="left" vertical="center"/>
    </xf>
    <xf numFmtId="0" fontId="71" fillId="26" borderId="0" xfId="0" applyFont="1" applyFill="1" applyAlignment="1">
      <alignment vertical="top" wrapText="1"/>
    </xf>
    <xf numFmtId="185" fontId="140" fillId="21" borderId="0" xfId="0" applyNumberFormat="1" applyFont="1" applyFill="1" applyAlignment="1">
      <alignment horizontal="right" vertical="center"/>
    </xf>
    <xf numFmtId="185" fontId="140" fillId="0" borderId="0" xfId="0" applyNumberFormat="1" applyFont="1" applyAlignment="1">
      <alignment horizontal="right" vertical="center"/>
    </xf>
    <xf numFmtId="184" fontId="133" fillId="26" borderId="0" xfId="0" applyNumberFormat="1" applyFont="1" applyFill="1" applyAlignment="1">
      <alignment horizontal="center" vertical="center" wrapText="1"/>
    </xf>
    <xf numFmtId="0" fontId="144" fillId="2" borderId="63" xfId="2" applyFont="1" applyFill="1" applyBorder="1" applyAlignment="1">
      <alignment vertical="top" wrapText="1"/>
    </xf>
    <xf numFmtId="0" fontId="112" fillId="23" borderId="41" xfId="2" applyFont="1" applyFill="1" applyBorder="1" applyAlignment="1">
      <alignment horizontal="center" vertical="center"/>
    </xf>
    <xf numFmtId="0" fontId="112" fillId="23" borderId="9" xfId="2" applyFont="1" applyFill="1" applyBorder="1" applyAlignment="1">
      <alignment horizontal="center" vertical="center" wrapText="1"/>
    </xf>
    <xf numFmtId="0" fontId="112" fillId="23" borderId="39" xfId="2" applyFont="1" applyFill="1" applyBorder="1" applyAlignment="1">
      <alignment horizontal="center" vertical="center"/>
    </xf>
    <xf numFmtId="0" fontId="8" fillId="0" borderId="0" xfId="1" applyFill="1" applyBorder="1" applyAlignment="1" applyProtection="1">
      <alignment vertical="center" wrapText="1"/>
    </xf>
    <xf numFmtId="0" fontId="18" fillId="23" borderId="172" xfId="2" applyFont="1" applyFill="1" applyBorder="1" applyAlignment="1">
      <alignment horizontal="center" vertical="center" wrapText="1"/>
    </xf>
    <xf numFmtId="0" fontId="8" fillId="0" borderId="175" xfId="1" applyFill="1" applyBorder="1" applyAlignment="1" applyProtection="1">
      <alignment vertical="center" wrapText="1"/>
    </xf>
    <xf numFmtId="0" fontId="18" fillId="23" borderId="176" xfId="1" applyFont="1" applyFill="1" applyBorder="1" applyAlignment="1" applyProtection="1">
      <alignment horizontal="center" vertical="center" wrapText="1"/>
    </xf>
    <xf numFmtId="0" fontId="141" fillId="21" borderId="0" xfId="0" applyFont="1" applyFill="1" applyAlignment="1">
      <alignment vertical="center" wrapText="1"/>
    </xf>
    <xf numFmtId="0" fontId="138" fillId="21" borderId="0" xfId="0" applyFont="1" applyFill="1" applyAlignment="1">
      <alignment vertical="center" wrapText="1"/>
    </xf>
    <xf numFmtId="0" fontId="109" fillId="0" borderId="28" xfId="2" applyFont="1" applyBorder="1" applyAlignment="1">
      <alignment vertical="center" shrinkToFit="1"/>
    </xf>
    <xf numFmtId="0" fontId="147" fillId="0" borderId="0" xfId="0" applyFont="1" applyAlignment="1">
      <alignment vertical="center" wrapText="1"/>
    </xf>
    <xf numFmtId="0" fontId="148" fillId="0" borderId="0" xfId="0" applyFont="1" applyAlignment="1">
      <alignment vertical="center" wrapText="1"/>
    </xf>
    <xf numFmtId="3" fontId="136" fillId="26" borderId="0" xfId="0" applyNumberFormat="1" applyFont="1" applyFill="1">
      <alignment vertical="center"/>
    </xf>
    <xf numFmtId="3" fontId="132" fillId="26" borderId="0" xfId="0" applyNumberFormat="1" applyFont="1" applyFill="1" applyAlignment="1">
      <alignment horizontal="right" vertical="center" wrapText="1"/>
    </xf>
    <xf numFmtId="0" fontId="27" fillId="0" borderId="96" xfId="2" applyFont="1" applyBorder="1" applyAlignment="1">
      <alignment vertical="top" wrapText="1"/>
    </xf>
    <xf numFmtId="0" fontId="18" fillId="25" borderId="168" xfId="2" applyFont="1" applyFill="1" applyBorder="1" applyAlignment="1">
      <alignment horizontal="center" vertical="center" wrapText="1"/>
    </xf>
    <xf numFmtId="0" fontId="108" fillId="25" borderId="169" xfId="2" applyFont="1" applyFill="1" applyBorder="1" applyAlignment="1">
      <alignment horizontal="center" vertical="center"/>
    </xf>
    <xf numFmtId="0" fontId="108" fillId="25" borderId="170" xfId="2" applyFont="1" applyFill="1" applyBorder="1" applyAlignment="1">
      <alignment horizontal="center" vertical="center"/>
    </xf>
    <xf numFmtId="0" fontId="150" fillId="21" borderId="8" xfId="0" applyFont="1" applyFill="1" applyBorder="1" applyAlignment="1">
      <alignment horizontal="center" vertical="center" wrapText="1"/>
    </xf>
    <xf numFmtId="177" fontId="151" fillId="21" borderId="8" xfId="2" applyNumberFormat="1" applyFont="1" applyFill="1" applyBorder="1" applyAlignment="1">
      <alignment horizontal="center" vertical="center" shrinkToFit="1"/>
    </xf>
    <xf numFmtId="0" fontId="6" fillId="0" borderId="0" xfId="2" applyAlignment="1">
      <alignment horizontal="left" vertical="center"/>
    </xf>
    <xf numFmtId="0" fontId="154" fillId="5" borderId="68" xfId="0" applyFont="1" applyFill="1" applyBorder="1">
      <alignment vertical="center"/>
    </xf>
    <xf numFmtId="0" fontId="154" fillId="5" borderId="0" xfId="0" applyFont="1" applyFill="1" applyAlignment="1">
      <alignment horizontal="left" vertical="center"/>
    </xf>
    <xf numFmtId="0" fontId="154" fillId="5" borderId="0" xfId="0" applyFont="1" applyFill="1">
      <alignment vertical="center"/>
    </xf>
    <xf numFmtId="176" fontId="154" fillId="5" borderId="0" xfId="0" applyNumberFormat="1" applyFont="1" applyFill="1" applyAlignment="1">
      <alignment horizontal="left" vertical="center"/>
    </xf>
    <xf numFmtId="183" fontId="154" fillId="5" borderId="0" xfId="0" applyNumberFormat="1" applyFont="1" applyFill="1" applyAlignment="1">
      <alignment horizontal="center" vertical="center"/>
    </xf>
    <xf numFmtId="0" fontId="154" fillId="5" borderId="68" xfId="0" applyFont="1" applyFill="1" applyBorder="1" applyAlignment="1">
      <alignment vertical="top"/>
    </xf>
    <xf numFmtId="0" fontId="154" fillId="5" borderId="0" xfId="0" applyFont="1" applyFill="1" applyAlignment="1">
      <alignment vertical="top"/>
    </xf>
    <xf numFmtId="14" fontId="154" fillId="5" borderId="0" xfId="0" applyNumberFormat="1" applyFont="1" applyFill="1" applyAlignment="1">
      <alignment horizontal="left" vertical="center"/>
    </xf>
    <xf numFmtId="14" fontId="154" fillId="0" borderId="0" xfId="0" applyNumberFormat="1" applyFont="1">
      <alignment vertical="center"/>
    </xf>
    <xf numFmtId="0" fontId="155" fillId="0" borderId="0" xfId="0" applyFont="1">
      <alignment vertical="center"/>
    </xf>
    <xf numFmtId="0" fontId="6" fillId="0" borderId="62" xfId="2" applyBorder="1" applyAlignment="1">
      <alignment vertical="top" wrapText="1"/>
    </xf>
    <xf numFmtId="0" fontId="8" fillId="37" borderId="138" xfId="1" applyFill="1" applyBorder="1" applyAlignment="1" applyProtection="1">
      <alignment horizontal="left" vertical="top"/>
    </xf>
    <xf numFmtId="0" fontId="6" fillId="37" borderId="161"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9"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43" fillId="0" borderId="0" xfId="17" applyFont="1" applyAlignment="1">
      <alignment vertical="top" wrapText="1"/>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86"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87"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 fillId="0" borderId="142" xfId="17" applyBorder="1" applyAlignment="1">
      <alignment horizontal="center" vertical="center" wrapText="1"/>
    </xf>
    <xf numFmtId="0" fontId="1" fillId="0" borderId="143" xfId="17" applyBorder="1" applyAlignment="1">
      <alignment horizontal="center" vertical="center"/>
    </xf>
    <xf numFmtId="0" fontId="13" fillId="0" borderId="145" xfId="2" applyFont="1" applyBorder="1" applyAlignment="1">
      <alignment horizontal="center" vertical="center" wrapText="1"/>
    </xf>
    <xf numFmtId="0" fontId="13" fillId="0" borderId="146" xfId="2" applyFont="1" applyBorder="1" applyAlignment="1">
      <alignment horizontal="center" vertical="center" wrapText="1"/>
    </xf>
    <xf numFmtId="0" fontId="13" fillId="0" borderId="17" xfId="2" applyFont="1" applyBorder="1" applyAlignment="1">
      <alignment horizontal="center" vertical="center" wrapText="1"/>
    </xf>
    <xf numFmtId="0" fontId="1" fillId="21" borderId="149"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21" borderId="8" xfId="2" applyNumberFormat="1" applyFill="1" applyBorder="1" applyAlignment="1">
      <alignment horizontal="center" vertical="center" shrinkToFit="1"/>
    </xf>
    <xf numFmtId="177" fontId="1" fillId="21"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4"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3"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3"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5"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91" fillId="5" borderId="0" xfId="2" applyFont="1" applyFill="1" applyAlignment="1">
      <alignment horizontal="center" vertical="center"/>
    </xf>
    <xf numFmtId="0" fontId="78" fillId="5" borderId="0" xfId="2" applyFont="1" applyFill="1" applyAlignment="1">
      <alignment horizontal="left" vertical="center"/>
    </xf>
    <xf numFmtId="0" fontId="1" fillId="0" borderId="0" xfId="2" applyFont="1">
      <alignment vertical="center"/>
    </xf>
    <xf numFmtId="0" fontId="50" fillId="21" borderId="187" xfId="16" applyFont="1" applyFill="1" applyBorder="1">
      <alignment vertical="center"/>
    </xf>
    <xf numFmtId="0" fontId="50" fillId="21" borderId="188" xfId="16" applyFont="1" applyFill="1" applyBorder="1">
      <alignment vertical="center"/>
    </xf>
    <xf numFmtId="0" fontId="10" fillId="21" borderId="188" xfId="16" applyFont="1" applyFill="1" applyBorder="1">
      <alignment vertical="center"/>
    </xf>
    <xf numFmtId="0" fontId="37" fillId="0" borderId="0" xfId="17" applyFont="1" applyAlignment="1">
      <alignment horizontal="left" vertical="center" indent="2"/>
    </xf>
    <xf numFmtId="0" fontId="137" fillId="27" borderId="0" xfId="0" applyFont="1" applyFill="1">
      <alignment vertical="center"/>
    </xf>
    <xf numFmtId="0" fontId="156" fillId="0" borderId="0" xfId="17" applyFont="1">
      <alignment vertical="center"/>
    </xf>
    <xf numFmtId="10" fontId="133" fillId="26" borderId="0" xfId="0" applyNumberFormat="1" applyFont="1" applyFill="1" applyAlignment="1">
      <alignment horizontal="center" vertical="center" wrapText="1"/>
    </xf>
    <xf numFmtId="3" fontId="132" fillId="26" borderId="0" xfId="0" applyNumberFormat="1" applyFont="1" applyFill="1" applyAlignment="1">
      <alignment vertical="center" wrapText="1"/>
    </xf>
    <xf numFmtId="0" fontId="1" fillId="21" borderId="0" xfId="2" applyFont="1" applyFill="1">
      <alignment vertical="center"/>
    </xf>
    <xf numFmtId="0" fontId="24" fillId="21" borderId="38" xfId="2" applyFont="1" applyFill="1" applyBorder="1" applyAlignment="1">
      <alignment horizontal="center" vertical="top" wrapText="1"/>
    </xf>
    <xf numFmtId="0" fontId="23" fillId="21" borderId="189" xfId="2" applyFont="1" applyFill="1" applyBorder="1" applyAlignment="1">
      <alignment horizontal="left" vertical="center"/>
    </xf>
    <xf numFmtId="0" fontId="23" fillId="21"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9" borderId="103" xfId="2" applyNumberFormat="1" applyFont="1" applyFill="1" applyBorder="1" applyAlignment="1">
      <alignment horizontal="center" vertical="center" wrapText="1"/>
    </xf>
    <xf numFmtId="177" fontId="13" fillId="39" borderId="8" xfId="2" applyNumberFormat="1" applyFont="1" applyFill="1" applyBorder="1" applyAlignment="1">
      <alignment horizontal="center" vertical="center" shrinkToFit="1"/>
    </xf>
    <xf numFmtId="14" fontId="26" fillId="21" borderId="0" xfId="2" applyNumberFormat="1" applyFont="1" applyFill="1" applyAlignment="1">
      <alignment horizontal="left" vertical="center"/>
    </xf>
    <xf numFmtId="0" fontId="26" fillId="21" borderId="0" xfId="19" applyFont="1" applyFill="1">
      <alignment vertical="center"/>
    </xf>
    <xf numFmtId="0" fontId="26" fillId="21" borderId="0" xfId="2" applyFont="1" applyFill="1" applyAlignment="1">
      <alignment horizontal="left" vertical="center"/>
    </xf>
    <xf numFmtId="0" fontId="41" fillId="21"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21" borderId="8" xfId="2" applyNumberFormat="1" applyFont="1" applyFill="1" applyBorder="1" applyAlignment="1">
      <alignment horizontal="center" vertical="center" shrinkToFit="1"/>
    </xf>
    <xf numFmtId="177" fontId="13" fillId="21" borderId="102" xfId="2" applyNumberFormat="1" applyFont="1" applyFill="1" applyBorder="1" applyAlignment="1">
      <alignment horizontal="center" vertical="center" wrapText="1"/>
    </xf>
    <xf numFmtId="0" fontId="13" fillId="0" borderId="190" xfId="2" applyFont="1" applyBorder="1" applyAlignment="1">
      <alignment horizontal="center" vertical="center" wrapText="1"/>
    </xf>
    <xf numFmtId="0" fontId="13" fillId="0" borderId="191" xfId="2" applyFont="1" applyBorder="1" applyAlignment="1">
      <alignment horizontal="center" vertical="center" wrapText="1"/>
    </xf>
    <xf numFmtId="0" fontId="13" fillId="0" borderId="192" xfId="2" applyFont="1" applyBorder="1" applyAlignment="1">
      <alignment horizontal="center" vertical="center" wrapText="1"/>
    </xf>
    <xf numFmtId="0" fontId="13" fillId="0" borderId="190" xfId="2" applyFont="1" applyBorder="1" applyAlignment="1">
      <alignment horizontal="center" vertical="center"/>
    </xf>
    <xf numFmtId="0" fontId="13" fillId="5" borderId="190" xfId="2" applyFont="1" applyFill="1" applyBorder="1" applyAlignment="1">
      <alignment horizontal="center" vertical="center" wrapText="1"/>
    </xf>
    <xf numFmtId="0" fontId="150" fillId="21" borderId="153" xfId="0" applyFont="1" applyFill="1" applyBorder="1" applyAlignment="1">
      <alignment horizontal="center" vertical="center" wrapText="1"/>
    </xf>
    <xf numFmtId="0" fontId="150" fillId="21" borderId="181" xfId="0" applyFont="1" applyFill="1" applyBorder="1" applyAlignment="1">
      <alignment horizontal="center" vertical="center" wrapText="1"/>
    </xf>
    <xf numFmtId="0" fontId="123" fillId="33" borderId="193" xfId="2" applyFont="1" applyFill="1" applyBorder="1" applyAlignment="1">
      <alignment horizontal="center" vertical="center" wrapText="1"/>
    </xf>
    <xf numFmtId="0" fontId="124" fillId="33" borderId="194" xfId="2" applyFont="1" applyFill="1" applyBorder="1" applyAlignment="1">
      <alignment horizontal="center" vertical="center" wrapText="1"/>
    </xf>
    <xf numFmtId="0" fontId="158" fillId="33" borderId="194" xfId="2" applyFont="1" applyFill="1" applyBorder="1" applyAlignment="1">
      <alignment horizontal="left" vertical="center"/>
    </xf>
    <xf numFmtId="0" fontId="121" fillId="33" borderId="194" xfId="2" applyFont="1" applyFill="1" applyBorder="1" applyAlignment="1">
      <alignment horizontal="center" vertical="center"/>
    </xf>
    <xf numFmtId="0" fontId="121" fillId="33" borderId="195" xfId="2" applyFont="1" applyFill="1" applyBorder="1" applyAlignment="1">
      <alignment horizontal="center" vertical="center"/>
    </xf>
    <xf numFmtId="0" fontId="103" fillId="0" borderId="134" xfId="0" applyFont="1" applyBorder="1" applyAlignment="1">
      <alignment horizontal="center" vertical="center" wrapText="1"/>
    </xf>
    <xf numFmtId="0" fontId="145" fillId="40" borderId="109" xfId="0" applyFont="1" applyFill="1" applyBorder="1" applyAlignment="1">
      <alignment horizontal="center" vertical="center" wrapText="1"/>
    </xf>
    <xf numFmtId="0" fontId="112" fillId="23" borderId="26" xfId="2" applyFont="1" applyFill="1" applyBorder="1" applyAlignment="1">
      <alignment horizontal="center" vertical="center"/>
    </xf>
    <xf numFmtId="14" fontId="112" fillId="23" borderId="27" xfId="2" applyNumberFormat="1" applyFont="1" applyFill="1" applyBorder="1" applyAlignment="1">
      <alignment horizontal="center" vertical="center"/>
    </xf>
    <xf numFmtId="0" fontId="6" fillId="21" borderId="0" xfId="2" applyFill="1" applyAlignment="1">
      <alignment vertical="center" wrapText="1"/>
    </xf>
    <xf numFmtId="0" fontId="0" fillId="26" borderId="0" xfId="0" applyFill="1" applyAlignment="1">
      <alignment horizontal="left" vertical="top"/>
    </xf>
    <xf numFmtId="3" fontId="13" fillId="21" borderId="0" xfId="0" applyNumberFormat="1" applyFont="1" applyFill="1" applyAlignment="1">
      <alignment horizontal="center" vertical="center"/>
    </xf>
    <xf numFmtId="14" fontId="108" fillId="25" borderId="171"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0" fontId="157" fillId="0" borderId="0" xfId="0" applyFont="1">
      <alignment vertical="center"/>
    </xf>
    <xf numFmtId="0" fontId="165" fillId="0" borderId="0" xfId="0" applyFont="1" applyAlignment="1">
      <alignment vertical="center" wrapText="1"/>
    </xf>
    <xf numFmtId="0" fontId="41" fillId="0" borderId="0" xfId="17" applyFont="1" applyAlignment="1">
      <alignment horizontal="center" vertical="center"/>
    </xf>
    <xf numFmtId="0" fontId="154" fillId="5" borderId="0" xfId="0" applyFont="1" applyFill="1" applyAlignment="1">
      <alignment horizontal="left" vertical="top"/>
    </xf>
    <xf numFmtId="0" fontId="167" fillId="23" borderId="178" xfId="1" applyFont="1" applyFill="1" applyBorder="1" applyAlignment="1" applyProtection="1">
      <alignment horizontal="center" vertical="center" wrapText="1"/>
    </xf>
    <xf numFmtId="0" fontId="166" fillId="21" borderId="0" xfId="17" applyFont="1" applyFill="1" applyAlignment="1">
      <alignment horizontal="left" vertical="center"/>
    </xf>
    <xf numFmtId="3" fontId="147" fillId="0" borderId="0" xfId="0" applyNumberFormat="1" applyFont="1" applyAlignment="1">
      <alignment vertical="center" wrapText="1"/>
    </xf>
    <xf numFmtId="0" fontId="111" fillId="21" borderId="0" xfId="0" applyFont="1" applyFill="1">
      <alignment vertical="center"/>
    </xf>
    <xf numFmtId="3" fontId="169" fillId="26" borderId="0" xfId="0" applyNumberFormat="1" applyFont="1" applyFill="1" applyAlignment="1">
      <alignment vertical="top" wrapText="1"/>
    </xf>
    <xf numFmtId="0" fontId="168" fillId="26" borderId="0" xfId="0" applyFont="1" applyFill="1" applyAlignment="1">
      <alignment vertical="top" wrapText="1"/>
    </xf>
    <xf numFmtId="0" fontId="170" fillId="21" borderId="0" xfId="0" applyFont="1" applyFill="1" applyAlignment="1">
      <alignment vertical="top" wrapText="1"/>
    </xf>
    <xf numFmtId="3" fontId="0" fillId="0" borderId="0" xfId="0" applyNumberFormat="1">
      <alignment vertical="center"/>
    </xf>
    <xf numFmtId="0" fontId="108" fillId="0" borderId="0" xfId="2" applyFont="1" applyAlignment="1">
      <alignment vertical="top" wrapText="1"/>
    </xf>
    <xf numFmtId="3" fontId="72" fillId="26" borderId="0" xfId="0" applyNumberFormat="1" applyFont="1" applyFill="1" applyAlignment="1">
      <alignment vertical="top" wrapText="1"/>
    </xf>
    <xf numFmtId="0" fontId="8" fillId="0" borderId="206" xfId="1" applyBorder="1" applyAlignment="1" applyProtection="1">
      <alignment vertical="center" wrapText="1"/>
    </xf>
    <xf numFmtId="0" fontId="8" fillId="0" borderId="198" xfId="1" applyFill="1" applyBorder="1" applyAlignment="1" applyProtection="1">
      <alignment vertical="center" wrapText="1"/>
    </xf>
    <xf numFmtId="180" fontId="50" fillId="12" borderId="207" xfId="17" applyNumberFormat="1" applyFont="1" applyFill="1" applyBorder="1" applyAlignment="1">
      <alignment horizontal="center" vertical="center"/>
    </xf>
    <xf numFmtId="0" fontId="108" fillId="23" borderId="9" xfId="1" applyFont="1" applyFill="1" applyBorder="1" applyAlignment="1" applyProtection="1">
      <alignment horizontal="center" vertical="center" wrapText="1"/>
    </xf>
    <xf numFmtId="0" fontId="8" fillId="0" borderId="185" xfId="1" applyBorder="1" applyAlignment="1" applyProtection="1">
      <alignment vertical="center" wrapText="1"/>
    </xf>
    <xf numFmtId="0" fontId="173" fillId="0" borderId="174" xfId="1" applyFont="1" applyFill="1" applyBorder="1" applyAlignment="1" applyProtection="1">
      <alignment vertical="top" wrapText="1"/>
    </xf>
    <xf numFmtId="0" fontId="174" fillId="3" borderId="9" xfId="2" applyFont="1" applyFill="1" applyBorder="1" applyAlignment="1">
      <alignment horizontal="center" vertical="center"/>
    </xf>
    <xf numFmtId="0" fontId="108" fillId="0" borderId="30" xfId="1" applyFont="1" applyBorder="1" applyAlignment="1" applyProtection="1">
      <alignment horizontal="left" vertical="top" wrapText="1"/>
    </xf>
    <xf numFmtId="0" fontId="146" fillId="41" borderId="98" xfId="2" applyFont="1" applyFill="1" applyBorder="1" applyAlignment="1">
      <alignment horizontal="center" vertical="center" wrapText="1" shrinkToFit="1"/>
    </xf>
    <xf numFmtId="0" fontId="21" fillId="0" borderId="95" xfId="1" applyFont="1" applyBorder="1" applyAlignment="1" applyProtection="1">
      <alignment vertical="top" wrapText="1"/>
    </xf>
    <xf numFmtId="3" fontId="175" fillId="26" borderId="0" xfId="0" applyNumberFormat="1" applyFont="1" applyFill="1" applyAlignment="1">
      <alignment vertical="center" wrapText="1"/>
    </xf>
    <xf numFmtId="0" fontId="8" fillId="0" borderId="0" xfId="1" applyFill="1" applyAlignment="1" applyProtection="1">
      <alignment vertical="center"/>
    </xf>
    <xf numFmtId="0" fontId="21" fillId="0" borderId="133" xfId="1" applyFont="1" applyFill="1" applyBorder="1" applyAlignment="1" applyProtection="1">
      <alignment horizontal="left" vertical="top" wrapText="1"/>
    </xf>
    <xf numFmtId="0" fontId="132" fillId="26" borderId="0" xfId="0" applyFont="1" applyFill="1" applyAlignment="1">
      <alignment vertical="top" wrapText="1"/>
    </xf>
    <xf numFmtId="3" fontId="176" fillId="26" borderId="0" xfId="0" applyNumberFormat="1" applyFont="1" applyFill="1">
      <alignment vertical="center"/>
    </xf>
    <xf numFmtId="185" fontId="177" fillId="0" borderId="0" xfId="0" applyNumberFormat="1" applyFont="1" applyAlignment="1">
      <alignment horizontal="left" vertical="center"/>
    </xf>
    <xf numFmtId="0" fontId="8" fillId="21" borderId="0" xfId="1" applyFill="1" applyBorder="1" applyAlignment="1" applyProtection="1">
      <alignment vertical="center" wrapText="1"/>
    </xf>
    <xf numFmtId="14" fontId="112" fillId="23" borderId="154" xfId="2" applyNumberFormat="1" applyFont="1" applyFill="1" applyBorder="1" applyAlignment="1">
      <alignment vertical="center" shrinkToFit="1"/>
    </xf>
    <xf numFmtId="0" fontId="173" fillId="21" borderId="167" xfId="1" applyFont="1" applyFill="1" applyBorder="1" applyAlignment="1" applyProtection="1">
      <alignment horizontal="left" vertical="top" wrapText="1"/>
    </xf>
    <xf numFmtId="0" fontId="28" fillId="23" borderId="208" xfId="0" applyFont="1" applyFill="1" applyBorder="1" applyAlignment="1">
      <alignment horizontal="center" vertical="center" wrapText="1"/>
    </xf>
    <xf numFmtId="14" fontId="29" fillId="23" borderId="209" xfId="2" applyNumberFormat="1" applyFont="1" applyFill="1" applyBorder="1" applyAlignment="1">
      <alignment horizontal="center" vertical="center" shrinkToFit="1"/>
    </xf>
    <xf numFmtId="0" fontId="108" fillId="23" borderId="210" xfId="2" applyFont="1" applyFill="1" applyBorder="1">
      <alignment vertical="center"/>
    </xf>
    <xf numFmtId="0" fontId="178" fillId="0" borderId="155" xfId="0" applyFont="1" applyBorder="1" applyAlignment="1">
      <alignment horizontal="left" vertical="top" wrapText="1"/>
    </xf>
    <xf numFmtId="14" fontId="108" fillId="23" borderId="211" xfId="1" applyNumberFormat="1" applyFont="1" applyFill="1" applyBorder="1" applyAlignment="1" applyProtection="1">
      <alignment vertical="center" wrapText="1"/>
    </xf>
    <xf numFmtId="0" fontId="8" fillId="0" borderId="212" xfId="1" applyFill="1" applyBorder="1" applyAlignment="1" applyProtection="1">
      <alignment vertical="center"/>
    </xf>
    <xf numFmtId="14" fontId="108" fillId="23" borderId="213" xfId="1" applyNumberFormat="1" applyFont="1" applyFill="1" applyBorder="1" applyAlignment="1" applyProtection="1">
      <alignment vertical="center" wrapText="1"/>
    </xf>
    <xf numFmtId="0" fontId="172" fillId="26" borderId="0" xfId="0" applyFont="1" applyFill="1" applyAlignment="1">
      <alignment vertical="top" wrapText="1"/>
    </xf>
    <xf numFmtId="0" fontId="179" fillId="0" borderId="174" xfId="1" applyFont="1" applyFill="1" applyBorder="1" applyAlignment="1" applyProtection="1">
      <alignment vertical="top" wrapText="1"/>
    </xf>
    <xf numFmtId="0" fontId="91" fillId="25" borderId="0" xfId="2" applyFont="1" applyFill="1">
      <alignment vertical="center"/>
    </xf>
    <xf numFmtId="56" fontId="108" fillId="23" borderId="210" xfId="2" applyNumberFormat="1" applyFont="1" applyFill="1" applyBorder="1">
      <alignment vertical="center"/>
    </xf>
    <xf numFmtId="0" fontId="0" fillId="42" borderId="0" xfId="0" applyFill="1">
      <alignment vertical="center"/>
    </xf>
    <xf numFmtId="0" fontId="8" fillId="0" borderId="0" xfId="1" applyAlignment="1" applyProtection="1">
      <alignment vertical="center"/>
    </xf>
    <xf numFmtId="14" fontId="112" fillId="23" borderId="1" xfId="2" applyNumberFormat="1" applyFont="1" applyFill="1" applyBorder="1" applyAlignment="1">
      <alignment vertical="center" wrapText="1" shrinkToFit="1"/>
    </xf>
    <xf numFmtId="0" fontId="183" fillId="0" borderId="0" xfId="0" applyFont="1" applyAlignment="1">
      <alignment horizontal="left" vertical="top" wrapText="1"/>
    </xf>
    <xf numFmtId="0" fontId="8" fillId="0" borderId="216" xfId="1" applyBorder="1" applyAlignment="1" applyProtection="1">
      <alignment vertical="center"/>
    </xf>
    <xf numFmtId="0" fontId="173" fillId="0" borderId="0" xfId="0" applyFont="1" applyAlignment="1">
      <alignment horizontal="left" vertical="top" wrapText="1"/>
    </xf>
    <xf numFmtId="0" fontId="18" fillId="23" borderId="217" xfId="2" applyFont="1" applyFill="1" applyBorder="1" applyAlignment="1">
      <alignment horizontal="center" vertical="center" wrapText="1"/>
    </xf>
    <xf numFmtId="0" fontId="184" fillId="5" borderId="17" xfId="2" applyFont="1" applyFill="1" applyBorder="1">
      <alignment vertical="center"/>
    </xf>
    <xf numFmtId="0" fontId="173" fillId="0" borderId="167" xfId="0" applyFont="1" applyBorder="1" applyAlignment="1">
      <alignment horizontal="left" vertical="top" wrapText="1"/>
    </xf>
    <xf numFmtId="0" fontId="76" fillId="0" borderId="0" xfId="0" applyFont="1">
      <alignment vertical="center"/>
    </xf>
    <xf numFmtId="0" fontId="187" fillId="5" borderId="14" xfId="2" applyFont="1" applyFill="1" applyBorder="1">
      <alignment vertical="center"/>
    </xf>
    <xf numFmtId="0" fontId="186" fillId="0" borderId="152" xfId="0" applyFont="1" applyBorder="1">
      <alignment vertical="center"/>
    </xf>
    <xf numFmtId="0" fontId="103" fillId="43" borderId="134" xfId="0" applyFont="1" applyFill="1" applyBorder="1" applyAlignment="1">
      <alignment horizontal="center" vertical="center" wrapText="1"/>
    </xf>
    <xf numFmtId="0" fontId="185" fillId="41" borderId="0" xfId="0" applyFont="1" applyFill="1" applyAlignment="1">
      <alignment horizontal="center" vertical="center" wrapText="1"/>
    </xf>
    <xf numFmtId="0" fontId="173" fillId="0" borderId="218" xfId="1" applyFont="1" applyFill="1" applyBorder="1" applyAlignment="1" applyProtection="1">
      <alignment vertical="top" wrapText="1"/>
    </xf>
    <xf numFmtId="3" fontId="132" fillId="26" borderId="220" xfId="0" applyNumberFormat="1" applyFont="1" applyFill="1" applyBorder="1" applyAlignment="1">
      <alignment horizontal="right" vertical="center" wrapText="1"/>
    </xf>
    <xf numFmtId="184" fontId="132" fillId="26" borderId="220" xfId="0" applyNumberFormat="1" applyFont="1" applyFill="1" applyBorder="1" applyAlignment="1">
      <alignment vertical="center" wrapText="1"/>
    </xf>
    <xf numFmtId="184" fontId="133" fillId="26" borderId="220" xfId="0" applyNumberFormat="1" applyFont="1" applyFill="1" applyBorder="1" applyAlignment="1">
      <alignment horizontal="center" vertical="center" wrapText="1"/>
    </xf>
    <xf numFmtId="3" fontId="152" fillId="26" borderId="0" xfId="0" applyNumberFormat="1" applyFont="1" applyFill="1" applyAlignment="1">
      <alignment vertical="center" wrapText="1"/>
    </xf>
    <xf numFmtId="177" fontId="133" fillId="26" borderId="0" xfId="0" applyNumberFormat="1" applyFont="1" applyFill="1" applyAlignment="1">
      <alignment horizontal="right" vertical="center" wrapText="1"/>
    </xf>
    <xf numFmtId="184" fontId="132" fillId="26" borderId="225" xfId="0" applyNumberFormat="1" applyFont="1" applyFill="1" applyBorder="1" applyAlignment="1">
      <alignment vertical="center" wrapText="1"/>
    </xf>
    <xf numFmtId="0" fontId="103" fillId="0" borderId="153" xfId="0" applyFont="1" applyBorder="1" applyAlignment="1">
      <alignment horizontal="center" vertical="center" wrapText="1"/>
    </xf>
    <xf numFmtId="14" fontId="13" fillId="23" borderId="1" xfId="1" applyNumberFormat="1" applyFont="1" applyFill="1" applyBorder="1" applyAlignment="1" applyProtection="1">
      <alignment horizontal="center" vertical="center" shrinkToFit="1"/>
    </xf>
    <xf numFmtId="0" fontId="114" fillId="0" borderId="150" xfId="17" applyFont="1" applyBorder="1" applyAlignment="1">
      <alignment horizontal="center" vertical="center" wrapText="1"/>
    </xf>
    <xf numFmtId="14" fontId="114" fillId="0" borderId="151" xfId="17" applyNumberFormat="1" applyFont="1" applyBorder="1" applyAlignment="1">
      <alignment horizontal="center" vertical="center"/>
    </xf>
    <xf numFmtId="0" fontId="1" fillId="0" borderId="150" xfId="17" applyBorder="1" applyAlignment="1">
      <alignment horizontal="center" vertical="center" wrapText="1"/>
    </xf>
    <xf numFmtId="177" fontId="13" fillId="21" borderId="227" xfId="2" applyNumberFormat="1" applyFont="1" applyFill="1" applyBorder="1" applyAlignment="1">
      <alignment horizontal="center" vertical="center" wrapText="1"/>
    </xf>
    <xf numFmtId="0" fontId="9" fillId="21" borderId="0" xfId="2" applyFont="1" applyFill="1" applyAlignment="1">
      <alignment horizontal="center" vertical="center" wrapText="1"/>
    </xf>
    <xf numFmtId="14" fontId="9" fillId="21" borderId="0" xfId="2" applyNumberFormat="1" applyFont="1" applyFill="1" applyAlignment="1">
      <alignment horizontal="center" vertical="center"/>
    </xf>
    <xf numFmtId="14" fontId="26" fillId="21" borderId="0" xfId="2" applyNumberFormat="1" applyFont="1" applyFill="1" applyAlignment="1">
      <alignment horizontal="center" vertical="center"/>
    </xf>
    <xf numFmtId="0" fontId="26" fillId="21" borderId="0" xfId="19" applyFont="1" applyFill="1" applyAlignment="1">
      <alignment horizontal="center" vertical="center"/>
    </xf>
    <xf numFmtId="0" fontId="26" fillId="21" borderId="0" xfId="19" applyFont="1" applyFill="1" applyAlignment="1">
      <alignment horizontal="center" vertical="center" wrapText="1"/>
    </xf>
    <xf numFmtId="3" fontId="132" fillId="26" borderId="220" xfId="0" applyNumberFormat="1" applyFont="1" applyFill="1" applyBorder="1">
      <alignment vertical="center"/>
    </xf>
    <xf numFmtId="3" fontId="136" fillId="26" borderId="225" xfId="0" applyNumberFormat="1" applyFont="1" applyFill="1" applyBorder="1">
      <alignment vertical="center"/>
    </xf>
    <xf numFmtId="3" fontId="136" fillId="26" borderId="0" xfId="0" applyNumberFormat="1" applyFont="1" applyFill="1" applyAlignment="1">
      <alignment horizontal="right" vertical="center"/>
    </xf>
    <xf numFmtId="3" fontId="133" fillId="26" borderId="0" xfId="0" applyNumberFormat="1" applyFont="1" applyFill="1">
      <alignment vertical="center"/>
    </xf>
    <xf numFmtId="3" fontId="136" fillId="26" borderId="0" xfId="0" applyNumberFormat="1" applyFont="1" applyFill="1" applyAlignment="1">
      <alignment vertical="center" wrapText="1"/>
    </xf>
    <xf numFmtId="184" fontId="133" fillId="26" borderId="225" xfId="0" applyNumberFormat="1" applyFont="1" applyFill="1" applyBorder="1" applyAlignment="1">
      <alignment horizontal="center" vertical="center" wrapText="1"/>
    </xf>
    <xf numFmtId="0" fontId="201" fillId="26" borderId="222" xfId="0" applyFont="1" applyFill="1" applyBorder="1" applyAlignment="1">
      <alignment horizontal="left" vertical="center" wrapText="1"/>
    </xf>
    <xf numFmtId="0" fontId="201" fillId="26" borderId="222" xfId="0" applyFont="1" applyFill="1" applyBorder="1" applyAlignment="1">
      <alignment horizontal="left" vertical="center"/>
    </xf>
    <xf numFmtId="0" fontId="201" fillId="26" borderId="222" xfId="0" applyFont="1" applyFill="1" applyBorder="1" applyAlignment="1">
      <alignment horizontal="left" vertical="center" shrinkToFit="1"/>
    </xf>
    <xf numFmtId="0" fontId="202" fillId="26" borderId="222" xfId="0" applyFont="1" applyFill="1" applyBorder="1" applyAlignment="1">
      <alignment horizontal="left" vertical="center" shrinkToFit="1"/>
    </xf>
    <xf numFmtId="0" fontId="201" fillId="26" borderId="219" xfId="0" applyFont="1" applyFill="1" applyBorder="1" applyAlignment="1">
      <alignment horizontal="left" vertical="center" wrapText="1"/>
    </xf>
    <xf numFmtId="0" fontId="200" fillId="26" borderId="222" xfId="0" applyFont="1" applyFill="1" applyBorder="1" applyAlignment="1">
      <alignment horizontal="left" vertical="center" wrapText="1"/>
    </xf>
    <xf numFmtId="184" fontId="153" fillId="44" borderId="0" xfId="0" applyNumberFormat="1" applyFont="1" applyFill="1" applyAlignment="1">
      <alignment horizontal="center" vertical="center" wrapText="1"/>
    </xf>
    <xf numFmtId="0" fontId="149" fillId="26" borderId="0" xfId="0" applyFont="1" applyFill="1" applyAlignment="1">
      <alignment vertical="top" wrapText="1"/>
    </xf>
    <xf numFmtId="0" fontId="171" fillId="21" borderId="214" xfId="0" applyFont="1" applyFill="1" applyBorder="1" applyAlignment="1">
      <alignment horizontal="left" vertical="center"/>
    </xf>
    <xf numFmtId="0" fontId="76" fillId="21" borderId="196" xfId="0" applyFont="1" applyFill="1" applyBorder="1" applyAlignment="1">
      <alignment horizontal="left" vertical="center"/>
    </xf>
    <xf numFmtId="14" fontId="76" fillId="21" borderId="196" xfId="0" applyNumberFormat="1" applyFont="1" applyFill="1" applyBorder="1" applyAlignment="1">
      <alignment horizontal="left" vertical="center"/>
    </xf>
    <xf numFmtId="14" fontId="76" fillId="21" borderId="215" xfId="0" applyNumberFormat="1" applyFont="1" applyFill="1" applyBorder="1" applyAlignment="1">
      <alignment horizontal="left" vertical="center"/>
    </xf>
    <xf numFmtId="184" fontId="209" fillId="44" borderId="0" xfId="0" applyNumberFormat="1" applyFont="1" applyFill="1" applyAlignment="1">
      <alignment horizontal="center" vertical="center" wrapText="1"/>
    </xf>
    <xf numFmtId="0" fontId="142" fillId="21" borderId="150" xfId="17" applyFont="1" applyFill="1" applyBorder="1" applyAlignment="1">
      <alignment horizontal="center" vertical="center" wrapText="1"/>
    </xf>
    <xf numFmtId="14" fontId="142" fillId="21" borderId="151" xfId="17" applyNumberFormat="1" applyFont="1" applyFill="1" applyBorder="1" applyAlignment="1">
      <alignment horizontal="center" vertical="center" wrapText="1"/>
    </xf>
    <xf numFmtId="0" fontId="140" fillId="21" borderId="0" xfId="0" applyFont="1" applyFill="1" applyAlignment="1">
      <alignment horizontal="center" vertical="center" wrapText="1"/>
    </xf>
    <xf numFmtId="14" fontId="37" fillId="21" borderId="151" xfId="17" applyNumberFormat="1" applyFont="1" applyFill="1" applyBorder="1" applyAlignment="1">
      <alignment horizontal="center" vertical="center" wrapText="1"/>
    </xf>
    <xf numFmtId="0" fontId="13" fillId="21" borderId="150" xfId="17" applyFont="1" applyFill="1" applyBorder="1" applyAlignment="1">
      <alignment horizontal="center" vertical="center" wrapText="1"/>
    </xf>
    <xf numFmtId="14" fontId="13" fillId="21" borderId="151" xfId="17" applyNumberFormat="1" applyFont="1" applyFill="1" applyBorder="1" applyAlignment="1">
      <alignment horizontal="center" vertical="center"/>
    </xf>
    <xf numFmtId="0" fontId="37" fillId="21" borderId="150" xfId="17" applyFont="1" applyFill="1" applyBorder="1" applyAlignment="1">
      <alignment horizontal="center" vertical="center" wrapText="1"/>
    </xf>
    <xf numFmtId="14" fontId="37" fillId="21" borderId="151" xfId="17" applyNumberFormat="1" applyFont="1" applyFill="1" applyBorder="1" applyAlignment="1">
      <alignment horizontal="center" vertical="center"/>
    </xf>
    <xf numFmtId="0" fontId="1" fillId="21" borderId="150" xfId="17" applyFill="1" applyBorder="1" applyAlignment="1">
      <alignment horizontal="center" vertical="center" wrapText="1"/>
    </xf>
    <xf numFmtId="14" fontId="1" fillId="21" borderId="151" xfId="17" applyNumberFormat="1" applyFill="1" applyBorder="1" applyAlignment="1">
      <alignment horizontal="center" vertical="center"/>
    </xf>
    <xf numFmtId="14" fontId="114" fillId="21" borderId="151" xfId="17" applyNumberFormat="1" applyFont="1" applyFill="1" applyBorder="1" applyAlignment="1">
      <alignment horizontal="center" vertical="center" wrapText="1"/>
    </xf>
    <xf numFmtId="0" fontId="155" fillId="5" borderId="0" xfId="0" applyFont="1" applyFill="1">
      <alignment vertical="center"/>
    </xf>
    <xf numFmtId="185" fontId="140" fillId="0" borderId="0" xfId="0" applyNumberFormat="1" applyFont="1" applyAlignment="1">
      <alignment horizontal="left" vertical="center"/>
    </xf>
    <xf numFmtId="184" fontId="125" fillId="44" borderId="0" xfId="0" applyNumberFormat="1" applyFont="1" applyFill="1" applyAlignment="1">
      <alignment horizontal="center" vertical="center" wrapText="1"/>
    </xf>
    <xf numFmtId="177" fontId="136" fillId="26" borderId="0" xfId="0" applyNumberFormat="1" applyFont="1" applyFill="1" applyAlignment="1">
      <alignment horizontal="right" vertical="center" wrapText="1"/>
    </xf>
    <xf numFmtId="184" fontId="133" fillId="26" borderId="223" xfId="0" applyNumberFormat="1" applyFont="1" applyFill="1" applyBorder="1" applyAlignment="1">
      <alignment vertical="center" wrapText="1"/>
    </xf>
    <xf numFmtId="0" fontId="211" fillId="31" borderId="228" xfId="0" applyFont="1" applyFill="1" applyBorder="1" applyAlignment="1">
      <alignment horizontal="left" vertical="center"/>
    </xf>
    <xf numFmtId="3" fontId="204" fillId="31" borderId="0" xfId="0" applyNumberFormat="1" applyFont="1" applyFill="1" applyAlignment="1">
      <alignment vertical="center" wrapText="1"/>
    </xf>
    <xf numFmtId="184" fontId="205" fillId="31" borderId="0" xfId="0" applyNumberFormat="1" applyFont="1" applyFill="1" applyAlignment="1">
      <alignment vertical="center" wrapText="1"/>
    </xf>
    <xf numFmtId="177" fontId="206" fillId="31" borderId="0" xfId="0" applyNumberFormat="1" applyFont="1" applyFill="1">
      <alignment vertical="center"/>
    </xf>
    <xf numFmtId="184" fontId="207" fillId="31" borderId="0" xfId="0" applyNumberFormat="1" applyFont="1" applyFill="1" applyAlignment="1">
      <alignment horizontal="center" vertical="center" wrapText="1"/>
    </xf>
    <xf numFmtId="184" fontId="125" fillId="31" borderId="229" xfId="0" applyNumberFormat="1" applyFont="1" applyFill="1" applyBorder="1" applyAlignment="1">
      <alignment vertical="center" wrapText="1"/>
    </xf>
    <xf numFmtId="0" fontId="203" fillId="26" borderId="222" xfId="0" applyFont="1" applyFill="1" applyBorder="1" applyAlignment="1">
      <alignment horizontal="left" vertical="center" shrinkToFit="1"/>
    </xf>
    <xf numFmtId="177" fontId="190" fillId="26" borderId="225" xfId="0" applyNumberFormat="1" applyFont="1" applyFill="1" applyBorder="1">
      <alignment vertical="center"/>
    </xf>
    <xf numFmtId="184" fontId="133" fillId="26" borderId="226" xfId="0" applyNumberFormat="1" applyFont="1" applyFill="1" applyBorder="1" applyAlignment="1">
      <alignment vertical="center" wrapText="1"/>
    </xf>
    <xf numFmtId="184" fontId="133" fillId="26" borderId="221" xfId="0" applyNumberFormat="1" applyFont="1" applyFill="1" applyBorder="1" applyAlignment="1">
      <alignment vertical="center" wrapText="1"/>
    </xf>
    <xf numFmtId="0" fontId="202" fillId="26" borderId="222" xfId="0" applyFont="1" applyFill="1" applyBorder="1" applyAlignment="1">
      <alignment horizontal="left" vertical="center" wrapText="1"/>
    </xf>
    <xf numFmtId="0" fontId="212" fillId="26" borderId="222" xfId="0" applyFont="1" applyFill="1" applyBorder="1" applyAlignment="1">
      <alignment horizontal="left" vertical="center" shrinkToFit="1"/>
    </xf>
    <xf numFmtId="0" fontId="213" fillId="26" borderId="224" xfId="0" applyFont="1" applyFill="1" applyBorder="1" applyAlignment="1">
      <alignment horizontal="left" vertical="center"/>
    </xf>
    <xf numFmtId="0" fontId="76" fillId="23" borderId="196" xfId="0" applyFont="1" applyFill="1" applyBorder="1" applyAlignment="1">
      <alignment horizontal="left" vertical="center"/>
    </xf>
    <xf numFmtId="0" fontId="76" fillId="37" borderId="196" xfId="0" applyFont="1" applyFill="1" applyBorder="1" applyAlignment="1">
      <alignment horizontal="left" vertical="center"/>
    </xf>
    <xf numFmtId="0" fontId="156" fillId="0" borderId="0" xfId="17" applyFont="1" applyAlignment="1">
      <alignment horizontal="left" vertical="center"/>
    </xf>
    <xf numFmtId="0" fontId="0" fillId="40" borderId="0" xfId="0" applyFill="1">
      <alignment vertical="center"/>
    </xf>
    <xf numFmtId="0" fontId="188" fillId="40" borderId="0" xfId="0" applyFont="1" applyFill="1">
      <alignment vertical="center"/>
    </xf>
    <xf numFmtId="0" fontId="189" fillId="40" borderId="0" xfId="0" applyFont="1" applyFill="1">
      <alignment vertical="center"/>
    </xf>
    <xf numFmtId="0" fontId="181" fillId="40" borderId="0" xfId="0" applyFont="1" applyFill="1">
      <alignment vertical="center"/>
    </xf>
    <xf numFmtId="0" fontId="182" fillId="40" borderId="0" xfId="1" applyFont="1" applyFill="1" applyAlignment="1" applyProtection="1">
      <alignment vertical="center"/>
    </xf>
    <xf numFmtId="0" fontId="171" fillId="21" borderId="233" xfId="0" applyFont="1" applyFill="1" applyBorder="1" applyAlignment="1">
      <alignment horizontal="left" vertical="center"/>
    </xf>
    <xf numFmtId="0" fontId="76" fillId="21" borderId="111" xfId="0" applyFont="1" applyFill="1" applyBorder="1" applyAlignment="1">
      <alignment horizontal="left" vertical="center"/>
    </xf>
    <xf numFmtId="14" fontId="76" fillId="21" borderId="111" xfId="0" applyNumberFormat="1" applyFont="1" applyFill="1" applyBorder="1" applyAlignment="1">
      <alignment horizontal="left" vertical="center"/>
    </xf>
    <xf numFmtId="14" fontId="76" fillId="21" borderId="234" xfId="0" applyNumberFormat="1" applyFont="1" applyFill="1" applyBorder="1" applyAlignment="1">
      <alignment horizontal="left" vertical="center"/>
    </xf>
    <xf numFmtId="0" fontId="76" fillId="45" borderId="196" xfId="0" applyFont="1" applyFill="1" applyBorder="1" applyAlignment="1">
      <alignment horizontal="left" vertical="center"/>
    </xf>
    <xf numFmtId="0" fontId="215" fillId="0" borderId="218" xfId="1" applyFont="1" applyFill="1" applyBorder="1" applyAlignment="1" applyProtection="1">
      <alignment vertical="top" wrapText="1"/>
    </xf>
    <xf numFmtId="0" fontId="6" fillId="0" borderId="0" xfId="4"/>
    <xf numFmtId="0" fontId="189" fillId="21" borderId="0" xfId="0" applyFont="1" applyFill="1">
      <alignment vertical="center"/>
    </xf>
    <xf numFmtId="0" fontId="192" fillId="21" borderId="0" xfId="0" applyFont="1" applyFill="1">
      <alignment vertical="center"/>
    </xf>
    <xf numFmtId="0" fontId="193" fillId="21" borderId="0" xfId="0" applyFont="1" applyFill="1">
      <alignment vertical="center"/>
    </xf>
    <xf numFmtId="0" fontId="221" fillId="0" borderId="218" xfId="1" applyFont="1" applyFill="1" applyBorder="1" applyAlignment="1" applyProtection="1">
      <alignment vertical="top" wrapText="1"/>
    </xf>
    <xf numFmtId="177" fontId="1" fillId="21" borderId="235" xfId="2" applyNumberFormat="1" applyFont="1" applyFill="1" applyBorder="1" applyAlignment="1">
      <alignment horizontal="center" vertical="center" wrapText="1"/>
    </xf>
    <xf numFmtId="0" fontId="23" fillId="21" borderId="236" xfId="2" applyFont="1" applyFill="1" applyBorder="1" applyAlignment="1">
      <alignment horizontal="left" vertical="center"/>
    </xf>
    <xf numFmtId="0" fontId="23" fillId="21" borderId="8" xfId="2" applyFont="1" applyFill="1" applyBorder="1" applyAlignment="1">
      <alignment horizontal="left" vertical="center"/>
    </xf>
    <xf numFmtId="177" fontId="163" fillId="21" borderId="8" xfId="2" applyNumberFormat="1" applyFont="1" applyFill="1" applyBorder="1" applyAlignment="1">
      <alignment horizontal="center" vertical="center" shrinkToFit="1"/>
    </xf>
    <xf numFmtId="177" fontId="164" fillId="21"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21" borderId="17" xfId="2" applyFont="1" applyFill="1" applyBorder="1" applyAlignment="1">
      <alignment horizontal="left" vertical="center"/>
    </xf>
    <xf numFmtId="177" fontId="12" fillId="21" borderId="53" xfId="2" applyNumberFormat="1" applyFont="1" applyFill="1" applyBorder="1" applyAlignment="1">
      <alignment horizontal="center" vertical="center" shrinkToFit="1"/>
    </xf>
    <xf numFmtId="177" fontId="23" fillId="23" borderId="53" xfId="2" applyNumberFormat="1" applyFont="1" applyFill="1" applyBorder="1" applyAlignment="1">
      <alignment horizontal="center" vertical="center" shrinkToFit="1"/>
    </xf>
    <xf numFmtId="0" fontId="222" fillId="21" borderId="238" xfId="2" applyFont="1" applyFill="1" applyBorder="1" applyAlignment="1">
      <alignment horizontal="center" vertical="center"/>
    </xf>
    <xf numFmtId="177" fontId="222" fillId="21" borderId="238" xfId="2" applyNumberFormat="1" applyFont="1" applyFill="1" applyBorder="1" applyAlignment="1">
      <alignment horizontal="center" vertical="center" shrinkToFit="1"/>
    </xf>
    <xf numFmtId="0" fontId="223" fillId="0" borderId="238" xfId="0" applyFont="1" applyBorder="1" applyAlignment="1">
      <alignment horizontal="center" vertical="center" wrapText="1"/>
    </xf>
    <xf numFmtId="177" fontId="13" fillId="21" borderId="238" xfId="2" applyNumberFormat="1" applyFont="1" applyFill="1" applyBorder="1" applyAlignment="1">
      <alignment horizontal="center" vertical="center" wrapText="1"/>
    </xf>
    <xf numFmtId="0" fontId="222" fillId="21" borderId="10" xfId="2" applyFont="1" applyFill="1" applyBorder="1" applyAlignment="1">
      <alignment horizontal="center" vertical="center"/>
    </xf>
    <xf numFmtId="177" fontId="222" fillId="21" borderId="10" xfId="2" applyNumberFormat="1" applyFont="1" applyFill="1" applyBorder="1" applyAlignment="1">
      <alignment horizontal="center" vertical="center" shrinkToFit="1"/>
    </xf>
    <xf numFmtId="177" fontId="10" fillId="21" borderId="10" xfId="2" applyNumberFormat="1" applyFont="1" applyFill="1" applyBorder="1" applyAlignment="1">
      <alignment horizontal="center" vertical="center" wrapText="1"/>
    </xf>
    <xf numFmtId="177" fontId="23" fillId="21" borderId="237" xfId="2" applyNumberFormat="1" applyFont="1" applyFill="1" applyBorder="1" applyAlignment="1">
      <alignment horizontal="center" vertical="center" shrinkToFit="1"/>
    </xf>
    <xf numFmtId="177" fontId="1" fillId="21" borderId="237" xfId="2" applyNumberFormat="1" applyFont="1" applyFill="1" applyBorder="1" applyAlignment="1">
      <alignment horizontal="center" vertical="center" wrapText="1"/>
    </xf>
    <xf numFmtId="0" fontId="23" fillId="21" borderId="237" xfId="2" applyFont="1" applyFill="1" applyBorder="1" applyAlignment="1">
      <alignment horizontal="center" vertical="center" wrapText="1"/>
    </xf>
    <xf numFmtId="0" fontId="6" fillId="0" borderId="237" xfId="2" applyBorder="1">
      <alignment vertical="center"/>
    </xf>
    <xf numFmtId="0" fontId="6" fillId="0" borderId="237" xfId="2" applyBorder="1" applyAlignment="1">
      <alignment horizontal="center" vertical="center"/>
    </xf>
    <xf numFmtId="0" fontId="24" fillId="25" borderId="7" xfId="2" applyFont="1" applyFill="1" applyBorder="1" applyAlignment="1">
      <alignment horizontal="center" vertical="top" wrapText="1"/>
    </xf>
    <xf numFmtId="177" fontId="1" fillId="25" borderId="38" xfId="2" applyNumberFormat="1" applyFont="1" applyFill="1" applyBorder="1" applyAlignment="1">
      <alignment horizontal="center" vertical="center" wrapText="1"/>
    </xf>
    <xf numFmtId="0" fontId="24" fillId="25" borderId="7" xfId="2" applyFont="1" applyFill="1" applyBorder="1" applyAlignment="1">
      <alignment horizontal="center" vertical="center" wrapText="1"/>
    </xf>
    <xf numFmtId="0" fontId="8" fillId="0" borderId="27" xfId="1" applyBorder="1" applyAlignment="1" applyProtection="1">
      <alignment vertical="center"/>
    </xf>
    <xf numFmtId="0" fontId="6" fillId="0" borderId="0" xfId="20">
      <alignment vertical="center"/>
    </xf>
    <xf numFmtId="0" fontId="217" fillId="0" borderId="0" xfId="20" applyFont="1">
      <alignment vertical="center"/>
    </xf>
    <xf numFmtId="0" fontId="108" fillId="0" borderId="205" xfId="2" applyFont="1" applyBorder="1" applyAlignment="1">
      <alignment horizontal="left" vertical="top" wrapText="1"/>
    </xf>
    <xf numFmtId="14" fontId="191" fillId="21" borderId="151" xfId="0" applyNumberFormat="1" applyFont="1" applyFill="1" applyBorder="1" applyAlignment="1">
      <alignment horizontal="center" vertical="center"/>
    </xf>
    <xf numFmtId="56" fontId="114" fillId="21" borderId="150" xfId="17" applyNumberFormat="1" applyFont="1" applyFill="1" applyBorder="1" applyAlignment="1">
      <alignment horizontal="center" vertical="center" wrapText="1"/>
    </xf>
    <xf numFmtId="0" fontId="76" fillId="21" borderId="0" xfId="0" applyFont="1" applyFill="1" applyAlignment="1">
      <alignment horizontal="center" vertical="center"/>
    </xf>
    <xf numFmtId="0" fontId="119" fillId="21" borderId="0" xfId="0" applyFont="1" applyFill="1" applyAlignment="1">
      <alignment vertical="center" wrapText="1"/>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54" fillId="5" borderId="0" xfId="0" applyFont="1" applyFill="1" applyAlignment="1">
      <alignment horizontal="left" vertical="center" wrapText="1"/>
    </xf>
    <xf numFmtId="0" fontId="154" fillId="5" borderId="70" xfId="0" applyFont="1" applyFill="1" applyBorder="1" applyAlignment="1">
      <alignment horizontal="left" vertical="center" wrapText="1"/>
    </xf>
    <xf numFmtId="0" fontId="154" fillId="5" borderId="0" xfId="0" applyFont="1" applyFill="1" applyAlignment="1">
      <alignment horizontal="left" vertical="center"/>
    </xf>
    <xf numFmtId="0" fontId="154" fillId="5" borderId="0" xfId="0" applyFont="1" applyFill="1" applyAlignment="1">
      <alignment horizontal="left" vertical="top" wrapText="1"/>
    </xf>
    <xf numFmtId="0" fontId="8" fillId="0" borderId="0" xfId="1" applyAlignment="1" applyProtection="1">
      <alignment horizontal="center" vertical="center" wrapText="1"/>
    </xf>
    <xf numFmtId="0" fontId="157" fillId="40" borderId="0" xfId="0" applyFont="1" applyFill="1" applyAlignment="1">
      <alignment horizontal="left" vertical="top" wrapText="1"/>
    </xf>
    <xf numFmtId="0" fontId="210" fillId="40" borderId="0" xfId="0" applyFont="1" applyFill="1" applyAlignment="1">
      <alignment horizontal="center" vertical="center" wrapText="1"/>
    </xf>
    <xf numFmtId="0" fontId="220" fillId="47" borderId="0" xfId="0" applyFont="1" applyFill="1" applyAlignment="1">
      <alignment horizontal="center" vertical="center" wrapText="1"/>
    </xf>
    <xf numFmtId="0" fontId="0" fillId="47" borderId="0" xfId="0" applyFill="1" applyAlignment="1">
      <alignment horizontal="center" vertical="center"/>
    </xf>
    <xf numFmtId="0" fontId="10" fillId="6" borderId="147" xfId="17" applyFont="1" applyFill="1" applyBorder="1" applyAlignment="1">
      <alignment horizontal="left" vertical="center" wrapText="1"/>
    </xf>
    <xf numFmtId="0" fontId="10" fillId="6" borderId="144" xfId="17" applyFont="1" applyFill="1" applyBorder="1" applyAlignment="1">
      <alignment horizontal="left" vertical="center" wrapText="1"/>
    </xf>
    <xf numFmtId="0" fontId="10" fillId="6" borderId="148" xfId="17" applyFont="1" applyFill="1" applyBorder="1" applyAlignment="1">
      <alignment horizontal="left" vertical="center" wrapText="1"/>
    </xf>
    <xf numFmtId="0" fontId="37" fillId="21" borderId="182" xfId="17" applyFont="1" applyFill="1" applyBorder="1" applyAlignment="1">
      <alignment horizontal="left" vertical="top" wrapText="1"/>
    </xf>
    <xf numFmtId="0" fontId="37" fillId="21" borderId="183" xfId="17" applyFont="1" applyFill="1" applyBorder="1" applyAlignment="1">
      <alignment horizontal="left" vertical="top" wrapText="1"/>
    </xf>
    <xf numFmtId="0" fontId="37" fillId="21" borderId="184"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1" fillId="0" borderId="78" xfId="17" applyBorder="1" applyAlignment="1">
      <alignment horizontal="center" vertical="center"/>
    </xf>
    <xf numFmtId="0" fontId="38" fillId="0" borderId="79" xfId="17" applyFont="1" applyBorder="1" applyAlignment="1">
      <alignment horizontal="center" vertical="center" wrapText="1"/>
    </xf>
    <xf numFmtId="0" fontId="38" fillId="0" borderId="44" xfId="17" applyFont="1" applyBorder="1" applyAlignment="1">
      <alignment horizontal="center" vertical="center" wrapText="1"/>
    </xf>
    <xf numFmtId="0" fontId="34" fillId="18" borderId="0" xfId="17" applyFont="1" applyFill="1" applyAlignment="1">
      <alignment horizontal="center" vertical="center"/>
    </xf>
    <xf numFmtId="179" fontId="11" fillId="0" borderId="80" xfId="17" applyNumberFormat="1" applyFont="1" applyBorder="1" applyAlignment="1">
      <alignment horizontal="center" vertical="center" shrinkToFit="1"/>
    </xf>
    <xf numFmtId="179" fontId="11" fillId="0" borderId="81" xfId="17" applyNumberFormat="1" applyFont="1" applyBorder="1" applyAlignment="1">
      <alignment horizontal="center" vertical="center" shrinkToFit="1"/>
    </xf>
    <xf numFmtId="0" fontId="48" fillId="0" borderId="82" xfId="17" applyFont="1" applyBorder="1" applyAlignment="1">
      <alignment horizontal="center" vertical="center"/>
    </xf>
    <xf numFmtId="0" fontId="48" fillId="0" borderId="83" xfId="17" applyFont="1" applyBorder="1" applyAlignment="1">
      <alignment horizontal="center" vertical="center"/>
    </xf>
    <xf numFmtId="0" fontId="37" fillId="11" borderId="84" xfId="18" applyFont="1" applyFill="1" applyBorder="1" applyAlignment="1">
      <alignment horizontal="center" vertical="center"/>
    </xf>
    <xf numFmtId="0" fontId="37" fillId="11" borderId="85" xfId="18" applyFont="1" applyFill="1" applyBorder="1" applyAlignment="1">
      <alignment horizontal="center" vertical="center"/>
    </xf>
    <xf numFmtId="0" fontId="12" fillId="0" borderId="135" xfId="17" applyFont="1" applyBorder="1" applyAlignment="1">
      <alignment horizontal="center" vertical="center" wrapText="1"/>
    </xf>
    <xf numFmtId="0" fontId="12" fillId="0" borderId="136" xfId="17" applyFont="1" applyBorder="1" applyAlignment="1">
      <alignment horizontal="center" vertical="center" wrapText="1"/>
    </xf>
    <xf numFmtId="0" fontId="12" fillId="0" borderId="137" xfId="17" applyFont="1" applyBorder="1" applyAlignment="1">
      <alignment horizontal="center" vertical="center" wrapText="1"/>
    </xf>
    <xf numFmtId="0" fontId="55" fillId="0" borderId="139" xfId="17" applyFont="1" applyBorder="1" applyAlignment="1">
      <alignment horizontal="center" vertical="center"/>
    </xf>
    <xf numFmtId="0" fontId="55" fillId="0" borderId="140" xfId="17" applyFont="1" applyBorder="1" applyAlignment="1">
      <alignment horizontal="center" vertical="center"/>
    </xf>
    <xf numFmtId="0" fontId="55" fillId="0" borderId="141" xfId="17" applyFont="1" applyBorder="1" applyAlignment="1">
      <alignment horizontal="center" vertical="center"/>
    </xf>
    <xf numFmtId="0" fontId="160" fillId="21" borderId="182" xfId="17" applyFont="1" applyFill="1" applyBorder="1" applyAlignment="1">
      <alignment horizontal="left" vertical="top" wrapText="1"/>
    </xf>
    <xf numFmtId="0" fontId="160" fillId="21" borderId="183" xfId="17" applyFont="1" applyFill="1" applyBorder="1" applyAlignment="1">
      <alignment horizontal="left" vertical="top" wrapText="1"/>
    </xf>
    <xf numFmtId="0" fontId="160" fillId="21" borderId="184" xfId="17" applyFont="1" applyFill="1" applyBorder="1" applyAlignment="1">
      <alignment horizontal="left" vertical="top" wrapText="1"/>
    </xf>
    <xf numFmtId="0" fontId="13" fillId="21" borderId="182" xfId="17" applyFont="1" applyFill="1" applyBorder="1" applyAlignment="1">
      <alignment horizontal="left" vertical="top" wrapText="1"/>
    </xf>
    <xf numFmtId="0" fontId="13" fillId="21" borderId="183" xfId="17" applyFont="1" applyFill="1" applyBorder="1" applyAlignment="1">
      <alignment horizontal="left" vertical="top" wrapText="1"/>
    </xf>
    <xf numFmtId="0" fontId="13" fillId="21" borderId="184" xfId="17" applyFont="1" applyFill="1" applyBorder="1" applyAlignment="1">
      <alignment horizontal="left" vertical="top" wrapText="1"/>
    </xf>
    <xf numFmtId="0" fontId="37" fillId="21" borderId="239" xfId="17" applyFont="1" applyFill="1" applyBorder="1" applyAlignment="1">
      <alignment horizontal="left" vertical="top" wrapText="1"/>
    </xf>
    <xf numFmtId="0" fontId="37" fillId="21" borderId="150" xfId="17" applyFont="1" applyFill="1" applyBorder="1" applyAlignment="1">
      <alignment horizontal="left" vertical="top" wrapText="1"/>
    </xf>
    <xf numFmtId="0" fontId="13" fillId="21" borderId="182" xfId="2" applyFont="1" applyFill="1" applyBorder="1" applyAlignment="1">
      <alignment horizontal="left" vertical="top" wrapText="1"/>
    </xf>
    <xf numFmtId="0" fontId="13" fillId="21" borderId="183" xfId="2" applyFont="1" applyFill="1" applyBorder="1" applyAlignment="1">
      <alignment horizontal="left" vertical="top" wrapText="1"/>
    </xf>
    <xf numFmtId="0" fontId="13" fillId="21" borderId="184" xfId="2" applyFont="1" applyFill="1" applyBorder="1" applyAlignment="1">
      <alignment horizontal="left" vertical="top" wrapText="1"/>
    </xf>
    <xf numFmtId="0" fontId="60" fillId="13" borderId="58" xfId="17" applyFont="1" applyFill="1" applyBorder="1" applyAlignment="1">
      <alignment horizontal="right" vertical="center" wrapText="1"/>
    </xf>
    <xf numFmtId="0" fontId="61" fillId="13" borderId="58" xfId="0" applyFont="1" applyFill="1" applyBorder="1" applyAlignment="1">
      <alignment horizontal="right" vertical="center"/>
    </xf>
    <xf numFmtId="0" fontId="0" fillId="13" borderId="58" xfId="0" applyFill="1" applyBorder="1" applyAlignment="1">
      <alignment horizontal="right" vertical="center"/>
    </xf>
    <xf numFmtId="180" fontId="60" fillId="13" borderId="58" xfId="17" applyNumberFormat="1" applyFont="1" applyFill="1" applyBorder="1" applyAlignment="1">
      <alignment horizontal="center" vertical="center" wrapText="1"/>
    </xf>
    <xf numFmtId="180" fontId="0" fillId="13" borderId="58" xfId="0" applyNumberFormat="1" applyFill="1" applyBorder="1" applyAlignment="1">
      <alignment horizontal="center" vertical="center" wrapText="1"/>
    </xf>
    <xf numFmtId="0" fontId="62" fillId="14" borderId="59" xfId="17" applyFont="1" applyFill="1" applyBorder="1" applyAlignment="1">
      <alignment horizontal="center" vertical="center" wrapText="1"/>
    </xf>
    <xf numFmtId="0" fontId="63" fillId="14"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20" borderId="121" xfId="16" applyFont="1" applyFill="1" applyBorder="1" applyAlignment="1">
      <alignment horizontal="center" vertical="center"/>
    </xf>
    <xf numFmtId="0" fontId="67" fillId="20" borderId="126" xfId="16" applyFont="1" applyFill="1" applyBorder="1" applyAlignment="1">
      <alignment horizontal="center" vertical="center"/>
    </xf>
    <xf numFmtId="0" fontId="67" fillId="20" borderId="128" xfId="16" applyFont="1" applyFill="1" applyBorder="1" applyAlignment="1">
      <alignment horizontal="center" vertical="center"/>
    </xf>
    <xf numFmtId="0" fontId="68" fillId="2" borderId="122" xfId="16" applyFont="1" applyFill="1" applyBorder="1" applyAlignment="1">
      <alignment vertical="center" wrapText="1"/>
    </xf>
    <xf numFmtId="0" fontId="68" fillId="2" borderId="123" xfId="16" applyFont="1" applyFill="1" applyBorder="1" applyAlignment="1">
      <alignment vertical="center" wrapText="1"/>
    </xf>
    <xf numFmtId="0" fontId="68" fillId="2" borderId="124" xfId="16" applyFont="1" applyFill="1" applyBorder="1" applyAlignment="1">
      <alignment vertical="center" wrapText="1"/>
    </xf>
    <xf numFmtId="0" fontId="68" fillId="2" borderId="100" xfId="16" applyFont="1" applyFill="1" applyBorder="1" applyAlignment="1">
      <alignment vertical="center" wrapText="1"/>
    </xf>
    <xf numFmtId="0" fontId="68" fillId="2" borderId="0" xfId="16" applyFont="1" applyFill="1" applyAlignment="1">
      <alignment vertical="center" wrapText="1"/>
    </xf>
    <xf numFmtId="0" fontId="68" fillId="2" borderId="101" xfId="16" applyFont="1" applyFill="1" applyBorder="1" applyAlignment="1">
      <alignment vertical="center" wrapText="1"/>
    </xf>
    <xf numFmtId="0" fontId="68" fillId="2" borderId="129" xfId="16" applyFont="1" applyFill="1" applyBorder="1" applyAlignment="1">
      <alignment vertical="center" wrapText="1"/>
    </xf>
    <xf numFmtId="0" fontId="68" fillId="2" borderId="130" xfId="16" applyFont="1" applyFill="1" applyBorder="1" applyAlignment="1">
      <alignment vertical="center" wrapText="1"/>
    </xf>
    <xf numFmtId="0" fontId="68" fillId="2" borderId="131" xfId="16" applyFont="1" applyFill="1" applyBorder="1" applyAlignment="1">
      <alignment vertical="center" wrapText="1"/>
    </xf>
    <xf numFmtId="0" fontId="68" fillId="2" borderId="122" xfId="16" applyFont="1" applyFill="1" applyBorder="1" applyAlignment="1">
      <alignment horizontal="left" vertical="center" wrapText="1"/>
    </xf>
    <xf numFmtId="0" fontId="68" fillId="2" borderId="123" xfId="16" applyFont="1" applyFill="1" applyBorder="1" applyAlignment="1">
      <alignment horizontal="left" vertical="center" wrapText="1"/>
    </xf>
    <xf numFmtId="0" fontId="68" fillId="2" borderId="125" xfId="16" applyFont="1" applyFill="1" applyBorder="1" applyAlignment="1">
      <alignment horizontal="left" vertical="center" wrapText="1"/>
    </xf>
    <xf numFmtId="0" fontId="68" fillId="2" borderId="100"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27" xfId="16" applyFont="1" applyFill="1" applyBorder="1" applyAlignment="1">
      <alignment horizontal="left" vertical="center" wrapText="1"/>
    </xf>
    <xf numFmtId="0" fontId="68" fillId="2" borderId="129" xfId="16" applyFont="1" applyFill="1" applyBorder="1" applyAlignment="1">
      <alignment horizontal="left" vertical="center" wrapText="1"/>
    </xf>
    <xf numFmtId="0" fontId="68" fillId="2" borderId="130" xfId="16" applyFont="1" applyFill="1" applyBorder="1" applyAlignment="1">
      <alignment horizontal="left" vertical="center" wrapText="1"/>
    </xf>
    <xf numFmtId="0" fontId="68" fillId="2" borderId="132"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30" borderId="72" xfId="17" applyFont="1" applyFill="1" applyBorder="1" applyAlignment="1">
      <alignment horizontal="center" vertical="center" wrapText="1"/>
    </xf>
    <xf numFmtId="0" fontId="58" fillId="17" borderId="72" xfId="17" applyFont="1" applyFill="1" applyBorder="1" applyAlignment="1">
      <alignment horizontal="center" vertical="center" wrapText="1"/>
    </xf>
    <xf numFmtId="0" fontId="0" fillId="17" borderId="72" xfId="0"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68" fillId="3" borderId="75" xfId="17" applyFont="1"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5" xfId="17" applyNumberFormat="1" applyFont="1" applyFill="1" applyBorder="1" applyAlignment="1">
      <alignment horizontal="center" vertical="center" wrapText="1"/>
    </xf>
    <xf numFmtId="0" fontId="37" fillId="0" borderId="182" xfId="17" applyFont="1" applyBorder="1" applyAlignment="1">
      <alignment horizontal="left" vertical="top" wrapText="1"/>
    </xf>
    <xf numFmtId="0" fontId="37" fillId="0" borderId="183" xfId="17" applyFont="1" applyBorder="1" applyAlignment="1">
      <alignment horizontal="left" vertical="top" wrapText="1"/>
    </xf>
    <xf numFmtId="0" fontId="37" fillId="0" borderId="184" xfId="17" applyFont="1" applyBorder="1" applyAlignment="1">
      <alignment horizontal="left" vertical="top" wrapText="1"/>
    </xf>
    <xf numFmtId="0" fontId="120" fillId="21" borderId="182" xfId="2" applyFont="1" applyFill="1" applyBorder="1" applyAlignment="1">
      <alignment horizontal="left" vertical="top" wrapText="1"/>
    </xf>
    <xf numFmtId="0" fontId="120" fillId="21" borderId="183" xfId="2" applyFont="1" applyFill="1" applyBorder="1" applyAlignment="1">
      <alignment horizontal="left" vertical="top" wrapText="1"/>
    </xf>
    <xf numFmtId="0" fontId="120" fillId="21" borderId="184" xfId="2" applyFont="1" applyFill="1" applyBorder="1" applyAlignment="1">
      <alignment horizontal="left" vertical="top" wrapText="1"/>
    </xf>
    <xf numFmtId="0" fontId="216" fillId="46" borderId="0" xfId="20" applyFont="1" applyFill="1" applyAlignment="1">
      <alignment horizontal="center" vertical="center"/>
    </xf>
    <xf numFmtId="0" fontId="6" fillId="0" borderId="0" xfId="20">
      <alignment vertical="center"/>
    </xf>
    <xf numFmtId="0" fontId="104" fillId="21" borderId="0" xfId="0" applyFont="1" applyFill="1" applyAlignment="1">
      <alignment horizontal="left" vertical="center"/>
    </xf>
    <xf numFmtId="0" fontId="79" fillId="0" borderId="111" xfId="0" applyFont="1" applyBorder="1" applyAlignment="1">
      <alignment horizontal="left" vertical="center"/>
    </xf>
    <xf numFmtId="0" fontId="79" fillId="21" borderId="111" xfId="0" applyFont="1" applyFill="1" applyBorder="1" applyAlignment="1">
      <alignment horizontal="left" vertical="center"/>
    </xf>
    <xf numFmtId="0" fontId="143" fillId="21" borderId="0" xfId="0" applyFont="1" applyFill="1" applyAlignment="1">
      <alignment horizontal="left" vertical="top" wrapText="1"/>
    </xf>
    <xf numFmtId="0" fontId="105" fillId="32" borderId="0" xfId="0" applyFont="1" applyFill="1" applyAlignment="1">
      <alignment horizontal="left" vertical="center" wrapText="1"/>
    </xf>
    <xf numFmtId="0" fontId="79" fillId="24" borderId="112" xfId="0" applyFont="1" applyFill="1" applyBorder="1" applyAlignment="1">
      <alignment horizontal="left" vertical="center"/>
    </xf>
    <xf numFmtId="0" fontId="79" fillId="24" borderId="113" xfId="0" applyFont="1" applyFill="1" applyBorder="1" applyAlignment="1">
      <alignment horizontal="left" vertical="center"/>
    </xf>
    <xf numFmtId="0" fontId="79" fillId="24" borderId="114" xfId="0" applyFont="1" applyFill="1" applyBorder="1" applyAlignment="1">
      <alignment horizontal="left" vertical="center"/>
    </xf>
    <xf numFmtId="0" fontId="107" fillId="25" borderId="112" xfId="0" applyFont="1" applyFill="1" applyBorder="1" applyAlignment="1">
      <alignment horizontal="left" vertical="center"/>
    </xf>
    <xf numFmtId="0" fontId="107" fillId="25" borderId="113" xfId="0" applyFont="1" applyFill="1" applyBorder="1" applyAlignment="1">
      <alignment horizontal="left" vertical="center"/>
    </xf>
    <xf numFmtId="0" fontId="107" fillId="25" borderId="114" xfId="0" applyFont="1" applyFill="1" applyBorder="1" applyAlignment="1">
      <alignment horizontal="left" vertical="center"/>
    </xf>
    <xf numFmtId="0" fontId="79" fillId="24" borderId="115" xfId="0" applyFont="1" applyFill="1" applyBorder="1" applyAlignment="1">
      <alignment horizontal="left" vertical="center"/>
    </xf>
    <xf numFmtId="0" fontId="79" fillId="24" borderId="116" xfId="0" applyFont="1" applyFill="1" applyBorder="1" applyAlignment="1">
      <alignment horizontal="left" vertical="center"/>
    </xf>
    <xf numFmtId="0" fontId="79" fillId="24" borderId="117" xfId="0" applyFont="1" applyFill="1" applyBorder="1" applyAlignment="1">
      <alignment horizontal="left" vertical="center"/>
    </xf>
    <xf numFmtId="0" fontId="79" fillId="24" borderId="120" xfId="0" applyFont="1" applyFill="1" applyBorder="1" applyAlignment="1">
      <alignment horizontal="left" vertical="center"/>
    </xf>
    <xf numFmtId="0" fontId="79" fillId="24" borderId="118" xfId="0" applyFont="1" applyFill="1" applyBorder="1" applyAlignment="1">
      <alignment horizontal="left" vertical="center"/>
    </xf>
    <xf numFmtId="0" fontId="79" fillId="24" borderId="119" xfId="0" applyFont="1" applyFill="1" applyBorder="1" applyAlignment="1">
      <alignment horizontal="left" vertical="center"/>
    </xf>
    <xf numFmtId="0" fontId="81" fillId="0" borderId="109" xfId="0" applyFont="1" applyBorder="1" applyAlignment="1">
      <alignment horizontal="justify" vertical="center" wrapText="1"/>
    </xf>
    <xf numFmtId="0" fontId="81" fillId="0" borderId="110" xfId="0" applyFont="1" applyBorder="1" applyAlignment="1">
      <alignment horizontal="justify" vertical="center" wrapText="1"/>
    </xf>
    <xf numFmtId="0" fontId="79" fillId="0" borderId="109" xfId="0" applyFont="1" applyBorder="1" applyAlignment="1">
      <alignment horizontal="justify" vertical="center" wrapText="1"/>
    </xf>
    <xf numFmtId="0" fontId="79" fillId="0" borderId="110" xfId="0" applyFont="1" applyBorder="1" applyAlignment="1">
      <alignment horizontal="justify" vertical="center" wrapText="1"/>
    </xf>
    <xf numFmtId="0" fontId="137" fillId="27" borderId="0" xfId="0" applyFont="1" applyFill="1" applyAlignment="1">
      <alignment horizontal="left" vertical="center" wrapText="1"/>
    </xf>
    <xf numFmtId="0" fontId="134" fillId="25" borderId="0" xfId="0" applyFont="1" applyFill="1" applyAlignment="1">
      <alignment horizontal="left" vertical="center"/>
    </xf>
    <xf numFmtId="0" fontId="135" fillId="25" borderId="0" xfId="1" applyFont="1" applyFill="1" applyBorder="1" applyAlignment="1" applyProtection="1">
      <alignment horizontal="left" vertical="top" wrapText="1"/>
    </xf>
    <xf numFmtId="0" fontId="168" fillId="26" borderId="0" xfId="0" applyFont="1" applyFill="1" applyAlignment="1">
      <alignment horizontal="right" vertical="top" wrapText="1"/>
    </xf>
    <xf numFmtId="0" fontId="115" fillId="31" borderId="0" xfId="0" applyFont="1" applyFill="1" applyAlignment="1">
      <alignment horizontal="center" vertical="top" wrapText="1"/>
    </xf>
    <xf numFmtId="0" fontId="105" fillId="31" borderId="0" xfId="0" applyFont="1" applyFill="1" applyAlignment="1">
      <alignment horizontal="center" vertical="top" wrapText="1"/>
    </xf>
    <xf numFmtId="0" fontId="131" fillId="35" borderId="0" xfId="0" applyFont="1" applyFill="1" applyAlignment="1">
      <alignment horizontal="left" vertical="top" wrapText="1"/>
    </xf>
    <xf numFmtId="0" fontId="130" fillId="35" borderId="0" xfId="0" applyFont="1" applyFill="1" applyAlignment="1">
      <alignment horizontal="left" vertical="top" wrapText="1"/>
    </xf>
    <xf numFmtId="0" fontId="18" fillId="35" borderId="0" xfId="0" applyFont="1" applyFill="1" applyAlignment="1">
      <alignment horizontal="center" vertical="center"/>
    </xf>
    <xf numFmtId="0" fontId="115" fillId="35" borderId="0" xfId="0" applyFont="1" applyFill="1" applyAlignment="1">
      <alignment horizontal="center" vertical="center"/>
    </xf>
    <xf numFmtId="0" fontId="172" fillId="26" borderId="0" xfId="0" applyFont="1" applyFill="1" applyAlignment="1">
      <alignment horizontal="left" vertical="top" wrapText="1"/>
    </xf>
    <xf numFmtId="0" fontId="172" fillId="26" borderId="0" xfId="0" applyFont="1" applyFill="1" applyAlignment="1">
      <alignment horizontal="center" vertical="top"/>
    </xf>
    <xf numFmtId="0" fontId="208" fillId="26" borderId="0" xfId="0" applyFont="1" applyFill="1" applyAlignment="1">
      <alignment horizontal="center" vertical="center" wrapText="1"/>
    </xf>
    <xf numFmtId="0" fontId="73" fillId="26" borderId="223" xfId="0" applyFont="1" applyFill="1" applyBorder="1" applyAlignment="1">
      <alignment horizontal="center" vertical="center" wrapText="1"/>
    </xf>
    <xf numFmtId="0" fontId="168" fillId="26" borderId="0" xfId="0" applyFont="1" applyFill="1" applyAlignment="1">
      <alignment horizontal="left" vertical="top" wrapText="1"/>
    </xf>
    <xf numFmtId="14" fontId="108" fillId="23" borderId="173" xfId="1" applyNumberFormat="1" applyFont="1" applyFill="1" applyBorder="1" applyAlignment="1" applyProtection="1">
      <alignment horizontal="center" vertical="center" wrapText="1"/>
    </xf>
    <xf numFmtId="0" fontId="108" fillId="23" borderId="173" xfId="2" applyFont="1" applyFill="1" applyBorder="1" applyAlignment="1">
      <alignment horizontal="center" vertical="center"/>
    </xf>
    <xf numFmtId="0" fontId="108" fillId="23" borderId="177" xfId="2" applyFont="1" applyFill="1" applyBorder="1" applyAlignment="1">
      <alignment horizontal="center" vertical="center"/>
    </xf>
    <xf numFmtId="56" fontId="108" fillId="23" borderId="40" xfId="2" applyNumberFormat="1" applyFont="1" applyFill="1" applyBorder="1" applyAlignment="1">
      <alignment horizontal="center" vertical="center" wrapText="1"/>
    </xf>
    <xf numFmtId="56" fontId="108" fillId="23" borderId="1" xfId="2" applyNumberFormat="1" applyFont="1" applyFill="1" applyBorder="1" applyAlignment="1">
      <alignment horizontal="center" vertical="center" wrapText="1"/>
    </xf>
    <xf numFmtId="56" fontId="108" fillId="23" borderId="154" xfId="2" applyNumberFormat="1" applyFont="1" applyFill="1" applyBorder="1" applyAlignment="1">
      <alignment horizontal="center" vertical="center" wrapText="1"/>
    </xf>
    <xf numFmtId="14" fontId="108" fillId="23" borderId="199" xfId="2" applyNumberFormat="1" applyFont="1" applyFill="1" applyBorder="1" applyAlignment="1">
      <alignment horizontal="center" vertical="center"/>
    </xf>
    <xf numFmtId="14" fontId="108" fillId="23" borderId="200" xfId="2" applyNumberFormat="1" applyFont="1" applyFill="1" applyBorder="1" applyAlignment="1">
      <alignment horizontal="center" vertical="center"/>
    </xf>
    <xf numFmtId="14" fontId="108" fillId="23" borderId="201" xfId="2" applyNumberFormat="1" applyFont="1" applyFill="1" applyBorder="1" applyAlignment="1">
      <alignment horizontal="center" vertical="center"/>
    </xf>
    <xf numFmtId="0" fontId="112" fillId="23" borderId="40" xfId="2" applyFont="1" applyFill="1" applyBorder="1" applyAlignment="1">
      <alignment horizontal="center" vertical="center" wrapText="1"/>
    </xf>
    <xf numFmtId="0" fontId="112" fillId="23" borderId="1" xfId="2" applyFont="1" applyFill="1" applyBorder="1" applyAlignment="1">
      <alignment horizontal="center" vertical="center" wrapText="1"/>
    </xf>
    <xf numFmtId="0" fontId="112" fillId="23" borderId="2" xfId="2" applyFont="1" applyFill="1" applyBorder="1" applyAlignment="1">
      <alignment horizontal="center" vertical="center" wrapText="1"/>
    </xf>
    <xf numFmtId="56" fontId="108" fillId="23" borderId="40" xfId="1" applyNumberFormat="1" applyFont="1" applyFill="1" applyBorder="1" applyAlignment="1" applyProtection="1">
      <alignment horizontal="center" vertical="center" wrapText="1"/>
    </xf>
    <xf numFmtId="56" fontId="108" fillId="23" borderId="1" xfId="1" applyNumberFormat="1" applyFont="1" applyFill="1" applyBorder="1" applyAlignment="1" applyProtection="1">
      <alignment horizontal="center" vertical="center" wrapText="1"/>
    </xf>
    <xf numFmtId="56" fontId="108" fillId="23" borderId="2" xfId="1" applyNumberFormat="1" applyFont="1" applyFill="1" applyBorder="1" applyAlignment="1" applyProtection="1">
      <alignment horizontal="center" vertical="center" wrapText="1"/>
    </xf>
    <xf numFmtId="14" fontId="108" fillId="23" borderId="157" xfId="2" applyNumberFormat="1" applyFont="1" applyFill="1" applyBorder="1" applyAlignment="1">
      <alignment horizontal="center" vertical="center" wrapText="1" shrinkToFit="1"/>
    </xf>
    <xf numFmtId="14" fontId="108" fillId="23" borderId="155" xfId="2" applyNumberFormat="1" applyFont="1" applyFill="1" applyBorder="1" applyAlignment="1">
      <alignment horizontal="center" vertical="center" wrapText="1" shrinkToFit="1"/>
    </xf>
    <xf numFmtId="14" fontId="108" fillId="23" borderId="156" xfId="2" applyNumberFormat="1" applyFont="1" applyFill="1" applyBorder="1" applyAlignment="1">
      <alignment horizontal="center" vertical="center" wrapText="1" shrinkToFit="1"/>
    </xf>
    <xf numFmtId="14" fontId="108" fillId="23" borderId="209" xfId="2" applyNumberFormat="1" applyFont="1" applyFill="1" applyBorder="1" applyAlignment="1">
      <alignment horizontal="center" vertical="center" shrinkToFit="1"/>
    </xf>
    <xf numFmtId="14" fontId="108" fillId="23" borderId="1" xfId="2" applyNumberFormat="1" applyFont="1" applyFill="1" applyBorder="1" applyAlignment="1">
      <alignment horizontal="center" vertical="center" shrinkToFit="1"/>
    </xf>
    <xf numFmtId="14" fontId="108" fillId="23" borderId="154" xfId="2" applyNumberFormat="1" applyFont="1" applyFill="1" applyBorder="1" applyAlignment="1">
      <alignment horizontal="center" vertical="center" shrinkToFit="1"/>
    </xf>
    <xf numFmtId="14" fontId="108" fillId="23" borderId="158" xfId="1" applyNumberFormat="1" applyFont="1" applyFill="1" applyBorder="1" applyAlignment="1" applyProtection="1">
      <alignment horizontal="center" vertical="center" wrapText="1" shrinkToFit="1"/>
    </xf>
    <xf numFmtId="14" fontId="108" fillId="23" borderId="160" xfId="1" applyNumberFormat="1" applyFont="1" applyFill="1" applyBorder="1" applyAlignment="1" applyProtection="1">
      <alignment horizontal="center" vertical="center" wrapText="1" shrinkToFit="1"/>
    </xf>
    <xf numFmtId="14" fontId="108" fillId="23" borderId="159" xfId="1" applyNumberFormat="1" applyFont="1" applyFill="1" applyBorder="1" applyAlignment="1" applyProtection="1">
      <alignment horizontal="center" vertical="center" wrapText="1" shrinkToFit="1"/>
    </xf>
    <xf numFmtId="14" fontId="108" fillId="23" borderId="202" xfId="1" applyNumberFormat="1" applyFont="1" applyFill="1" applyBorder="1" applyAlignment="1" applyProtection="1">
      <alignment horizontal="center" vertical="center" wrapText="1"/>
    </xf>
    <xf numFmtId="14" fontId="108" fillId="23" borderId="203" xfId="1" applyNumberFormat="1" applyFont="1" applyFill="1" applyBorder="1" applyAlignment="1" applyProtection="1">
      <alignment horizontal="center" vertical="center" wrapText="1"/>
    </xf>
    <xf numFmtId="14" fontId="108" fillId="23" borderId="204" xfId="1" applyNumberFormat="1" applyFont="1" applyFill="1" applyBorder="1" applyAlignment="1" applyProtection="1">
      <alignment horizontal="center" vertical="center" wrapText="1"/>
    </xf>
    <xf numFmtId="56" fontId="112" fillId="23" borderId="40" xfId="2" applyNumberFormat="1" applyFont="1" applyFill="1" applyBorder="1" applyAlignment="1">
      <alignment horizontal="center" vertical="center" wrapText="1"/>
    </xf>
    <xf numFmtId="0" fontId="10" fillId="0" borderId="170" xfId="2" applyFont="1" applyBorder="1">
      <alignment vertical="center"/>
    </xf>
    <xf numFmtId="0" fontId="10" fillId="0" borderId="0" xfId="2" applyFont="1" applyAlignment="1">
      <alignment vertical="center" wrapText="1"/>
    </xf>
    <xf numFmtId="0" fontId="14" fillId="5" borderId="17" xfId="2" applyFont="1" applyFill="1" applyBorder="1" applyAlignment="1">
      <alignment horizontal="left" vertical="center"/>
    </xf>
    <xf numFmtId="0" fontId="14" fillId="5" borderId="4" xfId="2" applyFont="1" applyFill="1" applyBorder="1" applyAlignment="1">
      <alignment horizontal="left" vertical="center"/>
    </xf>
    <xf numFmtId="0" fontId="6" fillId="5" borderId="86" xfId="2" applyFill="1" applyBorder="1">
      <alignment vertical="center"/>
    </xf>
    <xf numFmtId="0" fontId="6" fillId="5" borderId="24"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6" fillId="5" borderId="90" xfId="2" applyFill="1" applyBorder="1">
      <alignment vertical="center"/>
    </xf>
    <xf numFmtId="0" fontId="22" fillId="5" borderId="91" xfId="2" applyFont="1" applyFill="1" applyBorder="1" applyAlignment="1">
      <alignment horizontal="center" vertical="top" wrapText="1"/>
    </xf>
    <xf numFmtId="0" fontId="22" fillId="5" borderId="83"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22" fillId="5" borderId="94"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6"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8" borderId="54" xfId="2" applyFill="1" applyBorder="1" applyAlignment="1">
      <alignment horizontal="left" vertical="top" wrapText="1"/>
    </xf>
    <xf numFmtId="0" fontId="6" fillId="28" borderId="138" xfId="2" applyFill="1" applyBorder="1" applyAlignment="1">
      <alignment horizontal="left" vertical="top" wrapText="1"/>
    </xf>
    <xf numFmtId="0" fontId="6" fillId="28" borderId="162" xfId="2" applyFill="1" applyBorder="1" applyAlignment="1">
      <alignment horizontal="left" vertical="top" wrapText="1"/>
    </xf>
    <xf numFmtId="0" fontId="1" fillId="37" borderId="54" xfId="2" applyFont="1" applyFill="1" applyBorder="1" applyAlignment="1">
      <alignment horizontal="left" vertical="top" wrapText="1"/>
    </xf>
    <xf numFmtId="0" fontId="1" fillId="37" borderId="65" xfId="2" applyFont="1" applyFill="1" applyBorder="1" applyAlignment="1">
      <alignment horizontal="left" vertical="top" wrapText="1"/>
    </xf>
    <xf numFmtId="0" fontId="8" fillId="37" borderId="138" xfId="1" applyFill="1" applyBorder="1" applyAlignment="1" applyProtection="1">
      <alignment horizontal="left" vertical="top"/>
    </xf>
    <xf numFmtId="0" fontId="6" fillId="37" borderId="161"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21" borderId="0" xfId="19" applyFont="1" applyFill="1" applyAlignment="1">
      <alignment vertical="center" wrapText="1"/>
    </xf>
    <xf numFmtId="0" fontId="28" fillId="23" borderId="98" xfId="2" applyFont="1" applyFill="1" applyBorder="1" applyAlignment="1">
      <alignment horizontal="center" vertical="center" shrinkToFit="1"/>
    </xf>
    <xf numFmtId="0" fontId="18" fillId="23" borderId="28" xfId="2" applyFont="1" applyFill="1" applyBorder="1" applyAlignment="1">
      <alignment horizontal="center" vertical="center" shrinkToFit="1"/>
    </xf>
    <xf numFmtId="0" fontId="18" fillId="23" borderId="99" xfId="2" applyFont="1" applyFill="1" applyBorder="1" applyAlignment="1">
      <alignment horizontal="center" vertical="center" shrinkToFit="1"/>
    </xf>
    <xf numFmtId="0" fontId="180" fillId="21" borderId="98" xfId="2" applyFont="1" applyFill="1" applyBorder="1" applyAlignment="1">
      <alignment horizontal="center" vertical="center" wrapText="1" shrinkToFit="1"/>
    </xf>
    <xf numFmtId="0" fontId="32" fillId="21" borderId="28" xfId="2" applyFont="1" applyFill="1" applyBorder="1" applyAlignment="1">
      <alignment horizontal="center" vertical="center" shrinkToFit="1"/>
    </xf>
    <xf numFmtId="0" fontId="32" fillId="21" borderId="99" xfId="2" applyFont="1" applyFill="1" applyBorder="1" applyAlignment="1">
      <alignment horizontal="center" vertical="center" shrinkToFit="1"/>
    </xf>
    <xf numFmtId="0" fontId="21" fillId="21" borderId="95" xfId="1" applyFont="1" applyFill="1" applyBorder="1" applyAlignment="1" applyProtection="1">
      <alignment vertical="top" wrapText="1"/>
    </xf>
    <xf numFmtId="0" fontId="21" fillId="21" borderId="96" xfId="2" applyFont="1" applyFill="1" applyBorder="1" applyAlignment="1">
      <alignment vertical="top" wrapText="1"/>
    </xf>
    <xf numFmtId="0" fontId="21" fillId="21" borderId="97" xfId="2" applyFont="1" applyFill="1" applyBorder="1" applyAlignment="1">
      <alignment vertical="top" wrapText="1"/>
    </xf>
    <xf numFmtId="0" fontId="21" fillId="38" borderId="95" xfId="1" applyFont="1" applyFill="1" applyBorder="1" applyAlignment="1" applyProtection="1">
      <alignment vertical="top" wrapText="1"/>
    </xf>
    <xf numFmtId="0" fontId="21" fillId="38" borderId="96" xfId="2" applyFont="1" applyFill="1" applyBorder="1" applyAlignment="1">
      <alignment vertical="top" wrapText="1"/>
    </xf>
    <xf numFmtId="0" fontId="21" fillId="38" borderId="97" xfId="2" applyFont="1" applyFill="1" applyBorder="1" applyAlignment="1">
      <alignment vertical="top" wrapText="1"/>
    </xf>
    <xf numFmtId="0" fontId="139" fillId="38" borderId="98" xfId="2" applyFont="1" applyFill="1" applyBorder="1" applyAlignment="1">
      <alignment horizontal="center" vertical="center" wrapText="1" shrinkToFit="1"/>
    </xf>
    <xf numFmtId="0" fontId="32" fillId="38" borderId="28" xfId="2" applyFont="1" applyFill="1" applyBorder="1" applyAlignment="1">
      <alignment horizontal="center" vertical="center" shrinkToFit="1"/>
    </xf>
    <xf numFmtId="0" fontId="32" fillId="38" borderId="99" xfId="2" applyFont="1" applyFill="1" applyBorder="1" applyAlignment="1">
      <alignment horizontal="center" vertical="center" shrinkToFit="1"/>
    </xf>
    <xf numFmtId="0" fontId="109" fillId="21" borderId="164" xfId="1" applyFont="1" applyFill="1" applyBorder="1" applyAlignment="1" applyProtection="1">
      <alignment horizontal="center" vertical="center" wrapText="1" shrinkToFit="1"/>
    </xf>
    <xf numFmtId="0" fontId="28" fillId="21" borderId="165" xfId="2" applyFont="1" applyFill="1" applyBorder="1" applyAlignment="1">
      <alignment horizontal="center" vertical="center" wrapText="1" shrinkToFit="1"/>
    </xf>
    <xf numFmtId="0" fontId="28" fillId="21" borderId="166" xfId="2" applyFont="1" applyFill="1" applyBorder="1" applyAlignment="1">
      <alignment horizontal="center" vertical="center" wrapText="1" shrinkToFit="1"/>
    </xf>
    <xf numFmtId="0" fontId="20" fillId="21" borderId="55" xfId="2" applyFont="1" applyFill="1" applyBorder="1" applyAlignment="1">
      <alignment horizontal="left" vertical="top" wrapText="1" shrinkToFit="1"/>
    </xf>
    <xf numFmtId="0" fontId="20" fillId="21" borderId="56" xfId="2" applyFont="1" applyFill="1" applyBorder="1" applyAlignment="1">
      <alignment horizontal="left" vertical="top" wrapText="1" shrinkToFit="1"/>
    </xf>
    <xf numFmtId="0" fontId="20" fillId="21" borderId="57" xfId="2" applyFont="1" applyFill="1" applyBorder="1" applyAlignment="1">
      <alignment horizontal="left" vertical="top" wrapText="1" shrinkToFit="1"/>
    </xf>
    <xf numFmtId="0" fontId="10" fillId="0" borderId="0" xfId="2" applyFont="1">
      <alignment vertical="center"/>
    </xf>
    <xf numFmtId="0" fontId="10" fillId="0" borderId="56" xfId="2" applyFont="1" applyBorder="1">
      <alignment vertical="center"/>
    </xf>
    <xf numFmtId="0" fontId="25" fillId="21" borderId="106" xfId="2" applyFont="1" applyFill="1" applyBorder="1" applyAlignment="1">
      <alignment horizontal="left" vertical="top" wrapText="1"/>
    </xf>
    <xf numFmtId="0" fontId="25" fillId="21" borderId="107" xfId="2" applyFont="1" applyFill="1" applyBorder="1" applyAlignment="1">
      <alignment horizontal="left" vertical="top" wrapText="1"/>
    </xf>
    <xf numFmtId="0" fontId="25" fillId="21" borderId="108" xfId="2" applyFont="1" applyFill="1" applyBorder="1" applyAlignment="1">
      <alignment horizontal="left" vertical="top" wrapText="1"/>
    </xf>
    <xf numFmtId="0" fontId="28" fillId="38" borderId="164" xfId="2" applyFont="1" applyFill="1" applyBorder="1" applyAlignment="1">
      <alignment horizontal="center" vertical="center" wrapText="1" shrinkToFit="1"/>
    </xf>
    <xf numFmtId="0" fontId="28" fillId="38" borderId="165" xfId="2" applyFont="1" applyFill="1" applyBorder="1" applyAlignment="1">
      <alignment horizontal="center" vertical="center" wrapText="1" shrinkToFit="1"/>
    </xf>
    <xf numFmtId="0" fontId="28" fillId="38" borderId="166" xfId="2" applyFont="1" applyFill="1" applyBorder="1" applyAlignment="1">
      <alignment horizontal="center" vertical="center" wrapText="1" shrinkToFit="1"/>
    </xf>
    <xf numFmtId="0" fontId="20" fillId="38" borderId="55" xfId="2" applyFont="1" applyFill="1" applyBorder="1" applyAlignment="1">
      <alignment horizontal="left" vertical="top" wrapText="1" shrinkToFit="1"/>
    </xf>
    <xf numFmtId="0" fontId="20" fillId="38" borderId="56" xfId="2" applyFont="1" applyFill="1" applyBorder="1" applyAlignment="1">
      <alignment horizontal="left" vertical="top" wrapText="1" shrinkToFit="1"/>
    </xf>
    <xf numFmtId="0" fontId="20" fillId="38" borderId="57" xfId="2" applyFont="1" applyFill="1" applyBorder="1" applyAlignment="1">
      <alignment horizontal="left" vertical="top" wrapText="1" shrinkToFit="1"/>
    </xf>
    <xf numFmtId="0" fontId="28" fillId="19" borderId="56" xfId="2" applyFont="1" applyFill="1" applyBorder="1" applyAlignment="1">
      <alignment horizontal="center" vertical="center" shrinkToFit="1"/>
    </xf>
    <xf numFmtId="0" fontId="28" fillId="19" borderId="57" xfId="2" applyFont="1" applyFill="1" applyBorder="1" applyAlignment="1">
      <alignment horizontal="center" vertical="center" shrinkToFit="1"/>
    </xf>
    <xf numFmtId="0" fontId="109" fillId="21" borderId="98" xfId="1" applyFont="1" applyFill="1" applyBorder="1" applyAlignment="1" applyProtection="1">
      <alignment horizontal="center" vertical="center" wrapText="1"/>
    </xf>
    <xf numFmtId="0" fontId="109" fillId="21" borderId="28" xfId="1" applyFont="1" applyFill="1" applyBorder="1" applyAlignment="1" applyProtection="1">
      <alignment horizontal="center" vertical="center" wrapText="1"/>
    </xf>
    <xf numFmtId="0" fontId="109" fillId="21" borderId="99" xfId="1" applyFont="1" applyFill="1" applyBorder="1" applyAlignment="1" applyProtection="1">
      <alignment horizontal="center" vertical="center" wrapText="1"/>
    </xf>
    <xf numFmtId="0" fontId="21" fillId="21" borderId="95" xfId="1" applyFont="1" applyFill="1" applyBorder="1" applyAlignment="1" applyProtection="1">
      <alignment horizontal="left" vertical="top" wrapText="1"/>
    </xf>
    <xf numFmtId="0" fontId="21" fillId="21" borderId="179" xfId="1" applyFont="1" applyFill="1" applyBorder="1" applyAlignment="1" applyProtection="1">
      <alignment horizontal="left" vertical="top" wrapText="1"/>
    </xf>
    <xf numFmtId="0" fontId="21" fillId="21" borderId="180"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185" fontId="140" fillId="0" borderId="0" xfId="0" applyNumberFormat="1" applyFont="1" applyAlignment="1">
      <alignment vertical="center"/>
    </xf>
    <xf numFmtId="184" fontId="224" fillId="26" borderId="231" xfId="0" applyNumberFormat="1" applyFont="1" applyFill="1" applyBorder="1" applyAlignment="1">
      <alignment horizontal="center" vertical="center" wrapText="1"/>
    </xf>
    <xf numFmtId="0" fontId="225" fillId="26" borderId="230" xfId="0" applyFont="1" applyFill="1" applyBorder="1" applyAlignment="1">
      <alignment vertical="center" wrapText="1"/>
    </xf>
    <xf numFmtId="177" fontId="224" fillId="26" borderId="231" xfId="0" applyNumberFormat="1" applyFont="1" applyFill="1" applyBorder="1" applyAlignment="1">
      <alignment vertical="center" wrapText="1"/>
    </xf>
    <xf numFmtId="184" fontId="224" fillId="26" borderId="231" xfId="0" applyNumberFormat="1" applyFont="1" applyFill="1" applyBorder="1" applyAlignment="1">
      <alignment vertical="center" wrapText="1"/>
    </xf>
    <xf numFmtId="3" fontId="224" fillId="26" borderId="231" xfId="0" applyNumberFormat="1" applyFont="1" applyFill="1" applyBorder="1" applyAlignment="1">
      <alignment vertical="center" wrapText="1"/>
    </xf>
    <xf numFmtId="184" fontId="224" fillId="26" borderId="232" xfId="0" applyNumberFormat="1" applyFont="1" applyFill="1" applyBorder="1" applyAlignment="1">
      <alignment vertical="center" wrapText="1"/>
    </xf>
    <xf numFmtId="0" fontId="13" fillId="23" borderId="182" xfId="2" applyFont="1" applyFill="1" applyBorder="1" applyAlignment="1">
      <alignment horizontal="left" vertical="top" wrapText="1"/>
    </xf>
    <xf numFmtId="0" fontId="13" fillId="23" borderId="183" xfId="2" applyFont="1" applyFill="1" applyBorder="1" applyAlignment="1">
      <alignment horizontal="left" vertical="top" wrapText="1"/>
    </xf>
    <xf numFmtId="0" fontId="13" fillId="23" borderId="184" xfId="2" applyFont="1" applyFill="1" applyBorder="1" applyAlignment="1">
      <alignment horizontal="left" vertical="top" wrapText="1"/>
    </xf>
    <xf numFmtId="0" fontId="114" fillId="23" borderId="150" xfId="17" applyFont="1" applyFill="1" applyBorder="1" applyAlignment="1">
      <alignment horizontal="center" vertical="center" wrapText="1"/>
    </xf>
    <xf numFmtId="14" fontId="114" fillId="23" borderId="151" xfId="17" applyNumberFormat="1" applyFont="1" applyFill="1" applyBorder="1" applyAlignment="1">
      <alignment horizontal="center" vertical="center"/>
    </xf>
    <xf numFmtId="0" fontId="37" fillId="23" borderId="182" xfId="17" applyFont="1" applyFill="1" applyBorder="1" applyAlignment="1">
      <alignment horizontal="left" vertical="top" wrapText="1"/>
    </xf>
    <xf numFmtId="0" fontId="37" fillId="23" borderId="183" xfId="17" applyFont="1" applyFill="1" applyBorder="1" applyAlignment="1">
      <alignment horizontal="left" vertical="top" wrapText="1"/>
    </xf>
    <xf numFmtId="0" fontId="37" fillId="23" borderId="184" xfId="17" applyFont="1" applyFill="1" applyBorder="1" applyAlignment="1">
      <alignment horizontal="left" vertical="top" wrapText="1"/>
    </xf>
    <xf numFmtId="0" fontId="37" fillId="23" borderId="150" xfId="17" applyFont="1" applyFill="1" applyBorder="1" applyAlignment="1">
      <alignment horizontal="center" vertical="center" wrapText="1"/>
    </xf>
    <xf numFmtId="14" fontId="37" fillId="23" borderId="151" xfId="17" applyNumberFormat="1" applyFont="1" applyFill="1" applyBorder="1" applyAlignment="1">
      <alignment horizontal="center" vertical="center"/>
    </xf>
    <xf numFmtId="0" fontId="76" fillId="23" borderId="0" xfId="0" applyFont="1" applyFill="1" applyAlignment="1">
      <alignment horizontal="center" vertical="center" wrapText="1"/>
    </xf>
    <xf numFmtId="0" fontId="118" fillId="23" borderId="0" xfId="0" applyFont="1" applyFill="1" applyAlignment="1">
      <alignment horizontal="center" vertical="center"/>
    </xf>
    <xf numFmtId="0" fontId="8" fillId="0" borderId="197" xfId="1" applyBorder="1" applyAlignment="1" applyProtection="1">
      <alignment vertical="center"/>
    </xf>
    <xf numFmtId="0" fontId="228" fillId="23" borderId="0" xfId="0" applyFont="1" applyFill="1" applyAlignment="1">
      <alignment horizontal="center" vertical="center" wrapText="1"/>
    </xf>
    <xf numFmtId="0" fontId="174" fillId="3" borderId="9" xfId="2" applyFont="1" applyFill="1" applyBorder="1" applyAlignment="1">
      <alignment horizontal="center" vertical="center" shrinkToFit="1"/>
    </xf>
    <xf numFmtId="0" fontId="108" fillId="0" borderId="0" xfId="20" applyFont="1" applyAlignment="1">
      <alignment horizontal="center" vertical="center"/>
    </xf>
    <xf numFmtId="0" fontId="229" fillId="48" borderId="0" xfId="20" applyFont="1" applyFill="1" applyAlignment="1">
      <alignment horizontal="center" vertical="center"/>
    </xf>
    <xf numFmtId="0" fontId="21" fillId="48" borderId="0" xfId="20" applyFont="1" applyFill="1" applyAlignment="1">
      <alignment horizontal="center" vertical="center"/>
    </xf>
    <xf numFmtId="0" fontId="218" fillId="0" borderId="0" xfId="20" applyFont="1" applyAlignment="1">
      <alignment horizontal="center" vertical="center"/>
    </xf>
    <xf numFmtId="0" fontId="25" fillId="0" borderId="0" xfId="20" applyFont="1" applyAlignment="1">
      <alignment horizontal="center" vertical="center"/>
    </xf>
    <xf numFmtId="0" fontId="7" fillId="49" borderId="0" xfId="20" applyFont="1" applyFill="1" applyAlignment="1">
      <alignment vertical="top"/>
    </xf>
    <xf numFmtId="0" fontId="230" fillId="49" borderId="0" xfId="20" applyFont="1" applyFill="1" applyAlignment="1">
      <alignment vertical="top" wrapText="1"/>
    </xf>
    <xf numFmtId="0" fontId="231" fillId="49" borderId="0" xfId="20" applyFont="1" applyFill="1" applyAlignment="1">
      <alignment vertical="top" wrapText="1"/>
    </xf>
    <xf numFmtId="0" fontId="51" fillId="50" borderId="0" xfId="20" applyFont="1" applyFill="1" applyAlignment="1">
      <alignment horizontal="left" vertical="center" wrapText="1" indent="1"/>
    </xf>
    <xf numFmtId="0" fontId="232" fillId="0" borderId="0" xfId="20" applyFont="1" applyAlignment="1">
      <alignment horizontal="left" vertical="center" wrapText="1" indent="1"/>
    </xf>
    <xf numFmtId="0" fontId="219" fillId="49" borderId="0" xfId="20" applyFont="1" applyFill="1" applyAlignment="1">
      <alignment vertical="top"/>
    </xf>
    <xf numFmtId="0" fontId="34" fillId="49" borderId="0" xfId="20" applyFont="1" applyFill="1" applyAlignment="1">
      <alignment vertical="top"/>
    </xf>
    <xf numFmtId="0" fontId="6" fillId="49" borderId="0" xfId="20" applyFill="1" applyAlignment="1">
      <alignment vertical="top" wrapText="1"/>
    </xf>
    <xf numFmtId="0" fontId="233" fillId="49" borderId="0" xfId="20" applyFont="1" applyFill="1" applyAlignment="1">
      <alignment vertical="top"/>
    </xf>
    <xf numFmtId="0" fontId="23" fillId="49" borderId="0" xfId="20" applyFont="1" applyFill="1" applyAlignment="1">
      <alignment horizontal="left" vertical="center"/>
    </xf>
    <xf numFmtId="0" fontId="34" fillId="5" borderId="0" xfId="4" applyFont="1" applyFill="1"/>
    <xf numFmtId="0" fontId="234" fillId="5" borderId="0" xfId="4" applyFont="1" applyFill="1"/>
    <xf numFmtId="0" fontId="17" fillId="5" borderId="0" xfId="4" applyFont="1" applyFill="1"/>
    <xf numFmtId="0" fontId="17" fillId="51" borderId="0" xfId="4" applyFont="1" applyFill="1"/>
    <xf numFmtId="0" fontId="235" fillId="51" borderId="0" xfId="4" applyFont="1" applyFill="1" applyAlignment="1">
      <alignment vertical="center" wrapText="1"/>
    </xf>
    <xf numFmtId="0" fontId="17" fillId="51" borderId="0" xfId="20" applyFont="1" applyFill="1" applyAlignment="1">
      <alignment vertical="center" wrapText="1"/>
    </xf>
    <xf numFmtId="0" fontId="6" fillId="51" borderId="0" xfId="20" applyFill="1">
      <alignment vertical="center"/>
    </xf>
    <xf numFmtId="0" fontId="17" fillId="21" borderId="0" xfId="4" applyFont="1" applyFill="1"/>
    <xf numFmtId="0" fontId="236" fillId="21" borderId="0" xfId="20" applyFont="1" applyFill="1">
      <alignment vertical="center"/>
    </xf>
    <xf numFmtId="0" fontId="70" fillId="21" borderId="0" xfId="9" applyFill="1">
      <alignment vertical="center"/>
    </xf>
    <xf numFmtId="0" fontId="6" fillId="21" borderId="0" xfId="4" applyFill="1"/>
    <xf numFmtId="0" fontId="237" fillId="0" borderId="0" xfId="20" applyFont="1">
      <alignment vertical="center"/>
    </xf>
    <xf numFmtId="0" fontId="238" fillId="0" borderId="0" xfId="20" applyFont="1">
      <alignment vertical="center"/>
    </xf>
    <xf numFmtId="0" fontId="6" fillId="0" borderId="0" xfId="20" applyAlignment="1">
      <alignment horizontal="center" vertical="center"/>
    </xf>
    <xf numFmtId="0" fontId="167" fillId="0" borderId="240" xfId="1" applyFont="1" applyBorder="1" applyAlignment="1" applyProtection="1">
      <alignment horizontal="center" vertical="center" wrapText="1"/>
    </xf>
    <xf numFmtId="0" fontId="239" fillId="0" borderId="0" xfId="0" applyFont="1" applyAlignment="1">
      <alignment vertical="top" wrapTex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FF99FF"/>
      <color rgb="FFFF0066"/>
      <color rgb="FF3399FF"/>
      <color rgb="FF6EF729"/>
      <color rgb="FFFFCC00"/>
      <color rgb="FF7BB2F5"/>
      <color rgb="FF00CC00"/>
      <color rgb="FF0033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'2　感染症統計'!$A$7</c:f>
              <c:strCache>
                <c:ptCount val="1"/>
                <c:pt idx="0">
                  <c:v>2023年</c:v>
                </c:pt>
              </c:strCache>
            </c:strRef>
          </c:tx>
          <c:spPr>
            <a:ln w="63500" cap="rnd">
              <a:solidFill>
                <a:srgbClr val="FF0000"/>
              </a:solidFill>
              <a:round/>
            </a:ln>
            <a:effectLst/>
          </c:spPr>
          <c:marker>
            <c:symbol val="none"/>
          </c:marker>
          <c:val>
            <c:numRef>
              <c:f>'2　感染症統計'!$B$7:$M$7</c:f>
              <c:numCache>
                <c:formatCode>#,##0_ </c:formatCode>
                <c:ptCount val="12"/>
                <c:pt idx="0" formatCode="General">
                  <c:v>26</c:v>
                </c:pt>
              </c:numCache>
            </c:numRef>
          </c:val>
          <c:smooth val="0"/>
          <c:extLst>
            <c:ext xmlns:c16="http://schemas.microsoft.com/office/drawing/2014/chart" uri="{C3380CC4-5D6E-409C-BE32-E72D297353CC}">
              <c16:uniqueId val="{00000000-EF25-4824-8530-875CCEE0B185}"/>
            </c:ext>
          </c:extLst>
        </c:ser>
        <c:ser>
          <c:idx val="7"/>
          <c:order val="1"/>
          <c:tx>
            <c:strRef>
              <c:f>'2　感染症統計'!$A$8</c:f>
              <c:strCache>
                <c:ptCount val="1"/>
                <c:pt idx="0">
                  <c:v>2022年</c:v>
                </c:pt>
              </c:strCache>
            </c:strRef>
          </c:tx>
          <c:spPr>
            <a:ln w="25400" cap="rnd">
              <a:solidFill>
                <a:schemeClr val="accent6">
                  <a:lumMod val="75000"/>
                </a:schemeClr>
              </a:solidFill>
              <a:round/>
            </a:ln>
            <a:effectLst/>
          </c:spPr>
          <c:marker>
            <c:symbol val="none"/>
          </c:marker>
          <c:val>
            <c:numRef>
              <c:f>'2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'2　感染症統計'!$A$9</c:f>
              <c:strCache>
                <c:ptCount val="1"/>
                <c:pt idx="0">
                  <c:v>2021年</c:v>
                </c:pt>
              </c:strCache>
            </c:strRef>
          </c:tx>
          <c:spPr>
            <a:ln w="28575" cap="rnd">
              <a:solidFill>
                <a:schemeClr val="accent6"/>
              </a:solidFill>
              <a:round/>
            </a:ln>
            <a:effectLst/>
          </c:spPr>
          <c:marker>
            <c:symbol val="none"/>
          </c:marker>
          <c:val>
            <c:numRef>
              <c:f>'2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'2　感染症統計'!$A$10</c:f>
              <c:strCache>
                <c:ptCount val="1"/>
                <c:pt idx="0">
                  <c:v>2020年</c:v>
                </c:pt>
              </c:strCache>
            </c:strRef>
          </c:tx>
          <c:spPr>
            <a:ln w="12700" cap="rnd">
              <a:solidFill>
                <a:srgbClr val="FF0066"/>
              </a:solidFill>
              <a:round/>
            </a:ln>
            <a:effectLst/>
          </c:spPr>
          <c:marker>
            <c:symbol val="none"/>
          </c:marker>
          <c:val>
            <c:numRef>
              <c:f>'2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'2　感染症統計'!$A$11</c:f>
              <c:strCache>
                <c:ptCount val="1"/>
                <c:pt idx="0">
                  <c:v>2019年</c:v>
                </c:pt>
              </c:strCache>
            </c:strRef>
          </c:tx>
          <c:spPr>
            <a:ln w="19050" cap="rnd">
              <a:solidFill>
                <a:srgbClr val="0070C0"/>
              </a:solidFill>
              <a:round/>
            </a:ln>
            <a:effectLst/>
          </c:spPr>
          <c:marker>
            <c:symbol val="none"/>
          </c:marker>
          <c:val>
            <c:numRef>
              <c:f>'2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'2　感染症統計'!$A$12</c:f>
              <c:strCache>
                <c:ptCount val="1"/>
                <c:pt idx="0">
                  <c:v>2018年</c:v>
                </c:pt>
              </c:strCache>
            </c:strRef>
          </c:tx>
          <c:spPr>
            <a:ln w="12700" cap="rnd">
              <a:solidFill>
                <a:schemeClr val="accent4"/>
              </a:solidFill>
              <a:round/>
            </a:ln>
            <a:effectLst/>
          </c:spPr>
          <c:marker>
            <c:symbol val="none"/>
          </c:marker>
          <c:val>
            <c:numRef>
              <c:f>'2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'2　感染症統計'!$A$13</c:f>
              <c:strCache>
                <c:ptCount val="1"/>
                <c:pt idx="0">
                  <c:v>2017年</c:v>
                </c:pt>
              </c:strCache>
            </c:strRef>
          </c:tx>
          <c:spPr>
            <a:ln w="12700" cap="rnd">
              <a:solidFill>
                <a:schemeClr val="accent5"/>
              </a:solidFill>
              <a:round/>
            </a:ln>
            <a:effectLst/>
          </c:spPr>
          <c:marker>
            <c:symbol val="none"/>
          </c:marker>
          <c:val>
            <c:numRef>
              <c:f>'2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'2　感染症統計'!$A$14</c:f>
              <c:strCache>
                <c:ptCount val="1"/>
                <c:pt idx="0">
                  <c:v>2016年</c:v>
                </c:pt>
              </c:strCache>
            </c:strRef>
          </c:tx>
          <c:spPr>
            <a:ln w="12700" cap="rnd">
              <a:solidFill>
                <a:schemeClr val="tx2"/>
              </a:solidFill>
              <a:round/>
            </a:ln>
            <a:effectLst/>
          </c:spPr>
          <c:marker>
            <c:symbol val="none"/>
          </c:marker>
          <c:val>
            <c:numRef>
              <c:f>'2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'2　感染症統計'!$A$15</c:f>
              <c:strCache>
                <c:ptCount val="1"/>
                <c:pt idx="0">
                  <c:v>2015年</c:v>
                </c:pt>
              </c:strCache>
            </c:strRef>
          </c:tx>
          <c:spPr>
            <a:ln w="28575" cap="rnd">
              <a:solidFill>
                <a:schemeClr val="accent3">
                  <a:lumMod val="60000"/>
                </a:schemeClr>
              </a:solidFill>
              <a:round/>
            </a:ln>
            <a:effectLst/>
          </c:spPr>
          <c:marker>
            <c:symbol val="none"/>
          </c:marker>
          <c:val>
            <c:numRef>
              <c:f>'2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'2　感染症統計'!$P$7</c:f>
              <c:strCache>
                <c:ptCount val="1"/>
                <c:pt idx="0">
                  <c:v>2023年</c:v>
                </c:pt>
              </c:strCache>
            </c:strRef>
          </c:tx>
          <c:spPr>
            <a:ln w="63500" cap="rnd">
              <a:solidFill>
                <a:srgbClr val="FF0000"/>
              </a:solidFill>
              <a:round/>
            </a:ln>
            <a:effectLst/>
          </c:spPr>
          <c:marker>
            <c:symbol val="none"/>
          </c:marker>
          <c:val>
            <c:numRef>
              <c:f>'2　感染症統計'!$Q$7:$AB$7</c:f>
              <c:numCache>
                <c:formatCode>#,##0_ </c:formatCode>
                <c:ptCount val="12"/>
                <c:pt idx="0" formatCode="General">
                  <c:v>1</c:v>
                </c:pt>
              </c:numCache>
            </c:numRef>
          </c:val>
          <c:smooth val="0"/>
          <c:extLst>
            <c:ext xmlns:c16="http://schemas.microsoft.com/office/drawing/2014/chart" uri="{C3380CC4-5D6E-409C-BE32-E72D297353CC}">
              <c16:uniqueId val="{00000000-691A-4A61-BF12-3A5977548A2F}"/>
            </c:ext>
          </c:extLst>
        </c:ser>
        <c:ser>
          <c:idx val="7"/>
          <c:order val="1"/>
          <c:tx>
            <c:strRef>
              <c:f>'2　感染症統計'!$P$8</c:f>
              <c:strCache>
                <c:ptCount val="1"/>
                <c:pt idx="0">
                  <c:v>2022年</c:v>
                </c:pt>
              </c:strCache>
            </c:strRef>
          </c:tx>
          <c:spPr>
            <a:ln w="25400" cap="rnd">
              <a:solidFill>
                <a:schemeClr val="accent6">
                  <a:lumMod val="75000"/>
                </a:schemeClr>
              </a:solidFill>
              <a:round/>
            </a:ln>
            <a:effectLst/>
          </c:spPr>
          <c:marker>
            <c:symbol val="none"/>
          </c:marker>
          <c:val>
            <c:numRef>
              <c:f>'2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'2　感染症統計'!$P$9</c:f>
              <c:strCache>
                <c:ptCount val="1"/>
                <c:pt idx="0">
                  <c:v>2021年</c:v>
                </c:pt>
              </c:strCache>
            </c:strRef>
          </c:tx>
          <c:spPr>
            <a:ln w="28575" cap="rnd">
              <a:solidFill>
                <a:srgbClr val="FF0066"/>
              </a:solidFill>
              <a:round/>
            </a:ln>
            <a:effectLst/>
          </c:spPr>
          <c:marker>
            <c:symbol val="none"/>
          </c:marker>
          <c:val>
            <c:numRef>
              <c:f>'2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'2　感染症統計'!$P$10</c:f>
              <c:strCache>
                <c:ptCount val="1"/>
                <c:pt idx="0">
                  <c:v>2020年</c:v>
                </c:pt>
              </c:strCache>
            </c:strRef>
          </c:tx>
          <c:spPr>
            <a:ln w="28575" cap="rnd">
              <a:solidFill>
                <a:schemeClr val="accent2"/>
              </a:solidFill>
              <a:round/>
            </a:ln>
            <a:effectLst/>
          </c:spPr>
          <c:marker>
            <c:symbol val="none"/>
          </c:marker>
          <c:val>
            <c:numRef>
              <c:f>'2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'2　感染症統計'!$P$11</c:f>
              <c:strCache>
                <c:ptCount val="1"/>
                <c:pt idx="0">
                  <c:v>2019年</c:v>
                </c:pt>
              </c:strCache>
            </c:strRef>
          </c:tx>
          <c:spPr>
            <a:ln w="28575" cap="rnd">
              <a:solidFill>
                <a:schemeClr val="accent3">
                  <a:lumMod val="50000"/>
                </a:schemeClr>
              </a:solidFill>
              <a:round/>
            </a:ln>
            <a:effectLst/>
          </c:spPr>
          <c:marker>
            <c:symbol val="none"/>
          </c:marker>
          <c:val>
            <c:numRef>
              <c:f>'2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'2　感染症統計'!$P$12</c:f>
              <c:strCache>
                <c:ptCount val="1"/>
                <c:pt idx="0">
                  <c:v>2018年</c:v>
                </c:pt>
              </c:strCache>
            </c:strRef>
          </c:tx>
          <c:spPr>
            <a:ln w="28575" cap="rnd">
              <a:solidFill>
                <a:schemeClr val="accent4">
                  <a:lumMod val="75000"/>
                </a:schemeClr>
              </a:solidFill>
              <a:round/>
            </a:ln>
            <a:effectLst/>
          </c:spPr>
          <c:marker>
            <c:symbol val="none"/>
          </c:marker>
          <c:val>
            <c:numRef>
              <c:f>'2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'2　感染症統計'!$P$13</c:f>
              <c:strCache>
                <c:ptCount val="1"/>
                <c:pt idx="0">
                  <c:v>2017年</c:v>
                </c:pt>
              </c:strCache>
            </c:strRef>
          </c:tx>
          <c:spPr>
            <a:ln w="28575" cap="rnd">
              <a:solidFill>
                <a:schemeClr val="accent5"/>
              </a:solidFill>
              <a:round/>
            </a:ln>
            <a:effectLst/>
          </c:spPr>
          <c:marker>
            <c:symbol val="none"/>
          </c:marker>
          <c:val>
            <c:numRef>
              <c:f>'2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'2　感染症統計'!$P$14</c:f>
              <c:strCache>
                <c:ptCount val="1"/>
                <c:pt idx="0">
                  <c:v>2016年</c:v>
                </c:pt>
              </c:strCache>
            </c:strRef>
          </c:tx>
          <c:spPr>
            <a:ln w="28575" cap="rnd">
              <a:solidFill>
                <a:srgbClr val="3399FF"/>
              </a:solidFill>
              <a:round/>
            </a:ln>
            <a:effectLst/>
          </c:spPr>
          <c:marker>
            <c:symbol val="none"/>
          </c:marker>
          <c:val>
            <c:numRef>
              <c:f>'2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svg"/><Relationship Id="rId7" Type="http://schemas.openxmlformats.org/officeDocument/2006/relationships/image" Target="../media/image14.gif"/><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svg"/><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5.png"/></Relationships>
</file>

<file path=xl/drawings/_rels/drawing7.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22859</xdr:colOff>
      <xdr:row>2</xdr:row>
      <xdr:rowOff>38100</xdr:rowOff>
    </xdr:from>
    <xdr:to>
      <xdr:col>20</xdr:col>
      <xdr:colOff>214294</xdr:colOff>
      <xdr:row>29</xdr:row>
      <xdr:rowOff>144780</xdr:rowOff>
    </xdr:to>
    <xdr:pic>
      <xdr:nvPicPr>
        <xdr:cNvPr id="4" name="図 3">
          <a:extLst>
            <a:ext uri="{FF2B5EF4-FFF2-40B4-BE49-F238E27FC236}">
              <a16:creationId xmlns:a16="http://schemas.microsoft.com/office/drawing/2014/main" id="{D0DB9452-98C3-7FF5-BF30-1BADED1DDB75}"/>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 y="518160"/>
          <a:ext cx="10935635" cy="47701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144780</xdr:colOff>
      <xdr:row>18</xdr:row>
      <xdr:rowOff>30480</xdr:rowOff>
    </xdr:to>
    <xdr:pic>
      <xdr:nvPicPr>
        <xdr:cNvPr id="29" name="図 28" descr="感染性胃腸炎患者報告数　直近5シーズン">
          <a:extLst>
            <a:ext uri="{FF2B5EF4-FFF2-40B4-BE49-F238E27FC236}">
              <a16:creationId xmlns:a16="http://schemas.microsoft.com/office/drawing/2014/main" id="{40976BF1-0846-F4BF-2ED0-C2C018691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200900" cy="284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693438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5.76</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285244"/>
            <a:gd name="adj6" fmla="val -63113"/>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153124</xdr:colOff>
      <xdr:row>13</xdr:row>
      <xdr:rowOff>1127</xdr:rowOff>
    </xdr:from>
    <xdr:to>
      <xdr:col>9</xdr:col>
      <xdr:colOff>475942</xdr:colOff>
      <xdr:row>14</xdr:row>
      <xdr:rowOff>132886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7407364" y="255382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28" name="図 27">
          <a:extLst>
            <a:ext uri="{FF2B5EF4-FFF2-40B4-BE49-F238E27FC236}">
              <a16:creationId xmlns:a16="http://schemas.microsoft.com/office/drawing/2014/main" id="{5AA39A46-D5AF-4312-8085-1AA65E2770E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220980</xdr:colOff>
      <xdr:row>7</xdr:row>
      <xdr:rowOff>60960</xdr:rowOff>
    </xdr:from>
    <xdr:to>
      <xdr:col>6</xdr:col>
      <xdr:colOff>449580</xdr:colOff>
      <xdr:row>10</xdr:row>
      <xdr:rowOff>137160</xdr:rowOff>
    </xdr:to>
    <xdr:sp macro="" textlink="">
      <xdr:nvSpPr>
        <xdr:cNvPr id="2" name="右矢印 1">
          <a:extLst>
            <a:ext uri="{FF2B5EF4-FFF2-40B4-BE49-F238E27FC236}">
              <a16:creationId xmlns:a16="http://schemas.microsoft.com/office/drawing/2014/main" id="{F4A88055-8BAC-499E-A4C6-4AB778419DAC}"/>
            </a:ext>
          </a:extLst>
        </xdr:cNvPr>
        <xdr:cNvSpPr/>
      </xdr:nvSpPr>
      <xdr:spPr>
        <a:xfrm>
          <a:off x="3025140" y="2042160"/>
          <a:ext cx="845820" cy="899160"/>
        </a:xfrm>
        <a:prstGeom prst="rightArrow">
          <a:avLst/>
        </a:prstGeom>
        <a:ln>
          <a:solidFill>
            <a:schemeClr val="bg1"/>
          </a:solidFill>
        </a:ln>
        <a:effectLst>
          <a:outerShdw blurRad="40000" dist="20000" dir="5400000" rotWithShape="0">
            <a:schemeClr val="bg1">
              <a:alpha val="38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xdr:col>
      <xdr:colOff>9525</xdr:colOff>
      <xdr:row>4</xdr:row>
      <xdr:rowOff>28575</xdr:rowOff>
    </xdr:from>
    <xdr:to>
      <xdr:col>4</xdr:col>
      <xdr:colOff>657225</xdr:colOff>
      <xdr:row>13</xdr:row>
      <xdr:rowOff>38100</xdr:rowOff>
    </xdr:to>
    <xdr:sp macro="" textlink="">
      <xdr:nvSpPr>
        <xdr:cNvPr id="3" name="正方形/長方形 2">
          <a:extLst>
            <a:ext uri="{FF2B5EF4-FFF2-40B4-BE49-F238E27FC236}">
              <a16:creationId xmlns:a16="http://schemas.microsoft.com/office/drawing/2014/main" id="{AB7957B5-F9CD-45F4-9B62-D6C3BEA557EE}"/>
            </a:ext>
          </a:extLst>
        </xdr:cNvPr>
        <xdr:cNvSpPr>
          <a:spLocks noChangeArrowheads="1"/>
        </xdr:cNvSpPr>
      </xdr:nvSpPr>
      <xdr:spPr bwMode="auto">
        <a:xfrm>
          <a:off x="344805" y="1186815"/>
          <a:ext cx="2461260" cy="2546985"/>
        </a:xfrm>
        <a:prstGeom prst="rect">
          <a:avLst/>
        </a:prstGeom>
        <a:noFill/>
        <a:ln w="63500" algn="ctr">
          <a:solidFill>
            <a:srgbClr val="0000FF"/>
          </a:solidFill>
          <a:round/>
          <a:headEnd/>
          <a:tailEnd/>
        </a:ln>
      </xdr:spPr>
    </xdr:sp>
    <xdr:clientData/>
  </xdr:twoCellAnchor>
  <xdr:twoCellAnchor>
    <xdr:from>
      <xdr:col>1</xdr:col>
      <xdr:colOff>381000</xdr:colOff>
      <xdr:row>5</xdr:row>
      <xdr:rowOff>19050</xdr:rowOff>
    </xdr:from>
    <xdr:to>
      <xdr:col>2</xdr:col>
      <xdr:colOff>590550</xdr:colOff>
      <xdr:row>5</xdr:row>
      <xdr:rowOff>219075</xdr:rowOff>
    </xdr:to>
    <xdr:sp macro="" textlink="">
      <xdr:nvSpPr>
        <xdr:cNvPr id="7" name="テキスト ボックス 6">
          <a:extLst>
            <a:ext uri="{FF2B5EF4-FFF2-40B4-BE49-F238E27FC236}">
              <a16:creationId xmlns:a16="http://schemas.microsoft.com/office/drawing/2014/main" id="{B195981D-FA27-4349-BB47-147C637F32E5}"/>
            </a:ext>
          </a:extLst>
        </xdr:cNvPr>
        <xdr:cNvSpPr txBox="1"/>
      </xdr:nvSpPr>
      <xdr:spPr>
        <a:xfrm>
          <a:off x="716280" y="1451610"/>
          <a:ext cx="82677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t>年齢別脱落数</a:t>
          </a:r>
        </a:p>
      </xdr:txBody>
    </xdr:sp>
    <xdr:clientData/>
  </xdr:twoCellAnchor>
  <xdr:twoCellAnchor>
    <xdr:from>
      <xdr:col>1</xdr:col>
      <xdr:colOff>57150</xdr:colOff>
      <xdr:row>4</xdr:row>
      <xdr:rowOff>76200</xdr:rowOff>
    </xdr:from>
    <xdr:to>
      <xdr:col>4</xdr:col>
      <xdr:colOff>593558</xdr:colOff>
      <xdr:row>13</xdr:row>
      <xdr:rowOff>0</xdr:rowOff>
    </xdr:to>
    <xdr:grpSp>
      <xdr:nvGrpSpPr>
        <xdr:cNvPr id="9" name="グループ化 8">
          <a:extLst>
            <a:ext uri="{FF2B5EF4-FFF2-40B4-BE49-F238E27FC236}">
              <a16:creationId xmlns:a16="http://schemas.microsoft.com/office/drawing/2014/main" id="{3467A65B-23D0-2DB7-95EA-06FFAB12A246}"/>
            </a:ext>
          </a:extLst>
        </xdr:cNvPr>
        <xdr:cNvGrpSpPr/>
      </xdr:nvGrpSpPr>
      <xdr:grpSpPr>
        <a:xfrm>
          <a:off x="394034" y="1239253"/>
          <a:ext cx="2389271" cy="2450431"/>
          <a:chOff x="394034" y="1239253"/>
          <a:chExt cx="2411028" cy="2450431"/>
        </a:xfrm>
      </xdr:grpSpPr>
      <xdr:grpSp>
        <xdr:nvGrpSpPr>
          <xdr:cNvPr id="8" name="グループ化 7">
            <a:extLst>
              <a:ext uri="{FF2B5EF4-FFF2-40B4-BE49-F238E27FC236}">
                <a16:creationId xmlns:a16="http://schemas.microsoft.com/office/drawing/2014/main" id="{E58FE86F-15A2-6D05-2B56-C9A027FC4037}"/>
              </a:ext>
            </a:extLst>
          </xdr:cNvPr>
          <xdr:cNvGrpSpPr/>
        </xdr:nvGrpSpPr>
        <xdr:grpSpPr>
          <a:xfrm>
            <a:off x="394034" y="1239253"/>
            <a:ext cx="2403006" cy="2450431"/>
            <a:chOff x="394034" y="1239253"/>
            <a:chExt cx="2403006" cy="2450431"/>
          </a:xfrm>
        </xdr:grpSpPr>
        <xdr:pic>
          <xdr:nvPicPr>
            <xdr:cNvPr id="4" name="Picture 6" descr="1日の毛髪脱落数（佐藤ほか,2001）">
              <a:extLst>
                <a:ext uri="{FF2B5EF4-FFF2-40B4-BE49-F238E27FC236}">
                  <a16:creationId xmlns:a16="http://schemas.microsoft.com/office/drawing/2014/main" id="{E9CE0502-219B-49DE-9402-DD1BD8BE506C}"/>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394034" y="1239253"/>
              <a:ext cx="1791502" cy="2450431"/>
            </a:xfrm>
            <a:prstGeom prst="rect">
              <a:avLst/>
            </a:prstGeom>
            <a:noFill/>
            <a:ln w="9525">
              <a:noFill/>
              <a:miter lim="800000"/>
              <a:headEnd/>
              <a:tailEnd/>
            </a:ln>
          </xdr:spPr>
        </xdr:pic>
        <xdr:sp macro="" textlink="">
          <xdr:nvSpPr>
            <xdr:cNvPr id="6" name="正方形/長方形 5">
              <a:extLst>
                <a:ext uri="{FF2B5EF4-FFF2-40B4-BE49-F238E27FC236}">
                  <a16:creationId xmlns:a16="http://schemas.microsoft.com/office/drawing/2014/main" id="{5B84E0DF-8FCC-4C74-B852-95CD8F228E0A}"/>
                </a:ext>
              </a:extLst>
            </xdr:cNvPr>
            <xdr:cNvSpPr/>
          </xdr:nvSpPr>
          <xdr:spPr>
            <a:xfrm>
              <a:off x="2185134" y="2661486"/>
              <a:ext cx="611906" cy="102017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pic>
        <xdr:nvPicPr>
          <xdr:cNvPr id="5" name="図 4">
            <a:extLst>
              <a:ext uri="{FF2B5EF4-FFF2-40B4-BE49-F238E27FC236}">
                <a16:creationId xmlns:a16="http://schemas.microsoft.com/office/drawing/2014/main" id="{9A2C23E5-7428-4DAF-8DD4-5B773333C68B}"/>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1567915" y="1239253"/>
            <a:ext cx="1237147" cy="1468354"/>
          </a:xfrm>
          <a:prstGeom prst="rect">
            <a:avLst/>
          </a:prstGeom>
          <a:noFill/>
          <a:ln w="9525">
            <a:no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325120</xdr:colOff>
      <xdr:row>33</xdr:row>
      <xdr:rowOff>203200</xdr:rowOff>
    </xdr:from>
    <xdr:to>
      <xdr:col>10</xdr:col>
      <xdr:colOff>731520</xdr:colOff>
      <xdr:row>41</xdr:row>
      <xdr:rowOff>179004</xdr:rowOff>
    </xdr:to>
    <xdr:pic>
      <xdr:nvPicPr>
        <xdr:cNvPr id="9" name="図 8">
          <a:extLst>
            <a:ext uri="{FF2B5EF4-FFF2-40B4-BE49-F238E27FC236}">
              <a16:creationId xmlns:a16="http://schemas.microsoft.com/office/drawing/2014/main" id="{C6FC0021-F486-E35A-0ED4-CAA9A940D6F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198880" y="15179040"/>
          <a:ext cx="11155680" cy="2170364"/>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1.02% :</a:t>
          </a:r>
          <a:r>
            <a:rPr kumimoji="1" lang="ja-JP" altLang="en-US" sz="1400" b="1">
              <a:solidFill>
                <a:srgbClr val="FFFF00"/>
              </a:solidFill>
            </a:rPr>
            <a:t>　増減なし</a:t>
          </a:r>
        </a:p>
        <a:p>
          <a:pPr algn="l"/>
          <a:r>
            <a:rPr kumimoji="1" lang="ja-JP" altLang="en-US" sz="1400" b="1">
              <a:solidFill>
                <a:srgbClr val="FFFF00"/>
              </a:solidFill>
            </a:rPr>
            <a:t>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11</a:t>
          </a:r>
        </a:p>
        <a:p>
          <a:pPr algn="l"/>
          <a:r>
            <a:rPr kumimoji="1" lang="ja-JP" altLang="en-US" sz="1400" b="1">
              <a:solidFill>
                <a:srgbClr val="FFFF00"/>
              </a:solidFill>
            </a:rPr>
            <a:t>・　</a:t>
          </a:r>
          <a:r>
            <a:rPr kumimoji="1" lang="en-US" altLang="ja-JP" sz="1400" b="1">
              <a:solidFill>
                <a:srgbClr val="FFFF00"/>
              </a:solidFill>
            </a:rPr>
            <a:t>BQ1.1</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5</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波リバウンドもピークインしている　今週は毎日</a:t>
          </a:r>
          <a:r>
            <a:rPr kumimoji="1" lang="en-US" altLang="ja-JP" sz="2000" b="1">
              <a:solidFill>
                <a:srgbClr val="FFFF00"/>
              </a:solidFill>
            </a:rPr>
            <a:t>28</a:t>
          </a:r>
          <a:r>
            <a:rPr kumimoji="1" lang="ja-JP" altLang="en-US" sz="2000" b="1">
              <a:solidFill>
                <a:srgbClr val="FFFF00"/>
              </a:solidFill>
            </a:rPr>
            <a:t>万人が新規感染状態。　　　　　　　　　　　　　　　　　　　　　　　　　　　</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629920</xdr:colOff>
      <xdr:row>2</xdr:row>
      <xdr:rowOff>243840</xdr:rowOff>
    </xdr:from>
    <xdr:to>
      <xdr:col>13</xdr:col>
      <xdr:colOff>1270000</xdr:colOff>
      <xdr:row>2</xdr:row>
      <xdr:rowOff>3312160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756400" y="1036320"/>
          <a:ext cx="8890000" cy="3068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0" i="0">
              <a:solidFill>
                <a:schemeClr val="dk1"/>
              </a:solidFill>
              <a:effectLst/>
              <a:latin typeface="+mn-lt"/>
              <a:ea typeface="+mn-ea"/>
              <a:cs typeface="+mn-cs"/>
            </a:rPr>
            <a:t>地域人口当たりの感染率</a:t>
          </a:r>
        </a:p>
        <a:p>
          <a:r>
            <a:rPr lang="ja-JP" altLang="en-US" sz="2000" b="0" i="0">
              <a:solidFill>
                <a:schemeClr val="dk1"/>
              </a:solidFill>
              <a:effectLst/>
              <a:latin typeface="+mn-lt"/>
              <a:ea typeface="+mn-ea"/>
              <a:cs typeface="+mn-cs"/>
            </a:rPr>
            <a:t>　　　・　ヨーロッパ　</a:t>
          </a:r>
          <a:r>
            <a:rPr lang="en-US" altLang="ja-JP" sz="2000" b="0" i="0">
              <a:solidFill>
                <a:schemeClr val="dk1"/>
              </a:solidFill>
              <a:effectLst/>
              <a:latin typeface="+mn-lt"/>
              <a:ea typeface="+mn-ea"/>
              <a:cs typeface="+mn-cs"/>
            </a:rPr>
            <a:t>2.5/7</a:t>
          </a:r>
          <a:r>
            <a:rPr lang="ja-JP" altLang="en-US" sz="2000" b="0" i="0">
              <a:solidFill>
                <a:schemeClr val="dk1"/>
              </a:solidFill>
              <a:effectLst/>
              <a:latin typeface="+mn-lt"/>
              <a:ea typeface="+mn-ea"/>
              <a:cs typeface="+mn-cs"/>
            </a:rPr>
            <a:t>億人　</a:t>
          </a:r>
          <a:r>
            <a:rPr lang="en-US" altLang="ja-JP" sz="2000" b="0" i="0">
              <a:solidFill>
                <a:schemeClr val="dk1"/>
              </a:solidFill>
              <a:effectLst/>
              <a:latin typeface="+mn-lt"/>
              <a:ea typeface="+mn-ea"/>
              <a:cs typeface="+mn-cs"/>
            </a:rPr>
            <a:t>=36%</a:t>
          </a:r>
        </a:p>
        <a:p>
          <a:r>
            <a:rPr lang="en-US" altLang="ja-JP" sz="2000" b="0" i="0" baseline="0">
              <a:solidFill>
                <a:schemeClr val="dk1"/>
              </a:solidFill>
              <a:effectLst/>
              <a:latin typeface="+mn-lt"/>
              <a:ea typeface="+mn-ea"/>
              <a:cs typeface="+mn-cs"/>
            </a:rPr>
            <a:t>        </a:t>
          </a:r>
          <a:r>
            <a:rPr lang="ja-JP" altLang="en-US" sz="2000" b="0" i="0" baseline="0">
              <a:solidFill>
                <a:schemeClr val="dk1"/>
              </a:solidFill>
              <a:effectLst/>
              <a:latin typeface="+mn-lt"/>
              <a:ea typeface="+mn-ea"/>
              <a:cs typeface="+mn-cs"/>
            </a:rPr>
            <a:t> ・　北米　　　　 </a:t>
          </a:r>
          <a:r>
            <a:rPr lang="en-US" altLang="ja-JP" sz="2000" b="0" i="0" baseline="0">
              <a:solidFill>
                <a:schemeClr val="dk1"/>
              </a:solidFill>
              <a:effectLst/>
              <a:latin typeface="+mn-lt"/>
              <a:ea typeface="+mn-ea"/>
              <a:cs typeface="+mn-cs"/>
            </a:rPr>
            <a:t>1.0/6</a:t>
          </a:r>
          <a:r>
            <a:rPr lang="ja-JP" altLang="en-US" sz="2000" b="0" i="0" baseline="0">
              <a:solidFill>
                <a:schemeClr val="dk1"/>
              </a:solidFill>
              <a:effectLst/>
              <a:latin typeface="+mn-lt"/>
              <a:ea typeface="+mn-ea"/>
              <a:cs typeface="+mn-cs"/>
            </a:rPr>
            <a:t>億人　</a:t>
          </a:r>
          <a:r>
            <a:rPr lang="en-US" altLang="ja-JP" sz="2000" b="0" i="0" baseline="0">
              <a:solidFill>
                <a:schemeClr val="dk1"/>
              </a:solidFill>
              <a:effectLst/>
              <a:latin typeface="+mn-lt"/>
              <a:ea typeface="+mn-ea"/>
              <a:cs typeface="+mn-cs"/>
            </a:rPr>
            <a:t>=17%</a:t>
          </a:r>
          <a:r>
            <a:rPr lang="ja-JP" altLang="en-US" sz="2000" b="0" i="0" baseline="0">
              <a:solidFill>
                <a:schemeClr val="dk1"/>
              </a:solidFill>
              <a:effectLst/>
              <a:latin typeface="+mn-lt"/>
              <a:ea typeface="+mn-ea"/>
              <a:cs typeface="+mn-cs"/>
            </a:rPr>
            <a:t>　</a:t>
          </a:r>
        </a:p>
        <a:p>
          <a:r>
            <a:rPr lang="ja-JP" altLang="en-US" sz="2000" b="0" i="0" baseline="0">
              <a:solidFill>
                <a:schemeClr val="dk1"/>
              </a:solidFill>
              <a:effectLst/>
              <a:latin typeface="+mn-lt"/>
              <a:ea typeface="+mn-ea"/>
              <a:cs typeface="+mn-cs"/>
            </a:rPr>
            <a:t>　　　・　アジア　　　 </a:t>
          </a:r>
          <a:r>
            <a:rPr lang="en-US" altLang="ja-JP" sz="2000" b="0" i="0" baseline="0">
              <a:solidFill>
                <a:schemeClr val="dk1"/>
              </a:solidFill>
              <a:effectLst/>
              <a:latin typeface="+mn-lt"/>
              <a:ea typeface="+mn-ea"/>
              <a:cs typeface="+mn-cs"/>
            </a:rPr>
            <a:t>1.6/45</a:t>
          </a:r>
          <a:r>
            <a:rPr lang="ja-JP" altLang="en-US" sz="2000" b="0" i="0" baseline="0">
              <a:solidFill>
                <a:schemeClr val="dk1"/>
              </a:solidFill>
              <a:effectLst/>
              <a:latin typeface="+mn-lt"/>
              <a:ea typeface="+mn-ea"/>
              <a:cs typeface="+mn-cs"/>
            </a:rPr>
            <a:t>億人 </a:t>
          </a:r>
          <a:r>
            <a:rPr lang="en-US" altLang="ja-JP" sz="2000" b="0" i="0" baseline="0">
              <a:solidFill>
                <a:schemeClr val="dk1"/>
              </a:solidFill>
              <a:effectLst/>
              <a:latin typeface="+mn-lt"/>
              <a:ea typeface="+mn-ea"/>
              <a:cs typeface="+mn-cs"/>
            </a:rPr>
            <a:t>= 4%</a:t>
          </a:r>
          <a:endParaRPr lang="ja-JP" altLang="en-US" sz="2000" b="0" i="0" baseline="0">
            <a:solidFill>
              <a:schemeClr val="dk1"/>
            </a:solidFill>
            <a:effectLst/>
            <a:latin typeface="+mn-lt"/>
            <a:ea typeface="+mn-ea"/>
            <a:cs typeface="+mn-cs"/>
          </a:endParaRPr>
        </a:p>
        <a:p>
          <a:r>
            <a:rPr lang="ja-JP" altLang="en-US" sz="2000" b="0" i="0" baseline="0">
              <a:solidFill>
                <a:schemeClr val="dk1"/>
              </a:solidFill>
              <a:effectLst/>
              <a:latin typeface="+mn-lt"/>
              <a:ea typeface="+mn-ea"/>
              <a:cs typeface="+mn-cs"/>
            </a:rPr>
            <a:t>　　　・　中南米</a:t>
          </a:r>
          <a:r>
            <a:rPr lang="ja-JP" altLang="en-US" sz="2000" b="0" i="0">
              <a:solidFill>
                <a:schemeClr val="dk1"/>
              </a:solidFill>
              <a:effectLst/>
              <a:latin typeface="+mn-lt"/>
              <a:ea typeface="+mn-ea"/>
              <a:cs typeface="+mn-cs"/>
            </a:rPr>
            <a:t>　　　</a:t>
          </a:r>
          <a:r>
            <a:rPr lang="en-US" altLang="ja-JP" sz="2000" b="0" i="0">
              <a:solidFill>
                <a:schemeClr val="dk1"/>
              </a:solidFill>
              <a:effectLst/>
              <a:latin typeface="+mn-lt"/>
              <a:ea typeface="+mn-ea"/>
              <a:cs typeface="+mn-cs"/>
            </a:rPr>
            <a:t>0.8/4</a:t>
          </a:r>
          <a:r>
            <a:rPr lang="ja-JP" altLang="en-US" sz="2000" b="0" i="0">
              <a:solidFill>
                <a:schemeClr val="dk1"/>
              </a:solidFill>
              <a:effectLst/>
              <a:latin typeface="+mn-lt"/>
              <a:ea typeface="+mn-ea"/>
              <a:cs typeface="+mn-cs"/>
            </a:rPr>
            <a:t>億人</a:t>
          </a:r>
          <a:r>
            <a:rPr lang="en-US" altLang="ja-JP" sz="2000" b="0" i="0" baseline="0">
              <a:solidFill>
                <a:schemeClr val="dk1"/>
              </a:solidFill>
              <a:effectLst/>
              <a:latin typeface="+mn-lt"/>
              <a:ea typeface="+mn-ea"/>
              <a:cs typeface="+mn-cs"/>
            </a:rPr>
            <a:t>   =20%</a:t>
          </a:r>
          <a:endParaRPr lang="ja-JP" altLang="en-US" sz="2000" b="0" i="0">
            <a:solidFill>
              <a:schemeClr val="dk1"/>
            </a:solidFill>
            <a:effectLst/>
            <a:latin typeface="+mn-lt"/>
            <a:ea typeface="+mn-ea"/>
            <a:cs typeface="+mn-cs"/>
          </a:endParaRPr>
        </a:p>
        <a:p>
          <a:r>
            <a:rPr lang="ja-JP" altLang="en-US" sz="2000" b="0" i="0">
              <a:solidFill>
                <a:schemeClr val="dk1"/>
              </a:solidFill>
              <a:effectLst/>
              <a:latin typeface="+mn-lt"/>
              <a:ea typeface="+mn-ea"/>
              <a:cs typeface="+mn-cs"/>
            </a:rPr>
            <a:t>　　　・　アフリカ他　</a:t>
          </a:r>
          <a:r>
            <a:rPr lang="en-US" altLang="ja-JP" sz="2000" b="0" i="0">
              <a:solidFill>
                <a:schemeClr val="dk1"/>
              </a:solidFill>
              <a:effectLst/>
              <a:latin typeface="+mn-lt"/>
              <a:ea typeface="+mn-ea"/>
              <a:cs typeface="+mn-cs"/>
            </a:rPr>
            <a:t>0.7/16</a:t>
          </a:r>
          <a:r>
            <a:rPr lang="ja-JP" altLang="en-US" sz="2000" b="0" i="0">
              <a:solidFill>
                <a:schemeClr val="dk1"/>
              </a:solidFill>
              <a:effectLst/>
              <a:latin typeface="+mn-lt"/>
              <a:ea typeface="+mn-ea"/>
              <a:cs typeface="+mn-cs"/>
            </a:rPr>
            <a:t>億人 </a:t>
          </a:r>
          <a:r>
            <a:rPr lang="en-US" altLang="ja-JP" sz="2000" b="0" i="0">
              <a:solidFill>
                <a:schemeClr val="dk1"/>
              </a:solidFill>
              <a:effectLst/>
              <a:latin typeface="+mn-lt"/>
              <a:ea typeface="+mn-ea"/>
              <a:cs typeface="+mn-cs"/>
            </a:rPr>
            <a:t>= 5%</a:t>
          </a:r>
          <a:r>
            <a:rPr lang="ja-JP" altLang="en-US" sz="2000" b="0" i="0">
              <a:solidFill>
                <a:schemeClr val="dk1"/>
              </a:solidFill>
              <a:effectLst/>
              <a:latin typeface="+mn-lt"/>
              <a:ea typeface="+mn-ea"/>
              <a:cs typeface="+mn-cs"/>
            </a:rPr>
            <a:t>　　</a:t>
          </a:r>
          <a:endParaRPr lang="en-US" altLang="ja-JP" sz="2000" b="0" i="0">
            <a:solidFill>
              <a:schemeClr val="dk1"/>
            </a:solidFill>
            <a:effectLst/>
            <a:latin typeface="+mn-lt"/>
            <a:ea typeface="+mn-ea"/>
            <a:cs typeface="+mn-cs"/>
          </a:endParaRPr>
        </a:p>
        <a:p>
          <a:r>
            <a:rPr lang="en-US" altLang="ja-JP" sz="2000" b="0" i="0">
              <a:solidFill>
                <a:schemeClr val="dk1"/>
              </a:solidFill>
              <a:effectLst/>
              <a:latin typeface="+mn-lt"/>
              <a:ea typeface="+mn-ea"/>
              <a:cs typeface="+mn-cs"/>
            </a:rPr>
            <a:t>  </a:t>
          </a:r>
          <a:r>
            <a:rPr lang="ja-JP" altLang="en-US" sz="2000" b="0" i="0">
              <a:solidFill>
                <a:schemeClr val="dk1"/>
              </a:solidFill>
              <a:effectLst/>
              <a:latin typeface="+mn-lt"/>
              <a:ea typeface="+mn-ea"/>
              <a:cs typeface="+mn-cs"/>
            </a:rPr>
            <a:t>一連の新型コロナウイルスの感染状況から　感染源はアジア・アフリカに風土的に存在したウイルスで、歴史的に抗原接触が希薄であったヨーロッパ・南北アメリカ大陸で急速に感染拡大したと推察された。</a:t>
          </a:r>
          <a:endParaRPr lang="en-US" altLang="ja-JP" sz="2000" b="0" i="0">
            <a:solidFill>
              <a:schemeClr val="dk1"/>
            </a:solidFill>
            <a:effectLst/>
            <a:latin typeface="+mn-lt"/>
            <a:ea typeface="+mn-ea"/>
            <a:cs typeface="+mn-cs"/>
          </a:endParaRPr>
        </a:p>
        <a:p>
          <a:r>
            <a:rPr lang="en-US" altLang="ja-JP" sz="2000" b="0" i="0">
              <a:solidFill>
                <a:schemeClr val="dk1"/>
              </a:solidFill>
              <a:effectLst/>
              <a:latin typeface="+mn-lt"/>
              <a:ea typeface="+mn-ea"/>
              <a:cs typeface="+mn-cs"/>
            </a:rPr>
            <a:t>  </a:t>
          </a:r>
          <a:r>
            <a:rPr lang="ja-JP" altLang="en-US" sz="2000" b="0" i="0">
              <a:solidFill>
                <a:schemeClr val="dk1"/>
              </a:solidFill>
              <a:effectLst/>
              <a:latin typeface="+mn-lt"/>
              <a:ea typeface="+mn-ea"/>
              <a:cs typeface="+mn-cs"/>
            </a:rPr>
            <a:t>　　　　　　</a:t>
          </a:r>
          <a:endParaRPr lang="en-US" altLang="ja-JP" sz="2000" b="1" i="0">
            <a:solidFill>
              <a:schemeClr val="dk1"/>
            </a:solidFill>
            <a:effectLst/>
            <a:latin typeface="+mn-lt"/>
            <a:ea typeface="+mn-ea"/>
            <a:cs typeface="+mn-cs"/>
          </a:endParaRPr>
        </a:p>
      </xdr:txBody>
    </xdr:sp>
    <xdr:clientData/>
  </xdr:twoCellAnchor>
  <xdr:twoCellAnchor>
    <xdr:from>
      <xdr:col>3</xdr:col>
      <xdr:colOff>621844</xdr:colOff>
      <xdr:row>38</xdr:row>
      <xdr:rowOff>20319</xdr:rowOff>
    </xdr:from>
    <xdr:to>
      <xdr:col>4</xdr:col>
      <xdr:colOff>660403</xdr:colOff>
      <xdr:row>39</xdr:row>
      <xdr:rowOff>40639</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501924" y="15535679"/>
          <a:ext cx="294640"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5</xdr:col>
      <xdr:colOff>579120</xdr:colOff>
      <xdr:row>38</xdr:row>
      <xdr:rowOff>71120</xdr:rowOff>
    </xdr:from>
    <xdr:to>
      <xdr:col>6</xdr:col>
      <xdr:colOff>833120</xdr:colOff>
      <xdr:row>39</xdr:row>
      <xdr:rowOff>40640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132320" y="15819120"/>
          <a:ext cx="24384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701048</xdr:colOff>
      <xdr:row>38</xdr:row>
      <xdr:rowOff>10160</xdr:rowOff>
    </xdr:from>
    <xdr:to>
      <xdr:col>5</xdr:col>
      <xdr:colOff>558804</xdr:colOff>
      <xdr:row>39</xdr:row>
      <xdr:rowOff>71120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5923286" y="15758162"/>
          <a:ext cx="335280" cy="1188716"/>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599440</xdr:colOff>
      <xdr:row>39</xdr:row>
      <xdr:rowOff>6716</xdr:rowOff>
    </xdr:from>
    <xdr:to>
      <xdr:col>10</xdr:col>
      <xdr:colOff>10160</xdr:colOff>
      <xdr:row>41</xdr:row>
      <xdr:rowOff>10140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3820160" y="1645575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345440</xdr:colOff>
      <xdr:row>34</xdr:row>
      <xdr:rowOff>213360</xdr:rowOff>
    </xdr:from>
    <xdr:to>
      <xdr:col>8</xdr:col>
      <xdr:colOff>508000</xdr:colOff>
      <xdr:row>39</xdr:row>
      <xdr:rowOff>71120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514080" y="15107920"/>
          <a:ext cx="1229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782320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200640" y="1409192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xdr:from>
      <xdr:col>8</xdr:col>
      <xdr:colOff>812800</xdr:colOff>
      <xdr:row>37</xdr:row>
      <xdr:rowOff>182880</xdr:rowOff>
    </xdr:from>
    <xdr:to>
      <xdr:col>9</xdr:col>
      <xdr:colOff>477520</xdr:colOff>
      <xdr:row>39</xdr:row>
      <xdr:rowOff>50800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0505440" y="15808960"/>
          <a:ext cx="416560" cy="9652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xdr:from>
      <xdr:col>10</xdr:col>
      <xdr:colOff>0</xdr:colOff>
      <xdr:row>38</xdr:row>
      <xdr:rowOff>71120</xdr:rowOff>
    </xdr:from>
    <xdr:to>
      <xdr:col>10</xdr:col>
      <xdr:colOff>528320</xdr:colOff>
      <xdr:row>38</xdr:row>
      <xdr:rowOff>152400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flipV="1">
          <a:off x="11623040" y="16245840"/>
          <a:ext cx="528320" cy="8128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1371601</xdr:colOff>
      <xdr:row>0</xdr:row>
      <xdr:rowOff>345441</xdr:rowOff>
    </xdr:from>
    <xdr:to>
      <xdr:col>5</xdr:col>
      <xdr:colOff>487681</xdr:colOff>
      <xdr:row>2</xdr:row>
      <xdr:rowOff>3697309</xdr:rowOff>
    </xdr:to>
    <xdr:pic>
      <xdr:nvPicPr>
        <xdr:cNvPr id="13" name="図 12">
          <a:extLst>
            <a:ext uri="{FF2B5EF4-FFF2-40B4-BE49-F238E27FC236}">
              <a16:creationId xmlns:a16="http://schemas.microsoft.com/office/drawing/2014/main" id="{6AC0351E-CDE4-1E65-6665-7DDB7722FCB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45361" y="345441"/>
          <a:ext cx="4368800" cy="41443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1964035" y="2539365"/>
          <a:ext cx="3503295" cy="69151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68140" y="2893061"/>
          <a:ext cx="2395855" cy="104648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29840" y="3230880"/>
          <a:ext cx="1785620" cy="70866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25</xdr:row>
      <xdr:rowOff>53340</xdr:rowOff>
    </xdr:from>
    <xdr:to>
      <xdr:col>13</xdr:col>
      <xdr:colOff>502920</xdr:colOff>
      <xdr:row>52</xdr:row>
      <xdr:rowOff>99060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16</xdr:col>
      <xdr:colOff>24319</xdr:colOff>
      <xdr:row>23</xdr:row>
      <xdr:rowOff>24319</xdr:rowOff>
    </xdr:from>
    <xdr:to>
      <xdr:col>18</xdr:col>
      <xdr:colOff>18887</xdr:colOff>
      <xdr:row>46</xdr:row>
      <xdr:rowOff>24319</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flipH="1">
          <a:off x="7498404" y="3923489"/>
          <a:ext cx="918696" cy="3891064"/>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202659</xdr:colOff>
      <xdr:row>23</xdr:row>
      <xdr:rowOff>20267</xdr:rowOff>
    </xdr:from>
    <xdr:to>
      <xdr:col>4</xdr:col>
      <xdr:colOff>6079</xdr:colOff>
      <xdr:row>46</xdr:row>
      <xdr:rowOff>48638</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flipH="1">
          <a:off x="705255" y="3919437"/>
          <a:ext cx="1189611" cy="3919435"/>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zoom.us/webinar/register/WN_9-ciXs0sQT2yGdb79VBoLQ"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recordchina.co.jp/b907996-s25-c30-d0193.html" TargetMode="External"/><Relationship Id="rId1" Type="http://schemas.openxmlformats.org/officeDocument/2006/relationships/hyperlink" Target="https://ameblo.jp/blue-blue-blue-keroyon11/entry-12783182436.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y_food-safety@kxf.biglobe.ne.jp?subject=&#27880;&#25991;&#12539;&#21839;&#12356;&#21512;&#12431;&#1237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ews.yahoo.co.jp/articles/28231744440927b530c62d398d18b8c4059c8ad5" TargetMode="External"/><Relationship Id="rId3" Type="http://schemas.openxmlformats.org/officeDocument/2006/relationships/hyperlink" Target="https://www.kyoto-np.co.jp/articles/-/959353" TargetMode="External"/><Relationship Id="rId7" Type="http://schemas.openxmlformats.org/officeDocument/2006/relationships/hyperlink" Target="https://www.pref.ehime.jp/h25300/4793/shokuchuudoku/documents/230120_press.pdf" TargetMode="External"/><Relationship Id="rId12" Type="http://schemas.openxmlformats.org/officeDocument/2006/relationships/printerSettings" Target="../printerSettings/printerSettings6.bin"/><Relationship Id="rId2" Type="http://schemas.openxmlformats.org/officeDocument/2006/relationships/hyperlink" Target="https://news.yahoo.co.jp/articles/618d56ec31d6ac7eb1270c249b437a66e9b3e547" TargetMode="External"/><Relationship Id="rId1" Type="http://schemas.openxmlformats.org/officeDocument/2006/relationships/hyperlink" Target="https://newsdig.tbs.co.jp/articles/-/287460?display=1" TargetMode="External"/><Relationship Id="rId6" Type="http://schemas.openxmlformats.org/officeDocument/2006/relationships/hyperlink" Target="https://news.yahoo.co.jp/articles/da0c1a665f3f0ebc3436c3e5bd65b07066d12cd7" TargetMode="External"/><Relationship Id="rId11" Type="http://schemas.openxmlformats.org/officeDocument/2006/relationships/hyperlink" Target="https://www3.nhk.or.jp/lnews/otsu/20230116/2060012399.html" TargetMode="External"/><Relationship Id="rId5" Type="http://schemas.openxmlformats.org/officeDocument/2006/relationships/hyperlink" Target="https://www.knb.ne.jp/nnn/news101cd76ioja0lpb16mx.html" TargetMode="External"/><Relationship Id="rId10" Type="http://schemas.openxmlformats.org/officeDocument/2006/relationships/hyperlink" Target="https://news.nifty.com/article/domestic/society/12213-2111498/" TargetMode="External"/><Relationship Id="rId4" Type="http://schemas.openxmlformats.org/officeDocument/2006/relationships/hyperlink" Target="https://www.city.fujisawa.kanagawa.jp/seiei/press/230120.html" TargetMode="External"/><Relationship Id="rId9" Type="http://schemas.openxmlformats.org/officeDocument/2006/relationships/hyperlink" Target="https://news.yahoo.co.jp/articles/7368cb1b59ae92deaacbd05dcc6f987ff885849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jetro.go.jp/events/pcs/eee1f6f2ff899857.html" TargetMode="External"/><Relationship Id="rId3" Type="http://schemas.openxmlformats.org/officeDocument/2006/relationships/hyperlink" Target="https://www.jetro.go.jp/biznews/2023/01/2267485028eddcc4.html" TargetMode="External"/><Relationship Id="rId7" Type="http://schemas.openxmlformats.org/officeDocument/2006/relationships/hyperlink" Target="https://www.nna.jp/news/2467724?media=bn&amp;country=cny&amp;type=3&amp;free=1" TargetMode="External"/><Relationship Id="rId12" Type="http://schemas.openxmlformats.org/officeDocument/2006/relationships/printerSettings" Target="../printerSettings/printerSettings7.bin"/><Relationship Id="rId2" Type="http://schemas.openxmlformats.org/officeDocument/2006/relationships/hyperlink" Target="https://nordot.app/987625348274470912?c=113896078018594299" TargetMode="External"/><Relationship Id="rId1" Type="http://schemas.openxmlformats.org/officeDocument/2006/relationships/hyperlink" Target="https://forbesjapan.com/articles/detail/60042" TargetMode="External"/><Relationship Id="rId6" Type="http://schemas.openxmlformats.org/officeDocument/2006/relationships/hyperlink" Target="https://www.nna.jp/news/2468312?media=bn&amp;country=khr&amp;type=5&amp;free=1" TargetMode="External"/><Relationship Id="rId11" Type="http://schemas.openxmlformats.org/officeDocument/2006/relationships/hyperlink" Target="https://www.nna.jp/news/2469027?media=bn&amp;country=myr&amp;type=4&amp;free=1" TargetMode="External"/><Relationship Id="rId5" Type="http://schemas.openxmlformats.org/officeDocument/2006/relationships/hyperlink" Target="https://www.nna.jp/news/2466976?media=bn&amp;country=aud&amp;type=5&amp;free=1" TargetMode="External"/><Relationship Id="rId10" Type="http://schemas.openxmlformats.org/officeDocument/2006/relationships/hyperlink" Target="https://news.yahoo.co.jp/articles/00ef11b842295ed2758e44476862a81a5453176a" TargetMode="External"/><Relationship Id="rId4" Type="http://schemas.openxmlformats.org/officeDocument/2006/relationships/hyperlink" Target="https://www.afpbb.com/articles/-/3447575" TargetMode="External"/><Relationship Id="rId9" Type="http://schemas.openxmlformats.org/officeDocument/2006/relationships/hyperlink" Target="https://news.yahoo.co.jp/articles/26023d1b60fab1baa61295daa1f8659003c84970"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topLeftCell="A2" zoomScaleNormal="100" workbookViewId="0">
      <selection activeCell="C35" sqref="C34:C35"/>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12" t="s">
        <v>267</v>
      </c>
      <c r="B1" s="213"/>
      <c r="C1" s="213" t="s">
        <v>243</v>
      </c>
      <c r="D1" s="213"/>
      <c r="E1" s="213"/>
      <c r="F1" s="213"/>
      <c r="G1" s="213"/>
      <c r="H1" s="213"/>
      <c r="I1" s="118"/>
    </row>
    <row r="2" spans="1:10">
      <c r="A2" s="214" t="s">
        <v>121</v>
      </c>
      <c r="B2" s="215"/>
      <c r="C2" s="215"/>
      <c r="D2" s="215"/>
      <c r="E2" s="215"/>
      <c r="F2" s="215"/>
      <c r="G2" s="215"/>
      <c r="H2" s="215"/>
      <c r="I2" s="118"/>
    </row>
    <row r="3" spans="1:10" ht="15.75" customHeight="1">
      <c r="A3" s="577" t="s">
        <v>29</v>
      </c>
      <c r="B3" s="578"/>
      <c r="C3" s="578"/>
      <c r="D3" s="578"/>
      <c r="E3" s="578"/>
      <c r="F3" s="578"/>
      <c r="G3" s="578"/>
      <c r="H3" s="579"/>
      <c r="I3" s="118"/>
    </row>
    <row r="4" spans="1:10">
      <c r="A4" s="214" t="s">
        <v>192</v>
      </c>
      <c r="B4" s="215"/>
      <c r="C4" s="215"/>
      <c r="D4" s="215"/>
      <c r="E4" s="215"/>
      <c r="F4" s="215"/>
      <c r="G4" s="215"/>
      <c r="H4" s="215"/>
      <c r="I4" s="118"/>
    </row>
    <row r="5" spans="1:10">
      <c r="A5" s="214" t="s">
        <v>122</v>
      </c>
      <c r="B5" s="215"/>
      <c r="C5" s="215"/>
      <c r="D5" s="215"/>
      <c r="E5" s="215"/>
      <c r="F5" s="215"/>
      <c r="G5" s="215"/>
      <c r="H5" s="215"/>
      <c r="I5" s="118"/>
    </row>
    <row r="6" spans="1:10">
      <c r="A6" s="216" t="s">
        <v>121</v>
      </c>
      <c r="B6" s="217"/>
      <c r="C6" s="217"/>
      <c r="D6" s="217"/>
      <c r="E6" s="217"/>
      <c r="F6" s="217"/>
      <c r="G6" s="217"/>
      <c r="H6" s="217"/>
      <c r="I6" s="118"/>
    </row>
    <row r="7" spans="1:10">
      <c r="A7" s="216" t="s">
        <v>123</v>
      </c>
      <c r="B7" s="217"/>
      <c r="C7" s="217"/>
      <c r="D7" s="217"/>
      <c r="E7" s="217"/>
      <c r="F7" s="217"/>
      <c r="G7" s="217"/>
      <c r="H7" s="217"/>
      <c r="I7" s="118"/>
    </row>
    <row r="8" spans="1:10">
      <c r="A8" s="218" t="s">
        <v>124</v>
      </c>
      <c r="B8" s="219"/>
      <c r="C8" s="219"/>
      <c r="D8" s="219"/>
      <c r="E8" s="219"/>
      <c r="F8" s="219"/>
      <c r="G8" s="219"/>
      <c r="H8" s="219"/>
      <c r="I8" s="118"/>
    </row>
    <row r="9" spans="1:10" ht="15" customHeight="1">
      <c r="A9" s="259" t="s">
        <v>125</v>
      </c>
      <c r="B9" s="260" t="str">
        <f>+'2　食中毒記事等 '!A2</f>
        <v>福岡県京都郡の保育所で集団食中毒などの疑い　保健所は調査中</v>
      </c>
      <c r="C9" s="261"/>
      <c r="D9" s="261"/>
      <c r="E9" s="261"/>
      <c r="F9" s="261"/>
      <c r="G9" s="261"/>
      <c r="H9" s="261"/>
      <c r="I9" s="118"/>
    </row>
    <row r="10" spans="1:10" ht="15" customHeight="1">
      <c r="A10" s="259" t="s">
        <v>126</v>
      </c>
      <c r="B10" s="260" t="s">
        <v>284</v>
      </c>
      <c r="C10" s="260" t="s">
        <v>252</v>
      </c>
      <c r="D10" s="262">
        <f>+'2　ノロウイルス関連情報 '!G73</f>
        <v>5.76</v>
      </c>
      <c r="E10" s="260" t="s">
        <v>253</v>
      </c>
      <c r="F10" s="263">
        <f>+'2　ノロウイルス関連情報 '!I73</f>
        <v>2.2599999999999998</v>
      </c>
      <c r="G10" s="261" t="s">
        <v>29</v>
      </c>
      <c r="H10" s="261"/>
      <c r="I10" s="118"/>
    </row>
    <row r="11" spans="1:10" s="137" customFormat="1" ht="15" customHeight="1">
      <c r="A11" s="264" t="s">
        <v>127</v>
      </c>
      <c r="B11" s="583" t="str">
        <f>+'2 残留農薬　等 '!A2</f>
        <v>日本のイチゴから残留農薬、台湾当局が発表＝一部は香港でも販売―香港メディア</v>
      </c>
      <c r="C11" s="583"/>
      <c r="D11" s="583"/>
      <c r="E11" s="583"/>
      <c r="F11" s="583"/>
      <c r="G11" s="583"/>
      <c r="H11" s="265"/>
      <c r="I11" s="136"/>
      <c r="J11" s="137" t="s">
        <v>128</v>
      </c>
    </row>
    <row r="12" spans="1:10" ht="15" customHeight="1">
      <c r="A12" s="259" t="s">
        <v>129</v>
      </c>
      <c r="B12" s="260" t="str">
        <f>+'2　食品表示'!A2</f>
        <v>中国産カット野菜を国産と偽り販売 鹿児島の会社に是正指示</v>
      </c>
      <c r="C12" s="261"/>
      <c r="D12" s="261"/>
      <c r="E12" s="261"/>
      <c r="F12" s="261"/>
      <c r="G12" s="261"/>
      <c r="H12" s="261"/>
      <c r="I12" s="118"/>
    </row>
    <row r="13" spans="1:10" ht="15" customHeight="1">
      <c r="A13" s="259" t="s">
        <v>130</v>
      </c>
      <c r="B13" s="266" t="str">
        <f>+'2　海外情報'!A2</f>
        <v>国外で有害物質検出の韓国製ラーメン、国内向けは「安全」という（KOREA WAVE）</v>
      </c>
      <c r="C13" s="261"/>
      <c r="D13" s="261"/>
      <c r="E13" s="261"/>
      <c r="F13" s="261"/>
      <c r="G13" s="261"/>
      <c r="H13" s="261"/>
      <c r="I13" s="118"/>
    </row>
    <row r="14" spans="1:10" ht="15" customHeight="1">
      <c r="A14" s="266" t="s">
        <v>131</v>
      </c>
      <c r="B14" s="267" t="str">
        <f>+'2　海外情報'!A5</f>
        <v>無糖ブームの中国、消費者の8割が「誤解」（東方新報）</v>
      </c>
      <c r="C14" s="580"/>
      <c r="D14" s="580"/>
      <c r="E14" s="580"/>
      <c r="F14" s="580"/>
      <c r="G14" s="580"/>
      <c r="H14" s="581"/>
      <c r="I14" s="118"/>
    </row>
    <row r="15" spans="1:10" ht="15" customHeight="1">
      <c r="A15" s="259" t="s">
        <v>132</v>
      </c>
      <c r="B15" s="260" t="str">
        <f>+'2　感染症統計'!A21</f>
        <v>※2023年 第2週（1/9～1/15） 現在</v>
      </c>
      <c r="C15" s="261"/>
      <c r="D15" s="260" t="s">
        <v>21</v>
      </c>
      <c r="E15" s="261"/>
      <c r="F15" s="261"/>
      <c r="G15" s="261"/>
      <c r="H15" s="261"/>
      <c r="I15" s="118"/>
    </row>
    <row r="16" spans="1:10" ht="15" customHeight="1">
      <c r="A16" s="259" t="s">
        <v>133</v>
      </c>
      <c r="B16" s="582" t="str">
        <f>+'1　感染症情報'!B2</f>
        <v>2023年 第1週（1月2日〜 1月8日）</v>
      </c>
      <c r="C16" s="582"/>
      <c r="D16" s="582"/>
      <c r="E16" s="582"/>
      <c r="F16" s="582"/>
      <c r="G16" s="582"/>
      <c r="H16" s="261"/>
      <c r="I16" s="118"/>
    </row>
    <row r="17" spans="1:9" ht="15" customHeight="1">
      <c r="A17" s="259" t="s">
        <v>229</v>
      </c>
      <c r="B17" s="398" t="str">
        <f>+'2  衛生訓話'!A2</f>
        <v>(食品取扱の前には余裕を持って、髪を優しくブラッシング)</v>
      </c>
      <c r="C17" s="261"/>
      <c r="D17" s="261"/>
      <c r="E17" s="261"/>
      <c r="F17" s="268"/>
      <c r="G17" s="261"/>
      <c r="H17" s="261"/>
      <c r="I17" s="118"/>
    </row>
    <row r="18" spans="1:9" ht="15" customHeight="1">
      <c r="A18" s="259" t="s">
        <v>137</v>
      </c>
      <c r="B18" s="261" t="str">
        <f>+'2　新型コロナウイルス情報'!C4</f>
        <v>今週の新型コロナ 新規感染者数　世界で196万人(対前週の増減 : 91万人減少)</v>
      </c>
      <c r="C18" s="261"/>
      <c r="D18" s="261"/>
      <c r="E18" s="261"/>
      <c r="F18" s="261" t="s">
        <v>21</v>
      </c>
      <c r="G18" s="261"/>
      <c r="H18" s="261"/>
      <c r="I18" s="118"/>
    </row>
    <row r="19" spans="1:9" ht="15" customHeight="1">
      <c r="A19" s="259" t="s">
        <v>195</v>
      </c>
      <c r="B19" s="501" t="s">
        <v>297</v>
      </c>
      <c r="C19" s="261"/>
      <c r="D19" s="261"/>
      <c r="E19" s="261"/>
      <c r="F19" s="261"/>
      <c r="G19" s="261"/>
      <c r="H19" s="261"/>
      <c r="I19" s="118"/>
    </row>
    <row r="20" spans="1:9">
      <c r="A20" s="218" t="s">
        <v>124</v>
      </c>
      <c r="B20" s="219"/>
      <c r="C20" s="219"/>
      <c r="D20" s="219"/>
      <c r="E20" s="219"/>
      <c r="F20" s="219"/>
      <c r="G20" s="219"/>
      <c r="H20" s="219"/>
      <c r="I20" s="118"/>
    </row>
    <row r="21" spans="1:9">
      <c r="A21" s="216" t="s">
        <v>21</v>
      </c>
      <c r="B21" s="217"/>
      <c r="C21" s="217"/>
      <c r="D21" s="217"/>
      <c r="E21" s="217"/>
      <c r="F21" s="217"/>
      <c r="G21" s="217"/>
      <c r="H21" s="217"/>
      <c r="I21" s="118"/>
    </row>
    <row r="22" spans="1:9">
      <c r="A22" s="119" t="s">
        <v>134</v>
      </c>
      <c r="I22" s="118"/>
    </row>
    <row r="23" spans="1:9">
      <c r="A23" s="118"/>
      <c r="I23" s="118"/>
    </row>
    <row r="24" spans="1:9">
      <c r="A24" s="118"/>
      <c r="I24" s="118"/>
    </row>
    <row r="25" spans="1:9">
      <c r="A25" s="118"/>
      <c r="I25" s="118"/>
    </row>
    <row r="26" spans="1:9">
      <c r="A26" s="118"/>
      <c r="I26" s="118"/>
    </row>
    <row r="27" spans="1:9">
      <c r="A27" s="118"/>
      <c r="I27" s="118"/>
    </row>
    <row r="28" spans="1:9">
      <c r="A28" s="118"/>
      <c r="I28" s="118"/>
    </row>
    <row r="29" spans="1:9">
      <c r="A29" s="118"/>
      <c r="I29" s="118"/>
    </row>
    <row r="30" spans="1:9">
      <c r="A30" s="118"/>
      <c r="I30" s="118"/>
    </row>
    <row r="31" spans="1:9">
      <c r="A31" s="118"/>
      <c r="I31" s="118"/>
    </row>
    <row r="32" spans="1:9">
      <c r="A32" s="118"/>
      <c r="I32" s="118"/>
    </row>
    <row r="33" spans="1:9" ht="13.8" thickBot="1">
      <c r="A33" s="120"/>
      <c r="B33" s="121"/>
      <c r="C33" s="121"/>
      <c r="D33" s="121"/>
      <c r="E33" s="121"/>
      <c r="F33" s="121"/>
      <c r="G33" s="121"/>
      <c r="H33" s="121"/>
      <c r="I33" s="118"/>
    </row>
    <row r="34" spans="1:9" ht="13.8" thickTop="1"/>
    <row r="37" spans="1:9" ht="24.6">
      <c r="A37" s="150" t="s">
        <v>158</v>
      </c>
    </row>
    <row r="38" spans="1:9" ht="40.5" customHeight="1">
      <c r="A38" s="584" t="s">
        <v>159</v>
      </c>
      <c r="B38" s="584"/>
      <c r="C38" s="584"/>
      <c r="D38" s="584"/>
      <c r="E38" s="584"/>
      <c r="F38" s="584"/>
      <c r="G38" s="584"/>
    </row>
    <row r="39" spans="1:9" ht="30.75" customHeight="1">
      <c r="A39" s="576" t="s">
        <v>160</v>
      </c>
      <c r="B39" s="576"/>
      <c r="C39" s="576"/>
      <c r="D39" s="576"/>
      <c r="E39" s="576"/>
      <c r="F39" s="576"/>
      <c r="G39" s="576"/>
    </row>
    <row r="40" spans="1:9" ht="15">
      <c r="A40" s="151"/>
    </row>
    <row r="41" spans="1:9" ht="69.75" customHeight="1">
      <c r="A41" s="571" t="s">
        <v>168</v>
      </c>
      <c r="B41" s="571"/>
      <c r="C41" s="571"/>
      <c r="D41" s="571"/>
      <c r="E41" s="571"/>
      <c r="F41" s="571"/>
      <c r="G41" s="571"/>
    </row>
    <row r="42" spans="1:9" ht="35.25" customHeight="1">
      <c r="A42" s="576" t="s">
        <v>161</v>
      </c>
      <c r="B42" s="576"/>
      <c r="C42" s="576"/>
      <c r="D42" s="576"/>
      <c r="E42" s="576"/>
      <c r="F42" s="576"/>
      <c r="G42" s="576"/>
    </row>
    <row r="43" spans="1:9" ht="59.25" customHeight="1">
      <c r="A43" s="571" t="s">
        <v>162</v>
      </c>
      <c r="B43" s="571"/>
      <c r="C43" s="571"/>
      <c r="D43" s="571"/>
      <c r="E43" s="571"/>
      <c r="F43" s="571"/>
      <c r="G43" s="571"/>
    </row>
    <row r="44" spans="1:9" ht="15">
      <c r="A44" s="152"/>
    </row>
    <row r="45" spans="1:9" ht="27.75" customHeight="1">
      <c r="A45" s="573" t="s">
        <v>163</v>
      </c>
      <c r="B45" s="573"/>
      <c r="C45" s="573"/>
      <c r="D45" s="573"/>
      <c r="E45" s="573"/>
      <c r="F45" s="573"/>
      <c r="G45" s="573"/>
    </row>
    <row r="46" spans="1:9" ht="53.25" customHeight="1">
      <c r="A46" s="572" t="s">
        <v>169</v>
      </c>
      <c r="B46" s="571"/>
      <c r="C46" s="571"/>
      <c r="D46" s="571"/>
      <c r="E46" s="571"/>
      <c r="F46" s="571"/>
      <c r="G46" s="571"/>
    </row>
    <row r="47" spans="1:9" ht="15">
      <c r="A47" s="152"/>
    </row>
    <row r="48" spans="1:9" ht="32.25" customHeight="1">
      <c r="A48" s="573" t="s">
        <v>164</v>
      </c>
      <c r="B48" s="573"/>
      <c r="C48" s="573"/>
      <c r="D48" s="573"/>
      <c r="E48" s="573"/>
      <c r="F48" s="573"/>
      <c r="G48" s="573"/>
    </row>
    <row r="49" spans="1:7" ht="15">
      <c r="A49" s="151"/>
    </row>
    <row r="50" spans="1:7" ht="87" customHeight="1">
      <c r="A50" s="572" t="s">
        <v>170</v>
      </c>
      <c r="B50" s="571"/>
      <c r="C50" s="571"/>
      <c r="D50" s="571"/>
      <c r="E50" s="571"/>
      <c r="F50" s="571"/>
      <c r="G50" s="571"/>
    </row>
    <row r="51" spans="1:7" ht="15">
      <c r="A51" s="152"/>
    </row>
    <row r="52" spans="1:7" ht="32.25" customHeight="1">
      <c r="A52" s="573" t="s">
        <v>165</v>
      </c>
      <c r="B52" s="573"/>
      <c r="C52" s="573"/>
      <c r="D52" s="573"/>
      <c r="E52" s="573"/>
      <c r="F52" s="573"/>
      <c r="G52" s="573"/>
    </row>
    <row r="53" spans="1:7" ht="29.25" customHeight="1">
      <c r="A53" s="571" t="s">
        <v>166</v>
      </c>
      <c r="B53" s="571"/>
      <c r="C53" s="571"/>
      <c r="D53" s="571"/>
      <c r="E53" s="571"/>
      <c r="F53" s="571"/>
      <c r="G53" s="571"/>
    </row>
    <row r="54" spans="1:7" ht="15">
      <c r="A54" s="152"/>
    </row>
    <row r="55" spans="1:7" s="137" customFormat="1" ht="110.25" customHeight="1">
      <c r="A55" s="574" t="s">
        <v>171</v>
      </c>
      <c r="B55" s="575"/>
      <c r="C55" s="575"/>
      <c r="D55" s="575"/>
      <c r="E55" s="575"/>
      <c r="F55" s="575"/>
      <c r="G55" s="575"/>
    </row>
    <row r="56" spans="1:7" ht="34.5" customHeight="1">
      <c r="A56" s="576" t="s">
        <v>167</v>
      </c>
      <c r="B56" s="576"/>
      <c r="C56" s="576"/>
      <c r="D56" s="576"/>
      <c r="E56" s="576"/>
      <c r="F56" s="576"/>
      <c r="G56" s="576"/>
    </row>
    <row r="57" spans="1:7" ht="114" customHeight="1">
      <c r="A57" s="572" t="s">
        <v>172</v>
      </c>
      <c r="B57" s="571"/>
      <c r="C57" s="571"/>
      <c r="D57" s="571"/>
      <c r="E57" s="571"/>
      <c r="F57" s="571"/>
      <c r="G57" s="571"/>
    </row>
    <row r="58" spans="1:7" ht="109.5" customHeight="1">
      <c r="A58" s="571"/>
      <c r="B58" s="571"/>
      <c r="C58" s="571"/>
      <c r="D58" s="571"/>
      <c r="E58" s="571"/>
      <c r="F58" s="571"/>
      <c r="G58" s="571"/>
    </row>
    <row r="59" spans="1:7" ht="15">
      <c r="A59" s="152"/>
    </row>
    <row r="60" spans="1:7" s="149" customFormat="1" ht="57.75" customHeight="1">
      <c r="A60" s="571"/>
      <c r="B60" s="571"/>
      <c r="C60" s="571"/>
      <c r="D60" s="571"/>
      <c r="E60" s="571"/>
      <c r="F60" s="571"/>
      <c r="G60" s="571"/>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7"/>
  <sheetViews>
    <sheetView view="pageBreakPreview" zoomScale="99" zoomScaleNormal="100" zoomScaleSheetLayoutView="99" workbookViewId="0">
      <selection activeCell="G13" sqref="G13"/>
    </sheetView>
  </sheetViews>
  <sheetFormatPr defaultColWidth="9" defaultRowHeight="13.2"/>
  <cols>
    <col min="1" max="1" width="21.33203125" style="42" customWidth="1"/>
    <col min="2" max="2" width="19.77734375" style="42" customWidth="1"/>
    <col min="3" max="3" width="80.21875" style="365"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379" t="s">
        <v>304</v>
      </c>
      <c r="B1" s="380" t="s">
        <v>223</v>
      </c>
      <c r="C1" s="381" t="s">
        <v>245</v>
      </c>
      <c r="D1" s="382" t="s">
        <v>25</v>
      </c>
      <c r="E1" s="383" t="s">
        <v>26</v>
      </c>
    </row>
    <row r="2" spans="1:5" s="127" customFormat="1" ht="22.95" customHeight="1">
      <c r="A2" s="485" t="s">
        <v>268</v>
      </c>
      <c r="B2" s="486" t="s">
        <v>307</v>
      </c>
      <c r="C2" s="531" t="s">
        <v>349</v>
      </c>
      <c r="D2" s="487">
        <v>44946</v>
      </c>
      <c r="E2" s="488">
        <v>44946</v>
      </c>
    </row>
    <row r="3" spans="1:5" s="127" customFormat="1" ht="22.95" customHeight="1">
      <c r="A3" s="485" t="s">
        <v>269</v>
      </c>
      <c r="B3" s="486" t="s">
        <v>308</v>
      </c>
      <c r="C3" s="519" t="s">
        <v>350</v>
      </c>
      <c r="D3" s="487">
        <v>44946</v>
      </c>
      <c r="E3" s="488">
        <v>44946</v>
      </c>
    </row>
    <row r="4" spans="1:5" s="127" customFormat="1" ht="22.95" customHeight="1">
      <c r="A4" s="485" t="s">
        <v>268</v>
      </c>
      <c r="B4" s="486" t="s">
        <v>309</v>
      </c>
      <c r="C4" s="520" t="s">
        <v>351</v>
      </c>
      <c r="D4" s="487">
        <v>44946</v>
      </c>
      <c r="E4" s="488">
        <v>44946</v>
      </c>
    </row>
    <row r="5" spans="1:5" s="127" customFormat="1" ht="22.95" customHeight="1">
      <c r="A5" s="485" t="s">
        <v>268</v>
      </c>
      <c r="B5" s="486" t="s">
        <v>310</v>
      </c>
      <c r="C5" s="486" t="s">
        <v>352</v>
      </c>
      <c r="D5" s="487">
        <v>44945</v>
      </c>
      <c r="E5" s="488">
        <v>44946</v>
      </c>
    </row>
    <row r="6" spans="1:5" s="127" customFormat="1" ht="22.95" customHeight="1">
      <c r="A6" s="485" t="s">
        <v>268</v>
      </c>
      <c r="B6" s="486" t="s">
        <v>295</v>
      </c>
      <c r="C6" s="531" t="s">
        <v>353</v>
      </c>
      <c r="D6" s="487">
        <v>44944</v>
      </c>
      <c r="E6" s="488">
        <v>44945</v>
      </c>
    </row>
    <row r="7" spans="1:5" s="127" customFormat="1" ht="22.95" customHeight="1">
      <c r="A7" s="485" t="s">
        <v>268</v>
      </c>
      <c r="B7" s="486" t="s">
        <v>294</v>
      </c>
      <c r="C7" s="520" t="s">
        <v>354</v>
      </c>
      <c r="D7" s="487">
        <v>44944</v>
      </c>
      <c r="E7" s="488">
        <v>44945</v>
      </c>
    </row>
    <row r="8" spans="1:5" s="127" customFormat="1" ht="22.95" customHeight="1">
      <c r="A8" s="485" t="s">
        <v>268</v>
      </c>
      <c r="B8" s="486" t="s">
        <v>311</v>
      </c>
      <c r="C8" s="520" t="s">
        <v>355</v>
      </c>
      <c r="D8" s="487">
        <v>44944</v>
      </c>
      <c r="E8" s="488">
        <v>44945</v>
      </c>
    </row>
    <row r="9" spans="1:5" s="127" customFormat="1" ht="22.95" customHeight="1">
      <c r="A9" s="485" t="s">
        <v>269</v>
      </c>
      <c r="B9" s="486" t="s">
        <v>312</v>
      </c>
      <c r="C9" s="519" t="s">
        <v>356</v>
      </c>
      <c r="D9" s="487">
        <v>44944</v>
      </c>
      <c r="E9" s="488">
        <v>44945</v>
      </c>
    </row>
    <row r="10" spans="1:5" s="127" customFormat="1" ht="22.95" customHeight="1">
      <c r="A10" s="485" t="s">
        <v>268</v>
      </c>
      <c r="B10" s="486" t="s">
        <v>313</v>
      </c>
      <c r="C10" s="519" t="s">
        <v>357</v>
      </c>
      <c r="D10" s="487">
        <v>44944</v>
      </c>
      <c r="E10" s="488">
        <v>44945</v>
      </c>
    </row>
    <row r="11" spans="1:5" s="127" customFormat="1" ht="22.95" customHeight="1">
      <c r="A11" s="485" t="s">
        <v>268</v>
      </c>
      <c r="B11" s="486" t="s">
        <v>314</v>
      </c>
      <c r="C11" s="520" t="s">
        <v>315</v>
      </c>
      <c r="D11" s="487">
        <v>44943</v>
      </c>
      <c r="E11" s="488">
        <v>44944</v>
      </c>
    </row>
    <row r="12" spans="1:5" s="127" customFormat="1" ht="22.95" customHeight="1">
      <c r="A12" s="485" t="s">
        <v>268</v>
      </c>
      <c r="B12" s="486" t="s">
        <v>316</v>
      </c>
      <c r="C12" s="519" t="s">
        <v>317</v>
      </c>
      <c r="D12" s="487">
        <v>44943</v>
      </c>
      <c r="E12" s="488">
        <v>44944</v>
      </c>
    </row>
    <row r="13" spans="1:5" s="127" customFormat="1" ht="22.95" customHeight="1">
      <c r="A13" s="485" t="s">
        <v>270</v>
      </c>
      <c r="B13" s="486" t="s">
        <v>318</v>
      </c>
      <c r="C13" s="519" t="s">
        <v>319</v>
      </c>
      <c r="D13" s="487">
        <v>44943</v>
      </c>
      <c r="E13" s="488">
        <v>44944</v>
      </c>
    </row>
    <row r="14" spans="1:5" s="127" customFormat="1" ht="22.95" customHeight="1">
      <c r="A14" s="485" t="s">
        <v>268</v>
      </c>
      <c r="B14" s="486" t="s">
        <v>320</v>
      </c>
      <c r="C14" s="519" t="s">
        <v>321</v>
      </c>
      <c r="D14" s="487">
        <v>44943</v>
      </c>
      <c r="E14" s="488">
        <v>44944</v>
      </c>
    </row>
    <row r="15" spans="1:5" s="127" customFormat="1" ht="22.95" customHeight="1">
      <c r="A15" s="485" t="s">
        <v>269</v>
      </c>
      <c r="B15" s="486" t="s">
        <v>322</v>
      </c>
      <c r="C15" s="531" t="s">
        <v>323</v>
      </c>
      <c r="D15" s="487">
        <v>44943</v>
      </c>
      <c r="E15" s="488">
        <v>44944</v>
      </c>
    </row>
    <row r="16" spans="1:5" s="127" customFormat="1" ht="22.95" customHeight="1">
      <c r="A16" s="527" t="s">
        <v>270</v>
      </c>
      <c r="B16" s="486" t="s">
        <v>322</v>
      </c>
      <c r="C16" s="519" t="s">
        <v>324</v>
      </c>
      <c r="D16" s="487">
        <v>44943</v>
      </c>
      <c r="E16" s="530">
        <v>44944</v>
      </c>
    </row>
    <row r="17" spans="1:5" s="127" customFormat="1" ht="22.95" customHeight="1">
      <c r="A17" s="527" t="s">
        <v>270</v>
      </c>
      <c r="B17" s="486" t="s">
        <v>325</v>
      </c>
      <c r="C17" s="519" t="s">
        <v>326</v>
      </c>
      <c r="D17" s="487">
        <v>44942</v>
      </c>
      <c r="E17" s="530">
        <v>44943</v>
      </c>
    </row>
    <row r="18" spans="1:5" s="127" customFormat="1" ht="22.95" customHeight="1">
      <c r="A18" s="527" t="s">
        <v>268</v>
      </c>
      <c r="B18" s="486" t="s">
        <v>327</v>
      </c>
      <c r="C18" s="519" t="s">
        <v>328</v>
      </c>
      <c r="D18" s="487">
        <v>44942</v>
      </c>
      <c r="E18" s="530">
        <v>44943</v>
      </c>
    </row>
    <row r="19" spans="1:5" s="127" customFormat="1" ht="22.95" customHeight="1">
      <c r="A19" s="527" t="s">
        <v>269</v>
      </c>
      <c r="B19" s="486" t="s">
        <v>329</v>
      </c>
      <c r="C19" s="519" t="s">
        <v>330</v>
      </c>
      <c r="D19" s="487">
        <v>44942</v>
      </c>
      <c r="E19" s="530">
        <v>44943</v>
      </c>
    </row>
    <row r="20" spans="1:5" s="127" customFormat="1" ht="22.95" customHeight="1">
      <c r="A20" s="527" t="s">
        <v>269</v>
      </c>
      <c r="B20" s="486" t="s">
        <v>331</v>
      </c>
      <c r="C20" s="486" t="s">
        <v>332</v>
      </c>
      <c r="D20" s="487">
        <v>44942</v>
      </c>
      <c r="E20" s="530">
        <v>44943</v>
      </c>
    </row>
    <row r="21" spans="1:5" s="127" customFormat="1" ht="22.95" customHeight="1">
      <c r="A21" s="527" t="s">
        <v>268</v>
      </c>
      <c r="B21" s="486" t="s">
        <v>309</v>
      </c>
      <c r="C21" s="520" t="s">
        <v>333</v>
      </c>
      <c r="D21" s="487">
        <v>44942</v>
      </c>
      <c r="E21" s="530">
        <v>44943</v>
      </c>
    </row>
    <row r="22" spans="1:5" s="127" customFormat="1" ht="22.95" customHeight="1">
      <c r="A22" s="527" t="s">
        <v>268</v>
      </c>
      <c r="B22" s="486" t="s">
        <v>334</v>
      </c>
      <c r="C22" s="519" t="s">
        <v>335</v>
      </c>
      <c r="D22" s="487">
        <v>44942</v>
      </c>
      <c r="E22" s="530">
        <v>44943</v>
      </c>
    </row>
    <row r="23" spans="1:5" s="127" customFormat="1" ht="22.95" customHeight="1">
      <c r="A23" s="527" t="s">
        <v>268</v>
      </c>
      <c r="B23" s="486" t="s">
        <v>336</v>
      </c>
      <c r="C23" s="519" t="s">
        <v>337</v>
      </c>
      <c r="D23" s="487">
        <v>44942</v>
      </c>
      <c r="E23" s="530">
        <v>44943</v>
      </c>
    </row>
    <row r="24" spans="1:5" s="127" customFormat="1" ht="22.95" customHeight="1">
      <c r="A24" s="527" t="s">
        <v>270</v>
      </c>
      <c r="B24" s="486" t="s">
        <v>338</v>
      </c>
      <c r="C24" s="531" t="s">
        <v>339</v>
      </c>
      <c r="D24" s="487">
        <v>44940</v>
      </c>
      <c r="E24" s="530">
        <v>44942</v>
      </c>
    </row>
    <row r="25" spans="1:5" s="127" customFormat="1" ht="22.95" customHeight="1">
      <c r="A25" s="527" t="s">
        <v>269</v>
      </c>
      <c r="B25" s="486" t="s">
        <v>340</v>
      </c>
      <c r="C25" s="486" t="s">
        <v>341</v>
      </c>
      <c r="D25" s="487">
        <v>44939</v>
      </c>
      <c r="E25" s="530">
        <v>44942</v>
      </c>
    </row>
    <row r="26" spans="1:5" s="127" customFormat="1" ht="22.95" customHeight="1">
      <c r="A26" s="527" t="s">
        <v>268</v>
      </c>
      <c r="B26" s="486" t="s">
        <v>342</v>
      </c>
      <c r="C26" s="531" t="s">
        <v>343</v>
      </c>
      <c r="D26" s="487">
        <v>44939</v>
      </c>
      <c r="E26" s="530">
        <v>44942</v>
      </c>
    </row>
    <row r="27" spans="1:5" s="127" customFormat="1" ht="22.95" customHeight="1">
      <c r="A27" s="527" t="s">
        <v>268</v>
      </c>
      <c r="B27" s="486" t="s">
        <v>280</v>
      </c>
      <c r="C27" s="531" t="s">
        <v>344</v>
      </c>
      <c r="D27" s="487">
        <v>44939</v>
      </c>
      <c r="E27" s="530">
        <v>44942</v>
      </c>
    </row>
    <row r="28" spans="1:5" s="127" customFormat="1" ht="22.95" customHeight="1">
      <c r="A28" s="485" t="s">
        <v>279</v>
      </c>
      <c r="B28" s="486" t="s">
        <v>345</v>
      </c>
      <c r="C28" s="519" t="s">
        <v>346</v>
      </c>
      <c r="D28" s="487">
        <v>44939</v>
      </c>
      <c r="E28" s="488">
        <v>44942</v>
      </c>
    </row>
    <row r="29" spans="1:5" s="127" customFormat="1" ht="22.95" customHeight="1">
      <c r="A29" s="527" t="s">
        <v>268</v>
      </c>
      <c r="B29" s="528" t="s">
        <v>347</v>
      </c>
      <c r="C29" s="528" t="s">
        <v>348</v>
      </c>
      <c r="D29" s="529">
        <v>44939</v>
      </c>
      <c r="E29" s="530">
        <v>44942</v>
      </c>
    </row>
    <row r="30" spans="1:5" s="127" customFormat="1" ht="22.95" customHeight="1">
      <c r="A30" s="527"/>
      <c r="B30" s="528"/>
      <c r="C30" s="528"/>
      <c r="D30" s="529"/>
      <c r="E30" s="530"/>
    </row>
    <row r="31" spans="1:5" s="127" customFormat="1" ht="22.95" customHeight="1">
      <c r="A31" s="485"/>
      <c r="B31" s="486"/>
      <c r="C31" s="486"/>
      <c r="D31" s="487"/>
      <c r="E31" s="488"/>
    </row>
    <row r="32" spans="1:5" ht="18.75" customHeight="1">
      <c r="A32" s="1"/>
      <c r="B32" s="1"/>
      <c r="C32" s="127"/>
      <c r="D32" s="170"/>
      <c r="E32" s="170"/>
    </row>
    <row r="33" spans="1:11" ht="16.2" customHeight="1">
      <c r="A33" s="39"/>
      <c r="B33" s="40"/>
      <c r="C33" s="363" t="s">
        <v>272</v>
      </c>
      <c r="D33" s="41"/>
      <c r="E33" s="41"/>
    </row>
    <row r="34" spans="1:11" ht="16.2" customHeight="1">
      <c r="A34" s="1"/>
      <c r="B34" s="1"/>
      <c r="C34" s="127"/>
      <c r="D34" s="1"/>
      <c r="E34" s="1"/>
    </row>
    <row r="35" spans="1:11" ht="20.25" customHeight="1">
      <c r="A35" s="466"/>
      <c r="B35" s="467"/>
      <c r="C35" s="363"/>
      <c r="D35" s="468"/>
      <c r="E35" s="468"/>
      <c r="J35" s="170"/>
      <c r="K35" s="170"/>
    </row>
    <row r="36" spans="1:11">
      <c r="A36" s="364" t="s">
        <v>173</v>
      </c>
      <c r="B36" s="364"/>
      <c r="C36" s="364"/>
      <c r="D36" s="469"/>
      <c r="E36" s="469"/>
    </row>
    <row r="37" spans="1:11">
      <c r="A37" s="771" t="s">
        <v>27</v>
      </c>
      <c r="B37" s="771"/>
      <c r="C37" s="771"/>
      <c r="D37" s="470"/>
      <c r="E37" s="470"/>
    </row>
  </sheetData>
  <mergeCells count="1">
    <mergeCell ref="A37:C37"/>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4"/>
  <sheetViews>
    <sheetView zoomScale="91" zoomScaleNormal="91" zoomScaleSheetLayoutView="100" workbookViewId="0">
      <selection activeCell="L28" sqref="L28"/>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72" t="s">
        <v>305</v>
      </c>
      <c r="B1" s="773"/>
      <c r="C1" s="773"/>
      <c r="D1" s="773"/>
      <c r="E1" s="773"/>
      <c r="F1" s="773"/>
      <c r="G1" s="773"/>
      <c r="H1" s="773"/>
      <c r="I1" s="773"/>
      <c r="J1" s="773"/>
      <c r="K1" s="773"/>
      <c r="L1" s="773"/>
      <c r="M1" s="773"/>
      <c r="N1" s="774"/>
    </row>
    <row r="2" spans="1:16" ht="47.4" customHeight="1">
      <c r="A2" s="775" t="s">
        <v>536</v>
      </c>
      <c r="B2" s="776"/>
      <c r="C2" s="776"/>
      <c r="D2" s="776"/>
      <c r="E2" s="776"/>
      <c r="F2" s="776"/>
      <c r="G2" s="776"/>
      <c r="H2" s="776"/>
      <c r="I2" s="776"/>
      <c r="J2" s="776"/>
      <c r="K2" s="776"/>
      <c r="L2" s="776"/>
      <c r="M2" s="776"/>
      <c r="N2" s="777"/>
    </row>
    <row r="3" spans="1:16" ht="184.2" customHeight="1" thickBot="1">
      <c r="A3" s="778" t="s">
        <v>537</v>
      </c>
      <c r="B3" s="779"/>
      <c r="C3" s="779"/>
      <c r="D3" s="779"/>
      <c r="E3" s="779"/>
      <c r="F3" s="779"/>
      <c r="G3" s="779"/>
      <c r="H3" s="779"/>
      <c r="I3" s="779"/>
      <c r="J3" s="779"/>
      <c r="K3" s="779"/>
      <c r="L3" s="779"/>
      <c r="M3" s="779"/>
      <c r="N3" s="780"/>
      <c r="P3" s="440" t="s">
        <v>251</v>
      </c>
    </row>
    <row r="4" spans="1:16" ht="42" customHeight="1">
      <c r="A4" s="784" t="s">
        <v>538</v>
      </c>
      <c r="B4" s="785"/>
      <c r="C4" s="785"/>
      <c r="D4" s="785"/>
      <c r="E4" s="785"/>
      <c r="F4" s="785"/>
      <c r="G4" s="785"/>
      <c r="H4" s="785"/>
      <c r="I4" s="785"/>
      <c r="J4" s="785"/>
      <c r="K4" s="785"/>
      <c r="L4" s="785"/>
      <c r="M4" s="785"/>
      <c r="N4" s="786"/>
    </row>
    <row r="5" spans="1:16" ht="258" customHeight="1" thickBot="1">
      <c r="A5" s="781" t="s">
        <v>539</v>
      </c>
      <c r="B5" s="782"/>
      <c r="C5" s="782"/>
      <c r="D5" s="782"/>
      <c r="E5" s="782"/>
      <c r="F5" s="782"/>
      <c r="G5" s="782"/>
      <c r="H5" s="782"/>
      <c r="I5" s="782"/>
      <c r="J5" s="782"/>
      <c r="K5" s="782"/>
      <c r="L5" s="782"/>
      <c r="M5" s="782"/>
      <c r="N5" s="783"/>
    </row>
    <row r="6" spans="1:16" ht="45" customHeight="1" thickBot="1">
      <c r="A6" s="787" t="s">
        <v>540</v>
      </c>
      <c r="B6" s="788"/>
      <c r="C6" s="788"/>
      <c r="D6" s="788"/>
      <c r="E6" s="788"/>
      <c r="F6" s="788"/>
      <c r="G6" s="788"/>
      <c r="H6" s="788"/>
      <c r="I6" s="788"/>
      <c r="J6" s="788"/>
      <c r="K6" s="788"/>
      <c r="L6" s="788"/>
      <c r="M6" s="788"/>
      <c r="N6" s="789"/>
    </row>
    <row r="7" spans="1:16" ht="318.60000000000002" customHeight="1" thickBot="1">
      <c r="A7" s="790" t="s">
        <v>541</v>
      </c>
      <c r="B7" s="791"/>
      <c r="C7" s="791"/>
      <c r="D7" s="791"/>
      <c r="E7" s="791"/>
      <c r="F7" s="791"/>
      <c r="G7" s="791"/>
      <c r="H7" s="791"/>
      <c r="I7" s="791"/>
      <c r="J7" s="791"/>
      <c r="K7" s="791"/>
      <c r="L7" s="791"/>
      <c r="M7" s="791"/>
      <c r="N7" s="792"/>
      <c r="O7" s="44"/>
    </row>
    <row r="8" spans="1:16" ht="50.4" customHeight="1" thickBot="1">
      <c r="A8" s="798" t="s">
        <v>542</v>
      </c>
      <c r="B8" s="799"/>
      <c r="C8" s="799"/>
      <c r="D8" s="799"/>
      <c r="E8" s="799"/>
      <c r="F8" s="799"/>
      <c r="G8" s="799"/>
      <c r="H8" s="799"/>
      <c r="I8" s="799"/>
      <c r="J8" s="799"/>
      <c r="K8" s="799"/>
      <c r="L8" s="799"/>
      <c r="M8" s="799"/>
      <c r="N8" s="800"/>
      <c r="O8" s="47"/>
    </row>
    <row r="9" spans="1:16" ht="105.6" customHeight="1">
      <c r="A9" s="801" t="s">
        <v>543</v>
      </c>
      <c r="B9" s="802"/>
      <c r="C9" s="802"/>
      <c r="D9" s="802"/>
      <c r="E9" s="802"/>
      <c r="F9" s="802"/>
      <c r="G9" s="802"/>
      <c r="H9" s="802"/>
      <c r="I9" s="802"/>
      <c r="J9" s="802"/>
      <c r="K9" s="802"/>
      <c r="L9" s="802"/>
      <c r="M9" s="802"/>
      <c r="N9" s="803"/>
      <c r="O9" s="47"/>
    </row>
    <row r="10" spans="1:16" s="127" customFormat="1" ht="50.4" hidden="1" customHeight="1">
      <c r="A10" s="806"/>
      <c r="B10" s="807"/>
      <c r="C10" s="807"/>
      <c r="D10" s="807"/>
      <c r="E10" s="807"/>
      <c r="F10" s="807"/>
      <c r="G10" s="807"/>
      <c r="H10" s="807"/>
      <c r="I10" s="807"/>
      <c r="J10" s="807"/>
      <c r="K10" s="807"/>
      <c r="L10" s="807"/>
      <c r="M10" s="807"/>
      <c r="N10" s="808"/>
      <c r="O10" s="388"/>
    </row>
    <row r="11" spans="1:16" s="127" customFormat="1" ht="126.6" hidden="1" customHeight="1" thickBot="1">
      <c r="A11" s="809"/>
      <c r="B11" s="810"/>
      <c r="C11" s="810"/>
      <c r="D11" s="810"/>
      <c r="E11" s="810"/>
      <c r="F11" s="810"/>
      <c r="G11" s="810"/>
      <c r="H11" s="810"/>
      <c r="I11" s="810"/>
      <c r="J11" s="810"/>
      <c r="K11" s="810"/>
      <c r="L11" s="810"/>
      <c r="M11" s="810"/>
      <c r="N11" s="811"/>
      <c r="O11" s="388"/>
    </row>
    <row r="12" spans="1:16" s="127" customFormat="1" ht="13.8" customHeight="1">
      <c r="A12" s="123"/>
      <c r="B12" s="124"/>
      <c r="C12" s="124"/>
      <c r="D12" s="124"/>
      <c r="E12" s="124"/>
      <c r="F12" s="124"/>
      <c r="G12" s="124"/>
      <c r="H12" s="124"/>
      <c r="I12" s="124"/>
      <c r="J12" s="124"/>
      <c r="K12" s="124"/>
      <c r="L12" s="124"/>
      <c r="M12" s="124"/>
      <c r="N12" s="125"/>
      <c r="O12" s="126"/>
    </row>
    <row r="13" spans="1:16" s="127" customFormat="1" ht="13.8" customHeight="1" thickBot="1">
      <c r="A13" s="123"/>
      <c r="B13" s="124"/>
      <c r="C13" s="124"/>
      <c r="D13" s="124"/>
      <c r="E13" s="124"/>
      <c r="F13" s="124"/>
      <c r="G13" s="124"/>
      <c r="H13" s="124"/>
      <c r="I13" s="124"/>
      <c r="J13" s="124"/>
      <c r="K13" s="124"/>
      <c r="L13" s="124"/>
      <c r="M13" s="124"/>
      <c r="N13" s="125"/>
      <c r="O13" s="126"/>
    </row>
    <row r="14" spans="1:16" ht="26.4" customHeight="1">
      <c r="A14" s="804" t="s">
        <v>213</v>
      </c>
      <c r="B14" s="804"/>
      <c r="C14" s="804"/>
      <c r="D14" s="804"/>
      <c r="E14" s="804"/>
      <c r="F14" s="804"/>
      <c r="G14" s="804"/>
      <c r="H14" s="804"/>
      <c r="I14" s="804"/>
      <c r="J14" s="804"/>
      <c r="K14" s="804"/>
      <c r="L14" s="804"/>
      <c r="M14" s="804"/>
      <c r="N14" s="805"/>
    </row>
    <row r="15" spans="1:16" ht="21.6" customHeight="1">
      <c r="A15" s="795" t="s">
        <v>234</v>
      </c>
      <c r="B15" s="796"/>
      <c r="C15" s="796"/>
      <c r="D15" s="796"/>
      <c r="E15" s="796"/>
      <c r="F15" s="796"/>
      <c r="G15" s="796"/>
      <c r="H15" s="796"/>
      <c r="I15" s="796"/>
      <c r="J15" s="796"/>
      <c r="K15" s="796"/>
      <c r="L15" s="796"/>
      <c r="M15" s="796"/>
      <c r="N15" s="797"/>
      <c r="O15" s="51" t="s">
        <v>213</v>
      </c>
    </row>
    <row r="16" spans="1:16" ht="30" customHeight="1" thickBot="1">
      <c r="A16" s="48"/>
      <c r="B16" s="49"/>
      <c r="C16" s="49"/>
      <c r="D16" s="49"/>
      <c r="E16" s="49"/>
      <c r="F16" s="49"/>
      <c r="G16" s="49"/>
      <c r="H16" s="49"/>
      <c r="I16" s="49"/>
      <c r="J16" s="49"/>
      <c r="K16" s="49"/>
      <c r="L16" s="49"/>
      <c r="M16" s="49"/>
      <c r="N16" s="50"/>
    </row>
    <row r="17" spans="1:14" ht="22.8" customHeight="1">
      <c r="A17" s="794" t="s">
        <v>29</v>
      </c>
      <c r="B17" s="794"/>
      <c r="C17" s="794"/>
      <c r="D17" s="794"/>
      <c r="E17" s="794"/>
      <c r="F17" s="794"/>
      <c r="G17" s="794"/>
      <c r="H17" s="794"/>
      <c r="I17" s="794"/>
      <c r="J17" s="794"/>
      <c r="K17" s="794"/>
      <c r="L17" s="794"/>
      <c r="M17" s="794"/>
      <c r="N17" s="794"/>
    </row>
    <row r="18" spans="1:14" ht="40.200000000000003" customHeight="1">
      <c r="A18" s="739" t="s">
        <v>27</v>
      </c>
      <c r="B18" s="793"/>
      <c r="C18" s="793"/>
      <c r="D18" s="793"/>
      <c r="E18" s="793"/>
      <c r="F18" s="793"/>
      <c r="G18" s="793"/>
      <c r="H18" s="793"/>
      <c r="I18" s="793"/>
      <c r="J18" s="793"/>
      <c r="K18" s="793"/>
      <c r="L18" s="793"/>
      <c r="M18" s="793"/>
      <c r="N18" s="793"/>
    </row>
    <row r="19" spans="1:14" ht="18.600000000000001" customHeight="1"/>
    <row r="20" spans="1:14" ht="18.600000000000001" customHeight="1"/>
    <row r="21" spans="1:14" ht="18.600000000000001" customHeight="1"/>
    <row r="22" spans="1:14" ht="18.600000000000001" customHeight="1"/>
    <row r="23" spans="1:14" ht="18.600000000000001" customHeight="1"/>
    <row r="24" spans="1:14" ht="18.600000000000001" customHeight="1"/>
    <row r="25" spans="1:14" ht="18.600000000000001" customHeight="1"/>
    <row r="26" spans="1:14" ht="18.600000000000001" customHeight="1"/>
    <row r="27" spans="1:14" ht="18.600000000000001" customHeight="1"/>
    <row r="28" spans="1:14" ht="18.600000000000001" customHeight="1"/>
    <row r="29" spans="1:14" ht="18.600000000000001" customHeight="1"/>
    <row r="30" spans="1:14" ht="18.600000000000001" customHeight="1"/>
    <row r="31" spans="1:14" ht="18.600000000000001" customHeight="1"/>
    <row r="32" spans="1:14"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row r="43" spans="14:14" ht="18.600000000000001" customHeight="1"/>
    <row r="44" spans="14:14" ht="18.600000000000001" customHeight="1"/>
    <row r="45" spans="14:14" ht="18.600000000000001" customHeight="1"/>
    <row r="46" spans="14:14" ht="18.600000000000001" customHeight="1"/>
    <row r="47" spans="14:14" ht="18.600000000000001" customHeight="1">
      <c r="N47" s="1" t="s">
        <v>242</v>
      </c>
    </row>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6:N6"/>
    <mergeCell ref="A7:N7"/>
    <mergeCell ref="A18:N18"/>
    <mergeCell ref="A17:N17"/>
    <mergeCell ref="A15:N15"/>
    <mergeCell ref="A8:N8"/>
    <mergeCell ref="A9:N9"/>
    <mergeCell ref="A14:N14"/>
    <mergeCell ref="A10:N10"/>
    <mergeCell ref="A11:N11"/>
    <mergeCell ref="A1:N1"/>
    <mergeCell ref="A2:N2"/>
    <mergeCell ref="A3:N3"/>
    <mergeCell ref="A5:N5"/>
    <mergeCell ref="A4:N4"/>
  </mergeCells>
  <phoneticPr fontId="16"/>
  <hyperlinks>
    <hyperlink ref="P3" r:id="rId1" display="https://zoom.us/webinar/register/WN_9-ciXs0sQT2yGdb79VBoLQ" xr:uid="{D23711C4-75FC-433D-9588-69B8A3DCF5A7}"/>
  </hyperlinks>
  <pageMargins left="0.7" right="0.7" top="0.75" bottom="0.75" header="0.3" footer="0.3"/>
  <pageSetup paperSize="9" scale="59" orientation="portrait" horizontalDpi="300" verticalDpi="300" r:id="rId2"/>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37"/>
  <sheetViews>
    <sheetView view="pageBreakPreview" zoomScale="95" zoomScaleNormal="75" zoomScaleSheetLayoutView="95" workbookViewId="0">
      <selection activeCell="A8" sqref="A8:XFD10"/>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3" s="42" customFormat="1" ht="46.2" customHeight="1" thickBot="1">
      <c r="A1" s="184" t="s">
        <v>306</v>
      </c>
      <c r="B1" s="45" t="s">
        <v>0</v>
      </c>
      <c r="C1" s="46" t="s">
        <v>2</v>
      </c>
    </row>
    <row r="2" spans="1:3" ht="40.799999999999997" customHeight="1">
      <c r="A2" s="452" t="s">
        <v>544</v>
      </c>
      <c r="B2" s="2"/>
      <c r="C2" s="812"/>
    </row>
    <row r="3" spans="1:3" ht="167.4" customHeight="1">
      <c r="A3" s="416" t="s">
        <v>545</v>
      </c>
      <c r="B3" s="52"/>
      <c r="C3" s="813"/>
    </row>
    <row r="4" spans="1:3" ht="31.8" customHeight="1" thickBot="1">
      <c r="A4" s="161" t="s">
        <v>546</v>
      </c>
      <c r="B4" s="1"/>
      <c r="C4" s="1"/>
    </row>
    <row r="5" spans="1:3" ht="41.4" customHeight="1" thickBot="1">
      <c r="A5" s="865" t="s">
        <v>547</v>
      </c>
      <c r="B5" s="2"/>
      <c r="C5" s="812"/>
    </row>
    <row r="6" spans="1:3" ht="135" customHeight="1">
      <c r="A6" s="866" t="s">
        <v>548</v>
      </c>
      <c r="B6" s="52"/>
      <c r="C6" s="813"/>
    </row>
    <row r="7" spans="1:3" ht="42.6" customHeight="1">
      <c r="A7" s="420" t="s">
        <v>296</v>
      </c>
      <c r="B7" s="1"/>
      <c r="C7" s="1"/>
    </row>
    <row r="8" spans="1:3" ht="43.2" hidden="1" customHeight="1">
      <c r="A8" s="385"/>
      <c r="B8" s="229"/>
      <c r="C8" s="812"/>
    </row>
    <row r="9" spans="1:3" ht="110.4" hidden="1" customHeight="1" thickBot="1">
      <c r="A9" s="421"/>
      <c r="B9" s="230"/>
      <c r="C9" s="813"/>
    </row>
    <row r="10" spans="1:3" ht="39" hidden="1" customHeight="1" thickBot="1">
      <c r="A10" s="231"/>
      <c r="B10" s="1"/>
      <c r="C10" s="1"/>
    </row>
    <row r="11" spans="1:3" ht="42.6" hidden="1" customHeight="1">
      <c r="A11" s="417"/>
      <c r="B11" s="247"/>
      <c r="C11" s="247"/>
    </row>
    <row r="12" spans="1:3" ht="129" hidden="1" customHeight="1" thickBot="1">
      <c r="A12" s="418"/>
      <c r="B12" s="252"/>
      <c r="C12" s="252"/>
    </row>
    <row r="13" spans="1:3" ht="42.6" hidden="1" customHeight="1" thickBot="1">
      <c r="A13" s="161"/>
      <c r="B13" s="1"/>
      <c r="C13" s="1"/>
    </row>
    <row r="14" spans="1:3" ht="27.6" customHeight="1">
      <c r="A14" s="241"/>
      <c r="B14" s="1"/>
      <c r="C14" s="1"/>
    </row>
    <row r="15" spans="1:3" ht="39" customHeight="1">
      <c r="A15" s="1" t="s">
        <v>220</v>
      </c>
      <c r="B15" s="1"/>
      <c r="C15" s="1"/>
    </row>
    <row r="16" spans="1:3" ht="32.25" customHeight="1">
      <c r="A16" s="1" t="s">
        <v>221</v>
      </c>
      <c r="B16" s="1"/>
      <c r="C16" s="1"/>
    </row>
    <row r="17" ht="36.75" customHeight="1"/>
    <row r="18" ht="33" customHeight="1"/>
    <row r="19" ht="36.75" customHeight="1"/>
    <row r="20" ht="36.75" customHeight="1"/>
    <row r="21" ht="25.5" customHeight="1"/>
    <row r="22" ht="32.25" customHeight="1"/>
    <row r="23" ht="30.75" customHeight="1"/>
    <row r="24" ht="42.75" customHeight="1"/>
    <row r="25" ht="43.5" customHeight="1"/>
    <row r="26" ht="27.75" customHeight="1"/>
    <row r="27" ht="30.75" customHeight="1"/>
    <row r="28" ht="29.25" customHeight="1"/>
    <row r="29" ht="27" customHeight="1"/>
    <row r="30" ht="27" customHeight="1"/>
    <row r="31" ht="27" customHeight="1"/>
    <row r="32" ht="27" customHeight="1"/>
    <row r="33" ht="27" customHeight="1"/>
    <row r="34" ht="27" customHeight="1"/>
    <row r="35" ht="27" customHeight="1"/>
    <row r="36" ht="27" customHeight="1"/>
    <row r="37" ht="27" customHeight="1"/>
  </sheetData>
  <mergeCells count="3">
    <mergeCell ref="C2:C3"/>
    <mergeCell ref="C5:C6"/>
    <mergeCell ref="C8:C9"/>
  </mergeCells>
  <phoneticPr fontId="16"/>
  <hyperlinks>
    <hyperlink ref="A7" r:id="rId1" xr:uid="{E1A352BD-FCDD-40A0-B71A-9CD3252BF0FF}"/>
    <hyperlink ref="A4" r:id="rId2" xr:uid="{540A1F6D-D3F3-45C4-BDC1-59FB6343E4D7}"/>
  </hyperlinks>
  <pageMargins left="0" right="0" top="0.19685039370078741" bottom="0.39370078740157483" header="0" footer="0.19685039370078741"/>
  <pageSetup paperSize="8" scale="55"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dimension ref="A1:X40"/>
  <sheetViews>
    <sheetView view="pageBreakPreview" topLeftCell="A2" zoomScaleNormal="100" zoomScaleSheetLayoutView="100" workbookViewId="0">
      <selection activeCell="W9" sqref="W9"/>
    </sheetView>
  </sheetViews>
  <sheetFormatPr defaultRowHeight="13.2"/>
  <cols>
    <col min="9" max="9" width="8.88671875" customWidth="1"/>
    <col min="10" max="10" width="8.88671875" hidden="1" customWidth="1"/>
    <col min="11" max="11" width="0.77734375" customWidth="1"/>
    <col min="19" max="19" width="4.77734375" customWidth="1"/>
    <col min="21" max="21" width="3.88671875" customWidth="1"/>
  </cols>
  <sheetData>
    <row r="1" spans="1:22">
      <c r="A1" s="522"/>
      <c r="B1" s="522"/>
      <c r="C1" s="522"/>
      <c r="D1" s="128"/>
      <c r="E1" s="128"/>
      <c r="F1" s="128"/>
      <c r="G1" s="128"/>
      <c r="H1" s="128"/>
      <c r="I1" s="128"/>
      <c r="J1" s="128"/>
      <c r="K1" s="128"/>
      <c r="L1" s="128"/>
      <c r="M1" s="128"/>
      <c r="N1" s="128"/>
      <c r="O1" s="128"/>
      <c r="P1" s="128"/>
      <c r="Q1" s="128"/>
      <c r="R1" s="128"/>
      <c r="S1" s="128"/>
      <c r="T1" s="128"/>
      <c r="U1" s="128"/>
      <c r="V1" s="439"/>
    </row>
    <row r="2" spans="1:22" ht="24.6">
      <c r="A2" s="522"/>
      <c r="B2" s="523"/>
      <c r="C2" s="524"/>
      <c r="D2" s="534"/>
      <c r="E2" s="534"/>
      <c r="F2" s="534"/>
      <c r="G2" s="534"/>
      <c r="H2" s="534"/>
      <c r="I2" s="534"/>
      <c r="J2" s="534"/>
      <c r="K2" s="534"/>
      <c r="L2" s="534"/>
      <c r="M2" s="534"/>
      <c r="N2" s="535"/>
      <c r="O2" s="536"/>
      <c r="P2" s="536"/>
      <c r="Q2" s="536"/>
      <c r="R2" s="536"/>
      <c r="S2" s="536"/>
      <c r="T2" s="536"/>
      <c r="U2" s="128"/>
    </row>
    <row r="3" spans="1:22">
      <c r="A3" s="522"/>
      <c r="B3" s="522"/>
      <c r="C3" s="522"/>
      <c r="D3" s="128"/>
      <c r="E3" s="128"/>
      <c r="F3" s="128"/>
      <c r="G3" s="128"/>
      <c r="H3" s="128"/>
      <c r="I3" s="128"/>
      <c r="J3" s="128"/>
      <c r="K3" s="128"/>
      <c r="L3" s="128"/>
      <c r="M3" s="128"/>
      <c r="N3" s="128"/>
      <c r="O3" s="128"/>
      <c r="P3" s="128"/>
      <c r="Q3" s="128"/>
      <c r="R3" s="128"/>
      <c r="S3" s="128"/>
      <c r="T3" s="128"/>
      <c r="U3" s="128"/>
    </row>
    <row r="4" spans="1:22" ht="13.2" customHeight="1">
      <c r="A4" s="522"/>
      <c r="B4" s="522"/>
      <c r="C4" s="522"/>
      <c r="D4" s="522"/>
      <c r="E4" s="522"/>
      <c r="F4" s="522"/>
      <c r="G4" s="522"/>
      <c r="H4" s="522"/>
      <c r="I4" s="586"/>
      <c r="J4" s="586"/>
      <c r="K4" s="586"/>
      <c r="L4" s="586"/>
      <c r="M4" s="586"/>
      <c r="N4" s="586"/>
      <c r="O4" s="586"/>
      <c r="P4" s="586"/>
      <c r="Q4" s="586"/>
      <c r="R4" s="586"/>
      <c r="S4" s="586"/>
      <c r="T4" s="586"/>
      <c r="U4" s="522" t="s">
        <v>205</v>
      </c>
    </row>
    <row r="5" spans="1:22" ht="13.2" customHeight="1">
      <c r="A5" s="522"/>
      <c r="B5" s="522"/>
      <c r="C5" s="522"/>
      <c r="D5" s="522"/>
      <c r="E5" s="522"/>
      <c r="F5" s="522"/>
      <c r="G5" s="522"/>
      <c r="H5" s="522"/>
      <c r="I5" s="586"/>
      <c r="J5" s="586"/>
      <c r="K5" s="586"/>
      <c r="L5" s="586"/>
      <c r="M5" s="586"/>
      <c r="N5" s="586"/>
      <c r="O5" s="586"/>
      <c r="P5" s="586"/>
      <c r="Q5" s="586"/>
      <c r="R5" s="586"/>
      <c r="S5" s="586"/>
      <c r="T5" s="586"/>
      <c r="U5" s="522"/>
    </row>
    <row r="6" spans="1:22" ht="13.2" customHeight="1">
      <c r="A6" s="522"/>
      <c r="B6" s="522"/>
      <c r="C6" s="522"/>
      <c r="D6" s="522"/>
      <c r="E6" s="522"/>
      <c r="F6" s="522"/>
      <c r="G6" s="522"/>
      <c r="H6" s="522"/>
      <c r="I6" s="586"/>
      <c r="J6" s="586"/>
      <c r="K6" s="586"/>
      <c r="L6" s="586"/>
      <c r="M6" s="586"/>
      <c r="N6" s="586"/>
      <c r="O6" s="586"/>
      <c r="P6" s="586"/>
      <c r="Q6" s="586"/>
      <c r="R6" s="586"/>
      <c r="S6" s="586"/>
      <c r="T6" s="586"/>
      <c r="U6" s="522"/>
    </row>
    <row r="7" spans="1:22" ht="13.2" customHeight="1">
      <c r="A7" s="522"/>
      <c r="B7" s="522"/>
      <c r="C7" s="522"/>
      <c r="D7" s="522"/>
      <c r="E7" s="522"/>
      <c r="F7" s="522"/>
      <c r="G7" s="522"/>
      <c r="H7" s="522"/>
      <c r="I7" s="586"/>
      <c r="J7" s="586"/>
      <c r="K7" s="586"/>
      <c r="L7" s="586"/>
      <c r="M7" s="586"/>
      <c r="N7" s="586"/>
      <c r="O7" s="586"/>
      <c r="P7" s="586"/>
      <c r="Q7" s="586"/>
      <c r="R7" s="586"/>
      <c r="S7" s="586"/>
      <c r="T7" s="586"/>
      <c r="U7" s="522"/>
    </row>
    <row r="8" spans="1:22" ht="13.2" customHeight="1">
      <c r="A8" s="522"/>
      <c r="B8" s="522"/>
      <c r="C8" s="522"/>
      <c r="D8" s="522"/>
      <c r="E8" s="522"/>
      <c r="F8" s="522"/>
      <c r="G8" s="522"/>
      <c r="H8" s="522"/>
      <c r="I8" s="586"/>
      <c r="J8" s="586"/>
      <c r="K8" s="586"/>
      <c r="L8" s="586"/>
      <c r="M8" s="586"/>
      <c r="N8" s="586"/>
      <c r="O8" s="586"/>
      <c r="P8" s="586"/>
      <c r="Q8" s="586"/>
      <c r="R8" s="586"/>
      <c r="S8" s="586"/>
      <c r="T8" s="586"/>
      <c r="U8" s="522"/>
    </row>
    <row r="9" spans="1:22" ht="13.2" customHeight="1">
      <c r="A9" s="522"/>
      <c r="B9" s="522"/>
      <c r="C9" s="522"/>
      <c r="D9" s="522"/>
      <c r="E9" s="522"/>
      <c r="F9" s="522"/>
      <c r="G9" s="522"/>
      <c r="H9" s="522"/>
      <c r="I9" s="586"/>
      <c r="J9" s="586"/>
      <c r="K9" s="586"/>
      <c r="L9" s="586"/>
      <c r="M9" s="586"/>
      <c r="N9" s="586"/>
      <c r="O9" s="586"/>
      <c r="P9" s="586"/>
      <c r="Q9" s="586"/>
      <c r="R9" s="586"/>
      <c r="S9" s="586"/>
      <c r="T9" s="586"/>
      <c r="U9" s="522"/>
    </row>
    <row r="10" spans="1:22">
      <c r="A10" s="522"/>
      <c r="B10" s="522"/>
      <c r="C10" s="522"/>
      <c r="D10" s="522"/>
      <c r="E10" s="522"/>
      <c r="F10" s="522"/>
      <c r="G10" s="522"/>
      <c r="H10" s="522"/>
      <c r="I10" s="522"/>
      <c r="J10" s="522"/>
      <c r="K10" s="522"/>
      <c r="L10" s="522"/>
      <c r="M10" s="522"/>
      <c r="N10" s="522"/>
      <c r="O10" s="522"/>
      <c r="P10" s="522"/>
      <c r="Q10" s="522"/>
      <c r="R10" s="522"/>
      <c r="S10" s="522"/>
      <c r="T10" s="522"/>
      <c r="U10" s="522"/>
    </row>
    <row r="11" spans="1:22" ht="21" customHeight="1">
      <c r="A11" s="522"/>
      <c r="B11" s="522"/>
      <c r="C11" s="522"/>
      <c r="D11" s="522"/>
      <c r="E11" s="522"/>
      <c r="F11" s="522"/>
      <c r="G11" s="522"/>
      <c r="H11" s="522"/>
      <c r="I11" s="522"/>
      <c r="J11" s="522"/>
      <c r="K11" s="522"/>
      <c r="L11" s="522"/>
      <c r="M11" s="522"/>
      <c r="N11" s="522"/>
      <c r="O11" s="522"/>
      <c r="P11" s="522"/>
      <c r="Q11" s="522"/>
      <c r="R11" s="522"/>
      <c r="S11" s="522"/>
      <c r="T11" s="522"/>
      <c r="U11" s="522"/>
    </row>
    <row r="12" spans="1:22" ht="13.2" customHeight="1">
      <c r="A12" s="522"/>
      <c r="B12" s="522"/>
      <c r="C12" s="522"/>
      <c r="D12" s="522"/>
      <c r="E12" s="522"/>
      <c r="F12" s="522"/>
      <c r="G12" s="522"/>
      <c r="H12" s="522"/>
      <c r="I12" s="522"/>
      <c r="J12" s="522"/>
      <c r="K12" s="522"/>
      <c r="L12" s="522"/>
      <c r="M12" s="522"/>
      <c r="N12" s="522"/>
      <c r="O12" s="522"/>
      <c r="P12" s="522"/>
      <c r="Q12" s="522"/>
      <c r="R12" s="522"/>
      <c r="S12" s="522"/>
      <c r="T12" s="522"/>
      <c r="U12" s="522"/>
    </row>
    <row r="13" spans="1:22" ht="13.2" customHeight="1">
      <c r="A13" s="522"/>
      <c r="B13" s="522"/>
      <c r="C13" s="522"/>
      <c r="D13" s="522"/>
      <c r="E13" s="522"/>
      <c r="F13" s="522"/>
      <c r="G13" s="522"/>
      <c r="H13" s="522"/>
      <c r="I13" s="522"/>
      <c r="J13" s="522"/>
      <c r="K13" s="522"/>
      <c r="L13" s="522"/>
      <c r="M13" s="522"/>
      <c r="N13" s="522"/>
      <c r="O13" s="522"/>
      <c r="P13" s="522"/>
      <c r="Q13" s="522"/>
      <c r="R13" s="522"/>
      <c r="S13" s="522"/>
      <c r="T13" s="522"/>
      <c r="U13" s="522"/>
    </row>
    <row r="14" spans="1:22">
      <c r="A14" s="522"/>
      <c r="B14" s="522"/>
      <c r="C14" s="522"/>
      <c r="D14" s="522"/>
      <c r="E14" s="522"/>
      <c r="F14" s="522"/>
      <c r="G14" s="522"/>
      <c r="H14" s="522"/>
      <c r="I14" s="522"/>
      <c r="J14" s="522"/>
      <c r="K14" s="522"/>
      <c r="L14" s="522"/>
      <c r="M14" s="522"/>
      <c r="N14" s="522"/>
      <c r="O14" s="522"/>
      <c r="P14" s="522"/>
      <c r="Q14" s="522"/>
      <c r="R14" s="522"/>
      <c r="S14" s="522"/>
      <c r="T14" s="522"/>
      <c r="U14" s="522"/>
    </row>
    <row r="15" spans="1:22">
      <c r="A15" s="522"/>
      <c r="B15" s="522"/>
      <c r="C15" s="522"/>
      <c r="D15" s="522"/>
      <c r="E15" s="522"/>
      <c r="F15" s="522"/>
      <c r="G15" s="522"/>
      <c r="H15" s="522"/>
      <c r="I15" s="522"/>
      <c r="J15" s="522"/>
      <c r="K15" s="522"/>
      <c r="L15" s="522"/>
      <c r="M15" s="522"/>
      <c r="N15" s="522"/>
      <c r="O15" s="522"/>
      <c r="P15" s="522"/>
      <c r="Q15" s="522"/>
      <c r="R15" s="522"/>
      <c r="S15" s="522"/>
      <c r="T15" s="522"/>
      <c r="U15" s="522"/>
    </row>
    <row r="16" spans="1:22">
      <c r="A16" s="522"/>
      <c r="B16" s="522"/>
      <c r="C16" s="522"/>
      <c r="D16" s="522"/>
      <c r="E16" s="522"/>
      <c r="F16" s="522"/>
      <c r="G16" s="522"/>
      <c r="H16" s="522"/>
      <c r="I16" s="522"/>
      <c r="J16" s="522"/>
      <c r="K16" s="522"/>
      <c r="L16" s="522"/>
      <c r="M16" s="522"/>
      <c r="N16" s="522"/>
      <c r="O16" s="522"/>
      <c r="P16" s="522"/>
      <c r="Q16" s="522"/>
      <c r="R16" s="522"/>
      <c r="S16" s="522"/>
      <c r="T16" s="522"/>
      <c r="U16" s="522"/>
    </row>
    <row r="17" spans="1:24">
      <c r="A17" s="522"/>
      <c r="B17" s="585"/>
      <c r="C17" s="585"/>
      <c r="D17" s="585"/>
      <c r="E17" s="585"/>
      <c r="F17" s="585"/>
      <c r="G17" s="585"/>
      <c r="H17" s="585"/>
      <c r="I17" s="522"/>
      <c r="J17" s="522"/>
      <c r="K17" s="522"/>
      <c r="L17" s="522"/>
      <c r="M17" s="522"/>
      <c r="N17" s="522"/>
      <c r="O17" s="522"/>
      <c r="P17" s="522"/>
      <c r="Q17" s="522"/>
      <c r="R17" s="522"/>
      <c r="S17" s="522"/>
      <c r="T17" s="522"/>
      <c r="U17" s="522"/>
      <c r="X17" s="440" t="s">
        <v>285</v>
      </c>
    </row>
    <row r="18" spans="1:24">
      <c r="A18" s="522"/>
      <c r="B18" s="585"/>
      <c r="C18" s="585"/>
      <c r="D18" s="585"/>
      <c r="E18" s="585"/>
      <c r="F18" s="585"/>
      <c r="G18" s="585"/>
      <c r="H18" s="585"/>
      <c r="I18" s="522"/>
      <c r="J18" s="522"/>
      <c r="K18" s="522"/>
      <c r="L18" s="522"/>
      <c r="M18" s="522"/>
      <c r="N18" s="522"/>
      <c r="O18" s="522"/>
      <c r="P18" s="522"/>
      <c r="Q18" s="522"/>
      <c r="R18" s="522"/>
      <c r="S18" s="522"/>
      <c r="T18" s="522"/>
      <c r="U18" s="522"/>
    </row>
    <row r="19" spans="1:24">
      <c r="A19" s="522"/>
      <c r="B19" s="585"/>
      <c r="C19" s="585"/>
      <c r="D19" s="585"/>
      <c r="E19" s="585"/>
      <c r="F19" s="585"/>
      <c r="G19" s="585"/>
      <c r="H19" s="585"/>
      <c r="I19" s="522"/>
      <c r="J19" s="522"/>
      <c r="K19" s="522"/>
      <c r="L19" s="522"/>
      <c r="M19" s="522"/>
      <c r="N19" s="522"/>
      <c r="O19" s="522"/>
      <c r="P19" s="522"/>
      <c r="Q19" s="522"/>
      <c r="R19" s="522"/>
      <c r="S19" s="522"/>
      <c r="T19" s="522"/>
      <c r="U19" s="522"/>
    </row>
    <row r="20" spans="1:24">
      <c r="A20" s="522"/>
      <c r="B20" s="585"/>
      <c r="C20" s="585"/>
      <c r="D20" s="585"/>
      <c r="E20" s="585"/>
      <c r="F20" s="585"/>
      <c r="G20" s="585"/>
      <c r="H20" s="585"/>
      <c r="I20" s="522"/>
      <c r="J20" s="522"/>
      <c r="K20" s="522"/>
      <c r="L20" s="522"/>
      <c r="M20" s="522"/>
      <c r="N20" s="522"/>
      <c r="O20" s="522"/>
      <c r="P20" s="522"/>
      <c r="Q20" s="522"/>
      <c r="R20" s="522"/>
      <c r="S20" s="522"/>
      <c r="T20" s="522"/>
      <c r="U20" s="522"/>
    </row>
    <row r="21" spans="1:24">
      <c r="A21" s="522"/>
      <c r="B21" s="585"/>
      <c r="C21" s="585"/>
      <c r="D21" s="585"/>
      <c r="E21" s="585"/>
      <c r="F21" s="585"/>
      <c r="G21" s="585"/>
      <c r="H21" s="585"/>
      <c r="I21" s="522"/>
      <c r="J21" s="522"/>
      <c r="K21" s="522"/>
      <c r="L21" s="522"/>
      <c r="M21" s="522"/>
      <c r="N21" s="522"/>
      <c r="O21" s="522"/>
      <c r="P21" s="522"/>
      <c r="Q21" s="522"/>
      <c r="R21" s="522"/>
      <c r="S21" s="522"/>
      <c r="T21" s="522"/>
      <c r="U21" s="522"/>
    </row>
    <row r="22" spans="1:24">
      <c r="A22" s="522"/>
      <c r="B22" s="585"/>
      <c r="C22" s="585"/>
      <c r="D22" s="585"/>
      <c r="E22" s="585"/>
      <c r="F22" s="585"/>
      <c r="G22" s="585"/>
      <c r="H22" s="585"/>
      <c r="I22" s="522"/>
      <c r="J22" s="522"/>
      <c r="K22" s="522"/>
      <c r="L22" s="522"/>
      <c r="M22" s="522"/>
      <c r="N22" s="522"/>
      <c r="O22" s="522"/>
      <c r="P22" s="522"/>
      <c r="Q22" s="522"/>
      <c r="R22" s="522"/>
      <c r="S22" s="522"/>
      <c r="T22" s="522"/>
      <c r="U22" s="522"/>
    </row>
    <row r="23" spans="1:24">
      <c r="A23" s="522"/>
      <c r="B23" s="585"/>
      <c r="C23" s="585"/>
      <c r="D23" s="585"/>
      <c r="E23" s="585"/>
      <c r="F23" s="585"/>
      <c r="G23" s="585"/>
      <c r="H23" s="585"/>
      <c r="I23" s="522"/>
      <c r="J23" s="522"/>
      <c r="K23" s="522"/>
      <c r="L23" s="522"/>
      <c r="M23" s="522"/>
      <c r="N23" s="522"/>
      <c r="O23" s="522"/>
      <c r="P23" s="522"/>
      <c r="Q23" s="522"/>
      <c r="R23" s="522"/>
      <c r="S23" s="522"/>
      <c r="T23" s="522"/>
      <c r="U23" s="522"/>
    </row>
    <row r="24" spans="1:24">
      <c r="A24" s="522"/>
      <c r="B24" s="585"/>
      <c r="C24" s="585"/>
      <c r="D24" s="585"/>
      <c r="E24" s="585"/>
      <c r="F24" s="585"/>
      <c r="G24" s="585"/>
      <c r="H24" s="585"/>
      <c r="I24" s="522"/>
      <c r="J24" s="522"/>
      <c r="K24" s="522"/>
      <c r="L24" s="522"/>
      <c r="M24" s="522"/>
      <c r="N24" s="522"/>
      <c r="O24" s="522"/>
      <c r="P24" s="522"/>
      <c r="Q24" s="522"/>
      <c r="R24" s="522"/>
      <c r="S24" s="522"/>
      <c r="T24" s="522"/>
      <c r="U24" s="522"/>
    </row>
    <row r="25" spans="1:24">
      <c r="A25" s="522"/>
      <c r="B25" s="585"/>
      <c r="C25" s="585"/>
      <c r="D25" s="585"/>
      <c r="E25" s="585"/>
      <c r="F25" s="585"/>
      <c r="G25" s="585"/>
      <c r="H25" s="585"/>
      <c r="I25" s="522"/>
      <c r="J25" s="522"/>
      <c r="K25" s="522"/>
      <c r="L25" s="522"/>
      <c r="M25" s="522"/>
      <c r="N25" s="522"/>
      <c r="O25" s="522"/>
      <c r="P25" s="522"/>
      <c r="Q25" s="522"/>
      <c r="R25" s="522"/>
      <c r="S25" s="522"/>
      <c r="T25" s="522"/>
      <c r="U25" s="522"/>
    </row>
    <row r="26" spans="1:24">
      <c r="A26" s="522"/>
      <c r="B26" s="585"/>
      <c r="C26" s="585"/>
      <c r="D26" s="585"/>
      <c r="E26" s="585"/>
      <c r="F26" s="585"/>
      <c r="G26" s="585"/>
      <c r="H26" s="585"/>
      <c r="I26" s="522"/>
      <c r="J26" s="522"/>
      <c r="K26" s="522"/>
      <c r="L26" s="522"/>
      <c r="M26" s="522"/>
      <c r="N26" s="522"/>
      <c r="O26" s="522"/>
      <c r="P26" s="522"/>
      <c r="Q26" s="522"/>
      <c r="R26" s="522"/>
      <c r="S26" s="522"/>
      <c r="T26" s="522"/>
      <c r="U26" s="522"/>
    </row>
    <row r="27" spans="1:24">
      <c r="A27" s="522"/>
      <c r="B27" s="585"/>
      <c r="C27" s="585"/>
      <c r="D27" s="585"/>
      <c r="E27" s="585"/>
      <c r="F27" s="585"/>
      <c r="G27" s="585"/>
      <c r="H27" s="585"/>
      <c r="I27" s="522"/>
      <c r="J27" s="522"/>
      <c r="K27" s="522"/>
      <c r="L27" s="522"/>
      <c r="M27" s="522"/>
      <c r="N27" s="522"/>
      <c r="O27" s="522"/>
      <c r="P27" s="522"/>
      <c r="Q27" s="522"/>
      <c r="R27" s="522"/>
      <c r="S27" s="522"/>
      <c r="T27" s="522"/>
      <c r="U27" s="522"/>
    </row>
    <row r="28" spans="1:24">
      <c r="A28" s="522"/>
      <c r="B28" s="522"/>
      <c r="C28" s="522"/>
      <c r="D28" s="522"/>
      <c r="E28" s="522"/>
      <c r="F28" s="522"/>
      <c r="G28" s="522"/>
      <c r="H28" s="522"/>
      <c r="I28" s="522"/>
      <c r="J28" s="522"/>
      <c r="K28" s="522"/>
      <c r="L28" s="522"/>
      <c r="M28" s="522"/>
      <c r="N28" s="522"/>
      <c r="O28" s="522"/>
      <c r="P28" s="522"/>
      <c r="Q28" s="522"/>
      <c r="R28" s="522"/>
      <c r="S28" s="522"/>
      <c r="T28" s="522"/>
      <c r="U28" s="522"/>
    </row>
    <row r="29" spans="1:24" ht="16.2">
      <c r="A29" s="522"/>
      <c r="B29" s="525"/>
      <c r="C29" s="526"/>
      <c r="D29" s="525"/>
      <c r="E29" s="525"/>
      <c r="F29" s="525"/>
      <c r="G29" s="525"/>
      <c r="H29" s="525"/>
      <c r="I29" s="525"/>
      <c r="J29" s="522"/>
      <c r="K29" s="522"/>
      <c r="L29" s="522"/>
      <c r="M29" s="522"/>
      <c r="N29" s="522"/>
      <c r="O29" s="522"/>
      <c r="P29" s="522"/>
      <c r="Q29" s="522"/>
      <c r="R29" s="522"/>
      <c r="S29" s="522"/>
      <c r="T29" s="522"/>
      <c r="U29" s="522"/>
    </row>
    <row r="30" spans="1:24">
      <c r="A30" s="522"/>
      <c r="B30" s="522"/>
      <c r="C30" s="522"/>
      <c r="D30" s="522"/>
      <c r="E30" s="522"/>
      <c r="F30" s="522"/>
      <c r="G30" s="522"/>
      <c r="H30" s="522"/>
      <c r="I30" s="522"/>
      <c r="J30" s="522"/>
      <c r="K30" s="522"/>
      <c r="L30" s="522"/>
      <c r="M30" s="522"/>
      <c r="N30" s="522"/>
      <c r="O30" s="522"/>
      <c r="P30" s="522"/>
      <c r="Q30" s="522"/>
      <c r="R30" s="522"/>
      <c r="S30" s="522"/>
      <c r="T30" s="522"/>
      <c r="U30" s="522"/>
    </row>
    <row r="31" spans="1:24">
      <c r="A31" s="587" t="s">
        <v>283</v>
      </c>
      <c r="B31" s="588"/>
      <c r="C31" s="588"/>
      <c r="D31" s="588"/>
      <c r="E31" s="588"/>
      <c r="F31" s="588"/>
      <c r="G31" s="588"/>
      <c r="H31" s="588"/>
      <c r="I31" s="588"/>
      <c r="J31" s="588"/>
      <c r="K31" s="588"/>
      <c r="L31" s="588"/>
      <c r="M31" s="588"/>
      <c r="N31" s="588"/>
      <c r="O31" s="588"/>
      <c r="P31" s="588"/>
      <c r="Q31" s="588"/>
      <c r="R31" s="588"/>
      <c r="S31" s="588"/>
      <c r="T31" s="588"/>
      <c r="U31" s="588"/>
    </row>
    <row r="32" spans="1:24">
      <c r="A32" s="588"/>
      <c r="B32" s="588"/>
      <c r="C32" s="588"/>
      <c r="D32" s="588"/>
      <c r="E32" s="588"/>
      <c r="F32" s="588"/>
      <c r="G32" s="588"/>
      <c r="H32" s="588"/>
      <c r="I32" s="588"/>
      <c r="J32" s="588"/>
      <c r="K32" s="588"/>
      <c r="L32" s="588"/>
      <c r="M32" s="588"/>
      <c r="N32" s="588"/>
      <c r="O32" s="588"/>
      <c r="P32" s="588"/>
      <c r="Q32" s="588"/>
      <c r="R32" s="588"/>
      <c r="S32" s="588"/>
      <c r="T32" s="588"/>
      <c r="U32" s="588"/>
    </row>
    <row r="33" spans="1:21">
      <c r="A33" s="588"/>
      <c r="B33" s="588"/>
      <c r="C33" s="588"/>
      <c r="D33" s="588"/>
      <c r="E33" s="588"/>
      <c r="F33" s="588"/>
      <c r="G33" s="588"/>
      <c r="H33" s="588"/>
      <c r="I33" s="588"/>
      <c r="J33" s="588"/>
      <c r="K33" s="588"/>
      <c r="L33" s="588"/>
      <c r="M33" s="588"/>
      <c r="N33" s="588"/>
      <c r="O33" s="588"/>
      <c r="P33" s="588"/>
      <c r="Q33" s="588"/>
      <c r="R33" s="588"/>
      <c r="S33" s="588"/>
      <c r="T33" s="588"/>
      <c r="U33" s="588"/>
    </row>
    <row r="34" spans="1:21">
      <c r="A34" s="588"/>
      <c r="B34" s="588"/>
      <c r="C34" s="588"/>
      <c r="D34" s="588"/>
      <c r="E34" s="588"/>
      <c r="F34" s="588"/>
      <c r="G34" s="588"/>
      <c r="H34" s="588"/>
      <c r="I34" s="588"/>
      <c r="J34" s="588"/>
      <c r="K34" s="588"/>
      <c r="L34" s="588"/>
      <c r="M34" s="588"/>
      <c r="N34" s="588"/>
      <c r="O34" s="588"/>
      <c r="P34" s="588"/>
      <c r="Q34" s="588"/>
      <c r="R34" s="588"/>
      <c r="S34" s="588"/>
      <c r="T34" s="588"/>
      <c r="U34" s="588"/>
    </row>
    <row r="35" spans="1:21">
      <c r="A35" s="588"/>
      <c r="B35" s="588"/>
      <c r="C35" s="588"/>
      <c r="D35" s="588"/>
      <c r="E35" s="588"/>
      <c r="F35" s="588"/>
      <c r="G35" s="588"/>
      <c r="H35" s="588"/>
      <c r="I35" s="588"/>
      <c r="J35" s="588"/>
      <c r="K35" s="588"/>
      <c r="L35" s="588"/>
      <c r="M35" s="588"/>
      <c r="N35" s="588"/>
      <c r="O35" s="588"/>
      <c r="P35" s="588"/>
      <c r="Q35" s="588"/>
      <c r="R35" s="588"/>
      <c r="S35" s="588"/>
      <c r="T35" s="588"/>
      <c r="U35" s="588"/>
    </row>
    <row r="36" spans="1:21">
      <c r="A36" s="588"/>
      <c r="B36" s="588"/>
      <c r="C36" s="588"/>
      <c r="D36" s="588"/>
      <c r="E36" s="588"/>
      <c r="F36" s="588"/>
      <c r="G36" s="588"/>
      <c r="H36" s="588"/>
      <c r="I36" s="588"/>
      <c r="J36" s="588"/>
      <c r="K36" s="588"/>
      <c r="L36" s="588"/>
      <c r="M36" s="588"/>
      <c r="N36" s="588"/>
      <c r="O36" s="588"/>
      <c r="P36" s="588"/>
      <c r="Q36" s="588"/>
      <c r="R36" s="588"/>
      <c r="S36" s="588"/>
      <c r="T36" s="588"/>
      <c r="U36" s="588"/>
    </row>
    <row r="37" spans="1:21">
      <c r="A37" s="588"/>
      <c r="B37" s="588"/>
      <c r="C37" s="588"/>
      <c r="D37" s="588"/>
      <c r="E37" s="588"/>
      <c r="F37" s="588"/>
      <c r="G37" s="588"/>
      <c r="H37" s="588"/>
      <c r="I37" s="588"/>
      <c r="J37" s="588"/>
      <c r="K37" s="588"/>
      <c r="L37" s="588"/>
      <c r="M37" s="588"/>
      <c r="N37" s="588"/>
      <c r="O37" s="588"/>
      <c r="P37" s="588"/>
      <c r="Q37" s="588"/>
      <c r="R37" s="588"/>
      <c r="S37" s="588"/>
      <c r="T37" s="588"/>
      <c r="U37" s="588"/>
    </row>
    <row r="38" spans="1:21">
      <c r="A38" s="588"/>
      <c r="B38" s="588"/>
      <c r="C38" s="588"/>
      <c r="D38" s="588"/>
      <c r="E38" s="588"/>
      <c r="F38" s="588"/>
      <c r="G38" s="588"/>
      <c r="H38" s="588"/>
      <c r="I38" s="588"/>
      <c r="J38" s="588"/>
      <c r="K38" s="588"/>
      <c r="L38" s="588"/>
      <c r="M38" s="588"/>
      <c r="N38" s="588"/>
      <c r="O38" s="588"/>
      <c r="P38" s="588"/>
      <c r="Q38" s="588"/>
      <c r="R38" s="588"/>
      <c r="S38" s="588"/>
      <c r="T38" s="588"/>
      <c r="U38" s="588"/>
    </row>
    <row r="39" spans="1:21">
      <c r="A39" s="588"/>
      <c r="B39" s="588"/>
      <c r="C39" s="588"/>
      <c r="D39" s="588"/>
      <c r="E39" s="588"/>
      <c r="F39" s="588"/>
      <c r="G39" s="588"/>
      <c r="H39" s="588"/>
      <c r="I39" s="588"/>
      <c r="J39" s="588"/>
      <c r="K39" s="588"/>
      <c r="L39" s="588"/>
      <c r="M39" s="588"/>
      <c r="N39" s="588"/>
      <c r="O39" s="588"/>
      <c r="P39" s="588"/>
      <c r="Q39" s="588"/>
      <c r="R39" s="588"/>
      <c r="S39" s="588"/>
      <c r="T39" s="588"/>
      <c r="U39" s="588"/>
    </row>
    <row r="40" spans="1:21">
      <c r="A40" s="588"/>
      <c r="B40" s="588"/>
      <c r="C40" s="588"/>
      <c r="D40" s="588"/>
      <c r="E40" s="588"/>
      <c r="F40" s="588"/>
      <c r="G40" s="588"/>
      <c r="H40" s="588"/>
      <c r="I40" s="588"/>
      <c r="J40" s="588"/>
      <c r="K40" s="588"/>
      <c r="L40" s="588"/>
      <c r="M40" s="588"/>
      <c r="N40" s="588"/>
      <c r="O40" s="588"/>
      <c r="P40" s="588"/>
      <c r="Q40" s="588"/>
      <c r="R40" s="588"/>
      <c r="S40" s="588"/>
      <c r="T40" s="588"/>
      <c r="U40" s="588"/>
    </row>
  </sheetData>
  <sheetProtection formatCells="0" formatColumns="0" formatRows="0" insertColumns="0" insertRows="0" insertHyperlinks="0" deleteColumns="0" deleteRows="0" sort="0" autoFilter="0" pivotTables="0"/>
  <mergeCells count="3">
    <mergeCell ref="B17:H27"/>
    <mergeCell ref="I4:T9"/>
    <mergeCell ref="A31:U40"/>
  </mergeCells>
  <phoneticPr fontId="106"/>
  <hyperlinks>
    <hyperlink ref="X17" r:id="rId1" xr:uid="{B1F394CD-87A5-4C2D-942A-EAF5DF0120A2}"/>
  </hyperlinks>
  <pageMargins left="0.7" right="0.7" top="0.75" bottom="0.75" header="0.3" footer="0.3"/>
  <pageSetup paperSize="9" scale="44"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N29" sqref="N29"/>
    </sheetView>
  </sheetViews>
  <sheetFormatPr defaultColWidth="9" defaultRowHeight="13.2"/>
  <cols>
    <col min="1" max="1" width="12.77734375" style="61" customWidth="1"/>
    <col min="2" max="2" width="5.109375" style="61" customWidth="1"/>
    <col min="3" max="3" width="3.77734375" style="61" customWidth="1"/>
    <col min="4" max="4" width="6.88671875" style="61" customWidth="1"/>
    <col min="5" max="5" width="13.109375" style="61" customWidth="1"/>
    <col min="6" max="6" width="13.109375" style="104" customWidth="1"/>
    <col min="7" max="7" width="11.33203125" style="61" customWidth="1"/>
    <col min="8" max="8" width="26.6640625" style="78" customWidth="1"/>
    <col min="9" max="9" width="13" style="69" customWidth="1"/>
    <col min="10" max="10" width="16.109375" style="69" customWidth="1"/>
    <col min="11" max="11" width="13.44140625" style="104" customWidth="1"/>
    <col min="12" max="12" width="20.44140625" style="104" customWidth="1"/>
    <col min="13" max="13" width="13.44140625" style="76" customWidth="1"/>
    <col min="14" max="14" width="22.44140625" style="61" customWidth="1"/>
    <col min="15" max="15" width="9" style="62"/>
    <col min="16" max="16384" width="9" style="61"/>
  </cols>
  <sheetData>
    <row r="1" spans="1:16" ht="26.25" customHeight="1" thickTop="1">
      <c r="A1" s="53" t="s">
        <v>235</v>
      </c>
      <c r="B1" s="54"/>
      <c r="C1" s="54"/>
      <c r="D1" s="55"/>
      <c r="E1" s="55"/>
      <c r="F1" s="56"/>
      <c r="G1" s="57"/>
      <c r="H1" s="58"/>
      <c r="I1" s="272" t="s">
        <v>38</v>
      </c>
      <c r="J1" s="78"/>
      <c r="K1" s="59"/>
      <c r="L1" s="273"/>
      <c r="M1" s="60"/>
    </row>
    <row r="2" spans="1:16" ht="17.399999999999999">
      <c r="A2" s="63"/>
      <c r="B2" s="274"/>
      <c r="C2" s="274"/>
      <c r="D2" s="274"/>
      <c r="E2" s="274"/>
      <c r="F2" s="274"/>
      <c r="G2" s="64"/>
      <c r="H2" s="65"/>
      <c r="I2" s="275" t="s">
        <v>39</v>
      </c>
      <c r="J2" s="66"/>
      <c r="K2" s="276" t="s">
        <v>21</v>
      </c>
      <c r="L2" s="67"/>
      <c r="M2" s="60"/>
      <c r="N2" s="232"/>
      <c r="P2" s="165"/>
    </row>
    <row r="3" spans="1:16" ht="17.399999999999999">
      <c r="A3" s="277" t="s">
        <v>29</v>
      </c>
      <c r="B3" s="278"/>
      <c r="D3" s="279"/>
      <c r="E3" s="279"/>
      <c r="F3" s="279"/>
      <c r="G3" s="68"/>
      <c r="H3"/>
      <c r="J3" s="280"/>
      <c r="L3" s="59"/>
      <c r="M3" s="70"/>
    </row>
    <row r="4" spans="1:16" ht="17.399999999999999">
      <c r="A4" s="71"/>
      <c r="B4" s="278"/>
      <c r="C4" s="104"/>
      <c r="D4" s="279"/>
      <c r="E4" s="279"/>
      <c r="F4" s="281"/>
      <c r="G4" s="72"/>
      <c r="H4" s="73"/>
      <c r="I4" s="73"/>
      <c r="J4" s="78"/>
      <c r="L4" s="59"/>
      <c r="M4" s="70"/>
      <c r="N4" s="350"/>
    </row>
    <row r="5" spans="1:16">
      <c r="A5" s="282"/>
      <c r="D5" s="279"/>
      <c r="E5" s="74"/>
      <c r="F5" s="283"/>
      <c r="G5" s="75"/>
      <c r="H5"/>
      <c r="I5" s="284"/>
      <c r="J5" s="78"/>
      <c r="M5" s="70"/>
    </row>
    <row r="6" spans="1:16" ht="17.399999999999999">
      <c r="A6" s="282"/>
      <c r="D6" s="279"/>
      <c r="E6" s="283"/>
      <c r="F6" s="283"/>
      <c r="G6" s="75"/>
      <c r="H6" s="65"/>
      <c r="I6" s="285"/>
      <c r="J6" s="78"/>
      <c r="M6" s="70"/>
    </row>
    <row r="7" spans="1:16">
      <c r="A7" s="282"/>
      <c r="D7" s="279"/>
      <c r="E7" s="283"/>
      <c r="F7" s="283"/>
      <c r="G7" s="75"/>
      <c r="H7" s="286"/>
      <c r="I7" s="284"/>
      <c r="J7" s="78"/>
      <c r="M7" s="70"/>
    </row>
    <row r="8" spans="1:16">
      <c r="A8" s="282"/>
      <c r="D8" s="279"/>
      <c r="E8" s="283"/>
      <c r="F8" s="283"/>
      <c r="G8" s="75"/>
      <c r="H8" s="66"/>
      <c r="I8" s="42"/>
      <c r="J8" s="42"/>
      <c r="K8" s="42"/>
    </row>
    <row r="9" spans="1:16">
      <c r="A9" s="282"/>
      <c r="D9" s="279"/>
      <c r="E9" s="283"/>
      <c r="F9" s="283"/>
      <c r="G9" s="75"/>
      <c r="H9" s="42"/>
      <c r="I9" s="42"/>
      <c r="J9" s="42"/>
      <c r="K9" s="42"/>
      <c r="N9" s="77"/>
    </row>
    <row r="10" spans="1:16">
      <c r="A10" s="282"/>
      <c r="D10" s="279"/>
      <c r="E10" s="283"/>
      <c r="F10" s="283"/>
      <c r="G10" s="75"/>
      <c r="H10" s="42"/>
      <c r="I10" s="42"/>
      <c r="J10" s="42"/>
      <c r="K10" s="42"/>
      <c r="N10" s="77" t="s">
        <v>40</v>
      </c>
    </row>
    <row r="11" spans="1:16">
      <c r="A11" s="282"/>
      <c r="D11" s="279"/>
      <c r="E11" s="283"/>
      <c r="F11" s="283"/>
      <c r="G11" s="75"/>
      <c r="H11" s="42"/>
      <c r="I11" s="42"/>
      <c r="J11" s="42"/>
      <c r="K11" s="42"/>
    </row>
    <row r="12" spans="1:16">
      <c r="A12" s="282"/>
      <c r="D12" s="279"/>
      <c r="E12" s="283"/>
      <c r="F12" s="283"/>
      <c r="G12" s="75"/>
      <c r="H12" s="42"/>
      <c r="I12" s="42"/>
      <c r="J12" s="42"/>
      <c r="K12" s="42"/>
      <c r="N12" s="77" t="s">
        <v>41</v>
      </c>
      <c r="O12" s="397"/>
    </row>
    <row r="13" spans="1:16">
      <c r="A13" s="282"/>
      <c r="D13" s="279"/>
      <c r="E13" s="283"/>
      <c r="F13" s="283"/>
      <c r="G13" s="75"/>
      <c r="H13" s="42"/>
      <c r="I13" s="42"/>
      <c r="J13" s="42"/>
      <c r="K13" s="42"/>
    </row>
    <row r="14" spans="1:16">
      <c r="A14" s="282"/>
      <c r="D14" s="279"/>
      <c r="E14" s="283"/>
      <c r="F14" s="283"/>
      <c r="G14" s="75"/>
      <c r="H14" s="42"/>
      <c r="I14" s="42"/>
      <c r="J14" s="42"/>
      <c r="K14" s="42"/>
      <c r="N14" s="521" t="s">
        <v>42</v>
      </c>
    </row>
    <row r="15" spans="1:16">
      <c r="A15" s="282"/>
      <c r="D15" s="279"/>
      <c r="E15" s="279" t="s">
        <v>21</v>
      </c>
      <c r="F15" s="281"/>
      <c r="G15" s="68"/>
      <c r="H15" s="286"/>
      <c r="I15" s="284"/>
      <c r="J15" s="66"/>
    </row>
    <row r="16" spans="1:16">
      <c r="A16" s="282"/>
      <c r="D16" s="279"/>
      <c r="E16" s="279"/>
      <c r="F16" s="281"/>
      <c r="G16" s="68"/>
      <c r="I16" s="284"/>
      <c r="J16" s="78"/>
      <c r="N16" s="352" t="s">
        <v>273</v>
      </c>
    </row>
    <row r="17" spans="1:19" ht="20.25" customHeight="1" thickBot="1">
      <c r="A17" s="595" t="s">
        <v>299</v>
      </c>
      <c r="B17" s="596"/>
      <c r="C17" s="596"/>
      <c r="D17" s="288"/>
      <c r="E17" s="289"/>
      <c r="F17" s="596" t="s">
        <v>300</v>
      </c>
      <c r="G17" s="597"/>
      <c r="H17" s="286"/>
      <c r="I17" s="284"/>
      <c r="J17" s="66"/>
      <c r="L17" s="67"/>
      <c r="M17" s="70"/>
      <c r="N17" s="287" t="s">
        <v>135</v>
      </c>
    </row>
    <row r="18" spans="1:19" ht="39" customHeight="1" thickTop="1">
      <c r="A18" s="598" t="s">
        <v>43</v>
      </c>
      <c r="B18" s="599"/>
      <c r="C18" s="600"/>
      <c r="D18" s="290" t="s">
        <v>44</v>
      </c>
      <c r="E18" s="291"/>
      <c r="F18" s="601" t="s">
        <v>45</v>
      </c>
      <c r="G18" s="602"/>
      <c r="I18" s="284"/>
      <c r="J18" s="78"/>
      <c r="M18" s="70"/>
      <c r="Q18" s="61" t="s">
        <v>29</v>
      </c>
      <c r="S18" s="61" t="s">
        <v>21</v>
      </c>
    </row>
    <row r="19" spans="1:19" ht="30" customHeight="1">
      <c r="A19" s="603" t="s">
        <v>233</v>
      </c>
      <c r="B19" s="603"/>
      <c r="C19" s="603"/>
      <c r="D19" s="603"/>
      <c r="E19" s="603"/>
      <c r="F19" s="603"/>
      <c r="G19" s="603"/>
      <c r="H19" s="292"/>
      <c r="I19" s="79" t="s">
        <v>46</v>
      </c>
      <c r="J19" s="79"/>
      <c r="K19" s="79"/>
      <c r="L19" s="67"/>
      <c r="M19" s="70"/>
    </row>
    <row r="20" spans="1:19" ht="17.399999999999999">
      <c r="E20" s="293" t="s">
        <v>47</v>
      </c>
      <c r="F20" s="294" t="s">
        <v>48</v>
      </c>
      <c r="H20" s="400" t="s">
        <v>214</v>
      </c>
      <c r="I20" s="284"/>
      <c r="J20" s="78" t="s">
        <v>21</v>
      </c>
      <c r="K20" s="295" t="s">
        <v>21</v>
      </c>
      <c r="M20" s="70"/>
    </row>
    <row r="21" spans="1:19" ht="16.8" thickBot="1">
      <c r="A21" s="296"/>
      <c r="B21" s="604">
        <v>44948</v>
      </c>
      <c r="C21" s="605"/>
      <c r="D21" s="297" t="s">
        <v>49</v>
      </c>
      <c r="E21" s="606" t="s">
        <v>50</v>
      </c>
      <c r="F21" s="607"/>
      <c r="G21" s="69" t="s">
        <v>51</v>
      </c>
      <c r="H21" s="608" t="s">
        <v>298</v>
      </c>
      <c r="I21" s="609"/>
      <c r="J21" s="609"/>
      <c r="K21" s="609"/>
      <c r="L21" s="609"/>
      <c r="M21" s="80" t="s">
        <v>214</v>
      </c>
      <c r="N21" s="81"/>
    </row>
    <row r="22" spans="1:19" ht="36" customHeight="1" thickTop="1" thickBot="1">
      <c r="A22" s="298" t="s">
        <v>52</v>
      </c>
      <c r="B22" s="610" t="s">
        <v>53</v>
      </c>
      <c r="C22" s="611"/>
      <c r="D22" s="612"/>
      <c r="E22" s="82" t="s">
        <v>286</v>
      </c>
      <c r="F22" s="82" t="s">
        <v>301</v>
      </c>
      <c r="G22" s="299" t="s">
        <v>54</v>
      </c>
      <c r="H22" s="613" t="s">
        <v>55</v>
      </c>
      <c r="I22" s="614"/>
      <c r="J22" s="614"/>
      <c r="K22" s="614"/>
      <c r="L22" s="615"/>
      <c r="M22" s="300" t="s">
        <v>56</v>
      </c>
      <c r="N22" s="301" t="s">
        <v>57</v>
      </c>
      <c r="R22" s="61" t="s">
        <v>29</v>
      </c>
    </row>
    <row r="23" spans="1:19" ht="81.599999999999994" customHeight="1" thickBot="1">
      <c r="A23" s="302" t="s">
        <v>58</v>
      </c>
      <c r="B23" s="589" t="str">
        <f t="shared" ref="B23" si="0">IF(G23&gt;5,"☆☆☆☆",IF(AND(G23&gt;=2.39,G23&lt;5),"☆☆☆",IF(AND(G23&gt;=1.39,G23&lt;2.4),"☆☆",IF(AND(G23&gt;0,G23&lt;1.4),"☆",IF(AND(G23&gt;=-1.39,G23&lt;0),"★",IF(AND(G23&gt;=-2.39,G23&lt;-1.4),"★★",IF(AND(G23&gt;=-3.39,G23&lt;-2.4),"★★★")))))))</f>
        <v>☆</v>
      </c>
      <c r="C23" s="590"/>
      <c r="D23" s="591"/>
      <c r="E23" s="384">
        <v>1.1499999999999999</v>
      </c>
      <c r="F23" s="384">
        <v>2.09</v>
      </c>
      <c r="G23" s="411">
        <f t="shared" ref="G23:G70" si="1">+F23-E23</f>
        <v>0.94</v>
      </c>
      <c r="H23" s="593"/>
      <c r="I23" s="593"/>
      <c r="J23" s="593"/>
      <c r="K23" s="593"/>
      <c r="L23" s="594"/>
      <c r="M23" s="490"/>
      <c r="N23" s="491"/>
      <c r="O23" s="366" t="s">
        <v>228</v>
      </c>
    </row>
    <row r="24" spans="1:19" ht="66" customHeight="1" thickBot="1">
      <c r="A24" s="303" t="s">
        <v>59</v>
      </c>
      <c r="B24" s="589" t="str">
        <f t="shared" ref="B24" si="2">IF(G24&gt;5,"☆☆☆☆",IF(AND(G24&gt;=2.39,G24&lt;5),"☆☆☆",IF(AND(G24&gt;=1.39,G24&lt;2.4),"☆☆",IF(AND(G24&gt;0,G24&lt;1.4),"☆",IF(AND(G24&gt;=-1.39,G24&lt;0),"★",IF(AND(G24&gt;=-2.39,G24&lt;-1.4),"★★",IF(AND(G24&gt;=-3.39,G24&lt;-2.4),"★★★")))))))</f>
        <v>☆☆</v>
      </c>
      <c r="C24" s="590"/>
      <c r="D24" s="591"/>
      <c r="E24" s="384">
        <v>1.81</v>
      </c>
      <c r="F24" s="167">
        <v>3.4</v>
      </c>
      <c r="G24" s="411">
        <f t="shared" si="1"/>
        <v>1.5899999999999999</v>
      </c>
      <c r="H24" s="616"/>
      <c r="I24" s="617"/>
      <c r="J24" s="617"/>
      <c r="K24" s="617"/>
      <c r="L24" s="618"/>
      <c r="M24" s="223"/>
      <c r="N24" s="224"/>
      <c r="O24" s="366" t="s">
        <v>59</v>
      </c>
      <c r="Q24" s="61" t="s">
        <v>29</v>
      </c>
    </row>
    <row r="25" spans="1:19" ht="81" customHeight="1" thickBot="1">
      <c r="A25" s="372" t="s">
        <v>60</v>
      </c>
      <c r="B25" s="589" t="str">
        <f t="shared" ref="B25:B70" si="3">IF(G25&gt;5,"☆☆☆☆",IF(AND(G25&gt;=2.39,G25&lt;5),"☆☆☆",IF(AND(G25&gt;=1.39,G25&lt;2.4),"☆☆",IF(AND(G25&gt;0,G25&lt;1.4),"☆",IF(AND(G25&gt;=-1.39,G25&lt;0),"★",IF(AND(G25&gt;=-2.39,G25&lt;-1.4),"★★",IF(AND(G25&gt;=-3.39,G25&lt;-2.4),"★★★")))))))</f>
        <v>☆☆</v>
      </c>
      <c r="C25" s="590"/>
      <c r="D25" s="591"/>
      <c r="E25" s="384">
        <v>2.8</v>
      </c>
      <c r="F25" s="167">
        <v>4.4000000000000004</v>
      </c>
      <c r="G25" s="411">
        <f t="shared" si="1"/>
        <v>1.6000000000000005</v>
      </c>
      <c r="H25" s="592" t="s">
        <v>288</v>
      </c>
      <c r="I25" s="593"/>
      <c r="J25" s="593"/>
      <c r="K25" s="593"/>
      <c r="L25" s="594"/>
      <c r="M25" s="490" t="s">
        <v>289</v>
      </c>
      <c r="N25" s="224">
        <v>44938</v>
      </c>
      <c r="O25" s="366" t="s">
        <v>60</v>
      </c>
    </row>
    <row r="26" spans="1:19" ht="83.25" customHeight="1" thickBot="1">
      <c r="A26" s="372" t="s">
        <v>61</v>
      </c>
      <c r="B26" s="589" t="str">
        <f t="shared" si="3"/>
        <v>☆☆☆</v>
      </c>
      <c r="C26" s="590"/>
      <c r="D26" s="591"/>
      <c r="E26" s="384">
        <v>2.21</v>
      </c>
      <c r="F26" s="167">
        <v>4.83</v>
      </c>
      <c r="G26" s="411">
        <f t="shared" si="1"/>
        <v>2.62</v>
      </c>
      <c r="H26" s="592"/>
      <c r="I26" s="593"/>
      <c r="J26" s="593"/>
      <c r="K26" s="593"/>
      <c r="L26" s="594"/>
      <c r="M26" s="223"/>
      <c r="N26" s="224"/>
      <c r="O26" s="366" t="s">
        <v>61</v>
      </c>
    </row>
    <row r="27" spans="1:19" ht="78.599999999999994" customHeight="1" thickBot="1">
      <c r="A27" s="372" t="s">
        <v>62</v>
      </c>
      <c r="B27" s="589" t="str">
        <f t="shared" si="3"/>
        <v>☆</v>
      </c>
      <c r="C27" s="590"/>
      <c r="D27" s="591"/>
      <c r="E27" s="384">
        <v>1.1200000000000001</v>
      </c>
      <c r="F27" s="384">
        <v>1.61</v>
      </c>
      <c r="G27" s="411">
        <f t="shared" si="1"/>
        <v>0.49</v>
      </c>
      <c r="H27" s="592"/>
      <c r="I27" s="593"/>
      <c r="J27" s="593"/>
      <c r="K27" s="593"/>
      <c r="L27" s="594"/>
      <c r="M27" s="223"/>
      <c r="N27" s="224"/>
      <c r="O27" s="366" t="s">
        <v>62</v>
      </c>
    </row>
    <row r="28" spans="1:19" ht="87" customHeight="1" thickBot="1">
      <c r="A28" s="372" t="s">
        <v>63</v>
      </c>
      <c r="B28" s="589" t="str">
        <f t="shared" si="3"/>
        <v>☆☆☆</v>
      </c>
      <c r="C28" s="590"/>
      <c r="D28" s="591"/>
      <c r="E28" s="167">
        <v>3.31</v>
      </c>
      <c r="F28" s="167">
        <v>5.9</v>
      </c>
      <c r="G28" s="411">
        <f t="shared" si="1"/>
        <v>2.5900000000000003</v>
      </c>
      <c r="H28" s="592" t="s">
        <v>292</v>
      </c>
      <c r="I28" s="593"/>
      <c r="J28" s="593"/>
      <c r="K28" s="593"/>
      <c r="L28" s="594"/>
      <c r="M28" s="223" t="s">
        <v>433</v>
      </c>
      <c r="N28" s="224">
        <v>44939</v>
      </c>
      <c r="O28" s="366" t="s">
        <v>63</v>
      </c>
    </row>
    <row r="29" spans="1:19" ht="71.25" customHeight="1" thickBot="1">
      <c r="A29" s="372" t="s">
        <v>64</v>
      </c>
      <c r="B29" s="589" t="str">
        <f t="shared" si="3"/>
        <v>☆☆</v>
      </c>
      <c r="C29" s="590"/>
      <c r="D29" s="591"/>
      <c r="E29" s="384">
        <v>2.1</v>
      </c>
      <c r="F29" s="167">
        <v>3.76</v>
      </c>
      <c r="G29" s="411">
        <f t="shared" si="1"/>
        <v>1.6599999999999997</v>
      </c>
      <c r="H29" s="592"/>
      <c r="I29" s="593"/>
      <c r="J29" s="593"/>
      <c r="K29" s="593"/>
      <c r="L29" s="594"/>
      <c r="M29" s="223"/>
      <c r="N29" s="224"/>
      <c r="O29" s="366" t="s">
        <v>64</v>
      </c>
    </row>
    <row r="30" spans="1:19" ht="73.5" customHeight="1" thickBot="1">
      <c r="A30" s="372" t="s">
        <v>65</v>
      </c>
      <c r="B30" s="589" t="str">
        <f t="shared" si="3"/>
        <v>☆☆</v>
      </c>
      <c r="C30" s="590"/>
      <c r="D30" s="591"/>
      <c r="E30" s="167">
        <v>3.79</v>
      </c>
      <c r="F30" s="167">
        <v>5.77</v>
      </c>
      <c r="G30" s="411">
        <f t="shared" si="1"/>
        <v>1.9799999999999995</v>
      </c>
      <c r="H30" s="826" t="s">
        <v>427</v>
      </c>
      <c r="I30" s="827"/>
      <c r="J30" s="827"/>
      <c r="K30" s="827"/>
      <c r="L30" s="828"/>
      <c r="M30" s="824" t="s">
        <v>428</v>
      </c>
      <c r="N30" s="825">
        <v>44946</v>
      </c>
      <c r="O30" s="366" t="s">
        <v>65</v>
      </c>
    </row>
    <row r="31" spans="1:19" ht="75.75" customHeight="1" thickBot="1">
      <c r="A31" s="372" t="s">
        <v>66</v>
      </c>
      <c r="B31" s="589" t="str">
        <f t="shared" si="3"/>
        <v>☆</v>
      </c>
      <c r="C31" s="590"/>
      <c r="D31" s="591"/>
      <c r="E31" s="384">
        <v>2.4</v>
      </c>
      <c r="F31" s="167">
        <v>3.46</v>
      </c>
      <c r="G31" s="411">
        <f t="shared" si="1"/>
        <v>1.06</v>
      </c>
      <c r="H31" s="592"/>
      <c r="I31" s="593"/>
      <c r="J31" s="593"/>
      <c r="K31" s="593"/>
      <c r="L31" s="594"/>
      <c r="M31" s="223"/>
      <c r="N31" s="224"/>
      <c r="O31" s="366" t="s">
        <v>66</v>
      </c>
    </row>
    <row r="32" spans="1:19" ht="90" customHeight="1" thickBot="1">
      <c r="A32" s="373" t="s">
        <v>67</v>
      </c>
      <c r="B32" s="589" t="str">
        <f t="shared" si="3"/>
        <v>☆☆</v>
      </c>
      <c r="C32" s="590"/>
      <c r="D32" s="591"/>
      <c r="E32" s="167">
        <v>4.08</v>
      </c>
      <c r="F32" s="167">
        <v>5.83</v>
      </c>
      <c r="G32" s="411">
        <f t="shared" si="1"/>
        <v>1.75</v>
      </c>
      <c r="H32" s="592" t="s">
        <v>290</v>
      </c>
      <c r="I32" s="593"/>
      <c r="J32" s="593"/>
      <c r="K32" s="593"/>
      <c r="L32" s="594"/>
      <c r="M32" s="223" t="s">
        <v>291</v>
      </c>
      <c r="N32" s="224">
        <v>44939</v>
      </c>
      <c r="O32" s="366" t="s">
        <v>67</v>
      </c>
    </row>
    <row r="33" spans="1:16" ht="94.95" customHeight="1" thickBot="1">
      <c r="A33" s="374" t="s">
        <v>68</v>
      </c>
      <c r="B33" s="589" t="str">
        <f t="shared" si="3"/>
        <v>☆☆☆</v>
      </c>
      <c r="C33" s="590"/>
      <c r="D33" s="591"/>
      <c r="E33" s="167">
        <v>5.61</v>
      </c>
      <c r="F33" s="451">
        <v>9.19</v>
      </c>
      <c r="G33" s="411">
        <f t="shared" si="1"/>
        <v>3.5799999999999992</v>
      </c>
      <c r="H33" s="592"/>
      <c r="I33" s="593"/>
      <c r="J33" s="593"/>
      <c r="K33" s="593"/>
      <c r="L33" s="594"/>
      <c r="M33" s="223"/>
      <c r="N33" s="224"/>
      <c r="O33" s="366" t="s">
        <v>68</v>
      </c>
    </row>
    <row r="34" spans="1:16" ht="81" customHeight="1" thickBot="1">
      <c r="A34" s="303" t="s">
        <v>69</v>
      </c>
      <c r="B34" s="589" t="str">
        <f t="shared" si="3"/>
        <v>☆☆☆</v>
      </c>
      <c r="C34" s="590"/>
      <c r="D34" s="591"/>
      <c r="E34" s="167">
        <v>4.8899999999999997</v>
      </c>
      <c r="F34" s="451">
        <v>8.93</v>
      </c>
      <c r="G34" s="411">
        <f t="shared" si="1"/>
        <v>4.04</v>
      </c>
      <c r="H34" s="592"/>
      <c r="I34" s="593"/>
      <c r="J34" s="593"/>
      <c r="K34" s="593"/>
      <c r="L34" s="594"/>
      <c r="M34" s="492"/>
      <c r="N34" s="493"/>
      <c r="O34" s="366" t="s">
        <v>69</v>
      </c>
    </row>
    <row r="35" spans="1:16" ht="94.5" customHeight="1" thickBot="1">
      <c r="A35" s="373" t="s">
        <v>70</v>
      </c>
      <c r="B35" s="589" t="str">
        <f t="shared" si="3"/>
        <v>☆☆☆</v>
      </c>
      <c r="C35" s="590"/>
      <c r="D35" s="591"/>
      <c r="E35" s="167">
        <v>4.72</v>
      </c>
      <c r="F35" s="451">
        <v>8.3000000000000007</v>
      </c>
      <c r="G35" s="411">
        <f t="shared" si="1"/>
        <v>3.580000000000001</v>
      </c>
      <c r="H35" s="619"/>
      <c r="I35" s="620"/>
      <c r="J35" s="620"/>
      <c r="K35" s="620"/>
      <c r="L35" s="621"/>
      <c r="M35" s="494"/>
      <c r="N35" s="495"/>
      <c r="O35" s="366" t="s">
        <v>70</v>
      </c>
    </row>
    <row r="36" spans="1:16" ht="92.4" customHeight="1" thickBot="1">
      <c r="A36" s="375" t="s">
        <v>71</v>
      </c>
      <c r="B36" s="589" t="str">
        <f t="shared" si="3"/>
        <v>☆☆☆</v>
      </c>
      <c r="C36" s="590"/>
      <c r="D36" s="591"/>
      <c r="E36" s="167">
        <v>3.82</v>
      </c>
      <c r="F36" s="451">
        <v>6.95</v>
      </c>
      <c r="G36" s="411">
        <f t="shared" si="1"/>
        <v>3.1300000000000003</v>
      </c>
      <c r="H36" s="826" t="s">
        <v>423</v>
      </c>
      <c r="I36" s="827"/>
      <c r="J36" s="827"/>
      <c r="K36" s="827"/>
      <c r="L36" s="828"/>
      <c r="M36" s="829" t="s">
        <v>424</v>
      </c>
      <c r="N36" s="830">
        <v>44947</v>
      </c>
      <c r="O36" s="366" t="s">
        <v>71</v>
      </c>
    </row>
    <row r="37" spans="1:16" ht="87.75" customHeight="1" thickBot="1">
      <c r="A37" s="372" t="s">
        <v>72</v>
      </c>
      <c r="B37" s="589" t="str">
        <f t="shared" si="3"/>
        <v>☆</v>
      </c>
      <c r="C37" s="590"/>
      <c r="D37" s="591"/>
      <c r="E37" s="384">
        <v>2.5499999999999998</v>
      </c>
      <c r="F37" s="167">
        <v>3.71</v>
      </c>
      <c r="G37" s="411">
        <f t="shared" si="1"/>
        <v>1.1600000000000001</v>
      </c>
      <c r="H37" s="592"/>
      <c r="I37" s="593"/>
      <c r="J37" s="593"/>
      <c r="K37" s="593"/>
      <c r="L37" s="594"/>
      <c r="M37" s="223"/>
      <c r="N37" s="224"/>
      <c r="O37" s="366" t="s">
        <v>72</v>
      </c>
    </row>
    <row r="38" spans="1:16" ht="75.75" customHeight="1" thickBot="1">
      <c r="A38" s="372" t="s">
        <v>73</v>
      </c>
      <c r="B38" s="589" t="str">
        <f t="shared" si="3"/>
        <v>☆☆☆</v>
      </c>
      <c r="C38" s="590"/>
      <c r="D38" s="591"/>
      <c r="E38" s="384">
        <v>2.72</v>
      </c>
      <c r="F38" s="167">
        <v>5.76</v>
      </c>
      <c r="G38" s="411">
        <f t="shared" si="1"/>
        <v>3.0399999999999996</v>
      </c>
      <c r="H38" s="592"/>
      <c r="I38" s="593"/>
      <c r="J38" s="593"/>
      <c r="K38" s="593"/>
      <c r="L38" s="594"/>
      <c r="M38" s="498"/>
      <c r="N38" s="499"/>
      <c r="O38" s="366" t="s">
        <v>73</v>
      </c>
    </row>
    <row r="39" spans="1:16" ht="70.2" customHeight="1" thickBot="1">
      <c r="A39" s="372" t="s">
        <v>74</v>
      </c>
      <c r="B39" s="589" t="str">
        <f t="shared" si="3"/>
        <v>☆☆☆</v>
      </c>
      <c r="C39" s="590"/>
      <c r="D39" s="591"/>
      <c r="E39" s="167">
        <v>5.48</v>
      </c>
      <c r="F39" s="451">
        <v>8.34</v>
      </c>
      <c r="G39" s="411">
        <f t="shared" si="1"/>
        <v>2.8599999999999994</v>
      </c>
      <c r="H39" s="592"/>
      <c r="I39" s="593"/>
      <c r="J39" s="593"/>
      <c r="K39" s="593"/>
      <c r="L39" s="594"/>
      <c r="M39" s="496"/>
      <c r="N39" s="497"/>
      <c r="O39" s="366" t="s">
        <v>74</v>
      </c>
    </row>
    <row r="40" spans="1:16" ht="78.75" customHeight="1" thickBot="1">
      <c r="A40" s="372" t="s">
        <v>75</v>
      </c>
      <c r="B40" s="589" t="str">
        <f t="shared" si="3"/>
        <v>☆☆</v>
      </c>
      <c r="C40" s="590"/>
      <c r="D40" s="591"/>
      <c r="E40" s="167">
        <v>5.3</v>
      </c>
      <c r="F40" s="451">
        <v>7.35</v>
      </c>
      <c r="G40" s="411">
        <f t="shared" si="1"/>
        <v>2.0499999999999998</v>
      </c>
      <c r="H40" s="592"/>
      <c r="I40" s="593"/>
      <c r="J40" s="593"/>
      <c r="K40" s="593"/>
      <c r="L40" s="594"/>
      <c r="M40" s="223"/>
      <c r="N40" s="224"/>
      <c r="O40" s="366" t="s">
        <v>75</v>
      </c>
    </row>
    <row r="41" spans="1:16" ht="66" customHeight="1" thickBot="1">
      <c r="A41" s="372" t="s">
        <v>76</v>
      </c>
      <c r="B41" s="589" t="str">
        <f t="shared" si="3"/>
        <v>☆</v>
      </c>
      <c r="C41" s="590"/>
      <c r="D41" s="591"/>
      <c r="E41" s="384">
        <v>2.63</v>
      </c>
      <c r="F41" s="167">
        <v>3.5</v>
      </c>
      <c r="G41" s="411">
        <f t="shared" si="1"/>
        <v>0.87000000000000011</v>
      </c>
      <c r="H41" s="592"/>
      <c r="I41" s="593"/>
      <c r="J41" s="593"/>
      <c r="K41" s="593"/>
      <c r="L41" s="594"/>
      <c r="M41" s="223"/>
      <c r="N41" s="224"/>
      <c r="O41" s="366" t="s">
        <v>76</v>
      </c>
    </row>
    <row r="42" spans="1:16" ht="77.25" customHeight="1" thickBot="1">
      <c r="A42" s="372" t="s">
        <v>77</v>
      </c>
      <c r="B42" s="589" t="str">
        <f t="shared" si="3"/>
        <v>☆☆☆</v>
      </c>
      <c r="C42" s="590"/>
      <c r="D42" s="591"/>
      <c r="E42" s="167">
        <v>3.06</v>
      </c>
      <c r="F42" s="451">
        <v>6.54</v>
      </c>
      <c r="G42" s="411">
        <f t="shared" si="1"/>
        <v>3.48</v>
      </c>
      <c r="H42" s="592"/>
      <c r="I42" s="593"/>
      <c r="J42" s="593"/>
      <c r="K42" s="593"/>
      <c r="L42" s="594"/>
      <c r="M42" s="496"/>
      <c r="N42" s="224"/>
      <c r="O42" s="366" t="s">
        <v>77</v>
      </c>
      <c r="P42" s="61" t="s">
        <v>214</v>
      </c>
    </row>
    <row r="43" spans="1:16" ht="69.75" customHeight="1" thickBot="1">
      <c r="A43" s="372" t="s">
        <v>78</v>
      </c>
      <c r="B43" s="589" t="str">
        <f t="shared" si="3"/>
        <v>☆☆</v>
      </c>
      <c r="C43" s="590"/>
      <c r="D43" s="591"/>
      <c r="E43" s="384">
        <v>1.06</v>
      </c>
      <c r="F43" s="384">
        <v>2.58</v>
      </c>
      <c r="G43" s="411">
        <f t="shared" si="1"/>
        <v>1.52</v>
      </c>
      <c r="H43" s="592"/>
      <c r="I43" s="593"/>
      <c r="J43" s="593"/>
      <c r="K43" s="593"/>
      <c r="L43" s="594"/>
      <c r="M43" s="223"/>
      <c r="N43" s="224"/>
      <c r="O43" s="366" t="s">
        <v>78</v>
      </c>
    </row>
    <row r="44" spans="1:16" ht="77.25" customHeight="1" thickBot="1">
      <c r="A44" s="376" t="s">
        <v>79</v>
      </c>
      <c r="B44" s="589" t="str">
        <f t="shared" si="3"/>
        <v>☆☆</v>
      </c>
      <c r="C44" s="590"/>
      <c r="D44" s="591"/>
      <c r="E44" s="384">
        <v>2.35</v>
      </c>
      <c r="F44" s="167">
        <v>4.2</v>
      </c>
      <c r="G44" s="411">
        <f t="shared" si="1"/>
        <v>1.85</v>
      </c>
      <c r="H44" s="622" t="s">
        <v>277</v>
      </c>
      <c r="I44" s="623"/>
      <c r="J44" s="623"/>
      <c r="K44" s="623"/>
      <c r="L44" s="623"/>
      <c r="M44" s="223" t="s">
        <v>278</v>
      </c>
      <c r="N44" s="567">
        <v>45287</v>
      </c>
      <c r="O44" s="366" t="s">
        <v>79</v>
      </c>
    </row>
    <row r="45" spans="1:16" ht="81.75" customHeight="1" thickBot="1">
      <c r="A45" s="372" t="s">
        <v>80</v>
      </c>
      <c r="B45" s="589" t="str">
        <f t="shared" si="3"/>
        <v>☆☆</v>
      </c>
      <c r="C45" s="590"/>
      <c r="D45" s="591"/>
      <c r="E45" s="384">
        <v>2.84</v>
      </c>
      <c r="F45" s="167">
        <v>4.58</v>
      </c>
      <c r="G45" s="411">
        <f t="shared" si="1"/>
        <v>1.7400000000000002</v>
      </c>
      <c r="H45" s="592"/>
      <c r="I45" s="593"/>
      <c r="J45" s="593"/>
      <c r="K45" s="593"/>
      <c r="L45" s="594"/>
      <c r="M45" s="223"/>
      <c r="N45" s="500"/>
      <c r="O45" s="366" t="s">
        <v>80</v>
      </c>
    </row>
    <row r="46" spans="1:16" ht="72.75" customHeight="1" thickBot="1">
      <c r="A46" s="372" t="s">
        <v>81</v>
      </c>
      <c r="B46" s="589" t="str">
        <f t="shared" si="3"/>
        <v>☆☆</v>
      </c>
      <c r="C46" s="590"/>
      <c r="D46" s="591"/>
      <c r="E46" s="167">
        <v>3.53</v>
      </c>
      <c r="F46" s="167">
        <v>5.18</v>
      </c>
      <c r="G46" s="411">
        <f t="shared" si="1"/>
        <v>1.65</v>
      </c>
      <c r="H46" s="592"/>
      <c r="I46" s="593"/>
      <c r="J46" s="593"/>
      <c r="K46" s="593"/>
      <c r="L46" s="594"/>
      <c r="M46" s="223"/>
      <c r="N46" s="224"/>
      <c r="O46" s="366" t="s">
        <v>81</v>
      </c>
    </row>
    <row r="47" spans="1:16" ht="91.2" customHeight="1" thickBot="1">
      <c r="A47" s="372" t="s">
        <v>82</v>
      </c>
      <c r="B47" s="589" t="str">
        <f t="shared" si="3"/>
        <v>☆☆</v>
      </c>
      <c r="C47" s="590"/>
      <c r="D47" s="591"/>
      <c r="E47" s="167">
        <v>3.11</v>
      </c>
      <c r="F47" s="167">
        <v>4.8600000000000003</v>
      </c>
      <c r="G47" s="411">
        <f t="shared" si="1"/>
        <v>1.7500000000000004</v>
      </c>
      <c r="H47" s="826" t="s">
        <v>431</v>
      </c>
      <c r="I47" s="827"/>
      <c r="J47" s="827"/>
      <c r="K47" s="827"/>
      <c r="L47" s="828"/>
      <c r="M47" s="832" t="s">
        <v>432</v>
      </c>
      <c r="N47" s="825">
        <v>44942</v>
      </c>
      <c r="O47" s="366" t="s">
        <v>82</v>
      </c>
    </row>
    <row r="48" spans="1:16" ht="78.75" customHeight="1" thickBot="1">
      <c r="A48" s="372" t="s">
        <v>83</v>
      </c>
      <c r="B48" s="589" t="str">
        <f t="shared" si="3"/>
        <v>☆☆☆</v>
      </c>
      <c r="C48" s="590"/>
      <c r="D48" s="591"/>
      <c r="E48" s="384">
        <v>2.12</v>
      </c>
      <c r="F48" s="167">
        <v>4.88</v>
      </c>
      <c r="G48" s="411">
        <f t="shared" si="1"/>
        <v>2.76</v>
      </c>
      <c r="H48" s="821" t="s">
        <v>421</v>
      </c>
      <c r="I48" s="822"/>
      <c r="J48" s="822"/>
      <c r="K48" s="822"/>
      <c r="L48" s="823"/>
      <c r="M48" s="824" t="s">
        <v>422</v>
      </c>
      <c r="N48" s="825">
        <v>44947</v>
      </c>
      <c r="O48" s="366" t="s">
        <v>83</v>
      </c>
    </row>
    <row r="49" spans="1:15" ht="74.25" customHeight="1" thickBot="1">
      <c r="A49" s="372" t="s">
        <v>84</v>
      </c>
      <c r="B49" s="589" t="str">
        <f t="shared" si="3"/>
        <v>☆☆</v>
      </c>
      <c r="C49" s="590"/>
      <c r="D49" s="591"/>
      <c r="E49" s="384">
        <v>2.92</v>
      </c>
      <c r="F49" s="167">
        <v>4.72</v>
      </c>
      <c r="G49" s="411">
        <f t="shared" si="1"/>
        <v>1.7999999999999998</v>
      </c>
      <c r="H49" s="826" t="s">
        <v>429</v>
      </c>
      <c r="I49" s="827"/>
      <c r="J49" s="827"/>
      <c r="K49" s="827"/>
      <c r="L49" s="828"/>
      <c r="M49" s="831" t="s">
        <v>430</v>
      </c>
      <c r="N49" s="825">
        <v>44945</v>
      </c>
      <c r="O49" s="366" t="s">
        <v>84</v>
      </c>
    </row>
    <row r="50" spans="1:15" ht="73.2" customHeight="1" thickBot="1">
      <c r="A50" s="372" t="s">
        <v>85</v>
      </c>
      <c r="B50" s="589" t="str">
        <f t="shared" si="3"/>
        <v>☆☆</v>
      </c>
      <c r="C50" s="590"/>
      <c r="D50" s="591"/>
      <c r="E50" s="167">
        <v>3.26</v>
      </c>
      <c r="F50" s="167">
        <v>5.52</v>
      </c>
      <c r="G50" s="411">
        <f t="shared" si="1"/>
        <v>2.2599999999999998</v>
      </c>
      <c r="H50" s="624"/>
      <c r="I50" s="625"/>
      <c r="J50" s="625"/>
      <c r="K50" s="625"/>
      <c r="L50" s="626"/>
      <c r="M50" s="223"/>
      <c r="N50" s="224"/>
      <c r="O50" s="366" t="s">
        <v>85</v>
      </c>
    </row>
    <row r="51" spans="1:15" ht="73.5" customHeight="1" thickBot="1">
      <c r="A51" s="372" t="s">
        <v>86</v>
      </c>
      <c r="B51" s="589" t="str">
        <f t="shared" si="3"/>
        <v>☆☆☆</v>
      </c>
      <c r="C51" s="590"/>
      <c r="D51" s="591"/>
      <c r="E51" s="384">
        <v>2.06</v>
      </c>
      <c r="F51" s="167">
        <v>4.5</v>
      </c>
      <c r="G51" s="411">
        <f t="shared" si="1"/>
        <v>2.44</v>
      </c>
      <c r="H51" s="592"/>
      <c r="I51" s="593"/>
      <c r="J51" s="593"/>
      <c r="K51" s="593"/>
      <c r="L51" s="594"/>
      <c r="M51" s="498"/>
      <c r="N51" s="499"/>
      <c r="O51" s="366" t="s">
        <v>86</v>
      </c>
    </row>
    <row r="52" spans="1:15" ht="75" customHeight="1" thickBot="1">
      <c r="A52" s="372" t="s">
        <v>87</v>
      </c>
      <c r="B52" s="589" t="str">
        <f t="shared" si="3"/>
        <v>☆</v>
      </c>
      <c r="C52" s="590"/>
      <c r="D52" s="591"/>
      <c r="E52" s="384">
        <v>2.0699999999999998</v>
      </c>
      <c r="F52" s="167">
        <v>3.3</v>
      </c>
      <c r="G52" s="411">
        <f t="shared" si="1"/>
        <v>1.23</v>
      </c>
      <c r="H52" s="592"/>
      <c r="I52" s="593"/>
      <c r="J52" s="593"/>
      <c r="K52" s="593"/>
      <c r="L52" s="594"/>
      <c r="M52" s="223"/>
      <c r="N52" s="224"/>
      <c r="O52" s="366" t="s">
        <v>87</v>
      </c>
    </row>
    <row r="53" spans="1:15" ht="77.25" customHeight="1" thickBot="1">
      <c r="A53" s="372" t="s">
        <v>88</v>
      </c>
      <c r="B53" s="589" t="str">
        <f t="shared" si="3"/>
        <v>☆☆</v>
      </c>
      <c r="C53" s="590"/>
      <c r="D53" s="591"/>
      <c r="E53" s="384">
        <v>2.16</v>
      </c>
      <c r="F53" s="167">
        <v>4.32</v>
      </c>
      <c r="G53" s="411">
        <f t="shared" si="1"/>
        <v>2.16</v>
      </c>
      <c r="H53" s="826" t="s">
        <v>425</v>
      </c>
      <c r="I53" s="827"/>
      <c r="J53" s="827"/>
      <c r="K53" s="827"/>
      <c r="L53" s="828"/>
      <c r="M53" s="824" t="s">
        <v>426</v>
      </c>
      <c r="N53" s="825">
        <v>44947</v>
      </c>
      <c r="O53" s="366" t="s">
        <v>88</v>
      </c>
    </row>
    <row r="54" spans="1:15" ht="63.75" customHeight="1" thickBot="1">
      <c r="A54" s="372" t="s">
        <v>89</v>
      </c>
      <c r="B54" s="589" t="str">
        <f t="shared" si="3"/>
        <v>☆☆</v>
      </c>
      <c r="C54" s="590"/>
      <c r="D54" s="591"/>
      <c r="E54" s="384">
        <v>2.2999999999999998</v>
      </c>
      <c r="F54" s="167">
        <v>4.3899999999999997</v>
      </c>
      <c r="G54" s="411">
        <f t="shared" si="1"/>
        <v>2.09</v>
      </c>
      <c r="H54" s="592"/>
      <c r="I54" s="593"/>
      <c r="J54" s="593"/>
      <c r="K54" s="593"/>
      <c r="L54" s="594"/>
      <c r="M54" s="223"/>
      <c r="N54" s="224"/>
      <c r="O54" s="366" t="s">
        <v>89</v>
      </c>
    </row>
    <row r="55" spans="1:15" ht="93.6" customHeight="1" thickBot="1">
      <c r="A55" s="372" t="s">
        <v>90</v>
      </c>
      <c r="B55" s="589" t="str">
        <f t="shared" si="3"/>
        <v>☆☆</v>
      </c>
      <c r="C55" s="590"/>
      <c r="D55" s="591"/>
      <c r="E55" s="167">
        <v>4.93</v>
      </c>
      <c r="F55" s="451">
        <v>6.91</v>
      </c>
      <c r="G55" s="411">
        <f t="shared" si="1"/>
        <v>1.9800000000000004</v>
      </c>
      <c r="H55" s="592"/>
      <c r="I55" s="593"/>
      <c r="J55" s="593"/>
      <c r="K55" s="593"/>
      <c r="L55" s="594"/>
      <c r="M55" s="223"/>
      <c r="N55" s="224"/>
      <c r="O55" s="366" t="s">
        <v>90</v>
      </c>
    </row>
    <row r="56" spans="1:15" ht="80.25" customHeight="1" thickBot="1">
      <c r="A56" s="372" t="s">
        <v>91</v>
      </c>
      <c r="B56" s="589" t="str">
        <f t="shared" si="3"/>
        <v>☆☆☆</v>
      </c>
      <c r="C56" s="590"/>
      <c r="D56" s="591"/>
      <c r="E56" s="167">
        <v>5.62</v>
      </c>
      <c r="F56" s="451">
        <v>8.49</v>
      </c>
      <c r="G56" s="411">
        <f t="shared" si="1"/>
        <v>2.87</v>
      </c>
      <c r="H56" s="592"/>
      <c r="I56" s="593"/>
      <c r="J56" s="593"/>
      <c r="K56" s="593"/>
      <c r="L56" s="594"/>
      <c r="M56" s="223"/>
      <c r="N56" s="224"/>
      <c r="O56" s="366" t="s">
        <v>91</v>
      </c>
    </row>
    <row r="57" spans="1:15" ht="63.75" customHeight="1" thickBot="1">
      <c r="A57" s="372" t="s">
        <v>92</v>
      </c>
      <c r="B57" s="589" t="str">
        <f t="shared" si="3"/>
        <v>☆☆</v>
      </c>
      <c r="C57" s="590"/>
      <c r="D57" s="591"/>
      <c r="E57" s="167">
        <v>3.18</v>
      </c>
      <c r="F57" s="167">
        <v>5.38</v>
      </c>
      <c r="G57" s="411">
        <f t="shared" si="1"/>
        <v>2.1999999999999997</v>
      </c>
      <c r="H57" s="624"/>
      <c r="I57" s="625"/>
      <c r="J57" s="625"/>
      <c r="K57" s="625"/>
      <c r="L57" s="626"/>
      <c r="M57" s="223"/>
      <c r="N57" s="224"/>
      <c r="O57" s="366" t="s">
        <v>92</v>
      </c>
    </row>
    <row r="58" spans="1:15" ht="69.75" customHeight="1" thickBot="1">
      <c r="A58" s="372" t="s">
        <v>93</v>
      </c>
      <c r="B58" s="589" t="str">
        <f t="shared" si="3"/>
        <v>☆</v>
      </c>
      <c r="C58" s="590"/>
      <c r="D58" s="591"/>
      <c r="E58" s="167">
        <v>4.3899999999999997</v>
      </c>
      <c r="F58" s="167">
        <v>5.48</v>
      </c>
      <c r="G58" s="411">
        <f t="shared" si="1"/>
        <v>1.0900000000000007</v>
      </c>
      <c r="H58" s="592"/>
      <c r="I58" s="593"/>
      <c r="J58" s="593"/>
      <c r="K58" s="593"/>
      <c r="L58" s="594"/>
      <c r="M58" s="223"/>
      <c r="N58" s="224"/>
      <c r="O58" s="366" t="s">
        <v>93</v>
      </c>
    </row>
    <row r="59" spans="1:15" ht="76.2" customHeight="1" thickBot="1">
      <c r="A59" s="372" t="s">
        <v>94</v>
      </c>
      <c r="B59" s="589" t="str">
        <f t="shared" si="3"/>
        <v>☆☆☆</v>
      </c>
      <c r="C59" s="590"/>
      <c r="D59" s="591"/>
      <c r="E59" s="451">
        <v>7.46</v>
      </c>
      <c r="F59" s="451">
        <v>10.61</v>
      </c>
      <c r="G59" s="411">
        <f t="shared" si="1"/>
        <v>3.1499999999999995</v>
      </c>
      <c r="H59" s="592"/>
      <c r="I59" s="593"/>
      <c r="J59" s="593"/>
      <c r="K59" s="593"/>
      <c r="L59" s="594"/>
      <c r="M59" s="498"/>
      <c r="N59" s="499"/>
      <c r="O59" s="366" t="s">
        <v>94</v>
      </c>
    </row>
    <row r="60" spans="1:15" ht="91.95" customHeight="1" thickBot="1">
      <c r="A60" s="372" t="s">
        <v>95</v>
      </c>
      <c r="B60" s="589" t="str">
        <f t="shared" si="3"/>
        <v>☆☆☆</v>
      </c>
      <c r="C60" s="590"/>
      <c r="D60" s="591"/>
      <c r="E60" s="167">
        <v>4.3499999999999996</v>
      </c>
      <c r="F60" s="451">
        <v>7.86</v>
      </c>
      <c r="G60" s="411">
        <f t="shared" si="1"/>
        <v>3.5100000000000007</v>
      </c>
      <c r="H60" s="592"/>
      <c r="I60" s="593"/>
      <c r="J60" s="593"/>
      <c r="K60" s="593"/>
      <c r="L60" s="594"/>
      <c r="M60" s="223"/>
      <c r="N60" s="224"/>
      <c r="O60" s="366" t="s">
        <v>95</v>
      </c>
    </row>
    <row r="61" spans="1:15" ht="81" customHeight="1" thickBot="1">
      <c r="A61" s="372" t="s">
        <v>96</v>
      </c>
      <c r="B61" s="589" t="str">
        <f t="shared" si="3"/>
        <v>☆</v>
      </c>
      <c r="C61" s="590"/>
      <c r="D61" s="591"/>
      <c r="E61" s="167">
        <v>3.78</v>
      </c>
      <c r="F61" s="167">
        <v>4.37</v>
      </c>
      <c r="G61" s="411">
        <f t="shared" si="1"/>
        <v>0.5900000000000003</v>
      </c>
      <c r="H61" s="592"/>
      <c r="I61" s="593"/>
      <c r="J61" s="593"/>
      <c r="K61" s="593"/>
      <c r="L61" s="594"/>
      <c r="M61" s="223"/>
      <c r="N61" s="224"/>
      <c r="O61" s="366" t="s">
        <v>96</v>
      </c>
    </row>
    <row r="62" spans="1:15" ht="75.599999999999994" customHeight="1" thickBot="1">
      <c r="A62" s="372" t="s">
        <v>97</v>
      </c>
      <c r="B62" s="589" t="str">
        <f t="shared" si="3"/>
        <v>☆</v>
      </c>
      <c r="C62" s="590"/>
      <c r="D62" s="591"/>
      <c r="E62" s="167">
        <v>4.43</v>
      </c>
      <c r="F62" s="167">
        <v>5.52</v>
      </c>
      <c r="G62" s="411">
        <f t="shared" si="1"/>
        <v>1.0899999999999999</v>
      </c>
      <c r="H62" s="592"/>
      <c r="I62" s="593"/>
      <c r="J62" s="593"/>
      <c r="K62" s="593"/>
      <c r="L62" s="594"/>
      <c r="M62" s="568"/>
      <c r="N62" s="224"/>
      <c r="O62" s="366" t="s">
        <v>97</v>
      </c>
    </row>
    <row r="63" spans="1:15" ht="87" customHeight="1" thickBot="1">
      <c r="A63" s="372" t="s">
        <v>98</v>
      </c>
      <c r="B63" s="589" t="str">
        <f t="shared" si="3"/>
        <v>☆</v>
      </c>
      <c r="C63" s="590"/>
      <c r="D63" s="591"/>
      <c r="E63" s="384">
        <v>2.09</v>
      </c>
      <c r="F63" s="384">
        <v>2.2599999999999998</v>
      </c>
      <c r="G63" s="411">
        <f t="shared" si="1"/>
        <v>0.16999999999999993</v>
      </c>
      <c r="H63" s="592"/>
      <c r="I63" s="593"/>
      <c r="J63" s="593"/>
      <c r="K63" s="593"/>
      <c r="L63" s="594"/>
      <c r="M63" s="569"/>
      <c r="N63" s="224"/>
      <c r="O63" s="366" t="s">
        <v>98</v>
      </c>
    </row>
    <row r="64" spans="1:15" ht="73.2" customHeight="1" thickBot="1">
      <c r="A64" s="372" t="s">
        <v>99</v>
      </c>
      <c r="B64" s="589" t="str">
        <f t="shared" si="3"/>
        <v>☆</v>
      </c>
      <c r="C64" s="590"/>
      <c r="D64" s="591"/>
      <c r="E64" s="167">
        <v>3.23</v>
      </c>
      <c r="F64" s="167">
        <v>4.2300000000000004</v>
      </c>
      <c r="G64" s="411">
        <f t="shared" si="1"/>
        <v>1.0000000000000004</v>
      </c>
      <c r="H64" s="669"/>
      <c r="I64" s="670"/>
      <c r="J64" s="670"/>
      <c r="K64" s="670"/>
      <c r="L64" s="671"/>
      <c r="M64" s="223"/>
      <c r="N64" s="224"/>
      <c r="O64" s="366" t="s">
        <v>99</v>
      </c>
    </row>
    <row r="65" spans="1:18" ht="80.25" customHeight="1" thickBot="1">
      <c r="A65" s="372" t="s">
        <v>100</v>
      </c>
      <c r="B65" s="589" t="str">
        <f t="shared" si="3"/>
        <v>☆☆</v>
      </c>
      <c r="C65" s="590"/>
      <c r="D65" s="591"/>
      <c r="E65" s="167">
        <v>4.66</v>
      </c>
      <c r="F65" s="451">
        <v>6.7</v>
      </c>
      <c r="G65" s="411">
        <f t="shared" si="1"/>
        <v>2.04</v>
      </c>
      <c r="H65" s="624"/>
      <c r="I65" s="625"/>
      <c r="J65" s="625"/>
      <c r="K65" s="625"/>
      <c r="L65" s="626"/>
      <c r="M65" s="570"/>
      <c r="N65" s="224"/>
      <c r="O65" s="366" t="s">
        <v>100</v>
      </c>
    </row>
    <row r="66" spans="1:18" ht="88.5" customHeight="1" thickBot="1">
      <c r="A66" s="372" t="s">
        <v>101</v>
      </c>
      <c r="B66" s="589" t="str">
        <f t="shared" si="3"/>
        <v>☆☆</v>
      </c>
      <c r="C66" s="590"/>
      <c r="D66" s="591"/>
      <c r="E66" s="167">
        <v>5.67</v>
      </c>
      <c r="F66" s="451">
        <v>7.14</v>
      </c>
      <c r="G66" s="411">
        <f t="shared" si="1"/>
        <v>1.4699999999999998</v>
      </c>
      <c r="H66" s="624"/>
      <c r="I66" s="625"/>
      <c r="J66" s="625"/>
      <c r="K66" s="625"/>
      <c r="L66" s="626"/>
      <c r="M66" s="223"/>
      <c r="N66" s="224"/>
      <c r="O66" s="366" t="s">
        <v>101</v>
      </c>
    </row>
    <row r="67" spans="1:18" ht="78.75" customHeight="1" thickBot="1">
      <c r="A67" s="372" t="s">
        <v>102</v>
      </c>
      <c r="B67" s="589" t="str">
        <f t="shared" si="3"/>
        <v>☆☆☆</v>
      </c>
      <c r="C67" s="590"/>
      <c r="D67" s="591"/>
      <c r="E67" s="167">
        <v>4.8600000000000003</v>
      </c>
      <c r="F67" s="451">
        <v>7.94</v>
      </c>
      <c r="G67" s="411">
        <f t="shared" si="1"/>
        <v>3.08</v>
      </c>
      <c r="H67" s="666"/>
      <c r="I67" s="667"/>
      <c r="J67" s="667"/>
      <c r="K67" s="667"/>
      <c r="L67" s="668"/>
      <c r="M67" s="462"/>
      <c r="N67" s="463"/>
      <c r="O67" s="366" t="s">
        <v>102</v>
      </c>
    </row>
    <row r="68" spans="1:18" ht="63" customHeight="1" thickBot="1">
      <c r="A68" s="375" t="s">
        <v>103</v>
      </c>
      <c r="B68" s="589" t="str">
        <f t="shared" si="3"/>
        <v>☆☆</v>
      </c>
      <c r="C68" s="590"/>
      <c r="D68" s="591"/>
      <c r="E68" s="167">
        <v>3.41</v>
      </c>
      <c r="F68" s="167">
        <v>5.04</v>
      </c>
      <c r="G68" s="411">
        <f t="shared" si="1"/>
        <v>1.63</v>
      </c>
      <c r="H68" s="666"/>
      <c r="I68" s="667"/>
      <c r="J68" s="667"/>
      <c r="K68" s="667"/>
      <c r="L68" s="668"/>
      <c r="M68" s="464"/>
      <c r="N68" s="463"/>
      <c r="O68" s="366" t="s">
        <v>103</v>
      </c>
    </row>
    <row r="69" spans="1:18" ht="72.75" customHeight="1" thickBot="1">
      <c r="A69" s="373" t="s">
        <v>104</v>
      </c>
      <c r="B69" s="589" t="str">
        <f t="shared" si="3"/>
        <v>☆</v>
      </c>
      <c r="C69" s="590"/>
      <c r="D69" s="591"/>
      <c r="E69" s="460">
        <v>1.0900000000000001</v>
      </c>
      <c r="F69" s="460">
        <v>1.7</v>
      </c>
      <c r="G69" s="411">
        <f t="shared" si="1"/>
        <v>0.60999999999999988</v>
      </c>
      <c r="H69" s="624"/>
      <c r="I69" s="625"/>
      <c r="J69" s="625"/>
      <c r="K69" s="625"/>
      <c r="L69" s="626"/>
      <c r="M69" s="223"/>
      <c r="N69" s="224"/>
      <c r="O69" s="366" t="s">
        <v>104</v>
      </c>
    </row>
    <row r="70" spans="1:18" ht="58.5" customHeight="1" thickBot="1">
      <c r="A70" s="304" t="s">
        <v>105</v>
      </c>
      <c r="B70" s="589" t="str">
        <f t="shared" si="3"/>
        <v>☆☆</v>
      </c>
      <c r="C70" s="590"/>
      <c r="D70" s="591"/>
      <c r="E70" s="167">
        <v>3.5</v>
      </c>
      <c r="F70" s="167">
        <v>5.76</v>
      </c>
      <c r="G70" s="411">
        <f t="shared" si="1"/>
        <v>2.2599999999999998</v>
      </c>
      <c r="H70" s="592"/>
      <c r="I70" s="593"/>
      <c r="J70" s="593"/>
      <c r="K70" s="593"/>
      <c r="L70" s="594"/>
      <c r="M70" s="305"/>
      <c r="N70" s="224"/>
      <c r="O70" s="366"/>
    </row>
    <row r="71" spans="1:18" ht="42.75" customHeight="1" thickBot="1">
      <c r="A71" s="306"/>
      <c r="B71" s="306"/>
      <c r="C71" s="306"/>
      <c r="D71" s="306"/>
      <c r="E71" s="657"/>
      <c r="F71" s="657"/>
      <c r="G71" s="657"/>
      <c r="H71" s="657"/>
      <c r="I71" s="657"/>
      <c r="J71" s="657"/>
      <c r="K71" s="657"/>
      <c r="L71" s="657"/>
      <c r="M71" s="62">
        <f>COUNTIF(E23:E69,"&gt;=10")</f>
        <v>0</v>
      </c>
      <c r="N71" s="62">
        <f>COUNTIF(F23:F69,"&gt;=10")</f>
        <v>1</v>
      </c>
      <c r="O71" s="62" t="s">
        <v>29</v>
      </c>
    </row>
    <row r="72" spans="1:18" ht="36.75" customHeight="1" thickBot="1">
      <c r="A72" s="83" t="s">
        <v>21</v>
      </c>
      <c r="B72" s="84"/>
      <c r="C72" s="148"/>
      <c r="D72" s="148"/>
      <c r="E72" s="658" t="s">
        <v>20</v>
      </c>
      <c r="F72" s="658"/>
      <c r="G72" s="658"/>
      <c r="H72" s="659" t="s">
        <v>244</v>
      </c>
      <c r="I72" s="660"/>
      <c r="J72" s="84"/>
      <c r="K72" s="85"/>
      <c r="L72" s="85"/>
      <c r="M72" s="86"/>
      <c r="N72" s="87"/>
    </row>
    <row r="73" spans="1:18" ht="36.75" customHeight="1" thickBot="1">
      <c r="A73" s="88"/>
      <c r="B73" s="307"/>
      <c r="C73" s="661" t="s">
        <v>106</v>
      </c>
      <c r="D73" s="662"/>
      <c r="E73" s="662"/>
      <c r="F73" s="663"/>
      <c r="G73" s="89">
        <f>+F70</f>
        <v>5.76</v>
      </c>
      <c r="H73" s="90" t="s">
        <v>107</v>
      </c>
      <c r="I73" s="664">
        <f>+G70</f>
        <v>2.2599999999999998</v>
      </c>
      <c r="J73" s="665"/>
      <c r="K73" s="308"/>
      <c r="L73" s="308"/>
      <c r="M73" s="309"/>
      <c r="N73" s="91"/>
    </row>
    <row r="74" spans="1:18" ht="36.75" customHeight="1" thickBot="1">
      <c r="A74" s="88"/>
      <c r="B74" s="307"/>
      <c r="C74" s="627" t="s">
        <v>108</v>
      </c>
      <c r="D74" s="628"/>
      <c r="E74" s="628"/>
      <c r="F74" s="629"/>
      <c r="G74" s="92">
        <f>+F35</f>
        <v>8.3000000000000007</v>
      </c>
      <c r="H74" s="93" t="s">
        <v>107</v>
      </c>
      <c r="I74" s="630">
        <f>+G35</f>
        <v>3.580000000000001</v>
      </c>
      <c r="J74" s="631"/>
      <c r="K74" s="308"/>
      <c r="L74" s="308"/>
      <c r="M74" s="309"/>
      <c r="N74" s="91"/>
      <c r="R74" s="347" t="s">
        <v>21</v>
      </c>
    </row>
    <row r="75" spans="1:18" ht="36.75" customHeight="1" thickBot="1">
      <c r="A75" s="88"/>
      <c r="B75" s="307"/>
      <c r="C75" s="632" t="s">
        <v>109</v>
      </c>
      <c r="D75" s="633"/>
      <c r="E75" s="633"/>
      <c r="F75" s="94" t="str">
        <f>VLOOKUP(G75,F:P,10,0)</f>
        <v>香川県</v>
      </c>
      <c r="G75" s="95">
        <f>MAX(F23:F70)</f>
        <v>10.61</v>
      </c>
      <c r="H75" s="634" t="s">
        <v>110</v>
      </c>
      <c r="I75" s="635"/>
      <c r="J75" s="635"/>
      <c r="K75" s="96">
        <f>+N71</f>
        <v>1</v>
      </c>
      <c r="L75" s="97" t="s">
        <v>111</v>
      </c>
      <c r="M75" s="98">
        <f>N71-M71</f>
        <v>1</v>
      </c>
      <c r="N75" s="91"/>
      <c r="R75" s="348"/>
    </row>
    <row r="76" spans="1:18" ht="36.75" customHeight="1" thickBot="1">
      <c r="A76" s="99"/>
      <c r="B76" s="100"/>
      <c r="C76" s="100"/>
      <c r="D76" s="100"/>
      <c r="E76" s="100"/>
      <c r="F76" s="100"/>
      <c r="G76" s="100"/>
      <c r="H76" s="100"/>
      <c r="I76" s="100"/>
      <c r="J76" s="100"/>
      <c r="K76" s="101"/>
      <c r="L76" s="101"/>
      <c r="M76" s="102"/>
      <c r="N76" s="103"/>
      <c r="R76" s="348"/>
    </row>
    <row r="77" spans="1:18" ht="30.75" customHeight="1">
      <c r="A77" s="132"/>
      <c r="B77" s="132"/>
      <c r="C77" s="132"/>
      <c r="D77" s="132"/>
      <c r="E77" s="132"/>
      <c r="F77" s="132"/>
      <c r="G77" s="132"/>
      <c r="H77" s="132"/>
      <c r="I77" s="132"/>
      <c r="J77" s="132"/>
      <c r="K77" s="310"/>
      <c r="L77" s="310"/>
      <c r="M77" s="311"/>
      <c r="N77" s="312"/>
      <c r="R77" s="349"/>
    </row>
    <row r="78" spans="1:18" ht="30.75" customHeight="1" thickBot="1">
      <c r="A78" s="313"/>
      <c r="B78" s="313"/>
      <c r="C78" s="313"/>
      <c r="D78" s="313"/>
      <c r="E78" s="313"/>
      <c r="F78" s="313"/>
      <c r="G78" s="313"/>
      <c r="H78" s="313"/>
      <c r="I78" s="313"/>
      <c r="J78" s="313"/>
      <c r="K78" s="314"/>
      <c r="L78" s="314"/>
      <c r="M78" s="315"/>
      <c r="N78" s="313"/>
    </row>
    <row r="79" spans="1:18" ht="24.75" customHeight="1" thickTop="1">
      <c r="A79" s="636">
        <v>2</v>
      </c>
      <c r="B79" s="639" t="s">
        <v>274</v>
      </c>
      <c r="C79" s="640"/>
      <c r="D79" s="640"/>
      <c r="E79" s="640"/>
      <c r="F79" s="641"/>
      <c r="G79" s="648" t="s">
        <v>275</v>
      </c>
      <c r="H79" s="649"/>
      <c r="I79" s="649"/>
      <c r="J79" s="649"/>
      <c r="K79" s="649"/>
      <c r="L79" s="649"/>
      <c r="M79" s="649"/>
      <c r="N79" s="650"/>
    </row>
    <row r="80" spans="1:18" ht="24.75" customHeight="1">
      <c r="A80" s="637"/>
      <c r="B80" s="642"/>
      <c r="C80" s="643"/>
      <c r="D80" s="643"/>
      <c r="E80" s="643"/>
      <c r="F80" s="644"/>
      <c r="G80" s="651"/>
      <c r="H80" s="652"/>
      <c r="I80" s="652"/>
      <c r="J80" s="652"/>
      <c r="K80" s="652"/>
      <c r="L80" s="652"/>
      <c r="M80" s="652"/>
      <c r="N80" s="653"/>
      <c r="O80" s="316" t="s">
        <v>29</v>
      </c>
      <c r="P80" s="316"/>
    </row>
    <row r="81" spans="1:16" ht="24.75" customHeight="1">
      <c r="A81" s="637"/>
      <c r="B81" s="642"/>
      <c r="C81" s="643"/>
      <c r="D81" s="643"/>
      <c r="E81" s="643"/>
      <c r="F81" s="644"/>
      <c r="G81" s="651"/>
      <c r="H81" s="652"/>
      <c r="I81" s="652"/>
      <c r="J81" s="652"/>
      <c r="K81" s="652"/>
      <c r="L81" s="652"/>
      <c r="M81" s="652"/>
      <c r="N81" s="653"/>
      <c r="O81" s="316" t="s">
        <v>21</v>
      </c>
      <c r="P81" s="316" t="s">
        <v>112</v>
      </c>
    </row>
    <row r="82" spans="1:16" ht="24.75" customHeight="1">
      <c r="A82" s="637"/>
      <c r="B82" s="642"/>
      <c r="C82" s="643"/>
      <c r="D82" s="643"/>
      <c r="E82" s="643"/>
      <c r="F82" s="644"/>
      <c r="G82" s="651"/>
      <c r="H82" s="652"/>
      <c r="I82" s="652"/>
      <c r="J82" s="652"/>
      <c r="K82" s="652"/>
      <c r="L82" s="652"/>
      <c r="M82" s="652"/>
      <c r="N82" s="653"/>
      <c r="O82" s="317"/>
      <c r="P82" s="316"/>
    </row>
    <row r="83" spans="1:16" ht="46.2" customHeight="1" thickBot="1">
      <c r="A83" s="638"/>
      <c r="B83" s="645"/>
      <c r="C83" s="646"/>
      <c r="D83" s="646"/>
      <c r="E83" s="646"/>
      <c r="F83" s="647"/>
      <c r="G83" s="654"/>
      <c r="H83" s="655"/>
      <c r="I83" s="655"/>
      <c r="J83" s="655"/>
      <c r="K83" s="655"/>
      <c r="L83" s="655"/>
      <c r="M83" s="655"/>
      <c r="N83" s="656"/>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6"/>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B0219-9668-4364-BCD3-21772E0BC126}">
  <sheetPr>
    <pageSetUpPr fitToPage="1"/>
  </sheetPr>
  <dimension ref="A1:N23"/>
  <sheetViews>
    <sheetView view="pageBreakPreview" zoomScale="95" zoomScaleNormal="100" zoomScaleSheetLayoutView="95" workbookViewId="0">
      <selection activeCell="O2" sqref="O2"/>
    </sheetView>
  </sheetViews>
  <sheetFormatPr defaultColWidth="9" defaultRowHeight="13.2"/>
  <cols>
    <col min="1" max="1" width="4.88671875" style="533" customWidth="1"/>
    <col min="2" max="8" width="9" style="533"/>
    <col min="9" max="9" width="6" style="533" customWidth="1"/>
    <col min="10" max="10" width="9" style="533"/>
    <col min="11" max="11" width="5.77734375" style="533" customWidth="1"/>
    <col min="12" max="12" width="48.109375" style="533" customWidth="1"/>
    <col min="13" max="13" width="3.77734375" style="533" customWidth="1"/>
    <col min="14" max="14" width="3.44140625" style="533" customWidth="1"/>
    <col min="15" max="16384" width="9" style="533"/>
  </cols>
  <sheetData>
    <row r="1" spans="1:14" ht="23.4">
      <c r="A1" s="672" t="s">
        <v>281</v>
      </c>
      <c r="B1" s="672"/>
      <c r="C1" s="672"/>
      <c r="D1" s="672"/>
      <c r="E1" s="672"/>
      <c r="F1" s="672"/>
      <c r="G1" s="672"/>
      <c r="H1" s="672"/>
      <c r="I1" s="672"/>
      <c r="J1" s="673"/>
      <c r="K1" s="673"/>
      <c r="L1" s="673"/>
      <c r="M1" s="673"/>
    </row>
    <row r="2" spans="1:14" s="564" customFormat="1" ht="26.25" customHeight="1">
      <c r="A2" s="836" t="s">
        <v>530</v>
      </c>
      <c r="B2" s="836"/>
      <c r="C2" s="836"/>
      <c r="D2" s="836"/>
      <c r="E2" s="836"/>
      <c r="F2" s="836"/>
      <c r="G2" s="836"/>
      <c r="H2" s="836"/>
      <c r="I2" s="836"/>
      <c r="J2" s="836"/>
      <c r="K2" s="836"/>
      <c r="L2" s="836"/>
      <c r="M2" s="836"/>
    </row>
    <row r="3" spans="1:14" s="564" customFormat="1" ht="26.25" customHeight="1">
      <c r="A3" s="837" t="s">
        <v>531</v>
      </c>
      <c r="B3" s="837"/>
      <c r="C3" s="837"/>
      <c r="D3" s="837"/>
      <c r="E3" s="837"/>
      <c r="F3" s="837"/>
      <c r="G3" s="837"/>
      <c r="H3" s="837"/>
      <c r="I3" s="837"/>
      <c r="J3" s="837"/>
      <c r="K3" s="837"/>
      <c r="L3" s="838"/>
      <c r="M3" s="838"/>
    </row>
    <row r="4" spans="1:14" ht="16.2">
      <c r="A4" s="839" t="s">
        <v>282</v>
      </c>
      <c r="B4" s="839"/>
      <c r="C4" s="839"/>
      <c r="D4" s="839"/>
      <c r="E4" s="839"/>
      <c r="F4" s="839"/>
      <c r="G4" s="839"/>
      <c r="H4" s="839"/>
      <c r="I4" s="839"/>
      <c r="J4" s="839"/>
      <c r="K4" s="839"/>
      <c r="L4" s="840"/>
      <c r="M4" s="840"/>
      <c r="N4" s="565"/>
    </row>
    <row r="5" spans="1:14" ht="21.75" customHeight="1">
      <c r="A5" s="841"/>
      <c r="B5" s="842"/>
      <c r="C5" s="843"/>
      <c r="D5" s="843"/>
      <c r="E5" s="843"/>
      <c r="F5" s="841"/>
      <c r="G5" s="841" t="s">
        <v>21</v>
      </c>
      <c r="H5" s="844" t="s">
        <v>534</v>
      </c>
      <c r="I5" s="845"/>
      <c r="J5" s="845"/>
      <c r="K5" s="845"/>
      <c r="L5" s="845"/>
      <c r="M5" s="841"/>
      <c r="N5" s="565"/>
    </row>
    <row r="6" spans="1:14" ht="21.75" customHeight="1">
      <c r="A6" s="841"/>
      <c r="B6" s="843"/>
      <c r="C6" s="843"/>
      <c r="D6" s="843"/>
      <c r="E6" s="843"/>
      <c r="F6" s="841"/>
      <c r="G6" s="841"/>
      <c r="H6" s="845"/>
      <c r="I6" s="845"/>
      <c r="J6" s="845"/>
      <c r="K6" s="845"/>
      <c r="L6" s="845"/>
      <c r="M6" s="841"/>
      <c r="N6" s="565"/>
    </row>
    <row r="7" spans="1:14" ht="21.75" customHeight="1">
      <c r="A7" s="841"/>
      <c r="B7" s="843"/>
      <c r="C7" s="843"/>
      <c r="D7" s="843"/>
      <c r="E7" s="843"/>
      <c r="F7" s="841"/>
      <c r="G7" s="841"/>
      <c r="H7" s="845"/>
      <c r="I7" s="845"/>
      <c r="J7" s="845"/>
      <c r="K7" s="845"/>
      <c r="L7" s="845"/>
      <c r="M7" s="841"/>
    </row>
    <row r="8" spans="1:14" ht="21.75" customHeight="1">
      <c r="A8" s="841"/>
      <c r="B8" s="843"/>
      <c r="C8" s="843"/>
      <c r="D8" s="843"/>
      <c r="E8" s="843"/>
      <c r="F8" s="841"/>
      <c r="G8" s="841"/>
      <c r="H8" s="845"/>
      <c r="I8" s="845"/>
      <c r="J8" s="845"/>
      <c r="K8" s="845"/>
      <c r="L8" s="845"/>
      <c r="M8" s="841"/>
    </row>
    <row r="9" spans="1:14" ht="21.75" customHeight="1">
      <c r="A9" s="841"/>
      <c r="B9" s="843"/>
      <c r="C9" s="843"/>
      <c r="D9" s="843"/>
      <c r="E9" s="843"/>
      <c r="F9" s="841"/>
      <c r="G9" s="841"/>
      <c r="H9" s="845"/>
      <c r="I9" s="845"/>
      <c r="J9" s="845"/>
      <c r="K9" s="845"/>
      <c r="L9" s="845"/>
      <c r="M9" s="841"/>
    </row>
    <row r="10" spans="1:14" ht="21.75" customHeight="1">
      <c r="A10" s="841"/>
      <c r="B10" s="843"/>
      <c r="C10" s="843"/>
      <c r="D10" s="843"/>
      <c r="E10" s="843"/>
      <c r="F10" s="846"/>
      <c r="G10" s="846"/>
      <c r="H10" s="845"/>
      <c r="I10" s="845"/>
      <c r="J10" s="845"/>
      <c r="K10" s="845"/>
      <c r="L10" s="845"/>
      <c r="M10" s="841"/>
    </row>
    <row r="11" spans="1:14" ht="21.75" customHeight="1">
      <c r="A11" s="841"/>
      <c r="B11" s="843"/>
      <c r="C11" s="843"/>
      <c r="D11" s="843"/>
      <c r="E11" s="843"/>
      <c r="F11" s="847"/>
      <c r="G11" s="847"/>
      <c r="H11" s="845"/>
      <c r="I11" s="845"/>
      <c r="J11" s="845"/>
      <c r="K11" s="845"/>
      <c r="L11" s="845"/>
      <c r="M11" s="841"/>
    </row>
    <row r="12" spans="1:14" ht="21.75" customHeight="1">
      <c r="A12" s="841"/>
      <c r="B12" s="848"/>
      <c r="C12" s="848"/>
      <c r="D12" s="848"/>
      <c r="E12" s="848"/>
      <c r="F12" s="847"/>
      <c r="G12" s="847"/>
      <c r="H12" s="845"/>
      <c r="I12" s="845"/>
      <c r="J12" s="845"/>
      <c r="K12" s="845"/>
      <c r="L12" s="845"/>
      <c r="M12" s="841"/>
    </row>
    <row r="13" spans="1:14" ht="27" customHeight="1">
      <c r="A13" s="841"/>
      <c r="B13" s="848"/>
      <c r="C13" s="848"/>
      <c r="D13" s="848"/>
      <c r="E13" s="848"/>
      <c r="F13" s="846"/>
      <c r="G13" s="846"/>
      <c r="H13" s="845"/>
      <c r="I13" s="845"/>
      <c r="J13" s="845"/>
      <c r="K13" s="845"/>
      <c r="L13" s="845"/>
      <c r="M13" s="841"/>
    </row>
    <row r="14" spans="1:14" ht="27" customHeight="1">
      <c r="A14" s="849"/>
      <c r="B14" s="850" t="s">
        <v>532</v>
      </c>
      <c r="C14" s="841"/>
      <c r="D14" s="841"/>
      <c r="E14" s="841"/>
      <c r="F14" s="841"/>
      <c r="G14" s="841"/>
      <c r="H14" s="841"/>
      <c r="I14" s="841"/>
      <c r="J14" s="841"/>
      <c r="K14" s="841"/>
      <c r="L14" s="841"/>
      <c r="M14" s="841"/>
    </row>
    <row r="15" spans="1:14" ht="16.2">
      <c r="A15" s="851"/>
      <c r="B15" s="852"/>
      <c r="C15" s="853"/>
      <c r="D15" s="853"/>
      <c r="E15" s="853"/>
      <c r="F15" s="853"/>
      <c r="G15" s="853"/>
      <c r="H15" s="853"/>
      <c r="I15" s="853"/>
      <c r="J15" s="853"/>
      <c r="K15" s="853"/>
      <c r="L15" s="853"/>
      <c r="M15" s="853"/>
    </row>
    <row r="16" spans="1:14" ht="14.25" customHeight="1">
      <c r="A16" s="854"/>
      <c r="B16" s="855" t="s">
        <v>535</v>
      </c>
      <c r="C16" s="856"/>
      <c r="D16" s="856"/>
      <c r="E16" s="856"/>
      <c r="F16" s="856"/>
      <c r="G16" s="856"/>
      <c r="H16" s="856"/>
      <c r="I16" s="856"/>
      <c r="J16" s="856"/>
      <c r="K16" s="856"/>
      <c r="L16" s="856"/>
      <c r="M16" s="857"/>
    </row>
    <row r="17" spans="1:13" ht="13.5" customHeight="1">
      <c r="A17" s="854"/>
      <c r="B17" s="856"/>
      <c r="C17" s="856"/>
      <c r="D17" s="856"/>
      <c r="E17" s="856"/>
      <c r="F17" s="856"/>
      <c r="G17" s="856"/>
      <c r="H17" s="856"/>
      <c r="I17" s="856"/>
      <c r="J17" s="856"/>
      <c r="K17" s="856"/>
      <c r="L17" s="856"/>
      <c r="M17" s="857"/>
    </row>
    <row r="18" spans="1:13" ht="39.75" customHeight="1">
      <c r="A18" s="854"/>
      <c r="B18" s="856"/>
      <c r="C18" s="856"/>
      <c r="D18" s="856"/>
      <c r="E18" s="856"/>
      <c r="F18" s="856"/>
      <c r="G18" s="856"/>
      <c r="H18" s="856"/>
      <c r="I18" s="856"/>
      <c r="J18" s="856"/>
      <c r="K18" s="856"/>
      <c r="L18" s="856"/>
      <c r="M18" s="857"/>
    </row>
    <row r="19" spans="1:13" ht="59.25" customHeight="1">
      <c r="A19" s="854"/>
      <c r="B19" s="856"/>
      <c r="C19" s="856"/>
      <c r="D19" s="856"/>
      <c r="E19" s="856"/>
      <c r="F19" s="856"/>
      <c r="G19" s="856"/>
      <c r="H19" s="856"/>
      <c r="I19" s="856"/>
      <c r="J19" s="856"/>
      <c r="K19" s="856"/>
      <c r="L19" s="856"/>
      <c r="M19" s="857"/>
    </row>
    <row r="20" spans="1:13">
      <c r="A20" s="858"/>
      <c r="B20" s="858"/>
      <c r="C20" s="858"/>
      <c r="D20" s="858"/>
      <c r="E20" s="858"/>
      <c r="F20" s="858"/>
      <c r="G20" s="858"/>
      <c r="H20" s="859" t="s">
        <v>533</v>
      </c>
      <c r="I20" s="860"/>
      <c r="J20" s="860"/>
      <c r="K20" s="860"/>
      <c r="L20" s="860"/>
      <c r="M20" s="860"/>
    </row>
    <row r="21" spans="1:13">
      <c r="A21" s="861"/>
      <c r="B21" s="861"/>
      <c r="C21" s="861"/>
      <c r="D21" s="861"/>
      <c r="E21" s="861"/>
      <c r="F21" s="861"/>
      <c r="G21" s="861"/>
      <c r="H21" s="861"/>
      <c r="I21" s="861"/>
      <c r="J21" s="861"/>
      <c r="K21" s="861"/>
      <c r="L21" s="861"/>
      <c r="M21" s="861"/>
    </row>
    <row r="22" spans="1:13">
      <c r="B22" s="862" t="s">
        <v>29</v>
      </c>
      <c r="C22" s="863"/>
      <c r="D22" s="863"/>
      <c r="E22" s="564"/>
      <c r="F22" s="564"/>
      <c r="G22" s="564"/>
      <c r="H22" s="564"/>
      <c r="I22" s="564"/>
      <c r="J22" s="564"/>
      <c r="K22" s="564"/>
    </row>
    <row r="23" spans="1:13">
      <c r="C23" s="564"/>
      <c r="D23" s="564"/>
      <c r="E23" s="863"/>
      <c r="F23" s="564"/>
      <c r="G23" s="864"/>
      <c r="I23" s="564"/>
      <c r="J23" s="564"/>
      <c r="K23" s="564"/>
    </row>
  </sheetData>
  <mergeCells count="8">
    <mergeCell ref="B16:M19"/>
    <mergeCell ref="H20:M20"/>
    <mergeCell ref="A1:M1"/>
    <mergeCell ref="A2:M2"/>
    <mergeCell ref="A3:M3"/>
    <mergeCell ref="A4:M4"/>
    <mergeCell ref="B5:E13"/>
    <mergeCell ref="H5:L13"/>
  </mergeCells>
  <phoneticPr fontId="106"/>
  <printOptions horizontalCentered="1" verticalCentered="1"/>
  <pageMargins left="0.74803149606299213" right="0.74803149606299213" top="0.98425196850393704" bottom="0.98425196850393704" header="0.51181102362204722" footer="0.51181102362204722"/>
  <pageSetup paperSize="9" scale="94"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9"/>
  <sheetViews>
    <sheetView topLeftCell="B7" zoomScale="75" zoomScaleNormal="75" workbookViewId="0">
      <selection activeCell="L32" sqref="L32:N44"/>
    </sheetView>
  </sheetViews>
  <sheetFormatPr defaultColWidth="8.88671875" defaultRowHeight="14.4"/>
  <cols>
    <col min="1" max="1" width="12.77734375" style="128" customWidth="1"/>
    <col min="2" max="2" width="25" customWidth="1"/>
    <col min="3" max="3" width="9.109375" customWidth="1"/>
    <col min="4" max="4" width="23" customWidth="1"/>
    <col min="5" max="5" width="19.44140625" customWidth="1"/>
    <col min="6" max="6" width="12.218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28.77734375" customWidth="1"/>
    <col min="15" max="15" width="7.88671875" customWidth="1"/>
    <col min="16" max="16" width="40.44140625" style="235" customWidth="1"/>
    <col min="17" max="17" width="40.44140625" customWidth="1"/>
  </cols>
  <sheetData>
    <row r="1" spans="2:19" ht="31.2" customHeight="1">
      <c r="B1" s="134"/>
      <c r="C1" s="351" t="s">
        <v>293</v>
      </c>
      <c r="D1" s="183"/>
      <c r="E1" s="183"/>
      <c r="F1" s="183"/>
      <c r="G1" s="183" t="s">
        <v>248</v>
      </c>
      <c r="H1" s="183"/>
      <c r="I1" s="183"/>
      <c r="J1" s="183"/>
      <c r="K1" s="183"/>
      <c r="L1" s="183"/>
      <c r="M1" s="183"/>
      <c r="N1" s="183"/>
      <c r="O1" s="128"/>
      <c r="P1" s="234"/>
    </row>
    <row r="2" spans="2:19" ht="31.2" customHeight="1">
      <c r="B2" s="134"/>
      <c r="C2" s="183"/>
      <c r="D2" s="183"/>
      <c r="E2" s="183"/>
      <c r="F2" s="183"/>
      <c r="G2" s="183"/>
      <c r="H2" s="183"/>
      <c r="I2" s="183"/>
      <c r="J2" s="183"/>
      <c r="K2" s="183"/>
      <c r="L2" s="183"/>
      <c r="M2" s="183"/>
      <c r="N2" s="183"/>
      <c r="O2" s="128"/>
      <c r="P2" s="234"/>
    </row>
    <row r="3" spans="2:19" ht="298.8" customHeight="1">
      <c r="B3" s="695"/>
      <c r="C3" s="695"/>
      <c r="D3" s="695"/>
      <c r="E3" s="695"/>
      <c r="F3" s="695"/>
      <c r="G3" s="695"/>
      <c r="H3" s="695"/>
      <c r="I3" s="695"/>
      <c r="J3" s="695"/>
      <c r="K3" s="695"/>
      <c r="L3" s="695"/>
      <c r="M3" s="695"/>
      <c r="N3" s="695"/>
      <c r="O3" s="128" t="s">
        <v>205</v>
      </c>
      <c r="P3" s="234"/>
    </row>
    <row r="4" spans="2:19" ht="29.25" customHeight="1">
      <c r="B4" s="201"/>
      <c r="C4" s="202" t="s">
        <v>369</v>
      </c>
      <c r="D4" s="203"/>
      <c r="E4" s="203"/>
      <c r="F4" s="203"/>
      <c r="G4" s="204"/>
      <c r="H4" s="203"/>
      <c r="I4" s="203"/>
      <c r="J4" s="205"/>
      <c r="K4" s="205"/>
      <c r="L4" s="205"/>
      <c r="M4" s="205"/>
      <c r="N4" s="206"/>
      <c r="O4" s="128"/>
      <c r="P4" s="225"/>
    </row>
    <row r="5" spans="2:19" ht="267" customHeight="1">
      <c r="B5" s="699" t="s">
        <v>370</v>
      </c>
      <c r="C5" s="700"/>
      <c r="D5" s="700"/>
      <c r="E5" s="700"/>
      <c r="F5" s="700"/>
      <c r="G5" s="700"/>
      <c r="H5" s="700"/>
      <c r="I5" s="700"/>
      <c r="J5" s="700"/>
      <c r="K5" s="700"/>
      <c r="L5" s="700"/>
      <c r="M5" s="700"/>
      <c r="N5" s="700"/>
      <c r="O5" s="128"/>
      <c r="P5" s="390" t="s">
        <v>205</v>
      </c>
    </row>
    <row r="6" spans="2:19" ht="32.4" customHeight="1">
      <c r="B6" s="703" t="s">
        <v>239</v>
      </c>
      <c r="C6" s="704"/>
      <c r="D6" s="704"/>
      <c r="E6" s="704"/>
      <c r="F6" s="704"/>
      <c r="G6" s="704"/>
      <c r="H6" s="704"/>
      <c r="I6" s="704"/>
      <c r="J6" s="704"/>
      <c r="K6" s="704"/>
      <c r="L6" s="704"/>
      <c r="M6" s="704"/>
      <c r="N6" s="704"/>
      <c r="O6" s="128"/>
      <c r="P6" s="222"/>
    </row>
    <row r="7" spans="2:19" ht="11.4" customHeight="1">
      <c r="B7" s="701"/>
      <c r="C7" s="702"/>
      <c r="D7" s="702"/>
      <c r="E7" s="702"/>
      <c r="F7" s="702"/>
      <c r="G7" s="702"/>
      <c r="H7" s="702"/>
      <c r="I7" s="702"/>
      <c r="J7" s="702"/>
      <c r="K7" s="702"/>
      <c r="L7" s="702"/>
      <c r="M7" s="702"/>
      <c r="N7" s="702"/>
      <c r="O7" s="128"/>
      <c r="P7" s="222"/>
      <c r="R7" t="s">
        <v>222</v>
      </c>
    </row>
    <row r="8" spans="2:19" ht="21.6" customHeight="1">
      <c r="B8" s="209"/>
      <c r="C8" s="696" t="s">
        <v>371</v>
      </c>
      <c r="D8" s="696"/>
      <c r="E8" s="696"/>
      <c r="F8" s="696"/>
      <c r="G8" s="696"/>
      <c r="H8" s="696"/>
      <c r="I8" s="696"/>
      <c r="J8" s="696"/>
      <c r="K8" s="696"/>
      <c r="L8" s="696"/>
      <c r="M8" s="135" t="s">
        <v>205</v>
      </c>
      <c r="N8" s="135"/>
      <c r="O8" s="128"/>
      <c r="P8" s="245"/>
      <c r="Q8" s="406" t="s">
        <v>205</v>
      </c>
    </row>
    <row r="9" spans="2:19" ht="21.6" customHeight="1">
      <c r="B9" s="209"/>
      <c r="C9" s="697" t="s">
        <v>175</v>
      </c>
      <c r="D9" s="697"/>
      <c r="E9" s="697"/>
      <c r="F9" s="697"/>
      <c r="G9" s="697"/>
      <c r="H9" s="697"/>
      <c r="I9" s="697"/>
      <c r="J9" s="697"/>
      <c r="K9" s="697"/>
      <c r="L9" s="697"/>
      <c r="M9" s="135"/>
      <c r="N9" s="160"/>
      <c r="O9" s="128"/>
      <c r="P9" s="246"/>
    </row>
    <row r="10" spans="2:19" ht="21.6" customHeight="1">
      <c r="B10" s="135"/>
      <c r="C10" s="135"/>
      <c r="D10" s="160"/>
      <c r="E10" s="160"/>
      <c r="F10" s="160"/>
      <c r="G10" s="175"/>
      <c r="H10" s="160"/>
      <c r="I10" s="160"/>
      <c r="J10" s="160"/>
      <c r="K10" s="160"/>
      <c r="L10" s="160"/>
      <c r="M10" s="160"/>
      <c r="N10" s="160"/>
      <c r="O10" s="128"/>
      <c r="P10" s="249"/>
    </row>
    <row r="11" spans="2:19" ht="15" customHeight="1">
      <c r="B11" s="128"/>
      <c r="C11" s="128"/>
      <c r="D11" s="176"/>
      <c r="E11" s="176"/>
      <c r="F11" s="176"/>
      <c r="G11" s="177"/>
      <c r="H11" s="176"/>
      <c r="I11" s="176"/>
      <c r="J11" s="176"/>
      <c r="K11" s="176"/>
      <c r="L11" s="176"/>
      <c r="M11" s="176"/>
      <c r="N11" s="176"/>
      <c r="O11" s="128"/>
      <c r="P11" s="401">
        <f>+H13-G13</f>
        <v>1958138</v>
      </c>
      <c r="Q11" s="395"/>
      <c r="R11" s="395"/>
      <c r="S11" s="395"/>
    </row>
    <row r="12" spans="2:19" ht="13.5" customHeight="1">
      <c r="B12" s="128"/>
      <c r="C12" s="128"/>
      <c r="D12" s="178" t="s">
        <v>176</v>
      </c>
      <c r="E12" s="178"/>
      <c r="F12" s="178"/>
      <c r="G12" s="179" t="s">
        <v>177</v>
      </c>
      <c r="H12" s="180" t="s">
        <v>178</v>
      </c>
      <c r="I12" s="181" t="s">
        <v>179</v>
      </c>
      <c r="J12" s="180" t="s">
        <v>180</v>
      </c>
      <c r="K12" s="180" t="s">
        <v>181</v>
      </c>
      <c r="L12" s="182" t="s">
        <v>194</v>
      </c>
      <c r="M12" s="176"/>
      <c r="N12" s="176"/>
      <c r="O12" s="128"/>
      <c r="P12" s="249"/>
      <c r="Q12" s="395"/>
      <c r="R12" s="395"/>
      <c r="S12" s="395"/>
    </row>
    <row r="13" spans="2:19" ht="18" customHeight="1" thickBot="1">
      <c r="B13" s="128"/>
      <c r="C13" s="128"/>
      <c r="D13" s="178"/>
      <c r="E13" s="178"/>
      <c r="F13" s="211" t="s">
        <v>182</v>
      </c>
      <c r="G13" s="423">
        <v>666783775</v>
      </c>
      <c r="H13" s="423">
        <v>668741913</v>
      </c>
      <c r="I13" s="208">
        <f t="shared" ref="I13:I23" si="0">+H13/$H$13</f>
        <v>1</v>
      </c>
      <c r="J13" s="419">
        <v>6738807</v>
      </c>
      <c r="K13" s="353">
        <f>+J13/G13</f>
        <v>1.0106435178330486E-2</v>
      </c>
      <c r="L13" s="208">
        <f t="shared" ref="L13:L29" si="1">+H13/G13</f>
        <v>1.0029366911334938</v>
      </c>
      <c r="M13" s="698" t="s">
        <v>183</v>
      </c>
      <c r="N13" s="698"/>
      <c r="O13" s="402"/>
      <c r="P13" s="814" t="s">
        <v>372</v>
      </c>
      <c r="Q13" s="395"/>
      <c r="R13" s="395"/>
      <c r="S13" s="395"/>
    </row>
    <row r="14" spans="2:19" ht="17.25" customHeight="1">
      <c r="B14" s="128"/>
      <c r="C14" s="128"/>
      <c r="D14" s="178"/>
      <c r="E14" s="708" t="s">
        <v>214</v>
      </c>
      <c r="F14" s="481" t="s">
        <v>262</v>
      </c>
      <c r="G14" s="454">
        <v>101646108</v>
      </c>
      <c r="H14" s="454">
        <v>102003090</v>
      </c>
      <c r="I14" s="455">
        <f>+H14/$H$13</f>
        <v>0.15252982954576677</v>
      </c>
      <c r="J14" s="471">
        <v>1104118</v>
      </c>
      <c r="K14" s="456">
        <f>+J14/H14</f>
        <v>1.0824358360124188E-2</v>
      </c>
      <c r="L14" s="515">
        <f t="shared" si="1"/>
        <v>1.0035120085463578</v>
      </c>
      <c r="M14" s="709" t="s">
        <v>214</v>
      </c>
      <c r="N14" s="403">
        <f>+H13-G13</f>
        <v>1958138</v>
      </c>
      <c r="O14" s="402"/>
      <c r="P14" s="814" t="s">
        <v>373</v>
      </c>
      <c r="Q14" s="395"/>
      <c r="R14" s="395"/>
      <c r="S14" s="395"/>
    </row>
    <row r="15" spans="2:19" ht="17.25" customHeight="1">
      <c r="B15" s="128"/>
      <c r="C15" s="128"/>
      <c r="D15" s="178"/>
      <c r="E15" s="708"/>
      <c r="F15" s="482" t="s">
        <v>236</v>
      </c>
      <c r="G15" s="251">
        <v>4538048</v>
      </c>
      <c r="H15" s="251">
        <v>4550961</v>
      </c>
      <c r="I15" s="208">
        <f t="shared" si="0"/>
        <v>6.8052576211115991E-3</v>
      </c>
      <c r="J15" s="250">
        <v>50248</v>
      </c>
      <c r="K15" s="236">
        <f>+J15/G15</f>
        <v>1.1072602140832357E-2</v>
      </c>
      <c r="L15" s="505">
        <f t="shared" si="1"/>
        <v>1.0028454965659244</v>
      </c>
      <c r="M15" s="709"/>
      <c r="N15" s="408" t="s">
        <v>205</v>
      </c>
      <c r="O15" s="402"/>
      <c r="P15" s="814" t="s">
        <v>419</v>
      </c>
      <c r="Q15" s="248"/>
      <c r="R15" s="395"/>
      <c r="S15" s="395"/>
    </row>
    <row r="16" spans="2:19" ht="17.25" customHeight="1">
      <c r="B16" s="128"/>
      <c r="C16" s="128"/>
      <c r="D16" s="178"/>
      <c r="E16" s="708"/>
      <c r="F16" s="516" t="s">
        <v>264</v>
      </c>
      <c r="G16" s="250">
        <v>7309154</v>
      </c>
      <c r="H16" s="250">
        <v>7337100</v>
      </c>
      <c r="I16" s="208">
        <f t="shared" si="0"/>
        <v>1.0971497161117819E-2</v>
      </c>
      <c r="J16" s="210">
        <v>331829</v>
      </c>
      <c r="K16" s="503">
        <f t="shared" ref="K16:K23" si="2">+J16/H16</f>
        <v>4.5226179280642216E-2</v>
      </c>
      <c r="L16" s="505">
        <f t="shared" si="1"/>
        <v>1.0038234247082494</v>
      </c>
      <c r="M16" s="404"/>
      <c r="N16" s="404"/>
      <c r="O16" s="402"/>
      <c r="P16" s="814" t="s">
        <v>374</v>
      </c>
      <c r="Q16" s="249"/>
      <c r="R16" s="395"/>
      <c r="S16" s="395"/>
    </row>
    <row r="17" spans="2:19" ht="17.25" customHeight="1">
      <c r="B17" s="128"/>
      <c r="C17" s="128"/>
      <c r="D17" s="178"/>
      <c r="E17" s="178"/>
      <c r="F17" s="516" t="s">
        <v>271</v>
      </c>
      <c r="G17" s="250">
        <v>36624562</v>
      </c>
      <c r="H17" s="250">
        <v>36717501</v>
      </c>
      <c r="I17" s="208">
        <f t="shared" si="0"/>
        <v>5.4905338346872841E-2</v>
      </c>
      <c r="J17" s="210">
        <v>696254</v>
      </c>
      <c r="K17" s="483">
        <f t="shared" si="2"/>
        <v>1.896245607782512E-2</v>
      </c>
      <c r="L17" s="505">
        <f t="shared" si="1"/>
        <v>1.0025376139651854</v>
      </c>
      <c r="M17" s="404"/>
      <c r="N17" s="404"/>
      <c r="O17" s="402"/>
      <c r="P17" s="814" t="s">
        <v>375</v>
      </c>
      <c r="Q17" s="396"/>
      <c r="R17" s="395"/>
      <c r="S17" s="395"/>
    </row>
    <row r="18" spans="2:19" ht="17.25" customHeight="1">
      <c r="B18" s="128"/>
      <c r="C18" s="128"/>
      <c r="D18" s="178"/>
      <c r="E18" s="708" t="s">
        <v>265</v>
      </c>
      <c r="F18" s="482" t="s">
        <v>184</v>
      </c>
      <c r="G18" s="504">
        <v>10004679</v>
      </c>
      <c r="H18" s="504">
        <v>10024095</v>
      </c>
      <c r="I18" s="208">
        <f>+H18/H13</f>
        <v>1.4989482198044912E-2</v>
      </c>
      <c r="J18" s="210">
        <v>130338</v>
      </c>
      <c r="K18" s="236">
        <f t="shared" si="2"/>
        <v>1.3002470547216483E-2</v>
      </c>
      <c r="L18" s="505">
        <f t="shared" si="1"/>
        <v>1.0019406919502365</v>
      </c>
      <c r="M18" s="404"/>
      <c r="N18" s="422"/>
      <c r="O18" s="402"/>
      <c r="P18" s="814" t="s">
        <v>419</v>
      </c>
      <c r="Q18" s="248"/>
      <c r="R18" s="395"/>
      <c r="S18" s="395"/>
    </row>
    <row r="19" spans="2:19" ht="17.25" customHeight="1">
      <c r="B19" s="128"/>
      <c r="C19" s="128"/>
      <c r="D19" s="178"/>
      <c r="E19" s="708"/>
      <c r="F19" s="477" t="s">
        <v>255</v>
      </c>
      <c r="G19" s="250">
        <v>5084978</v>
      </c>
      <c r="H19" s="250">
        <v>5101837</v>
      </c>
      <c r="I19" s="208">
        <f t="shared" si="0"/>
        <v>7.6290073955630772E-3</v>
      </c>
      <c r="J19" s="210">
        <v>63640</v>
      </c>
      <c r="K19" s="236">
        <f t="shared" si="2"/>
        <v>1.2473938308887563E-2</v>
      </c>
      <c r="L19" s="505">
        <f t="shared" si="1"/>
        <v>1.0033154519055933</v>
      </c>
      <c r="M19" s="404"/>
      <c r="N19" s="404"/>
      <c r="O19" s="402"/>
      <c r="P19" s="814" t="s">
        <v>376</v>
      </c>
      <c r="Q19" s="249"/>
      <c r="R19" s="395"/>
      <c r="S19" s="395"/>
    </row>
    <row r="20" spans="2:19" ht="17.25" customHeight="1">
      <c r="B20" s="128"/>
      <c r="C20" s="128"/>
      <c r="D20" s="178"/>
      <c r="E20" s="708"/>
      <c r="F20" s="478" t="s">
        <v>256</v>
      </c>
      <c r="G20" s="250">
        <v>4051243</v>
      </c>
      <c r="H20" s="250">
        <v>4053796</v>
      </c>
      <c r="I20" s="208">
        <f t="shared" si="0"/>
        <v>6.0618243319227995E-3</v>
      </c>
      <c r="J20" s="210">
        <v>102588</v>
      </c>
      <c r="K20" s="489">
        <f t="shared" si="2"/>
        <v>2.5306650852682275E-2</v>
      </c>
      <c r="L20" s="505">
        <f t="shared" si="1"/>
        <v>1.0006301769605033</v>
      </c>
      <c r="M20" s="404"/>
      <c r="N20" s="404"/>
      <c r="O20" s="402"/>
      <c r="P20" s="814" t="s">
        <v>377</v>
      </c>
      <c r="Q20" s="396"/>
      <c r="R20" s="395"/>
      <c r="S20" s="395"/>
    </row>
    <row r="21" spans="2:19" ht="17.25" customHeight="1">
      <c r="B21" s="128"/>
      <c r="C21" s="128"/>
      <c r="D21" s="178"/>
      <c r="E21" s="708"/>
      <c r="F21" s="477" t="s">
        <v>257</v>
      </c>
      <c r="G21" s="251">
        <v>17042722</v>
      </c>
      <c r="H21" s="251">
        <v>17042722</v>
      </c>
      <c r="I21" s="208">
        <f t="shared" si="0"/>
        <v>2.5484752291875565E-2</v>
      </c>
      <c r="J21" s="473">
        <v>101492</v>
      </c>
      <c r="K21" s="236">
        <f t="shared" si="2"/>
        <v>5.9551519997803164E-3</v>
      </c>
      <c r="L21" s="505">
        <f t="shared" si="1"/>
        <v>1</v>
      </c>
      <c r="M21" s="404"/>
      <c r="N21" s="404"/>
      <c r="O21" s="402"/>
      <c r="P21" s="814" t="s">
        <v>378</v>
      </c>
      <c r="Q21" s="248"/>
      <c r="R21" s="395"/>
      <c r="S21" s="395"/>
    </row>
    <row r="22" spans="2:19" ht="17.25" customHeight="1">
      <c r="B22" s="128"/>
      <c r="C22" s="128"/>
      <c r="D22" s="178"/>
      <c r="E22" s="708"/>
      <c r="F22" s="477" t="s">
        <v>258</v>
      </c>
      <c r="G22" s="457">
        <v>7562495</v>
      </c>
      <c r="H22" s="457">
        <v>7563273</v>
      </c>
      <c r="I22" s="208">
        <f t="shared" si="0"/>
        <v>1.1309703867775968E-2</v>
      </c>
      <c r="J22" s="210">
        <v>144734</v>
      </c>
      <c r="K22" s="483">
        <f t="shared" si="2"/>
        <v>1.9136424138068268E-2</v>
      </c>
      <c r="L22" s="505">
        <f t="shared" si="1"/>
        <v>1.0001028761010751</v>
      </c>
      <c r="M22" s="404"/>
      <c r="N22" s="404"/>
      <c r="O22" s="402"/>
      <c r="P22" s="814" t="s">
        <v>379</v>
      </c>
      <c r="Q22" s="249"/>
      <c r="R22" s="395"/>
      <c r="S22" s="395"/>
    </row>
    <row r="23" spans="2:19" ht="17.25" customHeight="1">
      <c r="B23" s="128"/>
      <c r="C23" s="128"/>
      <c r="D23" s="178"/>
      <c r="E23" s="708"/>
      <c r="F23" s="477" t="s">
        <v>259</v>
      </c>
      <c r="G23" s="457">
        <v>44682160</v>
      </c>
      <c r="H23" s="457">
        <v>44683005</v>
      </c>
      <c r="I23" s="208">
        <f t="shared" si="0"/>
        <v>6.6816516403989765E-2</v>
      </c>
      <c r="J23" s="458">
        <v>530730</v>
      </c>
      <c r="K23" s="236">
        <f t="shared" si="2"/>
        <v>1.187767026859541E-2</v>
      </c>
      <c r="L23" s="505">
        <f t="shared" si="1"/>
        <v>1.0000189113507494</v>
      </c>
      <c r="M23" s="404"/>
      <c r="N23" s="404"/>
      <c r="O23" s="402"/>
      <c r="P23" s="814" t="s">
        <v>380</v>
      </c>
      <c r="Q23" s="396"/>
      <c r="R23" s="395"/>
      <c r="S23" s="395"/>
    </row>
    <row r="24" spans="2:19" ht="17.25" customHeight="1">
      <c r="B24" s="128"/>
      <c r="C24" s="128"/>
      <c r="D24" s="178"/>
      <c r="E24" s="708"/>
      <c r="F24" s="479" t="s">
        <v>260</v>
      </c>
      <c r="G24" s="474">
        <v>1576037</v>
      </c>
      <c r="H24" s="474">
        <v>1576147</v>
      </c>
      <c r="I24" s="208">
        <f>+G24/$H$13</f>
        <v>2.356719340245689E-3</v>
      </c>
      <c r="J24" s="475">
        <v>30640</v>
      </c>
      <c r="K24" s="483">
        <f>+J24/G24</f>
        <v>1.9441167942123187E-2</v>
      </c>
      <c r="L24" s="505">
        <f t="shared" si="1"/>
        <v>1.0000697953157192</v>
      </c>
      <c r="M24" s="404"/>
      <c r="N24" s="168"/>
      <c r="O24" s="402"/>
      <c r="P24" s="814" t="s">
        <v>381</v>
      </c>
      <c r="Q24" s="248"/>
      <c r="R24" s="395"/>
      <c r="S24" s="395"/>
    </row>
    <row r="25" spans="2:19" ht="17.25" customHeight="1">
      <c r="B25" s="128"/>
      <c r="C25" s="128"/>
      <c r="D25" s="178"/>
      <c r="E25" s="708"/>
      <c r="F25" s="480" t="s">
        <v>263</v>
      </c>
      <c r="G25" s="354">
        <v>21543375</v>
      </c>
      <c r="H25" s="354">
        <v>21579637</v>
      </c>
      <c r="I25" s="208">
        <f t="shared" ref="I25:I29" si="3">+H25/$H$13</f>
        <v>3.2269006294510509E-2</v>
      </c>
      <c r="J25" s="210">
        <v>386708</v>
      </c>
      <c r="K25" s="483">
        <f t="shared" ref="K25:K29" si="4">+J25/H25</f>
        <v>1.7920041935830525E-2</v>
      </c>
      <c r="L25" s="505">
        <f t="shared" si="1"/>
        <v>1.0016832088751182</v>
      </c>
      <c r="M25" s="706" t="s">
        <v>205</v>
      </c>
      <c r="N25" s="706"/>
      <c r="O25" s="402"/>
      <c r="P25" s="814" t="s">
        <v>382</v>
      </c>
      <c r="Q25" s="249"/>
      <c r="R25" s="395"/>
      <c r="S25" s="395"/>
    </row>
    <row r="26" spans="2:19" ht="17.25" customHeight="1">
      <c r="B26" s="128"/>
      <c r="C26" s="128"/>
      <c r="D26" s="178"/>
      <c r="E26" s="708"/>
      <c r="F26" s="512" t="s">
        <v>261</v>
      </c>
      <c r="G26" s="354">
        <v>13711251</v>
      </c>
      <c r="H26" s="354">
        <v>13722677</v>
      </c>
      <c r="I26" s="208">
        <f t="shared" si="3"/>
        <v>2.0520138985217158E-2</v>
      </c>
      <c r="J26" s="210">
        <v>118183</v>
      </c>
      <c r="K26" s="236">
        <f t="shared" si="4"/>
        <v>8.6122408914820342E-3</v>
      </c>
      <c r="L26" s="505">
        <f t="shared" si="1"/>
        <v>1.0008333302336891</v>
      </c>
      <c r="M26" s="404"/>
      <c r="N26" s="404"/>
      <c r="O26" s="402"/>
      <c r="P26" s="814" t="s">
        <v>383</v>
      </c>
      <c r="Q26" s="396"/>
      <c r="R26" s="395"/>
      <c r="S26" s="395"/>
    </row>
    <row r="27" spans="2:19" ht="17.25" customHeight="1">
      <c r="B27" s="128"/>
      <c r="C27" s="128"/>
      <c r="D27" s="178"/>
      <c r="E27" s="178"/>
      <c r="F27" s="517" t="s">
        <v>237</v>
      </c>
      <c r="G27" s="354">
        <v>39646833</v>
      </c>
      <c r="H27" s="354">
        <v>39681509</v>
      </c>
      <c r="I27" s="208">
        <f t="shared" si="3"/>
        <v>5.9337553439692957E-2</v>
      </c>
      <c r="J27" s="210">
        <v>164793</v>
      </c>
      <c r="K27" s="236">
        <f t="shared" si="4"/>
        <v>4.1528914638805699E-3</v>
      </c>
      <c r="L27" s="505">
        <f t="shared" si="1"/>
        <v>1.0008746221923956</v>
      </c>
      <c r="M27" s="404"/>
      <c r="N27" s="404"/>
      <c r="O27" s="402"/>
      <c r="P27" s="814" t="s">
        <v>419</v>
      </c>
      <c r="Q27" s="248"/>
      <c r="R27" s="395"/>
      <c r="S27" s="395"/>
    </row>
    <row r="28" spans="2:19" ht="22.2" customHeight="1" thickBot="1">
      <c r="B28" s="128"/>
      <c r="C28" s="128"/>
      <c r="D28" s="178"/>
      <c r="E28" s="178"/>
      <c r="F28" s="518" t="s">
        <v>193</v>
      </c>
      <c r="G28" s="472">
        <v>37605135</v>
      </c>
      <c r="H28" s="472">
        <v>37668384</v>
      </c>
      <c r="I28" s="459">
        <f t="shared" si="3"/>
        <v>5.6327236662972548E-2</v>
      </c>
      <c r="J28" s="513">
        <v>164703</v>
      </c>
      <c r="K28" s="476">
        <f t="shared" si="4"/>
        <v>4.3724466650865617E-3</v>
      </c>
      <c r="L28" s="514">
        <f t="shared" si="1"/>
        <v>1.001681924556314</v>
      </c>
      <c r="M28" s="435"/>
      <c r="N28" s="404"/>
      <c r="O28" s="402"/>
      <c r="P28" s="814" t="s">
        <v>384</v>
      </c>
      <c r="Q28" s="249"/>
      <c r="R28" s="395"/>
      <c r="S28" s="395"/>
    </row>
    <row r="29" spans="2:19" ht="22.2" customHeight="1">
      <c r="B29" s="128"/>
      <c r="C29" s="128"/>
      <c r="D29" s="484"/>
      <c r="E29" s="707" t="s">
        <v>266</v>
      </c>
      <c r="F29" s="506" t="s">
        <v>203</v>
      </c>
      <c r="G29" s="507">
        <v>31330494</v>
      </c>
      <c r="H29" s="507">
        <v>32003020</v>
      </c>
      <c r="I29" s="508">
        <f t="shared" si="3"/>
        <v>4.7855561881015224E-2</v>
      </c>
      <c r="J29" s="509">
        <v>65051</v>
      </c>
      <c r="K29" s="510">
        <f t="shared" si="4"/>
        <v>2.0326519184751938E-3</v>
      </c>
      <c r="L29" s="511">
        <f t="shared" si="1"/>
        <v>1.0214655408880562</v>
      </c>
      <c r="M29" s="705" t="s">
        <v>276</v>
      </c>
      <c r="N29" s="705"/>
      <c r="O29" s="402"/>
      <c r="P29" s="814" t="s">
        <v>385</v>
      </c>
      <c r="Q29" s="396"/>
      <c r="R29" s="395"/>
      <c r="S29" s="395"/>
    </row>
    <row r="30" spans="2:19" ht="24.6" customHeight="1" thickBot="1">
      <c r="B30" s="133"/>
      <c r="C30" s="128"/>
      <c r="D30" s="233"/>
      <c r="E30" s="707"/>
      <c r="F30" s="816" t="s">
        <v>420</v>
      </c>
      <c r="G30" s="817">
        <v>4852776</v>
      </c>
      <c r="H30" s="817">
        <v>4882683</v>
      </c>
      <c r="I30" s="818">
        <f>+H30/$H$13</f>
        <v>7.3012965167625135E-3</v>
      </c>
      <c r="J30" s="819">
        <v>18470</v>
      </c>
      <c r="K30" s="815">
        <f>+J30/H30</f>
        <v>3.7827563247501425E-3</v>
      </c>
      <c r="L30" s="820">
        <f>+H30/G30</f>
        <v>1.0061628643069451</v>
      </c>
      <c r="M30" s="705"/>
      <c r="N30" s="705"/>
      <c r="O30" s="402"/>
      <c r="P30" s="814" t="s">
        <v>419</v>
      </c>
      <c r="Q30" s="248"/>
      <c r="R30" s="395"/>
      <c r="S30" s="395"/>
    </row>
    <row r="31" spans="2:19" ht="17.399999999999999" customHeight="1">
      <c r="B31" s="128"/>
      <c r="C31" s="128"/>
      <c r="D31" s="128"/>
      <c r="E31" s="128"/>
      <c r="F31" s="128"/>
      <c r="G31" s="128"/>
      <c r="H31" s="128"/>
      <c r="I31" s="128"/>
      <c r="J31" s="128"/>
      <c r="K31" s="128"/>
      <c r="L31" s="128"/>
      <c r="M31" s="402"/>
      <c r="N31" s="402"/>
      <c r="O31" s="402"/>
      <c r="P31" s="814" t="s">
        <v>386</v>
      </c>
      <c r="Q31" s="249"/>
      <c r="R31" s="395"/>
      <c r="S31" s="395"/>
    </row>
    <row r="32" spans="2:19" ht="21.6" customHeight="1">
      <c r="B32" s="168"/>
      <c r="C32" s="168"/>
      <c r="D32" s="168"/>
      <c r="E32" s="168"/>
      <c r="F32" s="168"/>
      <c r="G32" s="168"/>
      <c r="H32" s="168"/>
      <c r="I32" s="168"/>
      <c r="J32" s="168"/>
      <c r="K32" s="168"/>
      <c r="L32" s="677"/>
      <c r="M32" s="677"/>
      <c r="N32" s="677"/>
      <c r="O32" s="402"/>
      <c r="P32" s="814" t="s">
        <v>387</v>
      </c>
      <c r="Q32" s="396"/>
      <c r="R32" s="395"/>
      <c r="S32" s="395"/>
    </row>
    <row r="33" spans="2:19" ht="21.6" customHeight="1">
      <c r="B33" s="168"/>
      <c r="C33" s="168"/>
      <c r="D33" s="168"/>
      <c r="E33" s="168"/>
      <c r="F33" s="168"/>
      <c r="G33" s="168"/>
      <c r="H33" s="168"/>
      <c r="I33" s="168"/>
      <c r="J33" s="168"/>
      <c r="K33" s="168"/>
      <c r="L33" s="677"/>
      <c r="M33" s="677"/>
      <c r="N33" s="677"/>
      <c r="O33" s="402" t="s">
        <v>205</v>
      </c>
      <c r="P33" s="814" t="s">
        <v>419</v>
      </c>
      <c r="Q33" s="248"/>
      <c r="R33" s="395"/>
      <c r="S33" s="395"/>
    </row>
    <row r="34" spans="2:19" ht="21.6" customHeight="1">
      <c r="B34" s="168"/>
      <c r="C34" s="168"/>
      <c r="D34" s="168"/>
      <c r="E34" s="168"/>
      <c r="F34" s="168"/>
      <c r="G34" s="168"/>
      <c r="H34" s="168"/>
      <c r="I34" s="168"/>
      <c r="J34" s="168"/>
      <c r="K34" s="168"/>
      <c r="L34" s="677"/>
      <c r="M34" s="677"/>
      <c r="N34" s="677"/>
      <c r="O34" s="405"/>
      <c r="P34" s="814" t="s">
        <v>388</v>
      </c>
      <c r="Q34" s="249"/>
      <c r="R34" s="395"/>
      <c r="S34" s="395"/>
    </row>
    <row r="35" spans="2:19" ht="21.6" customHeight="1">
      <c r="B35" s="168"/>
      <c r="C35" s="168"/>
      <c r="D35" s="168"/>
      <c r="E35" s="168"/>
      <c r="F35" s="168"/>
      <c r="G35" s="168"/>
      <c r="H35" s="168"/>
      <c r="I35" s="168"/>
      <c r="J35" s="168"/>
      <c r="K35" s="168"/>
      <c r="L35" s="677"/>
      <c r="M35" s="677"/>
      <c r="N35" s="677"/>
      <c r="O35" s="405"/>
      <c r="P35" s="814" t="s">
        <v>389</v>
      </c>
      <c r="Q35" s="396"/>
      <c r="R35" s="395"/>
      <c r="S35" s="395"/>
    </row>
    <row r="36" spans="2:19" ht="21.6" customHeight="1">
      <c r="B36" s="168"/>
      <c r="C36" s="168"/>
      <c r="D36" s="168"/>
      <c r="E36" s="168"/>
      <c r="F36" s="168"/>
      <c r="G36" s="168"/>
      <c r="H36" s="168"/>
      <c r="I36" s="168"/>
      <c r="J36" s="168"/>
      <c r="K36" s="168"/>
      <c r="L36" s="677"/>
      <c r="M36" s="677"/>
      <c r="N36" s="677"/>
      <c r="O36" s="405"/>
      <c r="P36" s="814" t="s">
        <v>390</v>
      </c>
      <c r="Q36" s="248"/>
      <c r="R36" s="395"/>
      <c r="S36" s="395"/>
    </row>
    <row r="37" spans="2:19" ht="21.6" customHeight="1">
      <c r="B37" s="389"/>
      <c r="C37" s="168"/>
      <c r="D37" s="168"/>
      <c r="E37" s="168"/>
      <c r="F37" s="168"/>
      <c r="G37" s="168"/>
      <c r="H37" s="168"/>
      <c r="I37" s="168"/>
      <c r="J37" s="168"/>
      <c r="K37" s="168"/>
      <c r="L37" s="677"/>
      <c r="M37" s="677"/>
      <c r="N37" s="677"/>
      <c r="O37" s="405"/>
      <c r="P37" s="814" t="s">
        <v>391</v>
      </c>
      <c r="Q37" s="249"/>
      <c r="R37" s="395"/>
      <c r="S37" s="395"/>
    </row>
    <row r="38" spans="2:19" ht="21.6" customHeight="1">
      <c r="B38" s="168"/>
      <c r="C38" s="168"/>
      <c r="D38" s="168"/>
      <c r="E38" s="168"/>
      <c r="F38" s="168"/>
      <c r="G38" s="168"/>
      <c r="H38" s="168"/>
      <c r="I38" s="168"/>
      <c r="J38" s="168"/>
      <c r="K38" s="168"/>
      <c r="L38" s="677"/>
      <c r="M38" s="677"/>
      <c r="N38" s="677"/>
      <c r="O38" s="405"/>
      <c r="P38" s="814" t="s">
        <v>392</v>
      </c>
      <c r="Q38" s="396"/>
      <c r="R38" s="395"/>
      <c r="S38" s="395"/>
    </row>
    <row r="39" spans="2:19" ht="21.6" customHeight="1">
      <c r="B39" s="168"/>
      <c r="C39" s="168"/>
      <c r="D39" s="168"/>
      <c r="E39" s="168"/>
      <c r="F39" s="168"/>
      <c r="G39" s="168"/>
      <c r="H39" s="168"/>
      <c r="I39" s="168"/>
      <c r="J39" s="168"/>
      <c r="K39" s="168"/>
      <c r="L39" s="677"/>
      <c r="M39" s="677"/>
      <c r="N39" s="677"/>
      <c r="O39" s="405"/>
      <c r="P39" s="814" t="s">
        <v>419</v>
      </c>
      <c r="Q39" s="248"/>
      <c r="R39" s="395"/>
      <c r="S39" s="395"/>
    </row>
    <row r="40" spans="2:19" ht="21.6" customHeight="1">
      <c r="B40" s="168"/>
      <c r="C40" s="168"/>
      <c r="D40" s="168"/>
      <c r="E40" s="168"/>
      <c r="F40" s="168"/>
      <c r="G40" s="168"/>
      <c r="H40" s="168"/>
      <c r="I40" s="168"/>
      <c r="J40" s="168"/>
      <c r="K40" s="168"/>
      <c r="L40" s="677"/>
      <c r="M40" s="677"/>
      <c r="N40" s="677"/>
      <c r="O40" s="405"/>
      <c r="P40" s="814" t="s">
        <v>393</v>
      </c>
      <c r="Q40" s="249"/>
      <c r="R40" s="395"/>
      <c r="S40" s="395"/>
    </row>
    <row r="41" spans="2:19" ht="21.6" customHeight="1">
      <c r="B41" s="168"/>
      <c r="C41" s="168"/>
      <c r="D41" s="168"/>
      <c r="E41" s="168"/>
      <c r="F41" s="168"/>
      <c r="G41" s="168"/>
      <c r="H41" s="168"/>
      <c r="I41" s="168"/>
      <c r="J41" s="168"/>
      <c r="K41" s="168"/>
      <c r="L41" s="677"/>
      <c r="M41" s="677"/>
      <c r="N41" s="677"/>
      <c r="O41" s="405"/>
      <c r="P41" s="814" t="s">
        <v>394</v>
      </c>
      <c r="Q41" s="396"/>
      <c r="R41" s="395"/>
      <c r="S41" s="395"/>
    </row>
    <row r="42" spans="2:19" ht="21.6" customHeight="1">
      <c r="B42" s="168"/>
      <c r="C42" s="168"/>
      <c r="D42" s="168"/>
      <c r="E42" s="168"/>
      <c r="F42" s="168"/>
      <c r="G42" s="168"/>
      <c r="H42" s="168"/>
      <c r="I42" s="168"/>
      <c r="J42" s="168"/>
      <c r="K42" s="168"/>
      <c r="L42" s="677"/>
      <c r="M42" s="677"/>
      <c r="N42" s="677"/>
      <c r="O42" s="405"/>
      <c r="P42" s="814" t="s">
        <v>395</v>
      </c>
      <c r="Q42" s="248"/>
      <c r="R42" s="395"/>
      <c r="S42" s="395"/>
    </row>
    <row r="43" spans="2:19" ht="21.6" customHeight="1">
      <c r="B43" s="128"/>
      <c r="C43" s="128"/>
      <c r="D43" s="128"/>
      <c r="E43" s="128"/>
      <c r="F43" s="128"/>
      <c r="G43" s="128"/>
      <c r="H43" s="128"/>
      <c r="I43" s="128"/>
      <c r="J43" s="128" t="s">
        <v>247</v>
      </c>
      <c r="K43" s="128"/>
      <c r="L43" s="677"/>
      <c r="M43" s="677"/>
      <c r="N43" s="677"/>
      <c r="O43" s="405"/>
      <c r="P43" s="814" t="s">
        <v>396</v>
      </c>
      <c r="Q43" s="249"/>
      <c r="R43" s="395"/>
      <c r="S43" s="395"/>
    </row>
    <row r="44" spans="2:19" ht="21.6" customHeight="1">
      <c r="B44" s="128"/>
      <c r="C44" s="128"/>
      <c r="D44" s="128"/>
      <c r="E44" s="128"/>
      <c r="F44" s="128"/>
      <c r="G44" s="128"/>
      <c r="H44" s="128"/>
      <c r="I44" s="128"/>
      <c r="J44" s="128"/>
      <c r="K44" s="128"/>
      <c r="L44" s="677"/>
      <c r="M44" s="677"/>
      <c r="N44" s="677"/>
      <c r="O44" s="405"/>
      <c r="P44" s="814" t="s">
        <v>397</v>
      </c>
      <c r="Q44" s="396"/>
      <c r="R44" s="395"/>
      <c r="S44" s="395"/>
    </row>
    <row r="45" spans="2:19" ht="32.4">
      <c r="B45" s="674" t="s">
        <v>185</v>
      </c>
      <c r="C45" s="674"/>
      <c r="D45" s="674"/>
      <c r="E45" s="674"/>
      <c r="F45" s="674"/>
      <c r="G45" s="674"/>
      <c r="H45" s="674"/>
      <c r="I45" s="139"/>
      <c r="J45" s="138"/>
      <c r="K45" s="128"/>
      <c r="L45" s="128"/>
      <c r="M45" s="128"/>
      <c r="N45" s="128"/>
      <c r="O45" s="128"/>
      <c r="P45" s="814" t="s">
        <v>419</v>
      </c>
      <c r="Q45" s="249"/>
    </row>
    <row r="46" spans="2:19" ht="18">
      <c r="B46" s="169" t="s">
        <v>138</v>
      </c>
      <c r="C46" s="128"/>
      <c r="D46" s="128"/>
      <c r="E46" s="128"/>
      <c r="F46" s="128"/>
      <c r="G46" s="128"/>
      <c r="H46" s="128"/>
      <c r="I46" s="128"/>
      <c r="J46" s="128"/>
      <c r="K46" s="128"/>
      <c r="L46" s="128"/>
      <c r="M46" s="128"/>
      <c r="N46" s="128"/>
      <c r="O46" s="128"/>
      <c r="P46" s="814" t="s">
        <v>398</v>
      </c>
      <c r="Q46" s="396"/>
    </row>
    <row r="47" spans="2:19" ht="18">
      <c r="B47" s="675" t="s">
        <v>139</v>
      </c>
      <c r="C47" s="675"/>
      <c r="D47" s="675"/>
      <c r="E47" s="675"/>
      <c r="F47" s="675"/>
      <c r="G47" s="675"/>
      <c r="H47" s="675"/>
      <c r="I47" s="675"/>
      <c r="J47" s="675"/>
      <c r="K47" s="675"/>
      <c r="L47" s="675"/>
      <c r="M47" s="675"/>
      <c r="N47" s="128"/>
      <c r="O47" s="128"/>
      <c r="P47" s="814" t="s">
        <v>399</v>
      </c>
    </row>
    <row r="48" spans="2:19" ht="18">
      <c r="B48" s="676" t="s">
        <v>140</v>
      </c>
      <c r="C48" s="676"/>
      <c r="D48" s="676"/>
      <c r="E48" s="676"/>
      <c r="F48" s="676"/>
      <c r="G48" s="676"/>
      <c r="H48" s="676"/>
      <c r="I48" s="676"/>
      <c r="J48" s="676"/>
      <c r="K48" s="676"/>
      <c r="L48" s="676"/>
      <c r="M48" s="676"/>
      <c r="N48" s="128"/>
      <c r="O48" s="128"/>
      <c r="P48" s="814" t="s">
        <v>419</v>
      </c>
    </row>
    <row r="49" spans="2:16" ht="22.5" customHeight="1">
      <c r="B49" s="682" t="s">
        <v>200</v>
      </c>
      <c r="C49" s="683"/>
      <c r="D49" s="683"/>
      <c r="E49" s="683"/>
      <c r="F49" s="683"/>
      <c r="G49" s="683"/>
      <c r="H49" s="683"/>
      <c r="I49" s="683"/>
      <c r="J49" s="683"/>
      <c r="K49" s="683"/>
      <c r="L49" s="683"/>
      <c r="M49" s="684"/>
      <c r="N49" s="678" t="s">
        <v>186</v>
      </c>
      <c r="O49" s="128"/>
      <c r="P49" s="814" t="s">
        <v>400</v>
      </c>
    </row>
    <row r="50" spans="2:16" ht="22.5" customHeight="1">
      <c r="B50" s="196" t="s">
        <v>206</v>
      </c>
      <c r="C50" s="194"/>
      <c r="D50" s="194"/>
      <c r="E50" s="194"/>
      <c r="F50" s="194"/>
      <c r="G50" s="194"/>
      <c r="H50" s="194"/>
      <c r="I50" s="194"/>
      <c r="J50" s="194"/>
      <c r="K50" s="194"/>
      <c r="L50" s="194"/>
      <c r="M50" s="195"/>
      <c r="N50" s="678"/>
      <c r="O50" s="128"/>
      <c r="P50" s="814" t="s">
        <v>401</v>
      </c>
    </row>
    <row r="51" spans="2:16" ht="18">
      <c r="B51" s="675" t="s">
        <v>196</v>
      </c>
      <c r="C51" s="675"/>
      <c r="D51" s="675"/>
      <c r="E51" s="675"/>
      <c r="F51" s="675"/>
      <c r="G51" s="675"/>
      <c r="H51" s="675"/>
      <c r="I51" s="675"/>
      <c r="J51" s="675"/>
      <c r="K51" s="675"/>
      <c r="L51" s="675"/>
      <c r="M51" s="675"/>
      <c r="N51" s="678"/>
      <c r="O51" s="128"/>
      <c r="P51" s="814" t="s">
        <v>419</v>
      </c>
    </row>
    <row r="52" spans="2:16" ht="18">
      <c r="B52" s="676" t="s">
        <v>197</v>
      </c>
      <c r="C52" s="676"/>
      <c r="D52" s="676"/>
      <c r="E52" s="676"/>
      <c r="F52" s="676"/>
      <c r="G52" s="676"/>
      <c r="H52" s="676"/>
      <c r="I52" s="676"/>
      <c r="J52" s="676"/>
      <c r="K52" s="676"/>
      <c r="L52" s="676"/>
      <c r="M52" s="676"/>
      <c r="N52" s="678"/>
      <c r="O52" s="128"/>
      <c r="P52" s="814" t="s">
        <v>402</v>
      </c>
    </row>
    <row r="53" spans="2:16" ht="18">
      <c r="B53" s="675" t="s">
        <v>198</v>
      </c>
      <c r="C53" s="675"/>
      <c r="D53" s="675"/>
      <c r="E53" s="675"/>
      <c r="F53" s="675"/>
      <c r="G53" s="675"/>
      <c r="H53" s="675"/>
      <c r="I53" s="675"/>
      <c r="J53" s="675"/>
      <c r="K53" s="675"/>
      <c r="L53" s="675"/>
      <c r="M53" s="675"/>
      <c r="N53" s="678"/>
      <c r="O53" s="128"/>
      <c r="P53" s="814" t="s">
        <v>403</v>
      </c>
    </row>
    <row r="54" spans="2:16" ht="18">
      <c r="B54" s="675" t="s">
        <v>199</v>
      </c>
      <c r="C54" s="675"/>
      <c r="D54" s="675"/>
      <c r="E54" s="675"/>
      <c r="F54" s="675"/>
      <c r="G54" s="675"/>
      <c r="H54" s="675"/>
      <c r="I54" s="675"/>
      <c r="J54" s="675"/>
      <c r="K54" s="675"/>
      <c r="L54" s="675"/>
      <c r="M54" s="675"/>
      <c r="N54" s="678"/>
      <c r="O54" s="128"/>
      <c r="P54" s="814" t="s">
        <v>404</v>
      </c>
    </row>
    <row r="55" spans="2:16" ht="18">
      <c r="B55" s="141"/>
      <c r="M55" s="128"/>
      <c r="N55" s="678"/>
      <c r="O55" s="128"/>
      <c r="P55" s="814" t="s">
        <v>405</v>
      </c>
    </row>
    <row r="56" spans="2:16" ht="17.25" customHeight="1">
      <c r="B56" s="679" t="s">
        <v>141</v>
      </c>
      <c r="C56" s="680"/>
      <c r="D56" s="680"/>
      <c r="E56" s="680"/>
      <c r="F56" s="680"/>
      <c r="G56" s="680"/>
      <c r="H56" s="680"/>
      <c r="I56" s="680"/>
      <c r="J56" s="680"/>
      <c r="K56" s="680"/>
      <c r="L56" s="680"/>
      <c r="M56" s="681"/>
      <c r="N56" s="678"/>
      <c r="O56" s="128"/>
      <c r="P56" s="814" t="s">
        <v>406</v>
      </c>
    </row>
    <row r="57" spans="2:16" ht="17.25" customHeight="1">
      <c r="B57" s="679" t="s">
        <v>142</v>
      </c>
      <c r="C57" s="680"/>
      <c r="D57" s="680"/>
      <c r="E57" s="680"/>
      <c r="F57" s="680"/>
      <c r="G57" s="680"/>
      <c r="H57" s="680"/>
      <c r="I57" s="680"/>
      <c r="J57" s="680"/>
      <c r="K57" s="680"/>
      <c r="L57" s="680"/>
      <c r="M57" s="681"/>
      <c r="N57" s="678"/>
      <c r="O57" s="128"/>
      <c r="P57" s="814" t="s">
        <v>419</v>
      </c>
    </row>
    <row r="58" spans="2:16" ht="17.25" customHeight="1">
      <c r="B58" s="679" t="s">
        <v>143</v>
      </c>
      <c r="C58" s="680"/>
      <c r="D58" s="680"/>
      <c r="E58" s="680"/>
      <c r="F58" s="680"/>
      <c r="G58" s="680"/>
      <c r="H58" s="680"/>
      <c r="I58" s="680"/>
      <c r="J58" s="680"/>
      <c r="K58" s="680"/>
      <c r="L58" s="680"/>
      <c r="M58" s="681"/>
      <c r="N58" s="678"/>
      <c r="O58" s="128"/>
      <c r="P58" s="814" t="s">
        <v>407</v>
      </c>
    </row>
    <row r="59" spans="2:16" ht="18">
      <c r="B59" s="679" t="s">
        <v>144</v>
      </c>
      <c r="C59" s="680"/>
      <c r="D59" s="680"/>
      <c r="E59" s="680"/>
      <c r="F59" s="680"/>
      <c r="G59" s="680"/>
      <c r="H59" s="680"/>
      <c r="I59" s="680"/>
      <c r="J59" s="680"/>
      <c r="K59" s="680"/>
      <c r="L59" s="680"/>
      <c r="M59" s="681"/>
      <c r="N59" s="678"/>
      <c r="O59" s="128"/>
      <c r="P59" s="814" t="s">
        <v>408</v>
      </c>
    </row>
    <row r="60" spans="2:16" ht="18">
      <c r="B60" s="679" t="s">
        <v>145</v>
      </c>
      <c r="C60" s="680"/>
      <c r="D60" s="680"/>
      <c r="E60" s="680"/>
      <c r="F60" s="680"/>
      <c r="G60" s="680"/>
      <c r="H60" s="680"/>
      <c r="I60" s="680"/>
      <c r="J60" s="680"/>
      <c r="K60" s="680"/>
      <c r="L60" s="680"/>
      <c r="M60" s="681"/>
      <c r="N60" s="678"/>
      <c r="O60" s="128"/>
      <c r="P60" s="814" t="s">
        <v>419</v>
      </c>
    </row>
    <row r="61" spans="2:16" ht="18">
      <c r="B61" s="685" t="s">
        <v>146</v>
      </c>
      <c r="C61" s="686"/>
      <c r="D61" s="686"/>
      <c r="E61" s="686"/>
      <c r="F61" s="686"/>
      <c r="G61" s="686"/>
      <c r="H61" s="686"/>
      <c r="I61" s="686"/>
      <c r="J61" s="686"/>
      <c r="K61" s="686"/>
      <c r="L61" s="686"/>
      <c r="M61" s="687"/>
      <c r="N61" s="128"/>
      <c r="O61" s="128"/>
      <c r="P61" s="814" t="s">
        <v>409</v>
      </c>
    </row>
    <row r="62" spans="2:16" ht="18">
      <c r="B62" s="688" t="s">
        <v>147</v>
      </c>
      <c r="C62" s="689"/>
      <c r="D62" s="689"/>
      <c r="E62" s="689"/>
      <c r="F62" s="689"/>
      <c r="G62" s="689"/>
      <c r="H62" s="689"/>
      <c r="I62" s="689"/>
      <c r="J62" s="689"/>
      <c r="K62" s="689"/>
      <c r="L62" s="689"/>
      <c r="M62" s="690"/>
      <c r="N62" s="128"/>
      <c r="O62" s="128"/>
      <c r="P62" s="814" t="s">
        <v>410</v>
      </c>
    </row>
    <row r="63" spans="2:16" ht="18">
      <c r="B63" s="679" t="s">
        <v>204</v>
      </c>
      <c r="C63" s="680"/>
      <c r="D63" s="680"/>
      <c r="E63" s="680"/>
      <c r="F63" s="680"/>
      <c r="G63" s="680"/>
      <c r="H63" s="680"/>
      <c r="I63" s="680"/>
      <c r="J63" s="680"/>
      <c r="K63" s="680"/>
      <c r="L63" s="680"/>
      <c r="M63" s="681"/>
      <c r="N63" s="128"/>
      <c r="O63" s="128"/>
      <c r="P63" s="814" t="s">
        <v>411</v>
      </c>
    </row>
    <row r="64" spans="2:16" ht="18">
      <c r="B64" s="141"/>
      <c r="M64" s="128"/>
      <c r="N64" s="128"/>
      <c r="O64" s="128"/>
      <c r="P64" s="814" t="s">
        <v>412</v>
      </c>
    </row>
    <row r="65" spans="1:16" ht="18.600000000000001" thickBot="1">
      <c r="B65" s="141"/>
      <c r="M65" s="128"/>
      <c r="N65" s="128"/>
      <c r="O65" s="128"/>
      <c r="P65" s="814" t="s">
        <v>413</v>
      </c>
    </row>
    <row r="66" spans="1:16" ht="20.25" customHeight="1">
      <c r="B66" s="691" t="s">
        <v>148</v>
      </c>
      <c r="C66" s="691" t="s">
        <v>149</v>
      </c>
      <c r="D66" s="691" t="s">
        <v>150</v>
      </c>
      <c r="E66" s="691" t="s">
        <v>151</v>
      </c>
      <c r="F66" s="142" t="s">
        <v>152</v>
      </c>
      <c r="G66" s="162" t="s">
        <v>212</v>
      </c>
      <c r="H66" s="693" t="s">
        <v>211</v>
      </c>
      <c r="I66" s="693" t="s">
        <v>154</v>
      </c>
      <c r="J66" s="693" t="s">
        <v>155</v>
      </c>
      <c r="K66" s="693" t="s">
        <v>187</v>
      </c>
      <c r="L66" s="691" t="s">
        <v>156</v>
      </c>
      <c r="M66" s="691" t="s">
        <v>207</v>
      </c>
      <c r="N66" s="128"/>
      <c r="O66" s="128"/>
      <c r="P66" s="814" t="s">
        <v>414</v>
      </c>
    </row>
    <row r="67" spans="1:16" ht="18.600000000000001" thickBot="1">
      <c r="B67" s="692"/>
      <c r="C67" s="692"/>
      <c r="D67" s="692"/>
      <c r="E67" s="692"/>
      <c r="F67" s="143" t="s">
        <v>153</v>
      </c>
      <c r="G67" s="163"/>
      <c r="H67" s="694"/>
      <c r="I67" s="694"/>
      <c r="J67" s="694"/>
      <c r="K67" s="694"/>
      <c r="L67" s="692"/>
      <c r="M67" s="692"/>
      <c r="N67" s="128"/>
      <c r="O67" s="128"/>
      <c r="P67" s="814" t="s">
        <v>415</v>
      </c>
    </row>
    <row r="68" spans="1:16" ht="18.600000000000001" thickBot="1">
      <c r="B68" s="144">
        <v>1</v>
      </c>
      <c r="C68" s="145" t="s">
        <v>157</v>
      </c>
      <c r="D68" s="146"/>
      <c r="E68" s="146"/>
      <c r="F68" s="146"/>
      <c r="G68" s="164"/>
      <c r="H68" s="146"/>
      <c r="I68" s="146"/>
      <c r="J68" s="146"/>
      <c r="K68" s="147" t="s">
        <v>157</v>
      </c>
      <c r="L68" s="146"/>
      <c r="M68" s="146"/>
      <c r="N68" s="128"/>
      <c r="O68" s="128"/>
      <c r="P68" s="814" t="s">
        <v>416</v>
      </c>
    </row>
    <row r="69" spans="1:16" ht="18.600000000000001" thickBot="1">
      <c r="A69" s="156" t="s">
        <v>29</v>
      </c>
      <c r="B69" s="157">
        <v>2</v>
      </c>
      <c r="C69" s="158" t="s">
        <v>157</v>
      </c>
      <c r="D69" s="159" t="s">
        <v>157</v>
      </c>
      <c r="E69" s="159" t="s">
        <v>157</v>
      </c>
      <c r="F69" s="159" t="s">
        <v>188</v>
      </c>
      <c r="G69" s="164"/>
      <c r="H69" s="146"/>
      <c r="I69" s="146"/>
      <c r="J69" s="159" t="s">
        <v>189</v>
      </c>
      <c r="K69" s="159" t="s">
        <v>157</v>
      </c>
      <c r="L69" s="146"/>
      <c r="M69" s="146"/>
      <c r="N69" s="128" t="s">
        <v>190</v>
      </c>
      <c r="O69" s="128"/>
      <c r="P69" s="814" t="s">
        <v>419</v>
      </c>
    </row>
    <row r="70" spans="1:16" ht="18.600000000000001" thickBot="1">
      <c r="A70" s="156" t="s">
        <v>21</v>
      </c>
      <c r="B70" s="157">
        <v>3</v>
      </c>
      <c r="C70" s="158" t="s">
        <v>157</v>
      </c>
      <c r="D70" s="159" t="s">
        <v>157</v>
      </c>
      <c r="E70" s="159" t="s">
        <v>157</v>
      </c>
      <c r="F70" s="159" t="s">
        <v>157</v>
      </c>
      <c r="G70" s="164"/>
      <c r="H70" s="146"/>
      <c r="I70" s="146"/>
      <c r="J70" s="159" t="s">
        <v>157</v>
      </c>
      <c r="K70" s="159" t="s">
        <v>157</v>
      </c>
      <c r="L70" s="159" t="s">
        <v>157</v>
      </c>
      <c r="M70" s="146"/>
      <c r="N70" s="128"/>
      <c r="O70" s="128"/>
      <c r="P70" s="814" t="s">
        <v>417</v>
      </c>
    </row>
    <row r="71" spans="1:16" ht="18.600000000000001" thickBot="1">
      <c r="A71" s="156" t="s">
        <v>191</v>
      </c>
      <c r="B71" s="153">
        <v>4</v>
      </c>
      <c r="C71" s="154" t="s">
        <v>157</v>
      </c>
      <c r="D71" s="155" t="s">
        <v>157</v>
      </c>
      <c r="E71" s="155" t="s">
        <v>157</v>
      </c>
      <c r="F71" s="155" t="s">
        <v>157</v>
      </c>
      <c r="G71" s="155" t="s">
        <v>157</v>
      </c>
      <c r="H71" s="155" t="s">
        <v>157</v>
      </c>
      <c r="I71" s="146" t="s">
        <v>209</v>
      </c>
      <c r="J71" s="155" t="s">
        <v>157</v>
      </c>
      <c r="K71" s="155" t="s">
        <v>157</v>
      </c>
      <c r="L71" s="155" t="s">
        <v>157</v>
      </c>
      <c r="M71" s="155" t="s">
        <v>157</v>
      </c>
      <c r="N71" t="s">
        <v>208</v>
      </c>
      <c r="O71" s="128"/>
      <c r="P71" s="814" t="s">
        <v>418</v>
      </c>
    </row>
    <row r="72" spans="1:16" ht="18.600000000000001" thickBot="1">
      <c r="A72" s="156"/>
      <c r="B72" s="157">
        <v>5</v>
      </c>
      <c r="C72" s="158" t="s">
        <v>157</v>
      </c>
      <c r="D72" s="159" t="s">
        <v>157</v>
      </c>
      <c r="E72" s="159" t="s">
        <v>157</v>
      </c>
      <c r="F72" s="159" t="s">
        <v>157</v>
      </c>
      <c r="G72" s="159" t="s">
        <v>157</v>
      </c>
      <c r="H72" s="159" t="s">
        <v>157</v>
      </c>
      <c r="I72" s="159" t="s">
        <v>157</v>
      </c>
      <c r="J72" s="159" t="s">
        <v>157</v>
      </c>
      <c r="K72" s="159" t="s">
        <v>157</v>
      </c>
      <c r="L72" s="159" t="s">
        <v>157</v>
      </c>
      <c r="M72" s="159" t="s">
        <v>157</v>
      </c>
      <c r="N72" s="128"/>
      <c r="O72" s="128"/>
      <c r="P72" s="814" t="s">
        <v>419</v>
      </c>
    </row>
    <row r="73" spans="1:16" ht="18.600000000000001" thickBot="1">
      <c r="B73" s="144">
        <v>6</v>
      </c>
      <c r="C73" s="145" t="s">
        <v>157</v>
      </c>
      <c r="D73" s="147" t="s">
        <v>157</v>
      </c>
      <c r="E73" s="147" t="s">
        <v>157</v>
      </c>
      <c r="F73" s="147" t="s">
        <v>157</v>
      </c>
      <c r="G73" s="147" t="s">
        <v>157</v>
      </c>
      <c r="H73" s="147" t="s">
        <v>157</v>
      </c>
      <c r="I73" s="147" t="s">
        <v>157</v>
      </c>
      <c r="J73" s="147" t="s">
        <v>157</v>
      </c>
      <c r="K73" s="147" t="s">
        <v>157</v>
      </c>
      <c r="L73" s="147" t="s">
        <v>157</v>
      </c>
      <c r="M73" s="147" t="s">
        <v>157</v>
      </c>
      <c r="N73" s="128"/>
      <c r="O73" s="128"/>
    </row>
    <row r="74" spans="1:16" ht="18.600000000000001" thickBot="1">
      <c r="B74" s="144">
        <v>7</v>
      </c>
      <c r="C74" s="145" t="s">
        <v>157</v>
      </c>
      <c r="D74" s="147" t="s">
        <v>157</v>
      </c>
      <c r="E74" s="147" t="s">
        <v>157</v>
      </c>
      <c r="F74" s="147" t="s">
        <v>157</v>
      </c>
      <c r="G74" s="147" t="s">
        <v>157</v>
      </c>
      <c r="H74" s="147" t="s">
        <v>157</v>
      </c>
      <c r="I74" s="147" t="s">
        <v>157</v>
      </c>
      <c r="J74" s="147" t="s">
        <v>157</v>
      </c>
      <c r="K74" s="147" t="s">
        <v>157</v>
      </c>
      <c r="L74" s="147" t="s">
        <v>157</v>
      </c>
      <c r="M74" s="147" t="s">
        <v>157</v>
      </c>
      <c r="N74" s="128"/>
      <c r="O74" s="128"/>
    </row>
    <row r="75" spans="1:16">
      <c r="N75" s="128"/>
      <c r="O75" s="128"/>
    </row>
    <row r="76" spans="1:16">
      <c r="I76" t="s">
        <v>210</v>
      </c>
      <c r="N76" s="128"/>
      <c r="O76" s="128"/>
    </row>
    <row r="77" spans="1:16">
      <c r="N77" s="128"/>
      <c r="O77" s="128"/>
    </row>
    <row r="79" spans="1:16">
      <c r="P79" s="502"/>
    </row>
    <row r="89" spans="16:16" ht="15.6">
      <c r="P89" s="424"/>
    </row>
    <row r="90" spans="16:16" ht="15.6">
      <c r="P90" s="424"/>
    </row>
    <row r="91" spans="16:16" ht="15.6">
      <c r="P91" s="424"/>
    </row>
    <row r="92" spans="16:16" ht="15.6">
      <c r="P92" s="424"/>
    </row>
    <row r="93" spans="16:16" ht="15.6">
      <c r="P93" s="424"/>
    </row>
    <row r="94" spans="16:16" ht="15.6">
      <c r="P94" s="424"/>
    </row>
    <row r="95" spans="16:16" ht="15.6">
      <c r="P95" s="424"/>
    </row>
    <row r="96" spans="16:16" ht="15.6">
      <c r="P96" s="424"/>
    </row>
    <row r="97" spans="16:16" ht="15.6">
      <c r="P97" s="424"/>
    </row>
    <row r="98" spans="16:16" ht="15.6">
      <c r="P98" s="424"/>
    </row>
    <row r="99" spans="16:16" ht="15.6">
      <c r="P99" s="424"/>
    </row>
  </sheetData>
  <mergeCells count="41">
    <mergeCell ref="M29:N30"/>
    <mergeCell ref="M25:N25"/>
    <mergeCell ref="E29:E30"/>
    <mergeCell ref="E18:E26"/>
    <mergeCell ref="E14:E16"/>
    <mergeCell ref="M14:M15"/>
    <mergeCell ref="B3:N3"/>
    <mergeCell ref="C8:L8"/>
    <mergeCell ref="C9:L9"/>
    <mergeCell ref="M13:N13"/>
    <mergeCell ref="B5:N5"/>
    <mergeCell ref="B7:N7"/>
    <mergeCell ref="B6:N6"/>
    <mergeCell ref="B61:M61"/>
    <mergeCell ref="B62:M62"/>
    <mergeCell ref="B63:M63"/>
    <mergeCell ref="B66:B67"/>
    <mergeCell ref="C66:C67"/>
    <mergeCell ref="D66:D67"/>
    <mergeCell ref="E66:E67"/>
    <mergeCell ref="H66:H67"/>
    <mergeCell ref="I66:I67"/>
    <mergeCell ref="J66:J67"/>
    <mergeCell ref="K66:K67"/>
    <mergeCell ref="L66:L67"/>
    <mergeCell ref="M66:M67"/>
    <mergeCell ref="B53:M53"/>
    <mergeCell ref="N49:N60"/>
    <mergeCell ref="B51:M51"/>
    <mergeCell ref="B58:M58"/>
    <mergeCell ref="B59:M59"/>
    <mergeCell ref="B60:M60"/>
    <mergeCell ref="B49:M49"/>
    <mergeCell ref="B54:M54"/>
    <mergeCell ref="B56:M56"/>
    <mergeCell ref="B57:M57"/>
    <mergeCell ref="B45:H45"/>
    <mergeCell ref="B47:M47"/>
    <mergeCell ref="B48:M48"/>
    <mergeCell ref="B52:M52"/>
    <mergeCell ref="L32:N44"/>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5"/>
  <sheetViews>
    <sheetView showGridLines="0" zoomScale="80" zoomScaleNormal="80" zoomScaleSheetLayoutView="79" workbookViewId="0">
      <selection activeCell="N7" sqref="N7"/>
    </sheetView>
  </sheetViews>
  <sheetFormatPr defaultColWidth="9" defaultRowHeight="19.2"/>
  <cols>
    <col min="1" max="1" width="201.109375" style="394" customWidth="1"/>
    <col min="2" max="2" width="11.21875" style="392" customWidth="1"/>
    <col min="3" max="3" width="27.44140625" style="392" customWidth="1"/>
    <col min="4" max="4" width="17.88671875" style="393" customWidth="1"/>
    <col min="5" max="16384" width="9" style="1"/>
  </cols>
  <sheetData>
    <row r="1" spans="1:4" s="42" customFormat="1" ht="44.25" customHeight="1" thickBot="1">
      <c r="A1" s="253" t="s">
        <v>302</v>
      </c>
      <c r="B1" s="254" t="s">
        <v>0</v>
      </c>
      <c r="C1" s="255" t="s">
        <v>1</v>
      </c>
      <c r="D1" s="391" t="s">
        <v>2</v>
      </c>
    </row>
    <row r="2" spans="1:4" s="42" customFormat="1" ht="44.25" customHeight="1" thickTop="1">
      <c r="A2" s="242" t="s">
        <v>436</v>
      </c>
      <c r="B2" s="429"/>
      <c r="C2" s="728" t="s">
        <v>438</v>
      </c>
      <c r="D2" s="430"/>
    </row>
    <row r="3" spans="1:4" s="42" customFormat="1" ht="135" customHeight="1">
      <c r="A3" s="436" t="s">
        <v>434</v>
      </c>
      <c r="B3" s="461" t="s">
        <v>437</v>
      </c>
      <c r="C3" s="729"/>
      <c r="D3" s="432">
        <v>44948</v>
      </c>
    </row>
    <row r="4" spans="1:4" s="42" customFormat="1" ht="36.6" customHeight="1" thickBot="1">
      <c r="A4" s="243" t="s">
        <v>435</v>
      </c>
      <c r="B4" s="426"/>
      <c r="C4" s="730"/>
      <c r="D4" s="434"/>
    </row>
    <row r="5" spans="1:4" s="42" customFormat="1" ht="37.950000000000003" customHeight="1" thickTop="1">
      <c r="A5" s="428" t="s">
        <v>439</v>
      </c>
      <c r="B5" s="429"/>
      <c r="C5" s="728" t="s">
        <v>443</v>
      </c>
      <c r="D5" s="438"/>
    </row>
    <row r="6" spans="1:4" s="42" customFormat="1" ht="115.2" customHeight="1">
      <c r="A6" s="431" t="s">
        <v>440</v>
      </c>
      <c r="B6" s="441" t="s">
        <v>442</v>
      </c>
      <c r="C6" s="729"/>
      <c r="D6" s="432">
        <v>44947</v>
      </c>
    </row>
    <row r="7" spans="1:4" s="42" customFormat="1" ht="37.200000000000003" customHeight="1" thickBot="1">
      <c r="A7" s="433" t="s">
        <v>441</v>
      </c>
      <c r="B7" s="426"/>
      <c r="C7" s="730"/>
      <c r="D7" s="434"/>
    </row>
    <row r="8" spans="1:4" s="42" customFormat="1" ht="44.25" customHeight="1" thickTop="1">
      <c r="A8" s="242" t="s">
        <v>444</v>
      </c>
      <c r="B8" s="737" t="s">
        <v>447</v>
      </c>
      <c r="C8" s="722" t="s">
        <v>448</v>
      </c>
      <c r="D8" s="734">
        <v>44947</v>
      </c>
    </row>
    <row r="9" spans="1:4" s="42" customFormat="1" ht="194.4" customHeight="1">
      <c r="A9" s="414" t="s">
        <v>445</v>
      </c>
      <c r="B9" s="720"/>
      <c r="C9" s="723"/>
      <c r="D9" s="735"/>
    </row>
    <row r="10" spans="1:4" s="42" customFormat="1" ht="36.6" customHeight="1" thickBot="1">
      <c r="A10" s="440" t="s">
        <v>446</v>
      </c>
      <c r="B10" s="721"/>
      <c r="C10" s="724"/>
      <c r="D10" s="736"/>
    </row>
    <row r="11" spans="1:4" s="42" customFormat="1" ht="44.25" customHeight="1">
      <c r="A11" s="242" t="s">
        <v>449</v>
      </c>
      <c r="B11" s="737" t="s">
        <v>453</v>
      </c>
      <c r="C11" s="722" t="s">
        <v>452</v>
      </c>
      <c r="D11" s="734">
        <v>44947</v>
      </c>
    </row>
    <row r="12" spans="1:4" s="42" customFormat="1" ht="172.2" customHeight="1" thickBot="1">
      <c r="A12" s="442" t="s">
        <v>450</v>
      </c>
      <c r="B12" s="720"/>
      <c r="C12" s="723"/>
      <c r="D12" s="735"/>
    </row>
    <row r="13" spans="1:4" s="42" customFormat="1" ht="36.6" customHeight="1" thickBot="1">
      <c r="A13" s="443" t="s">
        <v>451</v>
      </c>
      <c r="B13" s="721"/>
      <c r="C13" s="724"/>
      <c r="D13" s="736"/>
    </row>
    <row r="14" spans="1:4" s="42" customFormat="1" ht="46.2" customHeight="1" thickBot="1">
      <c r="A14" s="242" t="s">
        <v>455</v>
      </c>
      <c r="B14" s="238"/>
      <c r="C14" s="722" t="s">
        <v>454</v>
      </c>
      <c r="D14" s="710">
        <v>44946</v>
      </c>
    </row>
    <row r="15" spans="1:4" s="42" customFormat="1" ht="141" customHeight="1" thickBot="1">
      <c r="A15" s="444" t="s">
        <v>456</v>
      </c>
      <c r="B15" s="412" t="s">
        <v>458</v>
      </c>
      <c r="C15" s="723"/>
      <c r="D15" s="711"/>
    </row>
    <row r="16" spans="1:4" s="42" customFormat="1" ht="34.950000000000003" customHeight="1" thickBot="1">
      <c r="A16" s="563" t="s">
        <v>457</v>
      </c>
      <c r="B16" s="240"/>
      <c r="C16" s="724"/>
      <c r="D16" s="711"/>
    </row>
    <row r="17" spans="1:4" s="42" customFormat="1" ht="43.8" customHeight="1" thickTop="1">
      <c r="A17" s="445" t="s">
        <v>459</v>
      </c>
      <c r="B17" s="238"/>
      <c r="C17" s="728" t="s">
        <v>462</v>
      </c>
      <c r="D17" s="734">
        <v>44946</v>
      </c>
    </row>
    <row r="18" spans="1:4" s="42" customFormat="1" ht="370.8" customHeight="1">
      <c r="A18" s="436" t="s">
        <v>460</v>
      </c>
      <c r="B18" s="239" t="s">
        <v>461</v>
      </c>
      <c r="C18" s="729"/>
      <c r="D18" s="735"/>
    </row>
    <row r="19" spans="1:4" s="42" customFormat="1" ht="34.950000000000003" customHeight="1" thickBot="1">
      <c r="A19" s="243" t="s">
        <v>463</v>
      </c>
      <c r="B19" s="240"/>
      <c r="C19" s="730"/>
      <c r="D19" s="736"/>
    </row>
    <row r="20" spans="1:4" s="42" customFormat="1" ht="48.6" customHeight="1" thickTop="1">
      <c r="A20" s="399" t="s">
        <v>464</v>
      </c>
      <c r="B20" s="719" t="s">
        <v>466</v>
      </c>
      <c r="C20" s="722" t="s">
        <v>467</v>
      </c>
      <c r="D20" s="716">
        <v>44946</v>
      </c>
    </row>
    <row r="21" spans="1:4" s="42" customFormat="1" ht="294.60000000000002" customHeight="1">
      <c r="A21" s="447" t="s">
        <v>465</v>
      </c>
      <c r="B21" s="720"/>
      <c r="C21" s="723"/>
      <c r="D21" s="717"/>
    </row>
    <row r="22" spans="1:4" s="42" customFormat="1" ht="43.2" customHeight="1" thickBot="1">
      <c r="A22" s="833" t="s">
        <v>468</v>
      </c>
      <c r="B22" s="721"/>
      <c r="C22" s="724"/>
      <c r="D22" s="718"/>
    </row>
    <row r="23" spans="1:4" s="42" customFormat="1" ht="51" customHeight="1" thickTop="1" thickBot="1">
      <c r="A23" s="834" t="s">
        <v>469</v>
      </c>
      <c r="B23" s="731" t="s">
        <v>473</v>
      </c>
      <c r="C23" s="731" t="s">
        <v>472</v>
      </c>
      <c r="D23" s="710">
        <v>44943</v>
      </c>
    </row>
    <row r="24" spans="1:4" s="42" customFormat="1" ht="138" customHeight="1" thickBot="1">
      <c r="A24" s="427" t="s">
        <v>470</v>
      </c>
      <c r="B24" s="732"/>
      <c r="C24" s="732"/>
      <c r="D24" s="711"/>
    </row>
    <row r="25" spans="1:4" s="42" customFormat="1" ht="43.2" customHeight="1" thickBot="1">
      <c r="A25" s="413" t="s">
        <v>471</v>
      </c>
      <c r="B25" s="733"/>
      <c r="C25" s="733"/>
      <c r="D25" s="711"/>
    </row>
    <row r="26" spans="1:4" s="42" customFormat="1" ht="48.6" customHeight="1" thickTop="1" thickBot="1">
      <c r="A26" s="244" t="s">
        <v>474</v>
      </c>
      <c r="B26" s="725" t="s">
        <v>476</v>
      </c>
      <c r="C26" s="713" t="s">
        <v>477</v>
      </c>
      <c r="D26" s="710">
        <v>44943</v>
      </c>
    </row>
    <row r="27" spans="1:4" s="42" customFormat="1" ht="129.6" customHeight="1" thickBot="1">
      <c r="A27" s="566" t="s">
        <v>475</v>
      </c>
      <c r="B27" s="726"/>
      <c r="C27" s="714"/>
      <c r="D27" s="711"/>
    </row>
    <row r="28" spans="1:4" s="42" customFormat="1" ht="40.950000000000003" customHeight="1" thickBot="1">
      <c r="A28" s="409" t="s">
        <v>478</v>
      </c>
      <c r="B28" s="727"/>
      <c r="C28" s="715"/>
      <c r="D28" s="712"/>
    </row>
    <row r="29" spans="1:4" s="42" customFormat="1" ht="48.6" customHeight="1" thickTop="1" thickBot="1">
      <c r="A29" s="244" t="s">
        <v>479</v>
      </c>
      <c r="B29" s="725" t="s">
        <v>483</v>
      </c>
      <c r="C29" s="713" t="s">
        <v>481</v>
      </c>
      <c r="D29" s="710">
        <v>44943</v>
      </c>
    </row>
    <row r="30" spans="1:4" s="42" customFormat="1" ht="91.2" customHeight="1" thickBot="1">
      <c r="A30" s="566" t="s">
        <v>480</v>
      </c>
      <c r="B30" s="726"/>
      <c r="C30" s="714"/>
      <c r="D30" s="711"/>
    </row>
    <row r="31" spans="1:4" s="42" customFormat="1" ht="40.950000000000003" customHeight="1" thickBot="1">
      <c r="A31" s="409" t="s">
        <v>482</v>
      </c>
      <c r="B31" s="727"/>
      <c r="C31" s="715"/>
      <c r="D31" s="712"/>
    </row>
    <row r="32" spans="1:4" s="42" customFormat="1" ht="40.950000000000003" customHeight="1" thickTop="1" thickBot="1">
      <c r="A32" s="244" t="s">
        <v>484</v>
      </c>
      <c r="B32" s="725" t="s">
        <v>488</v>
      </c>
      <c r="C32" s="713" t="s">
        <v>487</v>
      </c>
      <c r="D32" s="710">
        <v>44942</v>
      </c>
    </row>
    <row r="33" spans="1:4" s="42" customFormat="1" ht="177" customHeight="1" thickBot="1">
      <c r="A33" s="566" t="s">
        <v>485</v>
      </c>
      <c r="B33" s="726"/>
      <c r="C33" s="714"/>
      <c r="D33" s="711"/>
    </row>
    <row r="34" spans="1:4" s="42" customFormat="1" ht="40.950000000000003" customHeight="1" thickBot="1">
      <c r="A34" s="409" t="s">
        <v>486</v>
      </c>
      <c r="B34" s="727"/>
      <c r="C34" s="715"/>
      <c r="D34" s="712"/>
    </row>
    <row r="35" spans="1:4" ht="19.8" thickTop="1"/>
  </sheetData>
  <mergeCells count="27">
    <mergeCell ref="B29:B31"/>
    <mergeCell ref="C29:C31"/>
    <mergeCell ref="D29:D31"/>
    <mergeCell ref="B32:B34"/>
    <mergeCell ref="C32:C34"/>
    <mergeCell ref="D32:D34"/>
    <mergeCell ref="C2:C4"/>
    <mergeCell ref="D8:D10"/>
    <mergeCell ref="C14:C16"/>
    <mergeCell ref="D14:D16"/>
    <mergeCell ref="B11:B13"/>
    <mergeCell ref="C11:C13"/>
    <mergeCell ref="D11:D13"/>
    <mergeCell ref="C5:C7"/>
    <mergeCell ref="B8:B10"/>
    <mergeCell ref="C8:C10"/>
    <mergeCell ref="C17:C19"/>
    <mergeCell ref="B23:B25"/>
    <mergeCell ref="C23:C25"/>
    <mergeCell ref="D23:D25"/>
    <mergeCell ref="D17:D19"/>
    <mergeCell ref="D26:D28"/>
    <mergeCell ref="C26:C28"/>
    <mergeCell ref="D20:D22"/>
    <mergeCell ref="B20:B22"/>
    <mergeCell ref="C20:C22"/>
    <mergeCell ref="B26:B28"/>
  </mergeCells>
  <phoneticPr fontId="16"/>
  <hyperlinks>
    <hyperlink ref="A4" r:id="rId1" xr:uid="{14EA2E5C-6E69-469D-A3B8-4311ECB6AC3A}"/>
    <hyperlink ref="A7" r:id="rId2" xr:uid="{C16F3D3A-67BE-4449-87A8-C979E95BD9CF}"/>
    <hyperlink ref="A10" r:id="rId3" xr:uid="{7A9C89C4-72FE-423B-A890-EF96F3FB8707}"/>
    <hyperlink ref="A13" r:id="rId4" xr:uid="{99D3AE9E-4B53-4451-A868-DA2C5DA86EA6}"/>
    <hyperlink ref="A16" r:id="rId5" xr:uid="{CA38ACB5-1E8C-4BA1-A134-AC15978B85E7}"/>
    <hyperlink ref="A19" r:id="rId6" xr:uid="{D7663D4E-7382-42F9-8B3E-F8960AC8A523}"/>
    <hyperlink ref="A22" r:id="rId7" xr:uid="{B7BA4DEE-7A01-47E0-81E7-F916D0104701}"/>
    <hyperlink ref="A25" r:id="rId8" xr:uid="{E562A1BC-6546-4AAA-9AC5-D329B3A47673}"/>
    <hyperlink ref="A28" r:id="rId9" xr:uid="{519D0D2D-33AD-4023-A00F-5EC3EA81E81A}"/>
    <hyperlink ref="A31" r:id="rId10" xr:uid="{DF8D73B4-B6F2-436E-B36A-89BB3460C18B}"/>
    <hyperlink ref="A34" r:id="rId11" xr:uid="{EF6BEDF2-B9D7-42CA-A33E-9FE09A6B2FC2}"/>
  </hyperlinks>
  <pageMargins left="0" right="0" top="0.19685039370078741" bottom="0.39370078740157483" header="0" footer="0.19685039370078741"/>
  <pageSetup paperSize="8" scale="28" orientation="portrait" horizontalDpi="300" verticalDpi="300" r:id="rId1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dimension ref="A1:C38"/>
  <sheetViews>
    <sheetView defaultGridColor="0" view="pageBreakPreview" colorId="56" zoomScale="83" zoomScaleNormal="66" zoomScaleSheetLayoutView="83" workbookViewId="0">
      <selection activeCell="D33" sqref="D33"/>
    </sheetView>
  </sheetViews>
  <sheetFormatPr defaultColWidth="9" defaultRowHeight="19.2"/>
  <cols>
    <col min="1" max="1" width="213.21875" style="407" customWidth="1"/>
    <col min="2" max="2" width="18" style="192" customWidth="1"/>
    <col min="3" max="3" width="20.109375" style="193" customWidth="1"/>
    <col min="4" max="16384" width="9" style="38"/>
  </cols>
  <sheetData>
    <row r="1" spans="1:3" ht="58.95" customHeight="1" thickBot="1">
      <c r="A1" s="37" t="s">
        <v>303</v>
      </c>
      <c r="B1" s="386" t="s">
        <v>24</v>
      </c>
      <c r="C1" s="387" t="s">
        <v>2</v>
      </c>
    </row>
    <row r="2" spans="1:3" ht="48.6" customHeight="1">
      <c r="A2" s="171" t="s">
        <v>499</v>
      </c>
      <c r="B2" s="185"/>
      <c r="C2" s="186"/>
    </row>
    <row r="3" spans="1:3" ht="194.4" customHeight="1">
      <c r="A3" s="453" t="s">
        <v>510</v>
      </c>
      <c r="B3" s="415" t="s">
        <v>522</v>
      </c>
      <c r="C3" s="187">
        <v>44946</v>
      </c>
    </row>
    <row r="4" spans="1:3" ht="48.6" customHeight="1" thickBot="1">
      <c r="A4" s="410" t="s">
        <v>498</v>
      </c>
      <c r="B4" s="188"/>
      <c r="C4" s="189"/>
    </row>
    <row r="5" spans="1:3" ht="48.6" customHeight="1">
      <c r="A5" s="171" t="s">
        <v>500</v>
      </c>
      <c r="B5" s="185"/>
      <c r="C5" s="186"/>
    </row>
    <row r="6" spans="1:3" ht="409.2" customHeight="1">
      <c r="A6" s="537" t="s">
        <v>511</v>
      </c>
      <c r="B6" s="415" t="s">
        <v>523</v>
      </c>
      <c r="C6" s="187">
        <v>44946</v>
      </c>
    </row>
    <row r="7" spans="1:3" ht="48.6" customHeight="1" thickBot="1">
      <c r="A7" s="410" t="s">
        <v>497</v>
      </c>
      <c r="B7" s="188"/>
      <c r="C7" s="189"/>
    </row>
    <row r="8" spans="1:3" ht="48.6" customHeight="1">
      <c r="A8" s="171" t="s">
        <v>501</v>
      </c>
      <c r="B8" s="185"/>
      <c r="C8" s="186"/>
    </row>
    <row r="9" spans="1:3" ht="408.6" customHeight="1">
      <c r="A9" s="453" t="s">
        <v>513</v>
      </c>
      <c r="B9" s="415" t="s">
        <v>524</v>
      </c>
      <c r="C9" s="187">
        <v>44945</v>
      </c>
    </row>
    <row r="10" spans="1:3" ht="48.6" customHeight="1" thickBot="1">
      <c r="A10" s="410" t="s">
        <v>512</v>
      </c>
      <c r="B10" s="188"/>
      <c r="C10" s="189"/>
    </row>
    <row r="11" spans="1:3" ht="48.6" customHeight="1">
      <c r="A11" s="171" t="s">
        <v>502</v>
      </c>
      <c r="B11" s="185"/>
      <c r="C11" s="186"/>
    </row>
    <row r="12" spans="1:3" ht="232.2" customHeight="1">
      <c r="A12" s="537" t="s">
        <v>514</v>
      </c>
      <c r="B12" s="415" t="s">
        <v>523</v>
      </c>
      <c r="C12" s="187">
        <v>44945</v>
      </c>
    </row>
    <row r="13" spans="1:3" ht="48.6" customHeight="1" thickBot="1">
      <c r="A13" s="410" t="s">
        <v>496</v>
      </c>
      <c r="B13" s="188"/>
      <c r="C13" s="189"/>
    </row>
    <row r="14" spans="1:3" ht="48.6" customHeight="1">
      <c r="A14" s="171" t="s">
        <v>503</v>
      </c>
      <c r="B14" s="185"/>
      <c r="C14" s="186"/>
    </row>
    <row r="15" spans="1:3" ht="320.39999999999998" customHeight="1">
      <c r="A15" s="532" t="s">
        <v>515</v>
      </c>
      <c r="B15" s="415" t="s">
        <v>523</v>
      </c>
      <c r="C15" s="187">
        <v>44945</v>
      </c>
    </row>
    <row r="16" spans="1:3" ht="48.6" customHeight="1" thickBot="1">
      <c r="A16" s="410" t="s">
        <v>495</v>
      </c>
      <c r="B16" s="188"/>
      <c r="C16" s="189"/>
    </row>
    <row r="17" spans="1:3" ht="48.6" customHeight="1">
      <c r="A17" s="171" t="s">
        <v>504</v>
      </c>
      <c r="B17" s="185"/>
      <c r="C17" s="186"/>
    </row>
    <row r="18" spans="1:3" ht="120.6" customHeight="1">
      <c r="A18" s="453" t="s">
        <v>516</v>
      </c>
      <c r="B18" s="415" t="s">
        <v>525</v>
      </c>
      <c r="C18" s="187">
        <v>44944</v>
      </c>
    </row>
    <row r="19" spans="1:3" ht="48.6" customHeight="1" thickBot="1">
      <c r="A19" s="410" t="s">
        <v>494</v>
      </c>
      <c r="B19" s="188"/>
      <c r="C19" s="189"/>
    </row>
    <row r="20" spans="1:3" ht="48.6" customHeight="1">
      <c r="A20" s="171" t="s">
        <v>505</v>
      </c>
      <c r="B20" s="185"/>
      <c r="C20" s="186"/>
    </row>
    <row r="21" spans="1:3" ht="199.8" customHeight="1">
      <c r="A21" s="453" t="s">
        <v>517</v>
      </c>
      <c r="B21" s="835" t="s">
        <v>526</v>
      </c>
      <c r="C21" s="187">
        <v>44944</v>
      </c>
    </row>
    <row r="22" spans="1:3" ht="48.6" customHeight="1" thickBot="1">
      <c r="A22" s="410" t="s">
        <v>493</v>
      </c>
      <c r="B22" s="188"/>
      <c r="C22" s="189"/>
    </row>
    <row r="23" spans="1:3" ht="48.6" customHeight="1">
      <c r="A23" s="171" t="s">
        <v>506</v>
      </c>
      <c r="B23" s="185"/>
      <c r="C23" s="186"/>
    </row>
    <row r="24" spans="1:3" ht="220.8" customHeight="1">
      <c r="A24" s="453" t="s">
        <v>518</v>
      </c>
      <c r="B24" s="415" t="s">
        <v>527</v>
      </c>
      <c r="C24" s="187">
        <v>44944</v>
      </c>
    </row>
    <row r="25" spans="1:3" ht="48.6" customHeight="1" thickBot="1">
      <c r="A25" s="410" t="s">
        <v>492</v>
      </c>
      <c r="B25" s="188"/>
      <c r="C25" s="189"/>
    </row>
    <row r="26" spans="1:3" ht="48.6" customHeight="1">
      <c r="A26" s="171" t="s">
        <v>507</v>
      </c>
      <c r="B26" s="185"/>
      <c r="C26" s="186"/>
    </row>
    <row r="27" spans="1:3" ht="252.6" customHeight="1">
      <c r="A27" s="453" t="s">
        <v>519</v>
      </c>
      <c r="B27" s="415" t="s">
        <v>528</v>
      </c>
      <c r="C27" s="187">
        <v>44943</v>
      </c>
    </row>
    <row r="28" spans="1:3" ht="48.6" customHeight="1" thickBot="1">
      <c r="A28" s="410" t="s">
        <v>490</v>
      </c>
      <c r="B28" s="188"/>
      <c r="C28" s="189"/>
    </row>
    <row r="29" spans="1:3" ht="48.6" customHeight="1">
      <c r="A29" s="171" t="s">
        <v>508</v>
      </c>
      <c r="B29" s="185"/>
      <c r="C29" s="186"/>
    </row>
    <row r="30" spans="1:3" ht="328.2" customHeight="1">
      <c r="A30" s="453" t="s">
        <v>520</v>
      </c>
      <c r="B30" s="415" t="s">
        <v>529</v>
      </c>
      <c r="C30" s="187">
        <v>44943</v>
      </c>
    </row>
    <row r="31" spans="1:3" ht="48.6" customHeight="1" thickBot="1">
      <c r="A31" s="410" t="s">
        <v>491</v>
      </c>
      <c r="B31" s="188"/>
      <c r="C31" s="189"/>
    </row>
    <row r="32" spans="1:3" ht="48.6" customHeight="1">
      <c r="A32" s="171" t="s">
        <v>509</v>
      </c>
      <c r="B32" s="185"/>
      <c r="C32" s="186"/>
    </row>
    <row r="33" spans="1:3" ht="330" customHeight="1">
      <c r="A33" s="453" t="s">
        <v>521</v>
      </c>
      <c r="B33" s="415" t="s">
        <v>193</v>
      </c>
      <c r="C33" s="187">
        <v>44943</v>
      </c>
    </row>
    <row r="34" spans="1:3" ht="48.6" customHeight="1" thickBot="1">
      <c r="A34" s="410" t="s">
        <v>489</v>
      </c>
      <c r="B34" s="188"/>
      <c r="C34" s="189"/>
    </row>
    <row r="35" spans="1:3" ht="48.6" customHeight="1" thickBot="1">
      <c r="A35" s="425"/>
      <c r="B35" s="190"/>
      <c r="C35" s="191"/>
    </row>
    <row r="36" spans="1:3" ht="37.799999999999997" customHeight="1">
      <c r="A36" s="738" t="s">
        <v>28</v>
      </c>
      <c r="B36" s="738"/>
      <c r="C36" s="738"/>
    </row>
    <row r="37" spans="1:3" ht="46.2" customHeight="1">
      <c r="A37" s="739" t="s">
        <v>27</v>
      </c>
      <c r="B37" s="739"/>
      <c r="C37" s="739"/>
    </row>
    <row r="38" spans="1:3">
      <c r="A38" s="407" t="s">
        <v>21</v>
      </c>
    </row>
  </sheetData>
  <mergeCells count="2">
    <mergeCell ref="A36:C36"/>
    <mergeCell ref="A37:C37"/>
  </mergeCells>
  <phoneticPr fontId="106"/>
  <hyperlinks>
    <hyperlink ref="A34" r:id="rId1" xr:uid="{00902055-2366-4E91-A523-B883FC6B089C}"/>
    <hyperlink ref="A28" r:id="rId2" xr:uid="{BFCD761D-21B3-4620-B686-7543505E8AEB}"/>
    <hyperlink ref="A31" r:id="rId3" xr:uid="{5A113BA9-CF21-4033-9D11-5F503951CA68}"/>
    <hyperlink ref="A25" r:id="rId4" xr:uid="{FAB489DF-8D07-40D4-9249-F4F0C271263B}"/>
    <hyperlink ref="A22" r:id="rId5" xr:uid="{E360F44F-0226-43E1-BC40-B68BF2587883}"/>
    <hyperlink ref="A19" r:id="rId6" xr:uid="{B5252A75-5BA3-4A1B-8EFB-B7F83B3D4FCD}"/>
    <hyperlink ref="A16" r:id="rId7" xr:uid="{46F39CA9-6067-4876-A96A-B9673E778E87}"/>
    <hyperlink ref="A13" r:id="rId8" xr:uid="{E5997F28-7822-4C51-9E0B-81DDA60395EC}"/>
    <hyperlink ref="A7" r:id="rId9" xr:uid="{11B1F6B5-2747-456A-9F6B-7C188AAD072C}"/>
    <hyperlink ref="A4" r:id="rId10" xr:uid="{988DAEB2-48CE-4DC6-99CA-DA624C791FDC}"/>
    <hyperlink ref="A10" r:id="rId11" xr:uid="{6CFC5090-9C56-4222-8983-38726C9DC779}"/>
  </hyperlinks>
  <pageMargins left="0.74803149606299213" right="0.74803149606299213" top="0.98425196850393704" bottom="0.98425196850393704" header="0.51181102362204722" footer="0.51181102362204722"/>
  <pageSetup paperSize="9" scale="16" fitToHeight="3" orientation="portrait" r:id="rId12"/>
  <headerFooter alignWithMargins="0"/>
  <rowBreaks count="1" manualBreakCount="1">
    <brk id="35"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tabColor indexed="46"/>
  </sheetPr>
  <dimension ref="A1:AE39"/>
  <sheetViews>
    <sheetView zoomScale="75" zoomScaleNormal="75" zoomScaleSheetLayoutView="100" workbookViewId="0">
      <selection activeCell="AH30" sqref="AH30"/>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742" t="s">
        <v>3</v>
      </c>
      <c r="B1" s="743"/>
      <c r="C1" s="743"/>
      <c r="D1" s="743"/>
      <c r="E1" s="743"/>
      <c r="F1" s="743"/>
      <c r="G1" s="743"/>
      <c r="H1" s="743"/>
      <c r="I1" s="743"/>
      <c r="J1" s="743"/>
      <c r="K1" s="743"/>
      <c r="L1" s="743"/>
      <c r="M1" s="743"/>
      <c r="N1" s="744"/>
      <c r="P1" s="745" t="s">
        <v>4</v>
      </c>
      <c r="Q1" s="746"/>
      <c r="R1" s="746"/>
      <c r="S1" s="746"/>
      <c r="T1" s="746"/>
      <c r="U1" s="746"/>
      <c r="V1" s="746"/>
      <c r="W1" s="746"/>
      <c r="X1" s="746"/>
      <c r="Y1" s="746"/>
      <c r="Z1" s="746"/>
      <c r="AA1" s="746"/>
      <c r="AB1" s="746"/>
      <c r="AC1" s="747"/>
    </row>
    <row r="2" spans="1:29" ht="18" customHeight="1" thickBot="1">
      <c r="A2" s="748" t="s">
        <v>5</v>
      </c>
      <c r="B2" s="749"/>
      <c r="C2" s="749"/>
      <c r="D2" s="749"/>
      <c r="E2" s="749"/>
      <c r="F2" s="749"/>
      <c r="G2" s="749"/>
      <c r="H2" s="749"/>
      <c r="I2" s="749"/>
      <c r="J2" s="749"/>
      <c r="K2" s="749"/>
      <c r="L2" s="749"/>
      <c r="M2" s="749"/>
      <c r="N2" s="750"/>
      <c r="P2" s="751" t="s">
        <v>6</v>
      </c>
      <c r="Q2" s="749"/>
      <c r="R2" s="749"/>
      <c r="S2" s="749"/>
      <c r="T2" s="749"/>
      <c r="U2" s="749"/>
      <c r="V2" s="749"/>
      <c r="W2" s="749"/>
      <c r="X2" s="749"/>
      <c r="Y2" s="749"/>
      <c r="Z2" s="749"/>
      <c r="AA2" s="749"/>
      <c r="AB2" s="749"/>
      <c r="AC2" s="752"/>
    </row>
    <row r="3" spans="1:29" ht="13.8" thickBot="1">
      <c r="A3" s="6"/>
      <c r="B3" s="198" t="s">
        <v>232</v>
      </c>
      <c r="C3" s="207" t="s">
        <v>7</v>
      </c>
      <c r="D3" s="207" t="s">
        <v>8</v>
      </c>
      <c r="E3" s="207" t="s">
        <v>9</v>
      </c>
      <c r="F3" s="207" t="s">
        <v>10</v>
      </c>
      <c r="G3" s="207" t="s">
        <v>11</v>
      </c>
      <c r="H3" s="207" t="s">
        <v>12</v>
      </c>
      <c r="I3" s="207" t="s">
        <v>13</v>
      </c>
      <c r="J3" s="207" t="s">
        <v>14</v>
      </c>
      <c r="K3" s="207" t="s">
        <v>15</v>
      </c>
      <c r="L3" s="207" t="s">
        <v>16</v>
      </c>
      <c r="M3" s="207" t="s">
        <v>17</v>
      </c>
      <c r="N3" s="7" t="s">
        <v>18</v>
      </c>
      <c r="P3" s="8"/>
      <c r="Q3" s="198" t="s">
        <v>232</v>
      </c>
      <c r="R3" s="207" t="s">
        <v>7</v>
      </c>
      <c r="S3" s="207" t="s">
        <v>8</v>
      </c>
      <c r="T3" s="207" t="s">
        <v>9</v>
      </c>
      <c r="U3" s="207" t="s">
        <v>10</v>
      </c>
      <c r="V3" s="207" t="s">
        <v>11</v>
      </c>
      <c r="W3" s="207" t="s">
        <v>12</v>
      </c>
      <c r="X3" s="207" t="s">
        <v>13</v>
      </c>
      <c r="Y3" s="207" t="s">
        <v>14</v>
      </c>
      <c r="Z3" s="207" t="s">
        <v>15</v>
      </c>
      <c r="AA3" s="207" t="s">
        <v>16</v>
      </c>
      <c r="AB3" s="207" t="s">
        <v>17</v>
      </c>
      <c r="AC3" s="9" t="s">
        <v>19</v>
      </c>
    </row>
    <row r="4" spans="1:29" ht="19.8" thickBot="1">
      <c r="A4" s="560" t="s">
        <v>230</v>
      </c>
      <c r="B4" s="561">
        <f>AVERAGE(B7:B18)</f>
        <v>63.416666666666664</v>
      </c>
      <c r="C4" s="561">
        <f t="shared" ref="C4:M4" si="0">AVERAGE(C7:C18)</f>
        <v>55.545454545454547</v>
      </c>
      <c r="D4" s="561">
        <f t="shared" si="0"/>
        <v>64.454545454545453</v>
      </c>
      <c r="E4" s="561">
        <f t="shared" si="0"/>
        <v>102.45454545454545</v>
      </c>
      <c r="F4" s="561">
        <f t="shared" si="0"/>
        <v>184.81818181818181</v>
      </c>
      <c r="G4" s="561">
        <f t="shared" si="0"/>
        <v>405.27272727272725</v>
      </c>
      <c r="H4" s="561">
        <f t="shared" si="0"/>
        <v>614.90909090909088</v>
      </c>
      <c r="I4" s="561">
        <f t="shared" si="0"/>
        <v>875.18181818181813</v>
      </c>
      <c r="J4" s="561">
        <f t="shared" si="0"/>
        <v>564.72727272727275</v>
      </c>
      <c r="K4" s="561">
        <f t="shared" si="0"/>
        <v>363.72727272727275</v>
      </c>
      <c r="L4" s="561">
        <f t="shared" si="0"/>
        <v>207</v>
      </c>
      <c r="M4" s="561">
        <f t="shared" si="0"/>
        <v>134.81818181818181</v>
      </c>
      <c r="N4" s="561">
        <f>AVERAGE(N7:N18)</f>
        <v>3639.7272727272725</v>
      </c>
      <c r="O4" s="10"/>
      <c r="P4" s="562" t="str">
        <f>+A4</f>
        <v>12-21年月平均</v>
      </c>
      <c r="Q4" s="561">
        <f>AVERAGE(Q7:Q18)</f>
        <v>8.1666666666666661</v>
      </c>
      <c r="R4" s="561">
        <f t="shared" ref="R4:AC4" si="1">AVERAGE(R7:R18)</f>
        <v>9.454545454545455</v>
      </c>
      <c r="S4" s="561">
        <f t="shared" si="1"/>
        <v>14.090909090909092</v>
      </c>
      <c r="T4" s="561">
        <f t="shared" si="1"/>
        <v>6.9090909090909092</v>
      </c>
      <c r="U4" s="561">
        <f t="shared" si="1"/>
        <v>9.8181818181818183</v>
      </c>
      <c r="V4" s="561">
        <f t="shared" si="1"/>
        <v>9.0909090909090917</v>
      </c>
      <c r="W4" s="561">
        <f t="shared" si="1"/>
        <v>8.1818181818181817</v>
      </c>
      <c r="X4" s="561">
        <f t="shared" si="1"/>
        <v>11.545454545454545</v>
      </c>
      <c r="Y4" s="561">
        <f t="shared" si="1"/>
        <v>9.9090909090909083</v>
      </c>
      <c r="Z4" s="561">
        <f t="shared" si="1"/>
        <v>19.818181818181817</v>
      </c>
      <c r="AA4" s="561">
        <f t="shared" si="1"/>
        <v>11.636363636363637</v>
      </c>
      <c r="AB4" s="561">
        <f t="shared" si="1"/>
        <v>12.181818181818182</v>
      </c>
      <c r="AC4" s="561">
        <f t="shared" si="1"/>
        <v>131.45454545454547</v>
      </c>
    </row>
    <row r="5" spans="1:29" ht="19.8" customHeight="1" thickBot="1">
      <c r="A5" s="356"/>
      <c r="B5" s="11" t="s">
        <v>20</v>
      </c>
      <c r="C5" s="122"/>
      <c r="D5" s="122"/>
      <c r="E5" s="122"/>
      <c r="F5" s="122"/>
      <c r="G5" s="122"/>
      <c r="H5" s="122"/>
      <c r="I5" s="122"/>
      <c r="J5" s="122"/>
      <c r="K5" s="122"/>
      <c r="L5" s="122"/>
      <c r="M5" s="122"/>
      <c r="N5" s="319"/>
      <c r="O5" s="127"/>
      <c r="P5" s="199"/>
      <c r="Q5" s="11" t="s">
        <v>20</v>
      </c>
      <c r="R5" s="122"/>
      <c r="S5" s="122"/>
      <c r="T5" s="122"/>
      <c r="U5" s="122"/>
      <c r="V5" s="122"/>
      <c r="W5" s="122"/>
      <c r="X5" s="122"/>
      <c r="Y5" s="122"/>
      <c r="Z5" s="122"/>
      <c r="AA5" s="122"/>
      <c r="AB5" s="122"/>
      <c r="AC5" s="319"/>
    </row>
    <row r="6" spans="1:29" ht="19.8" customHeight="1" thickBot="1">
      <c r="A6" s="356"/>
      <c r="B6" s="547">
        <v>18</v>
      </c>
      <c r="C6" s="546"/>
      <c r="D6" s="546"/>
      <c r="E6" s="546"/>
      <c r="F6" s="546"/>
      <c r="G6" s="546"/>
      <c r="H6" s="546"/>
      <c r="I6" s="546"/>
      <c r="J6" s="546"/>
      <c r="K6" s="546"/>
      <c r="L6" s="546"/>
      <c r="M6" s="546"/>
      <c r="N6" s="538"/>
      <c r="O6" s="127"/>
      <c r="P6" s="199"/>
      <c r="Q6" s="547">
        <v>1</v>
      </c>
      <c r="R6" s="546"/>
      <c r="S6" s="546"/>
      <c r="T6" s="546"/>
      <c r="U6" s="546"/>
      <c r="V6" s="546"/>
      <c r="W6" s="546"/>
      <c r="X6" s="546"/>
      <c r="Y6" s="546"/>
      <c r="Z6" s="546"/>
      <c r="AA6" s="546"/>
      <c r="AB6" s="546"/>
      <c r="AC6" s="538"/>
    </row>
    <row r="7" spans="1:29" ht="18" customHeight="1" thickBot="1">
      <c r="A7" s="539" t="s">
        <v>287</v>
      </c>
      <c r="B7" s="557">
        <v>26</v>
      </c>
      <c r="C7" s="555"/>
      <c r="D7" s="555"/>
      <c r="E7" s="555"/>
      <c r="F7" s="555"/>
      <c r="G7" s="555"/>
      <c r="H7" s="555"/>
      <c r="I7" s="555"/>
      <c r="J7" s="555"/>
      <c r="K7" s="555"/>
      <c r="L7" s="555"/>
      <c r="M7" s="558"/>
      <c r="N7" s="556"/>
      <c r="O7" s="10"/>
      <c r="P7" s="545" t="s">
        <v>287</v>
      </c>
      <c r="Q7" s="557">
        <v>1</v>
      </c>
      <c r="R7" s="555"/>
      <c r="S7" s="555"/>
      <c r="T7" s="555"/>
      <c r="U7" s="555"/>
      <c r="V7" s="555"/>
      <c r="W7" s="555"/>
      <c r="X7" s="555"/>
      <c r="Y7" s="555"/>
      <c r="Z7" s="555"/>
      <c r="AA7" s="555"/>
      <c r="AB7" s="559"/>
      <c r="AC7" s="556"/>
    </row>
    <row r="8" spans="1:29" ht="18" customHeight="1" thickBot="1">
      <c r="A8" s="539" t="s">
        <v>231</v>
      </c>
      <c r="B8" s="548">
        <v>81</v>
      </c>
      <c r="C8" s="549">
        <v>39</v>
      </c>
      <c r="D8" s="549">
        <v>72</v>
      </c>
      <c r="E8" s="550">
        <v>89</v>
      </c>
      <c r="F8" s="550">
        <v>258</v>
      </c>
      <c r="G8" s="550">
        <v>416</v>
      </c>
      <c r="H8" s="550">
        <v>554</v>
      </c>
      <c r="I8" s="550">
        <v>568</v>
      </c>
      <c r="J8" s="550">
        <v>578</v>
      </c>
      <c r="K8" s="550">
        <v>337</v>
      </c>
      <c r="L8" s="550">
        <v>169</v>
      </c>
      <c r="M8" s="550">
        <v>168</v>
      </c>
      <c r="N8" s="551">
        <f t="shared" ref="N8:N19" si="2">SUM(B8:M8)</f>
        <v>3329</v>
      </c>
      <c r="O8" s="132" t="s">
        <v>21</v>
      </c>
      <c r="P8" s="540" t="s">
        <v>231</v>
      </c>
      <c r="Q8" s="552">
        <v>0</v>
      </c>
      <c r="R8" s="553">
        <v>5</v>
      </c>
      <c r="S8" s="553">
        <v>4</v>
      </c>
      <c r="T8" s="553">
        <v>1</v>
      </c>
      <c r="U8" s="553">
        <v>1</v>
      </c>
      <c r="V8" s="553">
        <v>1</v>
      </c>
      <c r="W8" s="553">
        <v>1</v>
      </c>
      <c r="X8" s="553">
        <v>1</v>
      </c>
      <c r="Y8" s="552">
        <v>0</v>
      </c>
      <c r="Z8" s="552">
        <v>0</v>
      </c>
      <c r="AA8" s="552">
        <v>0</v>
      </c>
      <c r="AB8" s="552">
        <v>2</v>
      </c>
      <c r="AC8" s="554">
        <f t="shared" ref="AC8:AC19" si="3">SUM(Q8:AB8)</f>
        <v>16</v>
      </c>
    </row>
    <row r="9" spans="1:29" ht="18" customHeight="1" thickBot="1">
      <c r="A9" s="357" t="s">
        <v>202</v>
      </c>
      <c r="B9" s="377">
        <v>81</v>
      </c>
      <c r="C9" s="377">
        <v>48</v>
      </c>
      <c r="D9" s="378">
        <v>71</v>
      </c>
      <c r="E9" s="377">
        <v>128</v>
      </c>
      <c r="F9" s="377">
        <v>171</v>
      </c>
      <c r="G9" s="377">
        <v>350</v>
      </c>
      <c r="H9" s="377">
        <v>569</v>
      </c>
      <c r="I9" s="377">
        <v>553</v>
      </c>
      <c r="J9" s="377">
        <v>458</v>
      </c>
      <c r="K9" s="377">
        <v>306</v>
      </c>
      <c r="L9" s="377">
        <v>220</v>
      </c>
      <c r="M9" s="378">
        <v>229</v>
      </c>
      <c r="N9" s="465">
        <f t="shared" si="2"/>
        <v>3184</v>
      </c>
      <c r="O9" s="355"/>
      <c r="P9" s="540" t="s">
        <v>201</v>
      </c>
      <c r="Q9" s="541">
        <v>1</v>
      </c>
      <c r="R9" s="541">
        <v>2</v>
      </c>
      <c r="S9" s="541">
        <v>1</v>
      </c>
      <c r="T9" s="541">
        <v>0</v>
      </c>
      <c r="U9" s="541">
        <v>0</v>
      </c>
      <c r="V9" s="541">
        <v>0</v>
      </c>
      <c r="W9" s="541">
        <v>1</v>
      </c>
      <c r="X9" s="541">
        <v>1</v>
      </c>
      <c r="Y9" s="541">
        <v>0</v>
      </c>
      <c r="Z9" s="541">
        <v>1</v>
      </c>
      <c r="AA9" s="541">
        <v>0</v>
      </c>
      <c r="AB9" s="541">
        <v>0</v>
      </c>
      <c r="AC9" s="542">
        <f t="shared" si="3"/>
        <v>7</v>
      </c>
    </row>
    <row r="10" spans="1:29" ht="18" customHeight="1" thickBot="1">
      <c r="A10" s="358" t="s">
        <v>136</v>
      </c>
      <c r="B10" s="256">
        <v>112</v>
      </c>
      <c r="C10" s="256">
        <v>85</v>
      </c>
      <c r="D10" s="256">
        <v>60</v>
      </c>
      <c r="E10" s="256">
        <v>97</v>
      </c>
      <c r="F10" s="256">
        <v>95</v>
      </c>
      <c r="G10" s="256">
        <v>305</v>
      </c>
      <c r="H10" s="256">
        <v>544</v>
      </c>
      <c r="I10" s="256">
        <v>449</v>
      </c>
      <c r="J10" s="256">
        <v>475</v>
      </c>
      <c r="K10" s="256">
        <v>505</v>
      </c>
      <c r="L10" s="256">
        <v>219</v>
      </c>
      <c r="M10" s="257">
        <v>98</v>
      </c>
      <c r="N10" s="371">
        <f t="shared" si="2"/>
        <v>3044</v>
      </c>
      <c r="O10" s="132"/>
      <c r="P10" s="540" t="s">
        <v>136</v>
      </c>
      <c r="Q10" s="318">
        <v>16</v>
      </c>
      <c r="R10" s="318">
        <v>1</v>
      </c>
      <c r="S10" s="318">
        <v>19</v>
      </c>
      <c r="T10" s="318">
        <v>3</v>
      </c>
      <c r="U10" s="318">
        <v>13</v>
      </c>
      <c r="V10" s="318">
        <v>1</v>
      </c>
      <c r="W10" s="318">
        <v>2</v>
      </c>
      <c r="X10" s="318">
        <v>2</v>
      </c>
      <c r="Y10" s="318">
        <v>0</v>
      </c>
      <c r="Z10" s="318">
        <v>24</v>
      </c>
      <c r="AA10" s="318">
        <v>4</v>
      </c>
      <c r="AB10" s="318">
        <v>2</v>
      </c>
      <c r="AC10" s="370">
        <f t="shared" si="3"/>
        <v>87</v>
      </c>
    </row>
    <row r="11" spans="1:29" ht="18" customHeight="1" thickBot="1">
      <c r="A11" s="359" t="s">
        <v>30</v>
      </c>
      <c r="B11" s="320">
        <v>84</v>
      </c>
      <c r="C11" s="320">
        <v>100</v>
      </c>
      <c r="D11" s="321">
        <v>77</v>
      </c>
      <c r="E11" s="321">
        <v>80</v>
      </c>
      <c r="F11" s="173">
        <v>236</v>
      </c>
      <c r="G11" s="173">
        <v>438</v>
      </c>
      <c r="H11" s="174">
        <v>631</v>
      </c>
      <c r="I11" s="173">
        <v>752</v>
      </c>
      <c r="J11" s="172">
        <v>523</v>
      </c>
      <c r="K11" s="173">
        <v>427</v>
      </c>
      <c r="L11" s="172">
        <v>253</v>
      </c>
      <c r="M11" s="322">
        <v>136</v>
      </c>
      <c r="N11" s="361">
        <f t="shared" si="2"/>
        <v>3737</v>
      </c>
      <c r="O11" s="132"/>
      <c r="P11" s="543" t="s">
        <v>22</v>
      </c>
      <c r="Q11" s="323">
        <v>7</v>
      </c>
      <c r="R11" s="323">
        <v>7</v>
      </c>
      <c r="S11" s="324">
        <v>13</v>
      </c>
      <c r="T11" s="324">
        <v>3</v>
      </c>
      <c r="U11" s="324">
        <v>8</v>
      </c>
      <c r="V11" s="324">
        <v>11</v>
      </c>
      <c r="W11" s="323">
        <v>5</v>
      </c>
      <c r="X11" s="324">
        <v>11</v>
      </c>
      <c r="Y11" s="324">
        <v>9</v>
      </c>
      <c r="Z11" s="324">
        <v>9</v>
      </c>
      <c r="AA11" s="325">
        <v>20</v>
      </c>
      <c r="AB11" s="325">
        <v>37</v>
      </c>
      <c r="AC11" s="368">
        <f t="shared" si="3"/>
        <v>140</v>
      </c>
    </row>
    <row r="12" spans="1:29" ht="18" customHeight="1" thickBot="1">
      <c r="A12" s="359" t="s">
        <v>31</v>
      </c>
      <c r="B12" s="324">
        <v>41</v>
      </c>
      <c r="C12" s="324">
        <v>44</v>
      </c>
      <c r="D12" s="324">
        <v>67</v>
      </c>
      <c r="E12" s="324">
        <v>103</v>
      </c>
      <c r="F12" s="326">
        <v>311</v>
      </c>
      <c r="G12" s="324">
        <v>415</v>
      </c>
      <c r="H12" s="324">
        <v>539</v>
      </c>
      <c r="I12" s="326">
        <v>1165</v>
      </c>
      <c r="J12" s="324">
        <v>534</v>
      </c>
      <c r="K12" s="324">
        <v>297</v>
      </c>
      <c r="L12" s="323">
        <v>205</v>
      </c>
      <c r="M12" s="327">
        <v>92</v>
      </c>
      <c r="N12" s="362">
        <f t="shared" si="2"/>
        <v>3813</v>
      </c>
      <c r="O12" s="132"/>
      <c r="P12" s="544" t="s">
        <v>31</v>
      </c>
      <c r="Q12" s="324">
        <v>9</v>
      </c>
      <c r="R12" s="324">
        <v>22</v>
      </c>
      <c r="S12" s="323">
        <v>18</v>
      </c>
      <c r="T12" s="324">
        <v>9</v>
      </c>
      <c r="U12" s="328">
        <v>21</v>
      </c>
      <c r="V12" s="324">
        <v>14</v>
      </c>
      <c r="W12" s="324">
        <v>6</v>
      </c>
      <c r="X12" s="324">
        <v>13</v>
      </c>
      <c r="Y12" s="324">
        <v>7</v>
      </c>
      <c r="Z12" s="329">
        <v>81</v>
      </c>
      <c r="AA12" s="328">
        <v>31</v>
      </c>
      <c r="AB12" s="329">
        <v>37</v>
      </c>
      <c r="AC12" s="369">
        <f t="shared" si="3"/>
        <v>268</v>
      </c>
    </row>
    <row r="13" spans="1:29" ht="18" customHeight="1" thickBot="1">
      <c r="A13" s="359" t="s">
        <v>32</v>
      </c>
      <c r="B13" s="324">
        <v>57</v>
      </c>
      <c r="C13" s="323">
        <v>35</v>
      </c>
      <c r="D13" s="324">
        <v>95</v>
      </c>
      <c r="E13" s="323">
        <v>112</v>
      </c>
      <c r="F13" s="324">
        <v>131</v>
      </c>
      <c r="G13" s="14">
        <v>340</v>
      </c>
      <c r="H13" s="14">
        <v>483</v>
      </c>
      <c r="I13" s="15">
        <v>1339</v>
      </c>
      <c r="J13" s="14">
        <v>614</v>
      </c>
      <c r="K13" s="14">
        <v>349</v>
      </c>
      <c r="L13" s="14">
        <v>236</v>
      </c>
      <c r="M13" s="330">
        <v>68</v>
      </c>
      <c r="N13" s="361">
        <f t="shared" si="2"/>
        <v>3859</v>
      </c>
      <c r="O13" s="132"/>
      <c r="P13" s="544" t="s">
        <v>32</v>
      </c>
      <c r="Q13" s="324">
        <v>19</v>
      </c>
      <c r="R13" s="324">
        <v>12</v>
      </c>
      <c r="S13" s="324">
        <v>8</v>
      </c>
      <c r="T13" s="323">
        <v>12</v>
      </c>
      <c r="U13" s="324">
        <v>7</v>
      </c>
      <c r="V13" s="324">
        <v>15</v>
      </c>
      <c r="W13" s="14">
        <v>16</v>
      </c>
      <c r="X13" s="330">
        <v>12</v>
      </c>
      <c r="Y13" s="323">
        <v>16</v>
      </c>
      <c r="Z13" s="324">
        <v>6</v>
      </c>
      <c r="AA13" s="323">
        <v>12</v>
      </c>
      <c r="AB13" s="323">
        <v>6</v>
      </c>
      <c r="AC13" s="368">
        <f t="shared" si="3"/>
        <v>141</v>
      </c>
    </row>
    <row r="14" spans="1:29" ht="18" customHeight="1" thickBot="1">
      <c r="A14" s="359" t="s">
        <v>33</v>
      </c>
      <c r="B14" s="331">
        <v>68</v>
      </c>
      <c r="C14" s="324">
        <v>42</v>
      </c>
      <c r="D14" s="324">
        <v>44</v>
      </c>
      <c r="E14" s="323">
        <v>75</v>
      </c>
      <c r="F14" s="323">
        <v>135</v>
      </c>
      <c r="G14" s="323">
        <v>448</v>
      </c>
      <c r="H14" s="324">
        <v>507</v>
      </c>
      <c r="I14" s="324">
        <v>808</v>
      </c>
      <c r="J14" s="328">
        <v>795</v>
      </c>
      <c r="K14" s="323">
        <v>313</v>
      </c>
      <c r="L14" s="323">
        <v>246</v>
      </c>
      <c r="M14" s="323">
        <v>143</v>
      </c>
      <c r="N14" s="361">
        <f t="shared" si="2"/>
        <v>3624</v>
      </c>
      <c r="O14" s="132"/>
      <c r="P14" s="544" t="s">
        <v>33</v>
      </c>
      <c r="Q14" s="333">
        <v>9</v>
      </c>
      <c r="R14" s="324">
        <v>16</v>
      </c>
      <c r="S14" s="324">
        <v>12</v>
      </c>
      <c r="T14" s="323">
        <v>6</v>
      </c>
      <c r="U14" s="334">
        <v>7</v>
      </c>
      <c r="V14" s="334">
        <v>14</v>
      </c>
      <c r="W14" s="324">
        <v>9</v>
      </c>
      <c r="X14" s="324">
        <v>14</v>
      </c>
      <c r="Y14" s="324">
        <v>9</v>
      </c>
      <c r="Z14" s="324">
        <v>9</v>
      </c>
      <c r="AA14" s="334">
        <v>8</v>
      </c>
      <c r="AB14" s="334">
        <v>7</v>
      </c>
      <c r="AC14" s="368">
        <f t="shared" si="3"/>
        <v>120</v>
      </c>
    </row>
    <row r="15" spans="1:29" ht="18" hidden="1" customHeight="1" thickBot="1">
      <c r="A15" s="13" t="s">
        <v>34</v>
      </c>
      <c r="B15" s="335">
        <v>71</v>
      </c>
      <c r="C15" s="335">
        <v>97</v>
      </c>
      <c r="D15" s="335">
        <v>61</v>
      </c>
      <c r="E15" s="336">
        <v>105</v>
      </c>
      <c r="F15" s="336">
        <v>198</v>
      </c>
      <c r="G15" s="336">
        <v>442</v>
      </c>
      <c r="H15" s="337">
        <v>790</v>
      </c>
      <c r="I15" s="16">
        <v>674</v>
      </c>
      <c r="J15" s="16">
        <v>594</v>
      </c>
      <c r="K15" s="336">
        <v>275</v>
      </c>
      <c r="L15" s="336">
        <v>133</v>
      </c>
      <c r="M15" s="336">
        <v>108</v>
      </c>
      <c r="N15" s="361">
        <f t="shared" si="2"/>
        <v>3548</v>
      </c>
      <c r="O15" s="10"/>
      <c r="P15" s="360" t="s">
        <v>34</v>
      </c>
      <c r="Q15" s="335">
        <v>7</v>
      </c>
      <c r="R15" s="335">
        <v>13</v>
      </c>
      <c r="S15" s="335">
        <v>12</v>
      </c>
      <c r="T15" s="336">
        <v>11</v>
      </c>
      <c r="U15" s="336">
        <v>12</v>
      </c>
      <c r="V15" s="336">
        <v>15</v>
      </c>
      <c r="W15" s="336">
        <v>20</v>
      </c>
      <c r="X15" s="336">
        <v>15</v>
      </c>
      <c r="Y15" s="336">
        <v>15</v>
      </c>
      <c r="Z15" s="336">
        <v>20</v>
      </c>
      <c r="AA15" s="336">
        <v>9</v>
      </c>
      <c r="AB15" s="336">
        <v>7</v>
      </c>
      <c r="AC15" s="367">
        <f t="shared" si="3"/>
        <v>156</v>
      </c>
    </row>
    <row r="16" spans="1:29" ht="13.8" hidden="1" thickBot="1">
      <c r="A16" s="18" t="s">
        <v>35</v>
      </c>
      <c r="B16" s="333">
        <v>38</v>
      </c>
      <c r="C16" s="336">
        <v>19</v>
      </c>
      <c r="D16" s="336">
        <v>38</v>
      </c>
      <c r="E16" s="336">
        <v>203</v>
      </c>
      <c r="F16" s="336">
        <v>146</v>
      </c>
      <c r="G16" s="336">
        <v>439</v>
      </c>
      <c r="H16" s="337">
        <v>964</v>
      </c>
      <c r="I16" s="337">
        <v>1154</v>
      </c>
      <c r="J16" s="336">
        <v>423</v>
      </c>
      <c r="K16" s="336">
        <v>388</v>
      </c>
      <c r="L16" s="336">
        <v>176</v>
      </c>
      <c r="M16" s="336">
        <v>143</v>
      </c>
      <c r="N16" s="338">
        <f t="shared" si="2"/>
        <v>4131</v>
      </c>
      <c r="O16" s="10"/>
      <c r="P16" s="17" t="s">
        <v>35</v>
      </c>
      <c r="Q16" s="336">
        <v>7</v>
      </c>
      <c r="R16" s="336">
        <v>7</v>
      </c>
      <c r="S16" s="336">
        <v>8</v>
      </c>
      <c r="T16" s="336">
        <v>12</v>
      </c>
      <c r="U16" s="336">
        <v>9</v>
      </c>
      <c r="V16" s="336">
        <v>6</v>
      </c>
      <c r="W16" s="336">
        <v>11</v>
      </c>
      <c r="X16" s="336">
        <v>8</v>
      </c>
      <c r="Y16" s="336">
        <v>16</v>
      </c>
      <c r="Z16" s="336">
        <v>40</v>
      </c>
      <c r="AA16" s="336">
        <v>17</v>
      </c>
      <c r="AB16" s="336">
        <v>16</v>
      </c>
      <c r="AC16" s="336">
        <f t="shared" si="3"/>
        <v>157</v>
      </c>
    </row>
    <row r="17" spans="1:31" ht="13.8" hidden="1" thickBot="1">
      <c r="A17" s="339" t="s">
        <v>36</v>
      </c>
      <c r="B17" s="16">
        <v>49</v>
      </c>
      <c r="C17" s="16">
        <v>63</v>
      </c>
      <c r="D17" s="16">
        <v>50</v>
      </c>
      <c r="E17" s="16">
        <v>71</v>
      </c>
      <c r="F17" s="16">
        <v>144</v>
      </c>
      <c r="G17" s="16">
        <v>374</v>
      </c>
      <c r="H17" s="129">
        <v>729</v>
      </c>
      <c r="I17" s="129">
        <v>1097</v>
      </c>
      <c r="J17" s="129">
        <v>650</v>
      </c>
      <c r="K17" s="16">
        <v>397</v>
      </c>
      <c r="L17" s="16">
        <v>192</v>
      </c>
      <c r="M17" s="16">
        <v>217</v>
      </c>
      <c r="N17" s="338">
        <f t="shared" si="2"/>
        <v>4033</v>
      </c>
      <c r="O17" s="10"/>
      <c r="P17" s="19" t="s">
        <v>36</v>
      </c>
      <c r="Q17" s="16">
        <v>10</v>
      </c>
      <c r="R17" s="16">
        <v>6</v>
      </c>
      <c r="S17" s="16">
        <v>14</v>
      </c>
      <c r="T17" s="16">
        <v>10</v>
      </c>
      <c r="U17" s="16">
        <v>10</v>
      </c>
      <c r="V17" s="16">
        <v>19</v>
      </c>
      <c r="W17" s="16">
        <v>11</v>
      </c>
      <c r="X17" s="16">
        <v>20</v>
      </c>
      <c r="Y17" s="16">
        <v>15</v>
      </c>
      <c r="Z17" s="16">
        <v>8</v>
      </c>
      <c r="AA17" s="16">
        <v>11</v>
      </c>
      <c r="AB17" s="16">
        <v>8</v>
      </c>
      <c r="AC17" s="336">
        <f t="shared" si="3"/>
        <v>142</v>
      </c>
    </row>
    <row r="18" spans="1:31" ht="13.8" hidden="1" thickBot="1">
      <c r="A18" s="18" t="s">
        <v>37</v>
      </c>
      <c r="B18" s="16">
        <v>53</v>
      </c>
      <c r="C18" s="16">
        <v>39</v>
      </c>
      <c r="D18" s="16">
        <v>74</v>
      </c>
      <c r="E18" s="16">
        <v>64</v>
      </c>
      <c r="F18" s="16">
        <v>208</v>
      </c>
      <c r="G18" s="16">
        <v>491</v>
      </c>
      <c r="H18" s="16">
        <v>454</v>
      </c>
      <c r="I18" s="129">
        <v>1068</v>
      </c>
      <c r="J18" s="16">
        <v>568</v>
      </c>
      <c r="K18" s="16">
        <v>407</v>
      </c>
      <c r="L18" s="16">
        <v>228</v>
      </c>
      <c r="M18" s="16">
        <v>81</v>
      </c>
      <c r="N18" s="332">
        <f t="shared" si="2"/>
        <v>3735</v>
      </c>
      <c r="O18" s="10"/>
      <c r="P18" s="17" t="s">
        <v>37</v>
      </c>
      <c r="Q18" s="16">
        <v>12</v>
      </c>
      <c r="R18" s="16">
        <v>13</v>
      </c>
      <c r="S18" s="16">
        <v>46</v>
      </c>
      <c r="T18" s="16">
        <v>9</v>
      </c>
      <c r="U18" s="16">
        <v>20</v>
      </c>
      <c r="V18" s="16">
        <v>4</v>
      </c>
      <c r="W18" s="16">
        <v>8</v>
      </c>
      <c r="X18" s="16">
        <v>30</v>
      </c>
      <c r="Y18" s="16">
        <v>22</v>
      </c>
      <c r="Z18" s="16">
        <v>20</v>
      </c>
      <c r="AA18" s="16">
        <v>16</v>
      </c>
      <c r="AB18" s="16">
        <v>12</v>
      </c>
      <c r="AC18" s="340">
        <f t="shared" si="3"/>
        <v>212</v>
      </c>
    </row>
    <row r="19" spans="1:31" ht="13.8" hidden="1" thickBot="1">
      <c r="A19" s="18" t="s">
        <v>23</v>
      </c>
      <c r="B19" s="130">
        <v>67</v>
      </c>
      <c r="C19" s="130">
        <v>62</v>
      </c>
      <c r="D19" s="130">
        <v>57</v>
      </c>
      <c r="E19" s="130">
        <v>77</v>
      </c>
      <c r="F19" s="130">
        <v>473</v>
      </c>
      <c r="G19" s="130">
        <v>468</v>
      </c>
      <c r="H19" s="131">
        <v>659</v>
      </c>
      <c r="I19" s="130">
        <v>851</v>
      </c>
      <c r="J19" s="130">
        <v>542</v>
      </c>
      <c r="K19" s="130">
        <v>270</v>
      </c>
      <c r="L19" s="130">
        <v>208</v>
      </c>
      <c r="M19" s="130">
        <v>174</v>
      </c>
      <c r="N19" s="341">
        <f t="shared" si="2"/>
        <v>3908</v>
      </c>
      <c r="O19" s="10" t="s">
        <v>29</v>
      </c>
      <c r="P19" s="19" t="s">
        <v>23</v>
      </c>
      <c r="Q19" s="16">
        <v>6</v>
      </c>
      <c r="R19" s="16">
        <v>25</v>
      </c>
      <c r="S19" s="16">
        <v>29</v>
      </c>
      <c r="T19" s="16">
        <v>4</v>
      </c>
      <c r="U19" s="16">
        <v>17</v>
      </c>
      <c r="V19" s="16">
        <v>19</v>
      </c>
      <c r="W19" s="16">
        <v>14</v>
      </c>
      <c r="X19" s="16">
        <v>37</v>
      </c>
      <c r="Y19" s="20">
        <v>76</v>
      </c>
      <c r="Z19" s="16">
        <v>34</v>
      </c>
      <c r="AA19" s="16">
        <v>17</v>
      </c>
      <c r="AB19" s="16">
        <v>18</v>
      </c>
      <c r="AC19" s="340">
        <f t="shared" si="3"/>
        <v>296</v>
      </c>
    </row>
    <row r="20" spans="1:31">
      <c r="A20" s="21"/>
      <c r="B20" s="342"/>
      <c r="C20" s="342"/>
      <c r="D20" s="342"/>
      <c r="E20" s="342"/>
      <c r="F20" s="342"/>
      <c r="G20" s="342"/>
      <c r="H20" s="342"/>
      <c r="I20" s="342"/>
      <c r="J20" s="342"/>
      <c r="K20" s="342"/>
      <c r="L20" s="342"/>
      <c r="M20" s="342"/>
      <c r="N20" s="22"/>
      <c r="O20" s="10"/>
      <c r="P20" s="23"/>
      <c r="Q20" s="343"/>
      <c r="R20" s="343"/>
      <c r="S20" s="343"/>
      <c r="T20" s="343"/>
      <c r="U20" s="343"/>
      <c r="V20" s="343"/>
      <c r="W20" s="343"/>
      <c r="X20" s="343"/>
      <c r="Y20" s="343"/>
      <c r="Z20" s="343"/>
      <c r="AA20" s="343"/>
      <c r="AB20" s="343"/>
      <c r="AC20" s="342"/>
    </row>
    <row r="21" spans="1:31" ht="13.5" customHeight="1">
      <c r="A21" s="753" t="s">
        <v>368</v>
      </c>
      <c r="B21" s="754"/>
      <c r="C21" s="754"/>
      <c r="D21" s="754"/>
      <c r="E21" s="754"/>
      <c r="F21" s="754"/>
      <c r="G21" s="754"/>
      <c r="H21" s="754"/>
      <c r="I21" s="754"/>
      <c r="J21" s="754"/>
      <c r="K21" s="754"/>
      <c r="L21" s="754"/>
      <c r="M21" s="754"/>
      <c r="N21" s="755"/>
      <c r="O21" s="10"/>
      <c r="P21" s="753" t="str">
        <f>+A21</f>
        <v>※2023年 第2週（1/9～1/15） 現在</v>
      </c>
      <c r="Q21" s="754"/>
      <c r="R21" s="754"/>
      <c r="S21" s="754"/>
      <c r="T21" s="754"/>
      <c r="U21" s="754"/>
      <c r="V21" s="754"/>
      <c r="W21" s="754"/>
      <c r="X21" s="754"/>
      <c r="Y21" s="754"/>
      <c r="Z21" s="754"/>
      <c r="AA21" s="754"/>
      <c r="AB21" s="754"/>
      <c r="AC21" s="755"/>
    </row>
    <row r="22" spans="1:31" ht="13.8" thickBot="1">
      <c r="A22" s="449" t="s">
        <v>250</v>
      </c>
      <c r="B22" s="10"/>
      <c r="C22" s="10"/>
      <c r="D22" s="10"/>
      <c r="E22" s="10"/>
      <c r="F22" s="10"/>
      <c r="G22" s="10" t="s">
        <v>21</v>
      </c>
      <c r="H22" s="10"/>
      <c r="I22" s="10"/>
      <c r="J22" s="10"/>
      <c r="K22" s="10"/>
      <c r="L22" s="10"/>
      <c r="M22" s="10"/>
      <c r="N22" s="25"/>
      <c r="O22" s="10"/>
      <c r="P22" s="450" t="s">
        <v>249</v>
      </c>
      <c r="Q22" s="10"/>
      <c r="R22" s="10"/>
      <c r="S22" s="10"/>
      <c r="T22" s="10"/>
      <c r="U22" s="10"/>
      <c r="V22" s="10"/>
      <c r="W22" s="10"/>
      <c r="X22" s="10"/>
      <c r="Y22" s="10"/>
      <c r="Z22" s="10"/>
      <c r="AA22" s="10"/>
      <c r="AB22" s="10"/>
      <c r="AC22" s="27"/>
    </row>
    <row r="23" spans="1:31" ht="17.25" customHeight="1" thickBot="1">
      <c r="A23" s="24"/>
      <c r="B23" s="344" t="s">
        <v>224</v>
      </c>
      <c r="C23" s="10"/>
      <c r="D23" s="446" t="s">
        <v>254</v>
      </c>
      <c r="E23" s="28"/>
      <c r="F23" s="10"/>
      <c r="G23" s="10" t="s">
        <v>21</v>
      </c>
      <c r="H23" s="10"/>
      <c r="I23" s="10"/>
      <c r="J23" s="10"/>
      <c r="K23" s="10"/>
      <c r="L23" s="10"/>
      <c r="M23" s="10"/>
      <c r="N23" s="25"/>
      <c r="O23" s="132" t="s">
        <v>21</v>
      </c>
      <c r="P23" s="221"/>
      <c r="Q23" s="345" t="s">
        <v>225</v>
      </c>
      <c r="R23" s="740" t="s">
        <v>238</v>
      </c>
      <c r="S23" s="741"/>
      <c r="T23" s="437" t="s">
        <v>246</v>
      </c>
      <c r="U23" s="437"/>
      <c r="V23" s="10"/>
      <c r="W23" s="10"/>
      <c r="X23" s="10"/>
      <c r="Y23" s="10"/>
      <c r="Z23" s="10"/>
      <c r="AA23" s="10"/>
      <c r="AB23" s="10"/>
      <c r="AC23" s="27"/>
    </row>
    <row r="24" spans="1:31" ht="15" customHeight="1">
      <c r="A24" s="24"/>
      <c r="B24" s="10"/>
      <c r="C24" s="10"/>
      <c r="D24" s="10" t="s">
        <v>29</v>
      </c>
      <c r="E24" s="10"/>
      <c r="F24" s="10"/>
      <c r="G24" s="10"/>
      <c r="H24" s="10"/>
      <c r="I24" s="10"/>
      <c r="J24" s="10"/>
      <c r="K24" s="10"/>
      <c r="L24" s="10"/>
      <c r="M24" s="10"/>
      <c r="N24" s="25"/>
      <c r="O24" s="132" t="s">
        <v>21</v>
      </c>
      <c r="P24" s="22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32" t="s">
        <v>21</v>
      </c>
      <c r="P25" s="26"/>
      <c r="Q25" s="10"/>
      <c r="R25" s="10"/>
      <c r="S25" s="10"/>
      <c r="T25" s="10"/>
      <c r="U25" s="10"/>
      <c r="V25" s="10"/>
      <c r="W25" s="10"/>
      <c r="X25" s="10"/>
      <c r="Y25" s="10"/>
      <c r="Z25" s="10"/>
      <c r="AA25" s="10"/>
      <c r="AB25" s="10"/>
      <c r="AC25" s="27"/>
      <c r="AE25" s="1" t="s">
        <v>214</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258"/>
    </row>
    <row r="29" spans="1:31">
      <c r="A29" s="24"/>
      <c r="B29" s="10"/>
      <c r="C29" s="10"/>
      <c r="D29" s="10"/>
      <c r="E29" s="10"/>
      <c r="F29" s="10"/>
      <c r="G29" s="10"/>
      <c r="H29" s="10"/>
      <c r="I29" s="10"/>
      <c r="J29" s="10"/>
      <c r="K29" s="10"/>
      <c r="L29" s="10"/>
      <c r="M29" s="10"/>
      <c r="N29" s="25"/>
      <c r="O29" s="10"/>
      <c r="P29" s="12"/>
      <c r="AC29" s="29"/>
    </row>
    <row r="30" spans="1:31">
      <c r="A30" s="24"/>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346" t="s">
        <v>29</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66" t="s">
        <v>226</v>
      </c>
      <c r="R38" s="166"/>
      <c r="S38" s="166"/>
      <c r="T38" s="166"/>
      <c r="U38" s="166"/>
      <c r="V38" s="166"/>
      <c r="W38" s="166"/>
      <c r="X38" s="166"/>
    </row>
    <row r="39" spans="1:29">
      <c r="Q39" s="166" t="s">
        <v>227</v>
      </c>
      <c r="R39" s="166"/>
      <c r="S39" s="166"/>
      <c r="T39" s="166"/>
      <c r="U39" s="166"/>
      <c r="V39" s="166"/>
      <c r="W39" s="166"/>
      <c r="X39" s="166"/>
    </row>
  </sheetData>
  <mergeCells count="7">
    <mergeCell ref="R23:S23"/>
    <mergeCell ref="A1:N1"/>
    <mergeCell ref="P1:AC1"/>
    <mergeCell ref="A2:N2"/>
    <mergeCell ref="P2:AC2"/>
    <mergeCell ref="A21:N21"/>
    <mergeCell ref="P21:AC21"/>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tabColor rgb="FFFF0000"/>
  </sheetPr>
  <dimension ref="B1:G29"/>
  <sheetViews>
    <sheetView view="pageBreakPreview" zoomScale="85" zoomScaleNormal="112" zoomScaleSheetLayoutView="85" workbookViewId="0">
      <selection activeCell="G13" sqref="G13"/>
    </sheetView>
  </sheetViews>
  <sheetFormatPr defaultColWidth="9" defaultRowHeight="13.2"/>
  <cols>
    <col min="1" max="1" width="2.109375" style="1" customWidth="1"/>
    <col min="2" max="2" width="25.77734375" style="105" customWidth="1"/>
    <col min="3" max="3" width="67.6640625" style="1" customWidth="1"/>
    <col min="4" max="4" width="96.33203125" style="1" customWidth="1"/>
    <col min="5" max="5" width="3.88671875" style="1" customWidth="1"/>
    <col min="6" max="16384" width="9" style="1"/>
  </cols>
  <sheetData>
    <row r="1" spans="2:7" ht="18.75" customHeight="1">
      <c r="B1" s="105" t="s">
        <v>113</v>
      </c>
    </row>
    <row r="2" spans="2:7" ht="17.25" customHeight="1" thickBot="1">
      <c r="B2" t="s">
        <v>358</v>
      </c>
      <c r="D2" s="758"/>
      <c r="E2" s="759"/>
    </row>
    <row r="3" spans="2:7" ht="16.5" customHeight="1" thickBot="1">
      <c r="B3" s="106" t="s">
        <v>114</v>
      </c>
      <c r="C3" s="269" t="s">
        <v>115</v>
      </c>
      <c r="D3" s="200" t="s">
        <v>218</v>
      </c>
    </row>
    <row r="4" spans="2:7" ht="17.25" customHeight="1" thickBot="1">
      <c r="B4" s="107" t="s">
        <v>116</v>
      </c>
      <c r="C4" s="140" t="s">
        <v>359</v>
      </c>
      <c r="D4" s="108"/>
    </row>
    <row r="5" spans="2:7" ht="17.25" customHeight="1">
      <c r="B5" s="760" t="s">
        <v>174</v>
      </c>
      <c r="C5" s="763" t="s">
        <v>215</v>
      </c>
      <c r="D5" s="764"/>
    </row>
    <row r="6" spans="2:7" ht="19.2" customHeight="1">
      <c r="B6" s="761"/>
      <c r="C6" s="765" t="s">
        <v>216</v>
      </c>
      <c r="D6" s="766"/>
      <c r="G6" s="226"/>
    </row>
    <row r="7" spans="2:7" ht="19.95" customHeight="1">
      <c r="B7" s="761"/>
      <c r="C7" s="270" t="s">
        <v>217</v>
      </c>
      <c r="D7" s="271"/>
      <c r="G7" s="226"/>
    </row>
    <row r="8" spans="2:7" ht="19.95" customHeight="1" thickBot="1">
      <c r="B8" s="762"/>
      <c r="C8" s="228" t="s">
        <v>219</v>
      </c>
      <c r="D8" s="227"/>
      <c r="G8" s="226"/>
    </row>
    <row r="9" spans="2:7" ht="34.200000000000003" customHeight="1" thickBot="1">
      <c r="B9" s="109" t="s">
        <v>117</v>
      </c>
      <c r="C9" s="767" t="s">
        <v>360</v>
      </c>
      <c r="D9" s="768"/>
    </row>
    <row r="10" spans="2:7" ht="69" customHeight="1" thickBot="1">
      <c r="B10" s="110" t="s">
        <v>118</v>
      </c>
      <c r="C10" s="769" t="s">
        <v>363</v>
      </c>
      <c r="D10" s="770"/>
    </row>
    <row r="11" spans="2:7" ht="46.8" customHeight="1" thickBot="1">
      <c r="B11" s="111"/>
      <c r="C11" s="112" t="s">
        <v>361</v>
      </c>
      <c r="D11" s="237" t="s">
        <v>364</v>
      </c>
      <c r="F11" s="1" t="s">
        <v>21</v>
      </c>
    </row>
    <row r="12" spans="2:7" ht="42.6" customHeight="1" thickBot="1">
      <c r="B12" s="109" t="s">
        <v>240</v>
      </c>
      <c r="C12" s="114" t="s">
        <v>362</v>
      </c>
      <c r="D12" s="113"/>
    </row>
    <row r="13" spans="2:7" ht="105" customHeight="1" thickBot="1">
      <c r="B13" s="115" t="s">
        <v>119</v>
      </c>
      <c r="C13" s="116" t="s">
        <v>365</v>
      </c>
      <c r="D13" s="197" t="s">
        <v>366</v>
      </c>
      <c r="F13" t="s">
        <v>29</v>
      </c>
    </row>
    <row r="14" spans="2:7" ht="79.2" customHeight="1" thickBot="1">
      <c r="B14" s="117" t="s">
        <v>120</v>
      </c>
      <c r="C14" s="756" t="s">
        <v>367</v>
      </c>
      <c r="D14" s="757"/>
    </row>
    <row r="15" spans="2:7" ht="17.25" customHeight="1"/>
    <row r="16" spans="2:7" ht="17.25" customHeight="1">
      <c r="C16" s="448"/>
      <c r="D16" s="1" t="s">
        <v>214</v>
      </c>
    </row>
    <row r="17" spans="2:5">
      <c r="C17" s="1" t="s">
        <v>29</v>
      </c>
    </row>
    <row r="18" spans="2:5">
      <c r="E18" s="1" t="s">
        <v>21</v>
      </c>
    </row>
    <row r="21" spans="2:5">
      <c r="B21" s="105" t="s">
        <v>21</v>
      </c>
    </row>
    <row r="29" spans="2:5">
      <c r="D29" s="1" t="s">
        <v>241</v>
      </c>
    </row>
  </sheetData>
  <mergeCells count="7">
    <mergeCell ref="C14:D14"/>
    <mergeCell ref="D2:E2"/>
    <mergeCell ref="B5:B8"/>
    <mergeCell ref="C5:D5"/>
    <mergeCell ref="C6:D6"/>
    <mergeCell ref="C9:D9"/>
    <mergeCell ref="C10:D10"/>
  </mergeCells>
  <phoneticPr fontId="106"/>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2　ノロウイルス関連情報 </vt:lpstr>
      <vt:lpstr>2  衛生訓話</vt:lpstr>
      <vt:lpstr>2　新型コロナウイルス情報</vt:lpstr>
      <vt:lpstr>2　食中毒記事等 </vt:lpstr>
      <vt:lpstr>2　海外情報</vt:lpstr>
      <vt:lpstr>2　感染症統計</vt:lpstr>
      <vt:lpstr>1　感染症情報</vt:lpstr>
      <vt:lpstr>2 食品回収</vt:lpstr>
      <vt:lpstr>2　食品表示</vt:lpstr>
      <vt:lpstr>2 残留農薬　等 </vt:lpstr>
      <vt:lpstr>'1　感染症情報'!Print_Area</vt:lpstr>
      <vt:lpstr>'2  衛生訓話'!Print_Area</vt:lpstr>
      <vt:lpstr>'2　ノロウイルス関連情報 '!Print_Area</vt:lpstr>
      <vt:lpstr>'2　海外情報'!Print_Area</vt:lpstr>
      <vt:lpstr>'2　感染症統計'!Print_Area</vt:lpstr>
      <vt:lpstr>'2 残留農薬　等 '!Print_Area</vt:lpstr>
      <vt:lpstr>'2　食中毒記事等 '!Print_Area</vt:lpstr>
      <vt:lpstr>'2 食品回収'!Print_Area</vt:lpstr>
      <vt:lpstr>'2　食品表示'!Print_Area</vt:lpstr>
      <vt:lpstr>スポンサー公告!Print_Area</vt:lpstr>
      <vt:lpstr>'2 残留農薬　等 '!Print_Titles</vt:lpstr>
      <vt:lpstr>'2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2023-01-22T03:00:59Z</dcterms:modified>
</cp:coreProperties>
</file>