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xr:revisionPtr revIDLastSave="0" documentId="13_ncr:1_{A3E3C35C-909D-48B6-A1D5-71CAE42949B8}"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50　ノロウイルス関連情報 " sheetId="101" r:id="rId3"/>
    <sheet name="50  衛生訓話" sheetId="129" r:id="rId4"/>
    <sheet name="50　新型コロナウイルス情報" sheetId="82" r:id="rId5"/>
    <sheet name="50　食中毒記事等 " sheetId="29" r:id="rId6"/>
    <sheet name="50　海外情報" sheetId="123" r:id="rId7"/>
    <sheet name="50　感染症統計" sheetId="125" r:id="rId8"/>
    <sheet name="49　感染症情報" sheetId="124" r:id="rId9"/>
    <sheet name="50 食品回収" sheetId="60" r:id="rId10"/>
    <sheet name="50　食品表示" sheetId="34" r:id="rId11"/>
    <sheet name="50残留農薬　等 " sheetId="35" r:id="rId12"/>
  </sheets>
  <externalReferences>
    <externalReference r:id="rId13"/>
  </externalReferences>
  <definedNames>
    <definedName name="_xlnm._FilterDatabase" localSheetId="2" hidden="1">'50　ノロウイルス関連情報 '!$A$22:$G$75</definedName>
    <definedName name="_xlnm._FilterDatabase" localSheetId="5" hidden="1">'50　食中毒記事等 '!$A$1:$D$1</definedName>
    <definedName name="_xlnm._FilterDatabase" localSheetId="11" hidden="1">'50残留農薬　等 '!$A$1:$C$1</definedName>
    <definedName name="_xlnm.Print_Area" localSheetId="8">'49　感染症情報'!$A$1:$D$21</definedName>
    <definedName name="_xlnm.Print_Area" localSheetId="3">'50  衛生訓話'!$A$1:$M$29</definedName>
    <definedName name="_xlnm.Print_Area" localSheetId="2">'50　ノロウイルス関連情報 '!$A$1:$N$84</definedName>
    <definedName name="_xlnm.Print_Area" localSheetId="6">'50　海外情報'!$A$1:$C$31</definedName>
    <definedName name="_xlnm.Print_Area" localSheetId="7">'50　感染症統計'!$A$1:$AC$36</definedName>
    <definedName name="_xlnm.Print_Area" localSheetId="5">'50　食中毒記事等 '!$A$1:$D$6</definedName>
    <definedName name="_xlnm.Print_Area" localSheetId="9">'50 食品回収'!$A$1:$E$33</definedName>
    <definedName name="_xlnm.Print_Area" localSheetId="10">'50　食品表示'!$A$1:$N$18</definedName>
    <definedName name="_xlnm.Print_Area" localSheetId="11">'50残留農薬　等 '!$A$1:$A$16</definedName>
    <definedName name="_xlnm.Print_Area" localSheetId="1">スポンサー公告!$A$1:$U$30</definedName>
    <definedName name="_xlnm.Print_Titles" localSheetId="5">'50　食中毒記事等 '!$1:$1</definedName>
    <definedName name="_xlnm.Print_Titles" localSheetId="11">'50残留農薬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25" i="101"/>
  <c r="B26" i="101"/>
  <c r="B27" i="101"/>
  <c r="B28" i="101"/>
  <c r="B29" i="101"/>
  <c r="B30" i="101"/>
  <c r="B31" i="101"/>
  <c r="B32" i="101"/>
  <c r="B33" i="101"/>
  <c r="B34" i="101"/>
  <c r="B35" i="101"/>
  <c r="B36" i="101"/>
  <c r="B37" i="101"/>
  <c r="B38" i="101"/>
  <c r="B39" i="101"/>
  <c r="B40" i="101"/>
  <c r="B41" i="101"/>
  <c r="B42" i="101"/>
  <c r="B43" i="101"/>
  <c r="B44" i="101"/>
  <c r="B45" i="101"/>
  <c r="B46" i="101"/>
  <c r="B47" i="101"/>
  <c r="B48" i="101"/>
  <c r="B49" i="101"/>
  <c r="B50" i="101"/>
  <c r="B51" i="101"/>
  <c r="B52" i="101"/>
  <c r="B53" i="101"/>
  <c r="B54" i="101"/>
  <c r="B55" i="101"/>
  <c r="B56" i="101"/>
  <c r="B57" i="101"/>
  <c r="B58" i="101"/>
  <c r="B59" i="101"/>
  <c r="B60" i="101"/>
  <c r="B61" i="101"/>
  <c r="B62" i="101"/>
  <c r="B63" i="101"/>
  <c r="B64" i="101"/>
  <c r="B65" i="101"/>
  <c r="B66" i="101"/>
  <c r="B67" i="101"/>
  <c r="B68" i="101"/>
  <c r="B70" i="101"/>
  <c r="B14" i="78"/>
  <c r="B13" i="78"/>
  <c r="I23" i="82" l="1"/>
  <c r="B9" i="78"/>
  <c r="AB4" i="125" l="1"/>
  <c r="B16" i="78" l="1"/>
  <c r="B15" i="78"/>
  <c r="G70" i="101"/>
  <c r="G69" i="101"/>
  <c r="G68" i="101"/>
  <c r="G67" i="101"/>
  <c r="G66" i="101"/>
  <c r="G65" i="101"/>
  <c r="G64" i="101"/>
  <c r="G63" i="101"/>
  <c r="G62" i="101"/>
  <c r="G61" i="101"/>
  <c r="G60" i="101"/>
  <c r="G59" i="101"/>
  <c r="G58" i="101"/>
  <c r="G57" i="101"/>
  <c r="G56" i="101"/>
  <c r="G55" i="101"/>
  <c r="G54" i="101"/>
  <c r="G53" i="101"/>
  <c r="G52" i="101"/>
  <c r="G51" i="101"/>
  <c r="G50" i="101"/>
  <c r="G49" i="101"/>
  <c r="G48" i="101"/>
  <c r="G47" i="101"/>
  <c r="G46" i="101"/>
  <c r="G45" i="101"/>
  <c r="G44" i="101"/>
  <c r="G43" i="101"/>
  <c r="G42" i="101"/>
  <c r="G41" i="101"/>
  <c r="G40" i="101"/>
  <c r="G39" i="101"/>
  <c r="G38" i="101"/>
  <c r="G37" i="101"/>
  <c r="G36" i="101"/>
  <c r="G35" i="101"/>
  <c r="G34" i="101"/>
  <c r="G33" i="101"/>
  <c r="G32" i="101"/>
  <c r="G31" i="101"/>
  <c r="G30" i="101"/>
  <c r="G29" i="101"/>
  <c r="G28" i="101"/>
  <c r="G27" i="101"/>
  <c r="G26" i="101"/>
  <c r="G25" i="101"/>
  <c r="G24" i="101"/>
  <c r="B24" i="101" s="1"/>
  <c r="G23" i="101"/>
  <c r="P20"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AC7" i="125"/>
  <c r="N7" i="125"/>
  <c r="AA4" i="125"/>
  <c r="Z4" i="125"/>
  <c r="Y4" i="125"/>
  <c r="X4" i="125"/>
  <c r="W4" i="125"/>
  <c r="V4" i="125"/>
  <c r="U4" i="125"/>
  <c r="AC4" i="125" s="1"/>
  <c r="T4" i="125"/>
  <c r="S4" i="125"/>
  <c r="R4" i="125"/>
  <c r="Q4" i="125"/>
  <c r="P4" i="125"/>
  <c r="M4" i="125"/>
  <c r="L4" i="125"/>
  <c r="K4" i="125"/>
  <c r="J4" i="125"/>
  <c r="I4" i="125"/>
  <c r="H4" i="125"/>
  <c r="G4" i="125"/>
  <c r="F4" i="125"/>
  <c r="E4" i="125"/>
  <c r="D4" i="125"/>
  <c r="C4" i="125"/>
  <c r="B4" i="125"/>
  <c r="C14" i="78"/>
  <c r="N4" i="125" l="1"/>
  <c r="B10" i="78"/>
  <c r="P11" i="82" l="1"/>
  <c r="I14" i="82" l="1"/>
  <c r="B11" i="78"/>
  <c r="I18" i="82"/>
  <c r="I15" i="82"/>
  <c r="I16" i="82"/>
  <c r="I17" i="82"/>
  <c r="I19" i="82"/>
  <c r="I20" i="82"/>
  <c r="I21" i="82"/>
  <c r="I22" i="82"/>
  <c r="M71" i="101" l="1"/>
  <c r="N71" i="101"/>
  <c r="G74" i="101" l="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<sst xmlns="http://schemas.openxmlformats.org/spreadsheetml/2006/main" count="692" uniqueCount="479">
  <si>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</si>
  <si>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</si>
  <si>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</si>
  <si>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</si>
  <si>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</si>
  <si>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</si>
  <si>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</si>
  <si>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</si>
  <si>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</si>
  <si>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</si>
  <si>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</si>
  <si>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</si>
  <si>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</si>
  <si>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</si>
  <si>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</si>
  <si>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</si>
  <si>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</si>
  <si>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</si>
  <si>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</si>
  <si>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</si>
  <si>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</si>
  <si>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</si>
  <si>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</si>
  <si>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</si>
  <si>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</si>
  <si>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</si>
  <si>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</si>
  <si>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</si>
  <si>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</si>
  <si>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</si>
  <si>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</si>
  <si>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</si>
  <si>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</si>
  <si>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</si>
  <si>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</si>
  <si>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</si>
  <si>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</si>
  <si>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</si>
  <si>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</si>
  <si>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</si>
  <si>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</si>
  <si>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</si>
  <si>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</si>
  <si>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</si>
  <si>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</si>
  <si>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</si>
  <si>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</si>
  <si>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</si>
  <si>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</si>
  <si>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</si>
  <si>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</si>
  <si>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</si>
  <si>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</si>
  <si>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</si>
  <si>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</si>
  <si>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</si>
  <si>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</si>
  <si>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</si>
  <si>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</si>
  <si>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</si>
  <si>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</si>
  <si>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</si>
  <si>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</si>
  <si>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</si>
  <si>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</si>
  <si>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</si>
  <si>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</si>
  <si>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</si>
  <si>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</si>
  <si>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</si>
  <si>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</si>
  <si>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</si>
  <si>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</si>
  <si>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</si>
  <si>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</si>
  <si>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</si>
  <si>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</si>
  <si>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</si>
  <si>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</si>
  <si>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</si>
  <si>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</si>
  <si>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</si>
  <si>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</si>
  <si>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</si>
  <si>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</si>
  <si>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</si>
  <si>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</si>
  <si>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</si>
  <si>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</si>
  <si>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</si>
  <si>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</si>
  <si>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</si>
  <si>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</si>
  <si>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</si>
  <si>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</si>
  <si>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</si>
  <si>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</si>
  <si>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</si>
  <si>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</si>
  <si>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</si>
  <si>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</si>
  <si>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</si>
  <si>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</si>
  <si>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</si>
  <si>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</si>
  <si>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</si>
  <si>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</si>
  <si>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</si>
  <si>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</si>
  <si>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</si>
  <si>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</si>
  <si>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</si>
  <si>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</si>
  <si>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</si>
  <si>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</si>
  <si>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</si>
  <si>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</si>
  <si>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</si>
  <si>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</si>
  <si>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</si>
  <si>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</si>
  <si>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</si>
  <si>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</si>
  <si>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</si>
  <si>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</si>
  <si>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</si>
  <si>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</si>
  <si>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</si>
  <si>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</si>
  <si>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</si>
  <si>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</si>
  <si>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</si>
  <si>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</si>
  <si>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</si>
  <si>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</si>
  <si>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</si>
  <si>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</si>
  <si>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</si>
  <si>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</si>
  <si>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</si>
  <si>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</si>
  <si>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</si>
  <si>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</si>
  <si>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</si>
  <si>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</si>
  <si>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</si>
  <si>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</si>
  <si>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</si>
  <si>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</si>
  <si>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</si>
  <si>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</si>
  <si>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</si>
  <si>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</si>
  <si>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</si>
  <si>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</si>
  <si>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</si>
  <si>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</si>
  <si>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</si>
  <si>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</si>
  <si>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</si>
  <si>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</si>
  <si>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</si>
  <si>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</si>
  <si>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</si>
  <si>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</si>
  <si>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</si>
  <si>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</si>
  <si>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</si>
  <si>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</si>
  <si>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</si>
  <si>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</si>
  <si>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</si>
  <si>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</si>
  <si>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</si>
  <si>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</si>
  <si>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</si>
  <si>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</si>
  <si>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</si>
  <si>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</si>
  <si>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</si>
  <si>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</si>
  <si>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</si>
  <si>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</si>
  <si>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</si>
  <si>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</si>
  <si>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</si>
  <si>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</si>
  <si>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</si>
  <si>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</si>
  <si>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</si>
  <si>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</si>
  <si>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</si>
  <si>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</si>
  <si>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</si>
  <si>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</si>
  <si>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</si>
  <si>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</si>
  <si>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</si>
  <si>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</si>
  <si>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</si>
  <si>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</si>
  <si>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</si>
  <si>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</si>
  <si>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</si>
  <si>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</si>
  <si>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</si>
  <si>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</si>
  <si>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</si>
  <si>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</si>
  <si>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</si>
  <si>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</si>
  <si>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</si>
  <si>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</si>
  <si>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</si>
  <si>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</si>
  <si>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</si>
  <si>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</si>
  <si>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</si>
  <si>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</si>
  <si>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</si>
  <si>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</si>
  <si>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</si>
  <si>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</si>
  <si>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</si>
  <si>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</si>
  <si>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</si>
  <si>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</si>
  <si>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</si>
  <si>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</si>
  <si>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</si>
  <si>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</si>
  <si>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</si>
  <si>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</si>
  <si>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</si>
  <si>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</si>
  <si>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</si>
  <si>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</si>
  <si>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</si>
  <si>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</si>
  <si>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</si>
  <si>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</si>
  <si>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</si>
  <si>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</si>
  <si>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</si>
  <si>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</si>
  <si>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</si>
  <si>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</si>
  <si>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コロナ渦</t>
    <rPh sb="4" eb="5">
      <t>ウズ</t>
    </rPh>
    <phoneticPr fontId="5"/>
  </si>
  <si>
    <t xml:space="preserve">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2">
      <t>サイキン</t>
    </rPh>
    <rPh sb="6" eb="7">
      <t>カブ</t>
    </rPh>
    <rPh sb="14" eb="16">
      <t>イカ</t>
    </rPh>
    <rPh sb="24" eb="28">
      <t>カンセンショウホウ</t>
    </rPh>
    <rPh sb="29" eb="31">
      <t>イチ</t>
    </rPh>
    <rPh sb="39" eb="42">
      <t>キセツセイ</t>
    </rPh>
    <rPh sb="49" eb="51">
      <t>ソウトウ</t>
    </rPh>
    <rPh sb="52" eb="54">
      <t>テキトウ</t>
    </rPh>
    <rPh sb="63" eb="66">
      <t>カンジャスウ</t>
    </rPh>
    <rPh sb="68" eb="72">
      <t>ゼンスウハアク</t>
    </rPh>
    <rPh sb="73" eb="77">
      <t>トウゼンヒツヨウ</t>
    </rPh>
    <rPh sb="80" eb="82">
      <t>ショウサイ</t>
    </rPh>
    <rPh sb="83" eb="87">
      <t>シンダンジョウホウ</t>
    </rPh>
    <rPh sb="89" eb="92">
      <t>コウレイシャ</t>
    </rPh>
    <rPh sb="93" eb="97">
      <t>キソシッカン</t>
    </rPh>
    <rPh sb="98" eb="99">
      <t>モ</t>
    </rPh>
    <rPh sb="103" eb="104">
      <t>サラ</t>
    </rPh>
    <rPh sb="107" eb="110">
      <t>サイイカ</t>
    </rPh>
    <rPh sb="111" eb="113">
      <t>ガクドウ</t>
    </rPh>
    <rPh sb="114" eb="116">
      <t>ヨウジ</t>
    </rPh>
    <rPh sb="117" eb="120">
      <t>ジュウショウレイ</t>
    </rPh>
    <rPh sb="121" eb="123">
      <t>ヒツヨウ</t>
    </rPh>
    <phoneticPr fontId="106"/>
  </si>
  <si>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</si>
  <si>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</si>
  <si>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</si>
  <si>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</si>
  <si>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</si>
  <si>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</si>
  <si>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</si>
  <si>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腸チフス1例 感染地域：ベトナム</t>
    <phoneticPr fontId="106"/>
  </si>
  <si>
    <t>やや少ない</t>
    <rPh sb="2" eb="3">
      <t>スク</t>
    </rPh>
    <phoneticPr fontId="106"/>
  </si>
  <si>
    <t>毎週　　ひとつ　　覚えていきましょう</t>
    <phoneticPr fontId="5"/>
  </si>
  <si>
    <t>　↓　職場の先輩は以下のことを理解して　わかり易く　指導しましょう　↓</t>
    <phoneticPr fontId="5"/>
  </si>
  <si>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</si>
  <si>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</si>
  <si>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</si>
  <si>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</si>
  <si>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</si>
  <si>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</si>
  <si>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</si>
  <si>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</si>
  <si>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</si>
  <si>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</si>
  <si>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</si>
  <si>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</si>
  <si>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</si>
  <si>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t>-</t>
    <phoneticPr fontId="106"/>
  </si>
  <si>
    <t>回収＆返金</t>
  </si>
  <si>
    <t>回収</t>
  </si>
  <si>
    <t>回収＆返金/交換</t>
  </si>
  <si>
    <t>西友</t>
  </si>
  <si>
    <t>イオンリテール</t>
  </si>
  <si>
    <t>タイヨー</t>
  </si>
  <si>
    <t>茨城県は15日、同県鹿嶋、守谷、坂東市の認定こども園や保育園で、感染性胃腸炎の集団発生があったと発表した。3施設で園児や職員計149人が嘔吐(おうと)や下痢の症状を訴えた。いずれも重症者はなく、全員が快方に向かっている。県感染症対策課によると、集団発生があったのは、認定こども園こじか(鹿嶋市)、そらまい守谷保育園(守谷市)、認定こども園小山保育園(坂東市)の3施設。</t>
    <phoneticPr fontId="106"/>
  </si>
  <si>
    <t>茨木新聞</t>
    <rPh sb="0" eb="2">
      <t>イバラギ</t>
    </rPh>
    <rPh sb="2" eb="4">
      <t>シンブン</t>
    </rPh>
    <phoneticPr fontId="106"/>
  </si>
  <si>
    <t xml:space="preserve">
県は１５日、北上市内の認定こども園（園児１４４人、職員３６人）でサポウイルス、中部保健所管内の保育所（園児１３人、職員７人）でノロウイルスの感染性</t>
    <phoneticPr fontId="106"/>
  </si>
  <si>
    <t xml:space="preserve">岩手日日新聞社 </t>
    <phoneticPr fontId="106"/>
  </si>
  <si>
    <t>2022年も残すところ2週間となりました。今年も多くの　工場や店舗の検査をしました。良い施設には、必ず　行き届いた心意気、サービスがありました。品質の基本には、お客様への安心と安全、また来ていただくための努力が見られました。接客する方々の多くは良いマナーをお持ちです。問題は経営者と従業員の接点となる店長やリーダーの力量です。来年はここに投資しましょう。WITHコロナ、上だけ見ていても、下だけ見ていてもだめですね</t>
    <rPh sb="4" eb="5">
      <t>ネン</t>
    </rPh>
    <rPh sb="6" eb="7">
      <t>ノコ</t>
    </rPh>
    <rPh sb="12" eb="14">
      <t>シュウカン</t>
    </rPh>
    <rPh sb="21" eb="23">
      <t>コトシ</t>
    </rPh>
    <rPh sb="24" eb="25">
      <t>オオ</t>
    </rPh>
    <rPh sb="28" eb="30">
      <t>コウジョウ</t>
    </rPh>
    <rPh sb="31" eb="33">
      <t>テンポ</t>
    </rPh>
    <rPh sb="34" eb="36">
      <t>ケンサ</t>
    </rPh>
    <rPh sb="42" eb="43">
      <t>ヨ</t>
    </rPh>
    <rPh sb="44" eb="46">
      <t>シセツ</t>
    </rPh>
    <rPh sb="49" eb="50">
      <t>カナラ</t>
    </rPh>
    <rPh sb="52" eb="53">
      <t>ユ</t>
    </rPh>
    <rPh sb="54" eb="55">
      <t>トド</t>
    </rPh>
    <rPh sb="57" eb="60">
      <t>ココロイキ</t>
    </rPh>
    <rPh sb="72" eb="74">
      <t>ヒンシツ</t>
    </rPh>
    <rPh sb="75" eb="77">
      <t>キホン</t>
    </rPh>
    <rPh sb="81" eb="83">
      <t>キャクサマ</t>
    </rPh>
    <rPh sb="85" eb="87">
      <t>アンシン</t>
    </rPh>
    <rPh sb="88" eb="90">
      <t>アンゼン</t>
    </rPh>
    <rPh sb="93" eb="94">
      <t>キ</t>
    </rPh>
    <rPh sb="102" eb="104">
      <t>ドリョク</t>
    </rPh>
    <rPh sb="105" eb="106">
      <t>ミ</t>
    </rPh>
    <rPh sb="112" eb="114">
      <t>セッキャク</t>
    </rPh>
    <rPh sb="116" eb="120">
      <t>カタガタノオオ</t>
    </rPh>
    <rPh sb="122" eb="123">
      <t>ヨ</t>
    </rPh>
    <rPh sb="129" eb="130">
      <t>モ</t>
    </rPh>
    <rPh sb="134" eb="136">
      <t>モンダイ</t>
    </rPh>
    <rPh sb="137" eb="140">
      <t>ケイエイシャ</t>
    </rPh>
    <rPh sb="141" eb="144">
      <t>ジュウギョウイン</t>
    </rPh>
    <rPh sb="145" eb="147">
      <t>セッテン</t>
    </rPh>
    <rPh sb="150" eb="152">
      <t>テンチョウ</t>
    </rPh>
    <rPh sb="158" eb="160">
      <t>リキリョウ</t>
    </rPh>
    <rPh sb="163" eb="165">
      <t>ライネン</t>
    </rPh>
    <rPh sb="169" eb="171">
      <t>トウシ</t>
    </rPh>
    <rPh sb="185" eb="186">
      <t>ウエ</t>
    </rPh>
    <rPh sb="188" eb="189">
      <t>ミ</t>
    </rPh>
    <rPh sb="194" eb="195">
      <t>シタ</t>
    </rPh>
    <rPh sb="197" eb="198">
      <t>ミ</t>
    </rPh>
    <phoneticPr fontId="106"/>
  </si>
  <si>
    <t>店舗教育は短時間と整理されたポイント学習から
　←　　　　食品取扱者の日常教本</t>
    <rPh sb="0" eb="4">
      <t>テンポキョウイク</t>
    </rPh>
    <rPh sb="5" eb="8">
      <t>タンジカン</t>
    </rPh>
    <rPh sb="9" eb="11">
      <t>セイリ</t>
    </rPh>
    <rPh sb="18" eb="20">
      <t>ガクシュウ</t>
    </rPh>
    <rPh sb="29" eb="34">
      <t>ショクヒントリアツカイシャ</t>
    </rPh>
    <rPh sb="35" eb="37">
      <t>ニチジョウ</t>
    </rPh>
    <rPh sb="37" eb="39">
      <t>キョウホン</t>
    </rPh>
    <phoneticPr fontId="106"/>
  </si>
  <si>
    <t>食品取扱者の日常教本</t>
    <phoneticPr fontId="33"/>
  </si>
  <si>
    <t>今週のニュース（Noroｖｉｒｕｓ）　(12/19-12/25)</t>
    <rPh sb="0" eb="2">
      <t>コンシュウ</t>
    </rPh>
    <phoneticPr fontId="5"/>
  </si>
  <si>
    <t>食中毒情報 (12/19-12/25)</t>
    <rPh sb="0" eb="3">
      <t>ショクチュウドク</t>
    </rPh>
    <rPh sb="3" eb="5">
      <t>ジョウホウ</t>
    </rPh>
    <phoneticPr fontId="5"/>
  </si>
  <si>
    <t>海外情報 (12/19-12/25)</t>
    <rPh sb="0" eb="2">
      <t>カイガイ</t>
    </rPh>
    <rPh sb="2" eb="4">
      <t>ジョウホウ</t>
    </rPh>
    <phoneticPr fontId="5"/>
  </si>
  <si>
    <t>食品リコール・回収情報
(12/19-12/25)</t>
    <rPh sb="0" eb="2">
      <t>ショクヒン</t>
    </rPh>
    <rPh sb="7" eb="9">
      <t>カイシュウ</t>
    </rPh>
    <rPh sb="9" eb="11">
      <t>ジョウホウ</t>
    </rPh>
    <phoneticPr fontId="5"/>
  </si>
  <si>
    <r>
      <t>食品表示　</t>
    </r>
    <r>
      <rPr>
        <sz val="20"/>
        <color rgb="FF000000"/>
        <rFont val="ＭＳ Ｐゴシック"/>
        <family val="3"/>
        <charset val="128"/>
      </rPr>
      <t>(12/19-12/25)</t>
    </r>
    <rPh sb="0" eb="2">
      <t>ショクヒン</t>
    </rPh>
    <rPh sb="2" eb="4">
      <t>ヒョウジ</t>
    </rPh>
    <phoneticPr fontId="5"/>
  </si>
  <si>
    <t>残留農薬　(12/19-12/25)</t>
    <phoneticPr fontId="16"/>
  </si>
  <si>
    <t xml:space="preserve"> GⅡ　49週　0例</t>
    <rPh sb="6" eb="7">
      <t>シュウ</t>
    </rPh>
    <phoneticPr fontId="5"/>
  </si>
  <si>
    <t xml:space="preserve"> GⅡ　50週　0例</t>
    <rPh sb="9" eb="10">
      <t>レイ</t>
    </rPh>
    <phoneticPr fontId="5"/>
  </si>
  <si>
    <t>2022/49週</t>
    <phoneticPr fontId="5"/>
  </si>
  <si>
    <t>2022/50週</t>
  </si>
  <si>
    <t>※2022年 第50週（12/12～12/18） 現在</t>
    <phoneticPr fontId="5"/>
  </si>
  <si>
    <t>ビットワークス</t>
  </si>
  <si>
    <t>オーシャンシステ...</t>
  </si>
  <si>
    <t>サミット</t>
  </si>
  <si>
    <t>ベルジョイス</t>
  </si>
  <si>
    <t>平和堂</t>
  </si>
  <si>
    <t>成城石井</t>
  </si>
  <si>
    <t>野田商店</t>
  </si>
  <si>
    <t>サンラヴィアン</t>
  </si>
  <si>
    <t>キョウショク</t>
  </si>
  <si>
    <t>ルブルターニュ</t>
  </si>
  <si>
    <t>オーエムツーミー...</t>
  </si>
  <si>
    <t>日本中僑</t>
  </si>
  <si>
    <t>主婦の店鶴岡店</t>
  </si>
  <si>
    <t>アライドコーポレ...</t>
  </si>
  <si>
    <t>たっぷり野菜の中華丼 一部アレルゲン表示欠落</t>
  </si>
  <si>
    <t>イトーヨーカ堂</t>
  </si>
  <si>
    <t>いか天 一部ラベル誤貼付で表示欠落</t>
  </si>
  <si>
    <t>PLD合同会社</t>
  </si>
  <si>
    <t>ムオイ チャム ハオ ハオ 一部特定原材料表示欠落</t>
  </si>
  <si>
    <t>コモディイイダ</t>
  </si>
  <si>
    <t>宮崎県産若どり手羽元 一部保存温度誤表示</t>
  </si>
  <si>
    <t>福岡大同青果</t>
  </si>
  <si>
    <t>小松菜 一部残留農薬基準超過</t>
  </si>
  <si>
    <t>国内産豚肉バラうす切り 一部消費期限誤表示</t>
  </si>
  <si>
    <t>新珠食品</t>
  </si>
  <si>
    <t>鏡餅２００ｇ 一部カビ発生の恐れ</t>
  </si>
  <si>
    <t>横山蒲鉾店</t>
  </si>
  <si>
    <t>魚肉練り製品長天てんぷら 一部賞味期限誤記載</t>
  </si>
  <si>
    <t>シナモンロール 一部ラベル誤貼付で表示欠落</t>
  </si>
  <si>
    <t>新規感染者数　 140週目</t>
    <rPh sb="0" eb="2">
      <t>シンキ</t>
    </rPh>
    <rPh sb="2" eb="5">
      <t>カンセンシャ</t>
    </rPh>
    <rPh sb="5" eb="6">
      <t>スウ</t>
    </rPh>
    <rPh sb="11" eb="13">
      <t>シュウメ</t>
    </rPh>
    <phoneticPr fontId="5"/>
  </si>
  <si>
    <t>今週の新型コロナ 新規感染者数　世界で414万人(対前週の増減 : 11万人増加)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</si>
  <si>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414万人で感染持続 　世界は第6波に向かうか?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2">
      <t>ム</t>
    </rPh>
    <rPh sb="37" eb="40">
      <t>キタハンキュウ</t>
    </rPh>
    <rPh sb="41" eb="42">
      <t>フユ</t>
    </rPh>
    <rPh sb="43" eb="44">
      <t>ム</t>
    </rPh>
    <rPh sb="55" eb="57">
      <t>ドウジ</t>
    </rPh>
    <rPh sb="57" eb="59">
      <t>リュウコウ</t>
    </rPh>
    <rPh sb="60" eb="62">
      <t>ケイカイ</t>
    </rPh>
    <phoneticPr fontId="5"/>
  </si>
  <si>
    <t>Reported 12/25　 7:21 (前週より414万人) 　　世界は感染　第五波は終息中、アジアでは一部拡大傾向</t>
    <rPh sb="22" eb="24">
      <t>ゼンシュウ</t>
    </rPh>
    <rPh sb="23" eb="24">
      <t>シュウ</t>
    </rPh>
    <rPh sb="24" eb="25">
      <t>ゼンシュウ</t>
    </rPh>
    <rPh sb="29" eb="31">
      <t>マンニン</t>
    </rPh>
    <rPh sb="35" eb="37">
      <t>セカイ</t>
    </rPh>
    <rPh sb="38" eb="40">
      <t>カンセン</t>
    </rPh>
    <rPh sb="41" eb="43">
      <t>ダイゴ</t>
    </rPh>
    <rPh sb="43" eb="44">
      <t>ナミ</t>
    </rPh>
    <rPh sb="45" eb="47">
      <t>シュウソク</t>
    </rPh>
    <rPh sb="47" eb="48">
      <t>チュウ</t>
    </rPh>
    <rPh sb="54" eb="56">
      <t>イチブ</t>
    </rPh>
    <rPh sb="56" eb="60">
      <t>カクダイケイコウ</t>
    </rPh>
    <phoneticPr fontId="5"/>
  </si>
  <si>
    <r>
      <rPr>
        <b/>
        <u/>
        <sz val="12"/>
        <color rgb="FFFFFF00"/>
        <rFont val="Inherit"/>
        <family val="2"/>
      </rPr>
      <t>中国</t>
    </r>
    <rPh sb="0" eb="2">
      <t>チュウゴク</t>
    </rPh>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</si>
  <si>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0コロナ政策変更で中国の感染状況が一気に悪化</t>
    </r>
    <rPh sb="0" eb="2">
      <t>ニホン</t>
    </rPh>
    <rPh sb="4" eb="6">
      <t>セカイ</t>
    </rPh>
    <rPh sb="6" eb="8">
      <t>ダイイチ</t>
    </rPh>
    <rPh sb="8" eb="9">
      <t>イ</t>
    </rPh>
    <rPh sb="10" eb="13">
      <t>ゾウカリツ</t>
    </rPh>
    <rPh sb="21" eb="24">
      <t>チンセイカ</t>
    </rPh>
    <rPh sb="36" eb="38">
      <t>セイサク</t>
    </rPh>
    <rPh sb="38" eb="40">
      <t>ヘンコウ</t>
    </rPh>
    <rPh sb="41" eb="43">
      <t>チュウゴク</t>
    </rPh>
    <phoneticPr fontId="106"/>
  </si>
  <si>
    <r>
      <rPr>
        <b/>
        <sz val="12"/>
        <color theme="0"/>
        <rFont val="ＭＳ Ｐゴシック"/>
        <family val="3"/>
        <charset val="128"/>
      </rPr>
      <t>ブラジル</t>
    </r>
    <phoneticPr fontId="5"/>
  </si>
  <si>
    <t>これまでの調査の結果、調理従事者と施設利用者の便からノロウイルスが検出されたこ
と、医師から食中毒の届出があったこと、患者の症状がノロウイルスによる食中毒と一致
していること、患者の発症が一峰性であること並びに患者全員に共通する食事が当該施設
で提供された食事のみであることが判明しました。これらのことから本件は、当該施設に
おけるノロウイルス食中毒対策が不十分であることが原因</t>
    <phoneticPr fontId="106"/>
  </si>
  <si>
    <t>川崎市公表</t>
    <rPh sb="0" eb="3">
      <t>カワサキシ</t>
    </rPh>
    <rPh sb="3" eb="5">
      <t>コウヒョウ</t>
    </rPh>
    <phoneticPr fontId="106"/>
  </si>
  <si>
    <t xml:space="preserve">ＮＨＫ夜ドラ、お詫び 番組の調理法に問題、食中毒の懸念も 内閣府が注意喚起していた </t>
    <phoneticPr fontId="16"/>
  </si>
  <si>
    <t>ＮＨＫが、夜ドラ「作りたい女と食べたい女」の公式ホームページに、「第９回（１２月１３日放送）登場のローストビーフについて」と題して、ドラマに登場した調理方法に問題があったとして、訂正と謝罪の文面を掲出した。ＨＰでは「番組では牛の塊肉を焼いた後にアルミホイルで余熱を使って低温調理する方法を紹介しましたが」としたうえで、この調理方法に関しては「内閣府の食品安全委員会は、この方法では、肉の内部温度が食中毒を防止できるほどには上がらないのでやめるよう呼びかけていました」と説明した。
　「確認が不十分でした。大変失礼いたしました」と謝罪した。
　同ドラマのＨＰには、ドラマに登場した料理のレシピも紹介しているが「番組ホームページからレシピを削除するとともに、ＮＨＫプラス及びＮＨＫオンデマンドの調理場面の一部を修正いたしました」としている。</t>
    <phoneticPr fontId="16"/>
  </si>
  <si>
    <t>https://www.msn.com/ja-jp/news/entertainment/%EF%BD%8E%EF%BD%88%EF%BD%8B%E5%A4%9C%E3%83%89%E3%83%A9-%E3%81%8A%E8%A9%AB%E3%81%B3-%E7%95%AA%E7%B5%84%E3%81%AE%E8%AA%BF%E7%90%86%E6%B3%95%E3%81%AB%E5%95%8F%E9%A1%8C-%E9%A3%9F%E4%B8%AD%E6%AF%92%E3%81%AE%E6%87%B8%E5%BF%B5%E3%82%82-%E5%86%85%E9%96%A3%E5%BA%9C%E3%81%8C%E6%B3%A8%E6%84%8F%E5%96%9A%E8%B5%B7%E3%81%97%E3%81%A6%E3%81%84%E3%81%9F/ar-AA15BowH</t>
    <phoneticPr fontId="16"/>
  </si>
  <si>
    <t>デイリースポーツ</t>
    <phoneticPr fontId="16"/>
  </si>
  <si>
    <t>東京都</t>
    <rPh sb="0" eb="3">
      <t>トウキョウト</t>
    </rPh>
    <phoneticPr fontId="16"/>
  </si>
  <si>
    <t>神奈川新聞</t>
    <phoneticPr fontId="16"/>
  </si>
  <si>
    <t>神奈川県</t>
    <rPh sb="0" eb="4">
      <t>カナガワケン</t>
    </rPh>
    <phoneticPr fontId="16"/>
  </si>
  <si>
    <t xml:space="preserve">20代の客4人が食中毒に…衛生状況が改善されるまで飲食店を営業禁止に 浜松市で今年3回目 </t>
    <phoneticPr fontId="16"/>
  </si>
  <si>
    <t>9日に浜松市内の飲食店を利用した客4人が食中毒と診断され、保健所はこの店に営業禁止を命じました。　食中毒が発生したのは、浜松市中区の飲食店です。9日にこの店で食事をした20代の5人グループのうち4人が下痢や腹痛、発熱などの症状を訴えたため、保健所が検査をしたところ、2人から食中毒の原因となる細菌が検出されました。　保健所は21日から衛生状況の改善が確認されるまでの間、店を営業禁止にしています。患者は全員、快方に向かっているということです。　浜松市内で食中毒が発生するのは、今年に入ってから3回目です。</t>
    <phoneticPr fontId="16"/>
  </si>
  <si>
    <t>https://news.yahoo.co.jp/articles/fc7f9aa72044e75a9466412c36c89d7e05eec5d3</t>
    <phoneticPr fontId="16"/>
  </si>
  <si>
    <t>静岡朝日テレビ</t>
    <rPh sb="0" eb="4">
      <t>シズオカアサヒ</t>
    </rPh>
    <phoneticPr fontId="16"/>
  </si>
  <si>
    <t>静岡県</t>
    <rPh sb="0" eb="3">
      <t>シズオカケン</t>
    </rPh>
    <phoneticPr fontId="16"/>
  </si>
  <si>
    <t>料理食べた21人からノロウイルス、食中毒で滋賀の飲食店を営業停止処分に - 京都新聞 
滋賀県は２２日、彦根市清崎町の飲食店「かどや」の料理を食べた２～８６歳の３６人が下痢や吐き気などを訴え、うち２１人からノロウイルスを検出し…</t>
    <phoneticPr fontId="106"/>
  </si>
  <si>
    <t xml:space="preserve">京都新聞 </t>
    <phoneticPr fontId="106"/>
  </si>
  <si>
    <t xml:space="preserve">養殖マガキから規制値超える貝毒検出 姫路の沿岸、兵庫県が出荷の自主規制を要請 </t>
    <phoneticPr fontId="16"/>
  </si>
  <si>
    <t>兵庫県は２１日、姫路市西部の沿岸で養殖されるマガキから規制値を超えるまひ性貝毒を検出し、このエリアの養殖業者に出荷の自主規制を求めた。貝毒を確認した１９日以降に出荷されたマガキは、ほぼ全量を回収したという。　県は来週以降も検査を実施し、自主規制は年内に解除される可能性もある。貝毒は有毒プランクトンが原因で二枚貝に発生。加熱、冷凍しても毒性は弱まらず、大量に食べると手足がしびれ、呼吸不全で死ぬこともある。</t>
    <phoneticPr fontId="16"/>
  </si>
  <si>
    <t>https://news.goo.ne.jp/article/kobe/nation/kobe-20221221032.html</t>
    <phoneticPr fontId="16"/>
  </si>
  <si>
    <t xml:space="preserve">神戸新聞 </t>
    <rPh sb="0" eb="4">
      <t>コウベシンブン</t>
    </rPh>
    <phoneticPr fontId="16"/>
  </si>
  <si>
    <t>兵庫県</t>
    <rPh sb="0" eb="3">
      <t>ヒョウゴケン</t>
    </rPh>
    <phoneticPr fontId="16"/>
  </si>
  <si>
    <t>長崎県 カンピロバクターによる食中毒</t>
    <phoneticPr fontId="16"/>
  </si>
  <si>
    <t>長崎県対馬保健所は20日、対馬市厳原町の居酒屋「対玄」で食事をした6人が下痢や腹痛、発熱などの症状を訴え、うち3人の便からカンピロバクターを検出したとして、同店を同日から2日間の営業停止処分とした。　県生活衛生課によると、10日午後7時ごろ、ソフトボール仲間の忘年会で集まった9人が鶏レバーのあぶりなどを食べた。うち22～38歳の男性6人が12、13日にそれぞれ発症した。入院した人はおらず、全員回復に向かっているという。同課は加熱が不十分だったとみている。</t>
    <phoneticPr fontId="16"/>
  </si>
  <si>
    <t>https://nordot.app/978116189156966400?c=174761113988793844</t>
    <phoneticPr fontId="16"/>
  </si>
  <si>
    <t>長崎県</t>
    <rPh sb="0" eb="3">
      <t>ナガサキケン</t>
    </rPh>
    <phoneticPr fontId="16"/>
  </si>
  <si>
    <t>長崎新聞</t>
    <rPh sb="0" eb="4">
      <t>ナガサキシンブン</t>
    </rPh>
    <phoneticPr fontId="16"/>
  </si>
  <si>
    <t>食中毒の発生について　カンピロバクター</t>
    <phoneticPr fontId="16"/>
  </si>
  <si>
    <t>12月19日(月曜日)、海老名市内の飲食店を利用した人から「12月13日(火曜日)に海老名市内の飲食店で食事をしたところ、複数名が下痢、腹痛、発熱等の症状を呈している。」旨の連絡が厚木保健福祉事務所にありました。　当保健福祉事務所で調査を行ったところ、食中毒様症状を呈している人の共通の食事がこの飲食店が提供した食事だけであること、症状が共通していること、患者の便からカンピロバクターが検出されたこと、患者を診察した医師から食中毒の届出があったことから、本日、この飲食店が提供した食事を原因とする食中毒と決定しました。
摂食者数　19名（男性：7名、女性：12名）（調査中）　　患者数　9名（男性：2名、女性：7名）（調査中）　
原因食品　12月13日（火曜日）に提供された主なメニュー　コース料理（湯豆腐、蒸し鶏のサラダ、手羽先の唐揚げ、
　　　　　　　　　　　　　　　　　　　　　　　　　　　　水炊き、鶏タタキ、串焼き（つくね串、レバー）、雑炊等）
病因物質　　カンピロバクター・ジェジュニ　　原因施設に対して、12月23日(金曜日)から営業禁止　　　　　　　　　</t>
    <phoneticPr fontId="16"/>
  </si>
  <si>
    <t>https://www.pref.kanagawa.jp/docs/e8z/prs/r221213.html</t>
    <phoneticPr fontId="16"/>
  </si>
  <si>
    <t>鮮魚店の刺身盛り合わせで「アニサキス」食中毒 30代男性腹痛や吐き気 宮城・多賀城市</t>
    <phoneticPr fontId="16"/>
  </si>
  <si>
    <t>宮城県</t>
    <rPh sb="0" eb="3">
      <t>ミヤギケン</t>
    </rPh>
    <phoneticPr fontId="16"/>
  </si>
  <si>
    <t>https://newsdig.tbs.co.jp/articles/tbc/242957?display=1</t>
    <phoneticPr fontId="16"/>
  </si>
  <si>
    <t>東北放送</t>
    <rPh sb="0" eb="2">
      <t>トウホク</t>
    </rPh>
    <rPh sb="2" eb="4">
      <t>ホウソウ</t>
    </rPh>
    <phoneticPr fontId="16"/>
  </si>
  <si>
    <t xml:space="preserve">宮城県多賀城市内の鮮魚店で買った刺身を食べた男性が腹痛を訴え、胃からアニサキスが見つかりました。県は、食中毒と断定し、この鮮魚店を20日の一日、冷凍品を除く魚介類などについて営業停止処分としました。営業の一部停止処分を受けたのは、多賀城市で水産物の加工・販売を行う鮮魚店です。県によりますと、12月16日、この店で買った刺身の盛り合わせを食べた30代の男性が、翌日、腹痛や吐き気を訴えました。医療機関を受診したところ、胃から寄生虫のアニサキスが摘出されました。アニサキスの原因となり得る食品は、この店で買った刺身のみのため、県は刺身が原因の食中毒と断定。冷凍品を除く生食用の魚介類の取り扱いをきょう1日停止とする処分としました。県内では今年これで、13件、56人の食中毒が確認されています。
</t>
    <phoneticPr fontId="16"/>
  </si>
  <si>
    <t>オーストラリアでほうれん草を食べた人に幻覚などの健康被害。汚染物質混入の恐れ</t>
    <phoneticPr fontId="16"/>
  </si>
  <si>
    <t>https://karapaia.com/archives/52318653.html</t>
    <phoneticPr fontId="16"/>
  </si>
  <si>
    <t xml:space="preserve">オーストラリアで、倉庫型量販店「コストコ」で購入したパック入りのほうれん草を食べた数十人が、幻覚、錯乱、せん妄などの健康被害を訴えた。ニューサウスウェールズ州では少なくとも47人がほうれん草を食べた後に症状を訴え、そのうち少なくとも17人は病院で治療を受けたという。現在、当局が調査中だが、ほうれん草に汚染物質が紛れ込んだ可能性があるという。ほうれん草の出荷先は、既に出荷を中止しており、販売元は商品を回収済みだ。州の保健局は、買った人は食べずに廃棄するよう呼び掛けている。
　オーストラリアでほうれん草を食べた人が健康被害
12月16日、オーストラリアのニューサウスウェールズ州保健局は、同州で 47 人がコストコのほうれん草を食べた後に健康状態悪化の症状を訴え、少なくとも 17 人が病院で治療を受けたことを発表した。　ニューサウスウェールズ州の店舗に出荷されたベビーほうれん草（パック入りの茎無し・小さな葉のみのほうれん草）を食べた人々は、極度の幻覚、せん妄、かすみ目、瞳孔散大、発熱、のどの渇き、心拍数の上昇など、さまざまな症状を経験したという。このほうれん草は、ビクトリア州の農場で栽培されているリビエラ・ファームズが出荷元となっている。
　幻覚ほうれん草は、雑草の化学物質に汚染された可能性
保健当局は、原因はまだ調査中であるとしながらも、雑草の中に含まれていた化学物質によって、ベビーほうれん草が汚染され、健康への害を引き起こした可能性があるという。　12月16日の賞味期限のほうれん草は、購入しても食べないようにと緊急警告を促した。また、ビクトリア州でも、ウールワースやAldi（アルディ）などの小売業者でほうれん草を購入した人のうち8人に健康被害が出て、現在州保健局が汚染源を調査中だ。
</t>
    <phoneticPr fontId="16"/>
  </si>
  <si>
    <t>オーストラリア</t>
    <phoneticPr fontId="16"/>
  </si>
  <si>
    <t>FoodStandardsAusNZ</t>
    <phoneticPr fontId="16"/>
  </si>
  <si>
    <t xml:space="preserve">那覇市の居酒屋で２人が食中毒 ２日間の営業停止 - NHKニュース </t>
    <phoneticPr fontId="16"/>
  </si>
  <si>
    <t>NHKニュース</t>
    <phoneticPr fontId="16"/>
  </si>
  <si>
    <t>沖縄県</t>
    <rPh sb="0" eb="3">
      <t>オキナワケン</t>
    </rPh>
    <phoneticPr fontId="16"/>
  </si>
  <si>
    <t>先月、那覇市にある居酒屋で食事をした２人が下痢や腹痛などの症状を訴え、保健所は店で提供された料理が原因で食中毒が発生したとして、２日間の営業停止を命じました。食中毒が発生したのは那覇市久茂地にある居酒屋、「沖縄料理と地頭鶏炎」です。
那覇市保健所によりますと、先月１９日にこの店を利用し、鶏肉料理などを食べた３０代の女性２人が下痢や腹痛、発熱などの症状を訴えたということです。
保健所で調査したところ、２人から食中毒の原因となる「カンピロバクター」が検出されたことから、保健所は店が提供した料理が原因で食中毒が発生したとして、この店に１９日と２０日の２日間の営業停止を命じました。保健所によりますと、２人は入院はしておらず、すでに回復したということです。那覇市保健所では、「カンピロバクター」による食中毒は鶏肉を使った加熱が不十分な料理で多く発生しているということで、飲食店に対しては十分に火を通して提供するとともに、食べる人に対しても、生や加熱が不十分な肉は食中毒のリスクが高いことを認識するよう呼びかけています。</t>
    <phoneticPr fontId="16"/>
  </si>
  <si>
    <t>https://www3.nhk.or.jp/lnews/okinawa/20221219/5090021280.html</t>
    <phoneticPr fontId="16"/>
  </si>
  <si>
    <t>https://shokuhin.net/66564/2022/12/19/ryutu/orosi/</t>
    <phoneticPr fontId="106"/>
  </si>
  <si>
    <t>https://www.nikkei.com/article/DGXZQOGM124VN0S2A211C2000000/</t>
    <phoneticPr fontId="106"/>
  </si>
  <si>
    <t>https://www.jetro.go.jp/biznews/2022/12/c899dbd647c83f42.html</t>
    <phoneticPr fontId="106"/>
  </si>
  <si>
    <t>https://www.jetro.go.jp/biznews/2022/12/189111820ec1bf86.html</t>
    <phoneticPr fontId="106"/>
  </si>
  <si>
    <t>https://www.yomiuri.co.jp/local/kyushu/feature/CO050392/20221222-OYTAT50026/</t>
    <phoneticPr fontId="106"/>
  </si>
  <si>
    <t>https://www.jetro.go.jp/events/afg/ea78abfe635f2229.html</t>
    <phoneticPr fontId="106"/>
  </si>
  <si>
    <t>https://www.afpbb.com/articles/-/3444070</t>
    <phoneticPr fontId="106"/>
  </si>
  <si>
    <t>国分グループ本社は成長拡大が続く中国EC市場に参入する。グループの中国事業会社である上海国分商貿易有限公司（荻野司董事長）はこのほど、中国でEC事業を展開する上海懿姿電子商務有限公司（※以下、上海懿姿グループ）と資本業務提携を締結したことを発表。出資比率20％。
上海懿姿グループ（上海イーズ）は上海、ハルピンに拠点を構え、食品酒類全般のEC向け卸売業およびECサイトの企画運営を手掛ける企業。ECプラットフォームの設計、運営、販売番組の制作までEC事業をすべて自社で運営し、その機能・サービスは高く評価されている。資本金は2千55万人民元。21年12月期の売上高は410百万人民元（約80億円）。中国では日常生活においてECは欠かせない購買手段となっており、コロナ禍以降さらに拡大している。上海懿姿グループとの資本業務提携により、国分グループがこれまで築いてきた中国国内でリアル店舗の販売基盤と、上海懿姿グループが有するECサイトの販売基盤を合わせることで、中国における小売チャネルに対する販売力を強化する。
業務提携内容は次の通り。
①中国国内ECと越境ECにおける市場シェアの拡大
②日本製品および海外の新規ブランドなど輸入商品のEC市場への拡売
③生鮮食品を主とする中国産商品のEC市場への拡売
④国分グループが中国において有する物流資源（倉庫・車両・システム等）の活用
⑤EC運営技術・資源の習熟と、国分グループの日本、ASEANにおけるEC事業の活用。</t>
    <phoneticPr fontId="106"/>
  </si>
  <si>
    <t>ベトナムのマサングループが小売りの雄として存在感を高めている。祖業の即席麺で食品大手の地位を固めた後、地元財閥最大手ビングループの小売部門を買収。コンビニエンスストアにカフェや薬局、ATMを備えた複合店の出店を急ぐ。中間層が膨らむ1億人市場の波に乗り、2025年には1万店超に増やす考え。規制緩和で出店攻勢にでる外資勢を迎え撃つ。
「ミニモール」でカフェや金融も
「仕事帰りに家の近くのお店で生鮮品や薬を買えるのはありがたいわ」。首都ハノイ市に住む会社員のランさんはマサンの複合店「WIN（ウィン）」に立ち寄る日が増えている。小規模なショッピングモールのように複数サービスを提供する「ミニモール」を標榜し、ベトナムでは先駆的な業態。ライバルの伝統的な市場や零細店から消費者を引き寄せている。マサンは9月にウィンの展開を始めた。カフェや金融の傘下企業を集め、ハノイ市や最大都市ホーチミン市など国内100カ所に店舗を広げる方針を打ち出した。マサンは創業者のグエン・ダン・クアン氏が1990年代に留学先の旧ソ連で即席麺の販売を始め、96年に前身企業を設立した。世界ラーメン協会によると、2021年のベトナムの即席麺の消費量は約86億食で中国、インドネシアに次いで世界3位。業界関係者によるとベトナム市場でのマサンのシェアは約25%で2位。首位のエースコック（大阪府吹田市）を追う。</t>
    <phoneticPr fontId="106"/>
  </si>
  <si>
    <t>九州の食品メーカーや外食チェーン大手が、新型コロナウイルス禍で中断していた海外展開を再び活発化させている。経済活動が再開し、もともと人気があった和食への需要が回復しているためで、欧米や東南アジア市場を中心に販売拠点や店舗網の拡大を急いでいる。「ぜひ我々のドレッシングを店舗に置いてほしい」――。ドレッシング製造のピエトロ（福岡市）は今年、全米にスーパーを展開する現地小売り大手に、商品を扱ってもらうための交渉を始めた。数回にわたって渡米した高橋泰行社長は「販路を拡大し、北米での事業を加速していきたい」と力を込める。　ピエトロは米国内で、主に西海岸の日系スーパーなどを通じ、日本とほぼ同じドレッシングを販売している。コロナ禍でもドレッシングの需要が落ちなかったことから、市場が大きい米東部を含め全米に販路を広げる好機と判断。昨年夏、同社として米東海岸で初の現地法人を東部フロリダ州に設立した。　現在は小売り大手への売り込みと並行し、米中部に生産工場がある企業とも交渉を重ねる。２０２５年までに米国での売り上げを現在の４倍の４００万ドル（約５億円）に引き上げたい考えで、高橋社長は「将来的には自社工場も構えたい」と意欲を見せる。
久原本家が台湾に設けている期間限定店（同社提供）
　「 茅乃舎かやのや だし」で知られる久原本家グループ本社（福岡県久山町）が取り組むのは、主力商品のだしの販路拡大だ。台湾に期間限定店を設けたほか、１０月には欧州で現地企業と提携し、日本食を扱う英国の小売店の一角に初めて販売コーナーを設けた。同社は１６年に米国でインターネット通販事業を始め、１９～２１年には香港と上海に進出。今後は米国での販路拡大を軸に、欧州や東南アジアでの展開もにらむ。</t>
    <phoneticPr fontId="106"/>
  </si>
  <si>
    <t xml:space="preserve">今回は、2022年12月6日にライブ配信し、ご好評いただいた「米国向け・醤油の輸出における米国食品安全強化法（FSMA）への対応」を編集し、オンデマンドにて再配信します。米国市場への進出を検討されている醤油の事業者様に向けて米国向けに食品を輸出する際に遵守が義務づけられている米国食品安全強化法（FSMA）について、食品輸出と食品衛生管理に豊富な知見を持つ専門家が詳しく解説します。前回お見逃しになった方のみならず、再度ご確認されたい方もぜひご視聴ください。
日本から米国へ食品を輸出する際に必要なFSMAの概要について、米国市場および日本からの食品輸出について豊富な知見を持つ専門家が醤油のハザード分析を通して説明します。
第一部：講義セッション 約90分
はじめに
日米の食品安全・HACCP関連規則・Codex HACCP
米国食品安全強化法(FSMA) /食品安全計画の中身
FDA その他規則
第二部：質疑応答セッション 約20分
</t>
    <phoneticPr fontId="106"/>
  </si>
  <si>
    <t>米国食品医薬品局（FDA）は12月15日、含有食品に対するラベル表示などを義務づける主要アレルゲンにゴマを追加することをあらためて周知外部サイトへ、新しいウィンドウで開きますした。現在、表示義務のある主要アレルゲンには、牛乳、卵、魚、甲殻類、木の実、ピーナツ、小麦、大豆の8つを指定しているが、2023年1月1日からはゴマが9番目としてラベルの原材料リストに明示する義務が発生することとなる。主要アレルゲンへのゴマの追加は、2021年に決定されていた（2021年4月28日、2022年4月19日記事参照）。
なお、FDAは、2023年1月1日以前に既に州をまたいで取引されている食品は、ゴマのアレルゲン表示がないことを理由として棚から撤去したり、ラベルを変更したりする必要はないとしている。よって、2023年1月1日以降も、保存期間によっては、ゴマのアレルゲン表示がない食品が出回る可能性があるため、食品にゴマが含まれているかどうか不明な場合は、製造者に確認する必要があると消費者に対して注意喚起している。</t>
    <phoneticPr fontId="106"/>
  </si>
  <si>
    <t>中国の民間シンクタンク、胡潤研究院は18日、中国食品企業の時価総額または評価額に基づく「2022胡潤中国食品業界トップ100」ランキングを発表した。酒造大手の貴州茅台酒が時価総額2兆4千億元（1元＝約20円）で引き続き「最も価値ある食品企業」に選ばれた。同じく酒造大手の宜賓五糧液が2位、ミネラルウオーター最大手の農夫山泉が3位だった。　ランクインした企業の業種別では、白酒（蒸留酒）メーカーが26社と依然として最も多く、食品総合類、調味料、ソフトドリンク、農業・畜産が続いた。胡潤研究院の母体である胡潤百富の董事長で首席調査研究員のルパート・フーゲワーフ（中国名：胡潤）氏は、欧米の食品業界と比べ、白酒メーカーが強いということが中国最大の特色だと指摘した。(c)Xinhua News/AFPBB News</t>
    <phoneticPr fontId="106"/>
  </si>
  <si>
    <t>香港政府の食品環境衛生署食品安全センターは12月20日、日本の農林水産省から、福岡県での高病原性鳥インフルエンザ発生の通知を受け、香港域内住民の健康を守るため、同県からの家禽（かきん）肉と家禽関連製品（鶏卵など）の輸入停止措置を指示したと発表した。福岡県の12月19日の発表によると、高病原性鳥インフルエンザの疑似患畜（注）の発生を確認し、同日から発生農場の飼養家禽の殺処分や埋却、鳥などの周辺移動・搬出制限など必要な防疫措置を開始している。高病原性鳥インフルエンザ発生に起因する香港の輸入停止措置については、10月28日以降、日本の対象地域が増加している（2022年11月24日記事参照）。日本ではその後も感染が相次いで確認され、福岡県が今回新たに対象地域に指定されたことにより、20道県が輸入停止措置の対象地域となった。
対象の20道県は以下のとおり。
岡山県、北海道、香川県、茨城県、兵庫県、鹿児島県、新潟県、宮崎県、青森県、宮城県、福島県、和歌山県、鳥取県、愛知県、佐賀県、山形県、広島県、沖縄県、埼玉県、福岡県（発表順）。
これらの地域に対する輸入停止措置はいずれも継続中で、輸入再開時など更新情報は、食品環境衛生署食品安全センターのほか、日本の農林水産省や動物検疫所のホームページでも確認することができる。食品安全センターの報道官は引き続き、日本をはじめとする関係国当局と連携しつつ、鳥インフルエンザ流行に関して国際獣疫事務局（OIE）や関連当局が公表する情報を注視し、状況に沿った適切な措置を取ると述べた。なお、農林水産省は、家禽肉や鶏卵を食べることによって鳥インフルエンザがヒトに感染する可能性はないとの考えを示している。
（注）疑似患畜とは、家畜伝染病予防法で鳥インフルエンザなどの家畜の伝染病にかかっている恐れがある家畜のことで、確定した場合、殺処分などの防疫措置を講じることとなる。</t>
    <phoneticPr fontId="106"/>
  </si>
  <si>
    <t>英国
マレーシア</t>
    <rPh sb="0" eb="2">
      <t>エイコク</t>
    </rPh>
    <phoneticPr fontId="106"/>
  </si>
  <si>
    <t>米国</t>
    <rPh sb="0" eb="2">
      <t>ベイコク</t>
    </rPh>
    <phoneticPr fontId="106"/>
  </si>
  <si>
    <t>中国</t>
    <rPh sb="0" eb="2">
      <t>チュウゴク</t>
    </rPh>
    <phoneticPr fontId="106"/>
  </si>
  <si>
    <t>香港</t>
    <rPh sb="0" eb="2">
      <t>ホンコン</t>
    </rPh>
    <phoneticPr fontId="106"/>
  </si>
  <si>
    <t>ベトナム</t>
    <phoneticPr fontId="106"/>
  </si>
  <si>
    <t>食品・外再展開…英国 だし販売／マレーシア 天丼チェーン進出</t>
  </si>
  <si>
    <t>【ウェビナー】（品目別セミナー）米国向け・醤油の輸出における米国食品安全強化法（FSMA）への対応</t>
  </si>
  <si>
    <t>米国、ゴマのアレルゲン表示義務が2023年1月から開始</t>
  </si>
  <si>
    <t>中国食品業界トップ１００ランキング発表 貴州茅台酒が首位守る</t>
  </si>
  <si>
    <t xml:space="preserve">港、日本からの家禽肉など輸入停止措置対象地域が拡大、20道県へ(香港、日本) ｜ ビジネス短信 </t>
  </si>
  <si>
    <t>ベトナム食品マサン、小売りの雄に　複合店で外資に先手： 日本経済新聞</t>
  </si>
  <si>
    <t>国分グループ 中国でEC事業拡大へ - 食品新聞 WEB版</t>
  </si>
  <si>
    <t>2022年 第49週（12月5日〜 12月11日）</t>
    <phoneticPr fontId="106"/>
  </si>
  <si>
    <t>結核例172</t>
    <phoneticPr fontId="5"/>
  </si>
  <si>
    <t>血清群・毒素型：‌O157 VT1・VT2（12例）、O26 VT2（5例）、O157 VT2（3例）、O103 VT1（1例）、
O121VT2（1例）、O128 VT1・VT2（1例）、O146VT2（1例）、O157 VT1（1例）、O165 VT1・VT2（1例）、
O8 VT2（1例）、その他・不明（8例）
累積報告数：3,223例（有症者2,173例、うちHUS 51例．死亡3例）</t>
    <phoneticPr fontId="106"/>
  </si>
  <si>
    <t xml:space="preserve">年齢群：‌0歳（1例）、1歳（2例）、2歳（1例）、3歳（2例）、6歳（1例）、
7歳（1例）、10代（4例）、20代（8例）、30代（5例）、40代（4例）、
50代（2例）、60代（1例）、70代（2例）、80代（1例）
</t>
    <phoneticPr fontId="106"/>
  </si>
  <si>
    <t>E型肝炎3例 感染地域（感染源）：‌埼玉県1例（馬刺し/加熱不十分な焼き鳥）、
東京都1例〔鹿肉のジビエ料理（レア）〕、国内（都道府県不明）1例（不明）
A型肝炎1例 感染地域：パキスタン</t>
    <phoneticPr fontId="106"/>
  </si>
  <si>
    <t>レジオネラ症26例（肺炎型22例、ポンティアック型4例）
感染地域：‌北海道2例、栃木県2例、神奈川県2例、静岡県2例、長崎県2例、福島県1例、東京都1例、
新潟県1例、富山県1例、石川県1例、愛知県1例、京都府1例、岡山県1例、福岡県1例、佐賀県1例、
鹿児島県1例、
国内（都道府県不明）2例、国内・国外不明3例
年齢群：‌50代（4例）、60代（4例）、70代（6例）、80代（10例）、90代以上（2例）
累積報告数：2,060例例</t>
    <phoneticPr fontId="106"/>
  </si>
  <si>
    <t>アメーバ赤痢6例（腸管アメーバ症5例、腸管外アメーバ症1例）
感染地域：‌愛知県1例、国内（都道府県不明）1例、国内・国外不明4例
感染経路：経口感染2例、その他・不明4例</t>
    <phoneticPr fontId="106"/>
  </si>
  <si>
    <t xml:space="preserve">腸管出血性大腸菌感染症35例（有症者21例、うちHUS なし）
感染地域：国内24例、タイ1例、国内・国外不明10例
国内の感染地域：‌北海道2例、埼玉県2例、東京都2例、静岡県2例、沖縄県2例、栃木県1例、岐阜県1例、愛知県1例、大阪府1例、兵庫県1例、岡山県1例、高知県1例、福岡県1例、　　　　長崎県1例、鹿児島県1例、国内（都道府県不明）4例
</t>
    <phoneticPr fontId="106"/>
  </si>
  <si>
    <t>マドレーヌ 一部ラベル誤印字で(アーモンド)表示欠落</t>
  </si>
  <si>
    <t>ふっくらおいしい（鮭,ツナ,南高梅,おかか）一部消費期限超過</t>
  </si>
  <si>
    <t>石窯レーズン＆クルミ 一部ラベル誤貼付で表示欠落</t>
  </si>
  <si>
    <t>尾鷲店 えびカツ 一部ラベル誤貼付で(えび)表示欠落</t>
  </si>
  <si>
    <t>一関店 ミニロールキャベツ 一部消費期限誤表記</t>
  </si>
  <si>
    <t>加賀店 山中石川屋 娘娘万頭 一部賞味期限誤印字</t>
  </si>
  <si>
    <t>8店舗 やわらか小いわし 一部ラベル誤りアレルギー表示欠落</t>
  </si>
  <si>
    <t>福さ屋 辛子めんたい 他 計4商品 賞味期限誤表記</t>
  </si>
  <si>
    <t>コープこうべ スポンジケーキ6号プレーン 一部賞味期限誤表記</t>
  </si>
  <si>
    <t>山梨トマトにんにくラー油 一部真空不良の恐れ</t>
  </si>
  <si>
    <t>ラファエル キャラメルブールサレ 一部アレルギー表示欠落</t>
  </si>
  <si>
    <t>森林どりこにく 一部基準超え消費期限ラベル貼付</t>
  </si>
  <si>
    <t>生鮮くわい 一部残留農薬基準超過</t>
  </si>
  <si>
    <t>白す干し 一部ふぐと思われる混入の恐れ</t>
  </si>
  <si>
    <t>メープロイ マッサマンカレーペースト他 一部(えび)表示欠落</t>
  </si>
  <si>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</si>
  <si>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尾鷲店 えびカツ 一部ラベル誤貼付で(えび)表示欠落</t>
    <phoneticPr fontId="16"/>
  </si>
  <si>
    <t>2022年12月20日に、イオン尾鷲店で販売した「えびカツ」において、「骨付き唐揚げ」のラベルを誤って貼り、特定原材料の「えび」が表示欠落したため、回収する。これまで健康被害の報告はない。(リコールプラス)
【対象】商品名:えびカツ　※誤って「骨付き唐揚げガーリック」のラベルを貼付  内容量:4個入り  形態　:パック入り
【JANコード】2719830401922  賞味期限　2022年12月20日　23時
①販売地域:三重県尾鷲市周辺地域
②販売先:イオン尾鷲店への来店客(店頭で販売)</t>
    <phoneticPr fontId="16"/>
  </si>
  <si>
    <t>農産物検査法に基づく登録検査機関の改善命令及び業務停止命令に係る聴聞の実施について</t>
    <phoneticPr fontId="16"/>
  </si>
  <si>
    <t>農林水産省は、農産物検査法（昭和26年法律第144号。以下「法」という。）に基づく登録検査機関である一般財団法人日本穀物検定協会（法人番号3010005018629。東京都中央区日本橋兜町15番6号。以下「穀物検定協会」という。）が、不適正な農産物検査等を行った事実を確認しました。
このことにより、法第23条の規定に基づく改善命令及び法第24条第2項の規定に基づく農産物検査の業務停止命令を行うことが適当であると判断したことから、法第32条及び行政手続法（平成5年法律第88号）第13条第1項に基づき、穀物検定協会を当事者とする公開での聴聞を実施することとしましたので、お知らせします。
&lt;参考&gt;
令和4年12月23日農林水産省プレスリリース     https://www.maff.go.jp/j/press/syouan/kansa/221223.html</t>
    <phoneticPr fontId="16"/>
  </si>
  <si>
    <t>クルミの食品表示、急ピッチ　アレルギー症例が急増　消費者庁２５年４月から義務化方針</t>
    <phoneticPr fontId="16"/>
  </si>
  <si>
    <t>　消費者庁が遅くとも２０２５年４月からクルミを特定原材料として食品表示を義務づける方針を示したことを受け、クルミを含む加工品を製造・販売する関係団体や小売店は、メーカーなどへ周知を進めている。じんましんやせき、息苦しさなどアレルギー症例の増加が確認されたためだ。患者らは「安全・安心につながり、食事の幅も広がる」と期待を寄せる。
産地　生産者に周知徹底
　「信濃くるみ」で知られる国内有数のクルミ産地・長野県東御市にある道の駅「雷電くるみの里」。駅長の清水徳美さん（６９）は、２年後の表示義務化について「これまで通り生産者らに周知を進めていく」と語る。同駅では現在、微量でもクルミを使った商品には表示しており、義務化の流れが決まった６月から周知を進める。　クルミを原材料にした菓子などを製造するメーカー各社でつくる全日本菓子協会も、会員に義務化の方針を周知する。担当者は「特定原材料の表示にとどまっていたメーカーは、表示の変更に向けて一層準備を進めることになる」と話す。　消費者庁の実態調査によると、アレルギー発症の原因とされる品目で上位の鶏卵、牛乳、小麦の症例数は横ばい。だが、クルミやアーモンドといった「木の実類」は増え続けている。　特にクルミの増加は著しく、短時間でアレルギー症状が出る「即時型」でクルミが原因とされたのは１２年度の４０件から２１年度には４６３件と１０倍超になった。複数の症状が強く出るアナフィラキシーショックも、同年度比で約１５倍と激増している。</t>
    <phoneticPr fontId="16"/>
  </si>
  <si>
    <t xml:space="preserve">アサリ１３５５トン産地偽装 広島市の業者に是正指示 - 産経ニュース </t>
    <phoneticPr fontId="16"/>
  </si>
  <si>
    <t xml:space="preserve">広島市は２０日、１３５５トンの輸入アサリを熊本県産と偽って納品先に販売したとして、同市安佐南区の水産卸売業者「東亜交易」（９月に解散し、清算会社に移行）に対し、食品表示法に基づく表示の是正を指示したと発表した。市食品保健課によると、同社は少なくとも昨年４月１日～１２月２９日、仕入れ先から韓国産や中国産と知らされていたにもかかわらず、熊本県産と表示して販売した。昨年秋、農林水産省によるＤＮＡ検査の結果、外国産が混入している可能性が高いとされた。市が今年６～１２月に立ち入り調査を実施し、産地偽装が発覚した。 </t>
    <phoneticPr fontId="16"/>
  </si>
  <si>
    <t xml:space="preserve">食物アレルギー、発症の1割でショック症状 増える子ども、死亡例も - 朝日新聞デジタル </t>
    <phoneticPr fontId="16"/>
  </si>
  <si>
    <t>食物アレルギーは、乳幼児から大人まで幅広い世代でみられるアレルギー症状の一つ。大人をふくめた全体の人数は把握されていないが、文部科学省がこれまで実施した2度の大規模調査では、食物アレルギーがある小中高校生は2004年は全体の2・6%（約32万9千人）だったのが、13年は4・5%（約40万8千人）に増えた。文科省は今年、再び同様の調査を実施しており、結果がまとまり次第、公表する。命にかかわるアナフィラキシーショック
　複数の症状が同時かつ急激に現れる全身性のアレルギー反応を「アナフィラキシー」と言う。さらに血圧が下がり、意識がもうろうとするような場合はアナフィラキシーショックで、すぐに対応しないと命にかかわる。　ショック状態にある人の救命率は、アドレナリンをいかに早く投与できるかどうかで大きく変わる。屋外で発症するケースが多く、すぐ医療機関にかかれないため、アドレナリンの自己注射「エピペン」を打つのが有効だ。</t>
    <phoneticPr fontId="16"/>
  </si>
  <si>
    <t>輸入食品に対する検査命令の実施　　</t>
    <phoneticPr fontId="16"/>
  </si>
  <si>
    <t xml:space="preserve">対象食品等      ベトナム産赤とうがらし、その加工品（簡易な加工に限る）
検査の項目      プロピコナゾール	
経 緯             検疫所におけるモニタリング検査の結果、ベトナム産赤とうがらしからプロピコナゾールを検出したことから、検査命令を実施するもの。
＜プロピコナゾールについて＞
　１．農薬（殺菌剤）
　２．許容一日摂取量（人が一生涯毎日摂取し続けても、健康への影響がないとされる一日当たりの摂取量）は、
　　　体重１kg当たり0.019 mg/日であり、急性参照用量（人が24時間または、それより短い時間の間の
　　　経口摂取により、健康に影響がないとする摂取量）は、体重１kg当たり0.3 mgです。
　３．現実的ではありませんが、体重60 kg の人が、プロピコナゾールが0.05 ppm残留した赤とうがらしを
　　　毎日22.8 kg 摂取し続けたとしても、一生涯の平均的な摂取量が許容一日摂取量を超えることはなく、
　　　また、１日に360kg摂取したとしても、急性参照用量を超えることはなく、健康に及ぼす影響はありません。
</t>
    <phoneticPr fontId="16"/>
  </si>
  <si>
    <t>https://www.mhlw.go.jp/stf/newpage_08256.html</t>
    <phoneticPr fontId="16"/>
  </si>
  <si>
    <t xml:space="preserve">生鮮くわい 一部残留農薬基準超過 (2022年12月22日) - エキサイトニュース </t>
    <phoneticPr fontId="16"/>
  </si>
  <si>
    <t>生鮮くわい 一部残留農薬基準超過
リコールプラス
2022年12月22日(木)09:22
令和4年12月13日、14日、15日にかけて九州内の青果市場に出荷した「生鮮くわい」において、モニタリング検査の結果、パクロブトラゾールが0.03ppm検出され、食品衛生法第13条第3項に基づく、人の健康を損なうおそれのない量として厚生労働大臣が定める量(0.01ppm)を超えて検出されたため、回収する。これまで健康被害の報告はない。【発　表　日】2022/12/21  【企　業　名】日本中僑株式会社</t>
    <phoneticPr fontId="16"/>
  </si>
  <si>
    <t>https://www.excite.co.jp/news/article/Recall_45151/</t>
    <phoneticPr fontId="16"/>
  </si>
  <si>
    <t>ゆで卵から指定外添加物＝製造業者の営業禁止―岩手</t>
    <phoneticPr fontId="16"/>
  </si>
  <si>
    <t>岩手県は２３日、食品へ使用してはならない指定外添加物「塩化ジデシルジメチルアンモニウム」を味付けゆで卵の製造過程で使っていたとして、「岩手エッグデリカ」（同県八幡平市）に対し食品衛生法に基づく無期限の営業禁止を命じた。対象製品は大手コンビニなどを通じ全国で売られており、同社は味付けゆで卵を含む１５品の自主回収を進めている。　県によると、２１日に同社を立ち入り検査した結果、味付けゆで卵の殻や、卵をゆでる湯から添加物が検出された。卵の白身や黄身の可食部からは検出されず、健康被害は確認されていない。　同社によると、かびの抑制のために添加物を使ったことは確認しているが、詳しい経緯は調査中という。同社は「基本的な食品安全の意識に欠如があったと言わざるを得ない。心からおわび申し上げる」とするコメントを発表した。</t>
    <phoneticPr fontId="16"/>
  </si>
  <si>
    <t>https://news.goo.ne.jp/article/jiji/nation/jiji-221223X349.html</t>
    <phoneticPr fontId="16"/>
  </si>
  <si>
    <t>兵庫県は21日、姫路市西部の沿岸で養殖されるマガキから規制値を超えるまひ性貝毒を検出し、このエリアの養殖業者に出荷の自主規制を求めた。貝毒を確認した19日以降に出荷されたマガキは、ほぼ全量を回収したという。　県は来週以降も検査を実施し、自主規制は年内に解除される可能性もある。
　貝毒は有毒プランクトンが原因で二枚貝に発生。加熱、冷凍しても毒性は弱まらず、大量に食べると手足がしびれ、呼吸不全で死ぬこともある。</t>
    <phoneticPr fontId="16"/>
  </si>
  <si>
    <t>https://nordot.app/978278029673988096?c=768367547562557440</t>
    <phoneticPr fontId="16"/>
  </si>
  <si>
    <r>
      <t xml:space="preserve">　    </t>
    </r>
    <r>
      <rPr>
        <sz val="9"/>
        <rFont val="ＭＳ Ｐゴシック"/>
        <family val="3"/>
        <charset val="128"/>
      </rPr>
      <t>レベル2</t>
    </r>
    <phoneticPr fontId="5"/>
  </si>
  <si>
    <t>9-10月、4月以降  施設の所在市町村で流行・食中毒が報告される定点観測値が5.00前後</t>
    <phoneticPr fontId="106"/>
  </si>
  <si>
    <t>【情報共有】　週間・情報収集/情報は毎週確認する
【常設】　嘔吐物処理セットの配備
【体調管理】従業員の健康状況を徹底し、不良者は調理・加工ラインより外す</t>
    <phoneticPr fontId="106"/>
  </si>
  <si>
    <t>今週のお題　(作業着のクリーニングは専門店でお願いします)</t>
    <rPh sb="7" eb="10">
      <t>サギョウギ</t>
    </rPh>
    <rPh sb="18" eb="21">
      <t>センモンテン</t>
    </rPh>
    <rPh sb="23" eb="24">
      <t>ネガ</t>
    </rPh>
    <phoneticPr fontId="5"/>
  </si>
  <si>
    <t>仕事が忙しいので、作業着がちょっと汚れていますが！！　　→（Ａ君　退場です！！）</t>
    <rPh sb="0" eb="2">
      <t>シゴト</t>
    </rPh>
    <rPh sb="3" eb="4">
      <t>イソガ</t>
    </rPh>
    <rPh sb="9" eb="12">
      <t>サギョウギ</t>
    </rPh>
    <rPh sb="17" eb="18">
      <t>ヨゴ</t>
    </rPh>
    <rPh sb="31" eb="32">
      <t>キミ</t>
    </rPh>
    <rPh sb="33" eb="35">
      <t>タイジョウ</t>
    </rPh>
    <phoneticPr fontId="5"/>
  </si>
  <si>
    <r>
      <rPr>
        <b/>
        <sz val="12"/>
        <color indexed="9"/>
        <rFont val="ＭＳ Ｐゴシック"/>
        <family val="3"/>
        <charset val="128"/>
      </rPr>
      <t>会社で決められたクリーニング交換の頻度は必ず守り、気持ち良く皆さんと一緒に作業してください。</t>
    </r>
    <r>
      <rPr>
        <b/>
        <sz val="12"/>
        <color indexed="13"/>
        <rFont val="ＭＳ Ｐゴシック"/>
        <family val="3"/>
        <charset val="128"/>
      </rPr>
      <t xml:space="preserve">
</t>
    </r>
    <r>
      <rPr>
        <b/>
        <u/>
        <sz val="12"/>
        <color indexed="41"/>
        <rFont val="ＭＳ Ｐゴシック"/>
        <family val="3"/>
        <charset val="128"/>
      </rPr>
      <t>★作業着の目的</t>
    </r>
    <r>
      <rPr>
        <b/>
        <sz val="12"/>
        <color indexed="13"/>
        <rFont val="ＭＳ Ｐゴシック"/>
        <family val="3"/>
        <charset val="128"/>
      </rPr>
      <t xml:space="preserve">
①取り扱う食品を汚さない（衛生）
②製造機械、作業環境から作業者自身を守る。（労働安全）
③清潔感を職場に醸成させる。（労働環境）
④チームに連帯感を作る。（職場協調）
⑤作業性を高める。（生産性）
</t>
    </r>
    <r>
      <rPr>
        <b/>
        <sz val="12"/>
        <color indexed="9"/>
        <rFont val="ＭＳ Ｐゴシック"/>
        <family val="3"/>
        <charset val="128"/>
      </rPr>
      <t>　特に食品安全を意識するためには、日々の作業により着衣に付着した細菌が洗濯によりどの程度除菌されるか知っておく必要があります。　</t>
    </r>
    <rPh sb="0" eb="2">
      <t>カイシャ</t>
    </rPh>
    <rPh sb="3" eb="4">
      <t>キ</t>
    </rPh>
    <rPh sb="14" eb="16">
      <t>コウカン</t>
    </rPh>
    <rPh sb="17" eb="19">
      <t>ヒンド</t>
    </rPh>
    <rPh sb="20" eb="21">
      <t>カナラ</t>
    </rPh>
    <rPh sb="22" eb="23">
      <t>マモ</t>
    </rPh>
    <rPh sb="25" eb="27">
      <t>キモ</t>
    </rPh>
    <rPh sb="28" eb="29">
      <t>ヨ</t>
    </rPh>
    <rPh sb="30" eb="31">
      <t>ミナ</t>
    </rPh>
    <rPh sb="34" eb="36">
      <t>イッショ</t>
    </rPh>
    <rPh sb="37" eb="39">
      <t>サギョウ</t>
    </rPh>
    <rPh sb="48" eb="50">
      <t>サギョウ</t>
    </rPh>
    <rPh sb="50" eb="51">
      <t>ギ</t>
    </rPh>
    <rPh sb="52" eb="54">
      <t>モクテキ</t>
    </rPh>
    <rPh sb="56" eb="57">
      <t>ト</t>
    </rPh>
    <rPh sb="58" eb="59">
      <t>アツカ</t>
    </rPh>
    <rPh sb="60" eb="62">
      <t>ショクヒン</t>
    </rPh>
    <rPh sb="63" eb="64">
      <t>ヨゴ</t>
    </rPh>
    <rPh sb="68" eb="70">
      <t>エイセイ</t>
    </rPh>
    <rPh sb="73" eb="75">
      <t>セイゾウ</t>
    </rPh>
    <rPh sb="75" eb="77">
      <t>キカイ</t>
    </rPh>
    <rPh sb="78" eb="80">
      <t>サギョウ</t>
    </rPh>
    <rPh sb="80" eb="82">
      <t>カンキョウ</t>
    </rPh>
    <rPh sb="84" eb="87">
      <t>サギョウシャ</t>
    </rPh>
    <rPh sb="87" eb="89">
      <t>ジシン</t>
    </rPh>
    <rPh sb="90" eb="91">
      <t>マモ</t>
    </rPh>
    <rPh sb="94" eb="96">
      <t>ロウドウ</t>
    </rPh>
    <rPh sb="96" eb="98">
      <t>アンゼン</t>
    </rPh>
    <rPh sb="101" eb="104">
      <t>セイケツカン</t>
    </rPh>
    <rPh sb="105" eb="107">
      <t>ショクバ</t>
    </rPh>
    <rPh sb="108" eb="110">
      <t>ジョウセイ</t>
    </rPh>
    <rPh sb="115" eb="117">
      <t>ロウドウ</t>
    </rPh>
    <rPh sb="117" eb="119">
      <t>カンキョウ</t>
    </rPh>
    <rPh sb="126" eb="129">
      <t>レンタイカン</t>
    </rPh>
    <rPh sb="130" eb="131">
      <t>ツク</t>
    </rPh>
    <rPh sb="134" eb="136">
      <t>ショクバ</t>
    </rPh>
    <rPh sb="141" eb="144">
      <t>サギョウセイ</t>
    </rPh>
    <rPh sb="145" eb="146">
      <t>タカ</t>
    </rPh>
    <rPh sb="150" eb="153">
      <t>セイサンセイ</t>
    </rPh>
    <rPh sb="156" eb="157">
      <t>トク</t>
    </rPh>
    <rPh sb="158" eb="160">
      <t>ショクヒン</t>
    </rPh>
    <rPh sb="160" eb="162">
      <t>アンゼン</t>
    </rPh>
    <rPh sb="163" eb="165">
      <t>イシキ</t>
    </rPh>
    <rPh sb="172" eb="174">
      <t>ヒビ</t>
    </rPh>
    <rPh sb="175" eb="177">
      <t>サギョウ</t>
    </rPh>
    <rPh sb="180" eb="182">
      <t>チャクイ</t>
    </rPh>
    <rPh sb="190" eb="192">
      <t>センタク</t>
    </rPh>
    <rPh sb="197" eb="199">
      <t>テイド</t>
    </rPh>
    <rPh sb="199" eb="201">
      <t>ジョキン</t>
    </rPh>
    <rPh sb="205" eb="206">
      <t>シ</t>
    </rPh>
    <rPh sb="210" eb="212">
      <t>ヒツヨウ</t>
    </rPh>
    <phoneticPr fontId="5"/>
  </si>
  <si>
    <t>★しっかりクリーニング+アイロンをすると付着菌は除菌されます。</t>
    <rPh sb="20" eb="22">
      <t>フチャク</t>
    </rPh>
    <rPh sb="22" eb="23">
      <t>キン</t>
    </rPh>
    <rPh sb="24" eb="26">
      <t>ジョキン</t>
    </rPh>
    <phoneticPr fontId="5"/>
  </si>
  <si>
    <t>（持ち帰り自宅で洗濯するのは止めましょう）</t>
  </si>
  <si>
    <t>電気洗濯機による洗浄試験</t>
    <rPh sb="0" eb="2">
      <t>デンキ</t>
    </rPh>
    <rPh sb="2" eb="5">
      <t>センタッキ</t>
    </rPh>
    <rPh sb="8" eb="10">
      <t>センジョウ</t>
    </rPh>
    <rPh sb="10" eb="12">
      <t>シケン</t>
    </rPh>
    <phoneticPr fontId="5"/>
  </si>
  <si>
    <t>供試菌　病原性大腸菌</t>
    <rPh sb="0" eb="2">
      <t>キョウシ</t>
    </rPh>
    <rPh sb="2" eb="3">
      <t>キン</t>
    </rPh>
    <rPh sb="4" eb="7">
      <t>ビョウゲンセイ</t>
    </rPh>
    <rPh sb="7" eb="10">
      <t>ダイチョウキン</t>
    </rPh>
    <phoneticPr fontId="5"/>
  </si>
  <si>
    <t>厚さmm</t>
    <rPh sb="0" eb="1">
      <t>アツ</t>
    </rPh>
    <phoneticPr fontId="5"/>
  </si>
  <si>
    <t>付着菌量(cfu/g)</t>
    <rPh sb="0" eb="2">
      <t>フチャク</t>
    </rPh>
    <rPh sb="2" eb="3">
      <t>キン</t>
    </rPh>
    <rPh sb="3" eb="4">
      <t>リョウ</t>
    </rPh>
    <phoneticPr fontId="5"/>
  </si>
  <si>
    <t>洗浄乾燥後の菌量(cfu/g)</t>
    <rPh sb="0" eb="2">
      <t>センジョウ</t>
    </rPh>
    <rPh sb="2" eb="4">
      <t>カンソウ</t>
    </rPh>
    <rPh sb="4" eb="5">
      <t>ゴ</t>
    </rPh>
    <rPh sb="6" eb="7">
      <t>キン</t>
    </rPh>
    <rPh sb="7" eb="8">
      <t>リョウ</t>
    </rPh>
    <phoneticPr fontId="5"/>
  </si>
  <si>
    <t>更にアイロン後の菌量(cfu/g)</t>
    <rPh sb="0" eb="1">
      <t>サラ</t>
    </rPh>
    <rPh sb="6" eb="7">
      <t>ゴ</t>
    </rPh>
    <rPh sb="8" eb="9">
      <t>キン</t>
    </rPh>
    <rPh sb="9" eb="10">
      <t>リョウ</t>
    </rPh>
    <phoneticPr fontId="5"/>
  </si>
  <si>
    <t>Ｃｏｔｔｏｎ　100%</t>
    <phoneticPr fontId="5"/>
  </si>
  <si>
    <r>
      <t>1.6×１０</t>
    </r>
    <r>
      <rPr>
        <b/>
        <vertAlign val="superscript"/>
        <sz val="11"/>
        <rFont val="ＭＳ Ｐゴシック"/>
        <family val="3"/>
        <charset val="128"/>
      </rPr>
      <t>５</t>
    </r>
    <phoneticPr fontId="5"/>
  </si>
  <si>
    <t>Tetron Cotton</t>
    <phoneticPr fontId="5"/>
  </si>
  <si>
    <r>
      <t>8.0×１０</t>
    </r>
    <r>
      <rPr>
        <b/>
        <vertAlign val="superscript"/>
        <sz val="11"/>
        <rFont val="ＭＳ Ｐゴシック"/>
        <family val="3"/>
        <charset val="128"/>
      </rPr>
      <t>４</t>
    </r>
    <phoneticPr fontId="5"/>
  </si>
  <si>
    <t>Vinylon denim</t>
    <phoneticPr fontId="5"/>
  </si>
  <si>
    <r>
      <t>7.5×１０</t>
    </r>
    <r>
      <rPr>
        <b/>
        <vertAlign val="superscript"/>
        <sz val="11"/>
        <rFont val="ＭＳ Ｐゴシック"/>
        <family val="3"/>
        <charset val="128"/>
      </rPr>
      <t>５</t>
    </r>
    <phoneticPr fontId="5"/>
  </si>
  <si>
    <r>
      <t>1.5×１０</t>
    </r>
    <r>
      <rPr>
        <b/>
        <vertAlign val="superscript"/>
        <sz val="11"/>
        <rFont val="ＭＳ Ｐゴシック"/>
        <family val="3"/>
        <charset val="128"/>
      </rPr>
      <t>３</t>
    </r>
    <phoneticPr fontId="5"/>
  </si>
  <si>
    <t>Vinylon Cotton</t>
    <phoneticPr fontId="5"/>
  </si>
  <si>
    <r>
      <t>7.3×１０</t>
    </r>
    <r>
      <rPr>
        <b/>
        <vertAlign val="superscript"/>
        <sz val="11"/>
        <rFont val="ＭＳ Ｐゴシック"/>
        <family val="3"/>
        <charset val="128"/>
      </rPr>
      <t>５</t>
    </r>
    <phoneticPr fontId="5"/>
  </si>
  <si>
    <t>Rayon 100%</t>
    <phoneticPr fontId="5"/>
  </si>
  <si>
    <r>
      <t>4.0×１０</t>
    </r>
    <r>
      <rPr>
        <b/>
        <vertAlign val="superscript"/>
        <sz val="11"/>
        <rFont val="ＭＳ Ｐゴシック"/>
        <family val="3"/>
        <charset val="128"/>
      </rPr>
      <t>４</t>
    </r>
    <phoneticPr fontId="5"/>
  </si>
  <si>
    <t>山本喜代三</t>
    <rPh sb="0" eb="2">
      <t>ヤマモト</t>
    </rPh>
    <rPh sb="2" eb="5">
      <t>キヨミ</t>
    </rPh>
    <phoneticPr fontId="5"/>
  </si>
  <si>
    <t>Silk 100%</t>
    <phoneticPr fontId="5"/>
  </si>
  <si>
    <r>
      <t>1.4×１０</t>
    </r>
    <r>
      <rPr>
        <b/>
        <vertAlign val="superscript"/>
        <sz val="11"/>
        <rFont val="ＭＳ Ｐゴシック"/>
        <family val="3"/>
        <charset val="128"/>
      </rPr>
      <t>５</t>
    </r>
    <phoneticPr fontId="5"/>
  </si>
  <si>
    <r>
      <t>4.0×１０</t>
    </r>
    <r>
      <rPr>
        <b/>
        <vertAlign val="superscript"/>
        <sz val="11"/>
        <rFont val="ＭＳ Ｐゴシック"/>
        <family val="3"/>
        <charset val="128"/>
      </rPr>
      <t>２</t>
    </r>
    <phoneticPr fontId="5"/>
  </si>
  <si>
    <t>防菌防黴学会　9,12,585</t>
    <rPh sb="0" eb="2">
      <t>ボウキン</t>
    </rPh>
    <rPh sb="2" eb="4">
      <t>ボウバイ</t>
    </rPh>
    <rPh sb="4" eb="6">
      <t>ガッカイ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</si>
</sst>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5"/>
      <name val="メイリオ"/>
      <family val="3"/>
      <charset val="128"/>
    </font>
    <font>
      <b/>
      <sz val="20"/>
      <color rgb="FF000000"/>
      <name val="Arial"/>
      <family val="2"/>
      <charset val="128"/>
    </font>
    <font>
      <b/>
      <sz val="14"/>
      <name val="ＭＳ Ｐゴシック"/>
      <family val="3"/>
      <charset val="128"/>
      <scheme val="minor"/>
    </font>
    <font>
      <b/>
      <u/>
      <sz val="14"/>
      <name val="ＭＳ Ｐゴシック"/>
      <family val="3"/>
      <charset val="128"/>
    </font>
    <font>
      <b/>
      <sz val="16"/>
      <color rgb="FF000033"/>
      <name val="游ゴシック"/>
      <family val="3"/>
      <charset val="128"/>
    </font>
    <font>
      <b/>
      <sz val="10"/>
      <color indexed="10"/>
      <name val="ＭＳ Ｐゴシック"/>
      <family val="3"/>
      <charset val="128"/>
    </font>
    <font>
      <b/>
      <sz val="20"/>
      <color rgb="FF333333"/>
      <name val="ＭＳ Ｐゴシック"/>
      <family val="3"/>
      <charset val="128"/>
      <scheme val="minor"/>
    </font>
    <font>
      <b/>
      <sz val="15"/>
      <color theme="1"/>
      <name val="メイリオ"/>
      <family val="3"/>
      <charset val="128"/>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b/>
      <sz val="20"/>
      <color theme="0"/>
      <name val="ＭＳ Ｐゴシック"/>
      <family val="3"/>
      <charset val="128"/>
      <scheme val="minor"/>
    </font>
    <font>
      <sz val="11"/>
      <color theme="0"/>
      <name val="ＭＳ Ｐゴシック"/>
      <family val="3"/>
      <charset val="128"/>
      <scheme val="minor"/>
    </font>
    <font>
      <sz val="20"/>
      <color indexed="9"/>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b/>
      <sz val="8"/>
      <color indexed="10"/>
      <name val="ＭＳ Ｐゴシック"/>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4"/>
      <color indexed="53"/>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sz val="14"/>
      <color indexed="63"/>
      <name val="Arial"/>
      <family val="2"/>
    </font>
    <font>
      <sz val="8.8000000000000007"/>
      <color indexed="23"/>
      <name val="ＭＳ Ｐゴシック"/>
      <family val="3"/>
      <charset val="128"/>
    </font>
    <font>
      <b/>
      <sz val="12"/>
      <color indexed="13"/>
      <name val="ＭＳ Ｐゴシック"/>
      <family val="3"/>
      <charset val="128"/>
    </font>
    <font>
      <b/>
      <sz val="14"/>
      <color indexed="12"/>
      <name val="ＭＳ Ｐゴシック"/>
      <family val="3"/>
      <charset val="128"/>
    </font>
    <font>
      <b/>
      <sz val="18"/>
      <color theme="1"/>
      <name val="ＭＳ Ｐゴシック"/>
      <family val="3"/>
      <charset val="128"/>
      <scheme val="minor"/>
    </font>
    <font>
      <b/>
      <u/>
      <sz val="12"/>
      <color rgb="FFFFFF00"/>
      <name val="ＭＳ Ｐゴシック"/>
      <family val="3"/>
      <charset val="128"/>
      <scheme val="minor"/>
    </font>
    <font>
      <b/>
      <u/>
      <sz val="12"/>
      <color rgb="FFFFFF00"/>
      <name val="Inherit"/>
    </font>
    <font>
      <b/>
      <u/>
      <sz val="12"/>
      <color rgb="FFFFFF00"/>
      <name val="Inherit"/>
      <family val="2"/>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b/>
      <u/>
      <sz val="12"/>
      <color indexed="41"/>
      <name val="ＭＳ Ｐゴシック"/>
      <family val="3"/>
      <charset val="128"/>
    </font>
    <font>
      <b/>
      <sz val="12"/>
      <color indexed="10"/>
      <name val="ＭＳ Ｐゴシック"/>
      <family val="3"/>
      <charset val="128"/>
    </font>
    <font>
      <b/>
      <sz val="12"/>
      <color theme="8" tint="-0.249977111117893"/>
      <name val="ＭＳ Ｐゴシック"/>
      <family val="3"/>
      <charset val="128"/>
    </font>
    <font>
      <b/>
      <vertAlign val="superscript"/>
      <sz val="11"/>
      <name val="ＭＳ Ｐゴシック"/>
      <family val="3"/>
      <charset val="128"/>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rgb="FFFF9900"/>
        <bgColor indexed="64"/>
      </patternFill>
    </fill>
    <fill>
      <patternFill patternType="solid">
        <fgColor theme="4" tint="-0.249977111117893"/>
        <bgColor indexed="64"/>
      </patternFill>
    </fill>
    <fill>
      <patternFill patternType="solid">
        <fgColor rgb="FF6DDDF7"/>
        <bgColor indexed="64"/>
      </patternFill>
    </fill>
    <fill>
      <patternFill patternType="solid">
        <fgColor theme="5" tint="0.59999389629810485"/>
        <bgColor indexed="64"/>
      </patternFill>
    </fill>
    <fill>
      <patternFill patternType="solid">
        <fgColor indexed="12"/>
        <bgColor indexed="64"/>
      </patternFill>
    </fill>
    <fill>
      <patternFill patternType="solid">
        <fgColor indexed="45"/>
        <bgColor indexed="64"/>
      </patternFill>
    </fill>
    <fill>
      <patternFill patternType="solid">
        <fgColor indexed="48"/>
        <bgColor indexed="64"/>
      </patternFill>
    </fill>
  </fills>
  <borders count="27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medium">
        <color auto="1"/>
      </left>
      <right/>
      <top/>
      <bottom style="thin">
        <color indexed="12"/>
      </bottom>
      <diagonal/>
    </border>
    <border>
      <left style="medium">
        <color indexed="12"/>
      </left>
      <right style="medium">
        <color indexed="12"/>
      </right>
      <top style="thin">
        <color indexed="12"/>
      </top>
      <bottom style="medium">
        <color indexed="12"/>
      </bottom>
      <diagonal/>
    </border>
    <border>
      <left style="medium">
        <color indexed="12"/>
      </left>
      <right/>
      <top style="thin">
        <color indexed="12"/>
      </top>
      <bottom style="thin">
        <color indexed="12"/>
      </bottom>
      <diagonal/>
    </border>
    <border>
      <left style="medium">
        <color indexed="12"/>
      </left>
      <right style="medium">
        <color indexed="12"/>
      </right>
      <top style="thin">
        <color indexed="12"/>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theme="1" tint="4.9989318521683403E-2"/>
      </left>
      <right style="medium">
        <color theme="1" tint="4.9989318521683403E-2"/>
      </right>
      <top style="medium">
        <color indexed="23"/>
      </top>
      <bottom style="medium">
        <color theme="1" tint="4.9989318521683403E-2"/>
      </bottom>
      <diagonal/>
    </border>
    <border>
      <left style="medium">
        <color indexed="23"/>
      </left>
      <right style="medium">
        <color indexed="23"/>
      </right>
      <top style="medium">
        <color indexed="23"/>
      </top>
      <bottom style="medium">
        <color theme="1" tint="4.9989318521683403E-2"/>
      </bottom>
      <diagonal/>
    </border>
    <border>
      <left style="medium">
        <color indexed="23"/>
      </left>
      <right style="medium">
        <color indexed="12"/>
      </right>
      <top style="medium">
        <color indexed="23"/>
      </top>
      <bottom style="medium">
        <color theme="1" tint="4.9989318521683403E-2"/>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8"/>
      </left>
      <right/>
      <top style="medium">
        <color indexed="8"/>
      </top>
      <bottom/>
      <diagonal/>
    </border>
    <border>
      <left/>
      <right/>
      <top style="medium">
        <color indexed="8"/>
      </top>
      <bottom/>
      <diagonal/>
    </border>
    <border>
      <left style="medium">
        <color indexed="10"/>
      </left>
      <right/>
      <top style="medium">
        <color indexed="10"/>
      </top>
      <bottom style="hair">
        <color indexed="10"/>
      </bottom>
      <diagonal/>
    </border>
    <border>
      <left/>
      <right style="medium">
        <color indexed="10"/>
      </right>
      <top style="medium">
        <color indexed="10"/>
      </top>
      <bottom style="hair">
        <color indexed="10"/>
      </bottom>
      <diagonal/>
    </border>
    <border>
      <left style="medium">
        <color indexed="64"/>
      </left>
      <right/>
      <top style="medium">
        <color indexed="64"/>
      </top>
      <bottom style="dashed">
        <color indexed="36"/>
      </bottom>
      <diagonal/>
    </border>
    <border>
      <left/>
      <right style="thin">
        <color indexed="36"/>
      </right>
      <top style="medium">
        <color indexed="64"/>
      </top>
      <bottom style="dashed">
        <color indexed="36"/>
      </bottom>
      <diagonal/>
    </border>
    <border>
      <left style="thin">
        <color indexed="36"/>
      </left>
      <right style="thin">
        <color indexed="36"/>
      </right>
      <top style="medium">
        <color indexed="64"/>
      </top>
      <bottom style="dashed">
        <color indexed="36"/>
      </bottom>
      <diagonal/>
    </border>
    <border>
      <left style="thin">
        <color indexed="36"/>
      </left>
      <right/>
      <top style="medium">
        <color indexed="64"/>
      </top>
      <bottom style="dashed">
        <color indexed="36"/>
      </bottom>
      <diagonal/>
    </border>
    <border>
      <left/>
      <right/>
      <top style="medium">
        <color indexed="64"/>
      </top>
      <bottom style="dashed">
        <color indexed="36"/>
      </bottom>
      <diagonal/>
    </border>
    <border>
      <left style="medium">
        <color indexed="10"/>
      </left>
      <right/>
      <top style="hair">
        <color indexed="10"/>
      </top>
      <bottom style="hair">
        <color indexed="10"/>
      </bottom>
      <diagonal/>
    </border>
    <border>
      <left/>
      <right style="medium">
        <color indexed="10"/>
      </right>
      <top style="hair">
        <color indexed="10"/>
      </top>
      <bottom style="hair">
        <color indexed="10"/>
      </bottom>
      <diagonal/>
    </border>
    <border>
      <left style="medium">
        <color indexed="64"/>
      </left>
      <right/>
      <top style="dashed">
        <color indexed="36"/>
      </top>
      <bottom style="dashed">
        <color indexed="36"/>
      </bottom>
      <diagonal/>
    </border>
    <border>
      <left/>
      <right style="thin">
        <color indexed="36"/>
      </right>
      <top style="dashed">
        <color indexed="36"/>
      </top>
      <bottom style="dashed">
        <color indexed="36"/>
      </bottom>
      <diagonal/>
    </border>
    <border>
      <left style="thin">
        <color indexed="36"/>
      </left>
      <right style="thin">
        <color indexed="36"/>
      </right>
      <top style="dashed">
        <color indexed="36"/>
      </top>
      <bottom style="dashed">
        <color indexed="36"/>
      </bottom>
      <diagonal/>
    </border>
    <border>
      <left style="thin">
        <color indexed="36"/>
      </left>
      <right/>
      <top style="dashed">
        <color indexed="36"/>
      </top>
      <bottom style="dashed">
        <color indexed="36"/>
      </bottom>
      <diagonal/>
    </border>
    <border>
      <left/>
      <right/>
      <top style="dashed">
        <color indexed="36"/>
      </top>
      <bottom style="dashed">
        <color indexed="36"/>
      </bottom>
      <diagonal/>
    </border>
    <border>
      <left style="medium">
        <color indexed="64"/>
      </left>
      <right/>
      <top style="dashed">
        <color indexed="36"/>
      </top>
      <bottom style="medium">
        <color indexed="64"/>
      </bottom>
      <diagonal/>
    </border>
    <border>
      <left/>
      <right style="thin">
        <color indexed="36"/>
      </right>
      <top style="dashed">
        <color indexed="36"/>
      </top>
      <bottom style="medium">
        <color indexed="64"/>
      </bottom>
      <diagonal/>
    </border>
    <border>
      <left style="thin">
        <color indexed="36"/>
      </left>
      <right style="thin">
        <color indexed="36"/>
      </right>
      <top style="dashed">
        <color indexed="36"/>
      </top>
      <bottom style="medium">
        <color indexed="64"/>
      </bottom>
      <diagonal/>
    </border>
    <border>
      <left style="thin">
        <color indexed="36"/>
      </left>
      <right/>
      <top style="dashed">
        <color indexed="36"/>
      </top>
      <bottom style="medium">
        <color indexed="64"/>
      </bottom>
      <diagonal/>
    </border>
    <border>
      <left/>
      <right/>
      <top style="dashed">
        <color indexed="36"/>
      </top>
      <bottom style="medium">
        <color indexed="64"/>
      </bottom>
      <diagonal/>
    </border>
    <border>
      <left style="medium">
        <color indexed="10"/>
      </left>
      <right/>
      <top style="hair">
        <color indexed="10"/>
      </top>
      <bottom style="medium">
        <color indexed="10"/>
      </bottom>
      <diagonal/>
    </border>
    <border>
      <left/>
      <right style="medium">
        <color indexed="10"/>
      </right>
      <top style="hair">
        <color indexed="10"/>
      </top>
      <bottom style="medium">
        <color indexed="10"/>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2" fillId="0" borderId="0"/>
    <xf numFmtId="0" fontId="163" fillId="0" borderId="0" applyNumberFormat="0" applyFill="0" applyBorder="0" applyAlignment="0" applyProtection="0"/>
    <xf numFmtId="0" fontId="162" fillId="0" borderId="0"/>
  </cellStyleXfs>
  <cellXfs count="92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3" xfId="2" applyFont="1" applyFill="1" applyBorder="1" applyAlignment="1">
      <alignment horizontal="center" vertical="center"/>
    </xf>
    <xf numFmtId="14" fontId="10" fillId="2" borderId="34" xfId="2" applyNumberFormat="1" applyFont="1" applyFill="1" applyBorder="1" applyAlignment="1">
      <alignment horizontal="center" vertical="center"/>
    </xf>
    <xf numFmtId="0" fontId="6" fillId="6" borderId="0" xfId="2" applyFill="1" applyAlignment="1">
      <alignment vertical="center" wrapText="1"/>
    </xf>
    <xf numFmtId="0" fontId="15" fillId="6" borderId="36" xfId="2" applyFont="1" applyFill="1" applyBorder="1" applyAlignment="1">
      <alignment vertical="center" wrapText="1"/>
    </xf>
    <xf numFmtId="0" fontId="6" fillId="6" borderId="37" xfId="2" applyFill="1" applyBorder="1" applyAlignment="1">
      <alignment vertical="center" wrapText="1"/>
    </xf>
    <xf numFmtId="0" fontId="6" fillId="6" borderId="38" xfId="2" applyFill="1" applyBorder="1" applyAlignment="1">
      <alignment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4" xfId="17" applyFont="1" applyFill="1" applyBorder="1" applyAlignment="1">
      <alignment horizontal="left" vertical="center"/>
    </xf>
    <xf numFmtId="0" fontId="34" fillId="10" borderId="45" xfId="17" applyFont="1" applyFill="1" applyBorder="1" applyAlignment="1">
      <alignment horizontal="center" vertical="center"/>
    </xf>
    <xf numFmtId="0" fontId="34" fillId="10" borderId="45" xfId="2" applyFont="1" applyFill="1" applyBorder="1" applyAlignment="1">
      <alignment horizontal="center" vertical="center"/>
    </xf>
    <xf numFmtId="0" fontId="35" fillId="10" borderId="45" xfId="2" applyFont="1" applyFill="1" applyBorder="1" applyAlignment="1">
      <alignment horizontal="center" vertical="center"/>
    </xf>
    <xf numFmtId="0" fontId="35" fillId="10" borderId="46"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48"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7" xfId="1" applyFill="1" applyBorder="1" applyAlignment="1" applyProtection="1">
      <alignment vertical="center"/>
    </xf>
    <xf numFmtId="0" fontId="1" fillId="11" borderId="48"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48"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4" xfId="17" applyFont="1" applyFill="1" applyBorder="1" applyAlignment="1">
      <alignment horizontal="center" vertical="center"/>
    </xf>
    <xf numFmtId="0" fontId="57"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14" fillId="3" borderId="57" xfId="17" applyFont="1" applyFill="1" applyBorder="1" applyAlignment="1">
      <alignment horizontal="center" vertical="center" wrapText="1"/>
    </xf>
    <xf numFmtId="0" fontId="59" fillId="3" borderId="57" xfId="17" applyFont="1" applyFill="1" applyBorder="1" applyAlignment="1">
      <alignment horizontal="center" vertical="center" wrapText="1"/>
    </xf>
    <xf numFmtId="0" fontId="7" fillId="3" borderId="58" xfId="17" applyFont="1" applyFill="1" applyBorder="1" applyAlignment="1">
      <alignment horizontal="center" vertical="center" wrapText="1"/>
    </xf>
    <xf numFmtId="0" fontId="7" fillId="3" borderId="35" xfId="17" applyFont="1" applyFill="1" applyBorder="1" applyAlignment="1">
      <alignment horizontal="center" vertical="center" wrapText="1"/>
    </xf>
    <xf numFmtId="176" fontId="60" fillId="3" borderId="41" xfId="17" applyNumberFormat="1" applyFont="1" applyFill="1" applyBorder="1" applyAlignment="1">
      <alignment horizontal="center" vertical="center" wrapText="1"/>
    </xf>
    <xf numFmtId="0" fontId="60" fillId="3" borderId="41"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59" xfId="17" applyNumberFormat="1" applyFont="1" applyFill="1" applyBorder="1" applyAlignment="1">
      <alignment horizontal="center" vertical="center" wrapText="1"/>
    </xf>
    <xf numFmtId="0" fontId="60" fillId="14" borderId="59" xfId="17" applyFont="1" applyFill="1" applyBorder="1" applyAlignment="1">
      <alignment horizontal="left" vertical="center" wrapText="1"/>
    </xf>
    <xf numFmtId="0" fontId="64" fillId="15" borderId="60" xfId="17" applyFont="1" applyFill="1" applyBorder="1" applyAlignment="1">
      <alignment horizontal="center" vertical="center" wrapText="1"/>
    </xf>
    <xf numFmtId="176" fontId="62" fillId="15" borderId="60" xfId="17" applyNumberFormat="1" applyFont="1" applyFill="1" applyBorder="1" applyAlignment="1">
      <alignment horizontal="center" vertical="center" wrapText="1"/>
    </xf>
    <xf numFmtId="181" fontId="64" fillId="11" borderId="60" xfId="0" applyNumberFormat="1" applyFont="1" applyFill="1" applyBorder="1" applyAlignment="1">
      <alignment horizontal="center" vertical="center"/>
    </xf>
    <xf numFmtId="0" fontId="64" fillId="15" borderId="61" xfId="17" applyFont="1" applyFill="1" applyBorder="1" applyAlignment="1">
      <alignment horizontal="center" vertical="center" wrapText="1"/>
    </xf>
    <xf numFmtId="182" fontId="66" fillId="15" borderId="62" xfId="17" applyNumberFormat="1" applyFont="1" applyFill="1" applyBorder="1" applyAlignment="1">
      <alignment horizontal="center" vertical="center" wrapText="1"/>
    </xf>
    <xf numFmtId="0" fontId="7"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4" fillId="3" borderId="37" xfId="17" applyFont="1" applyFill="1" applyBorder="1" applyAlignment="1">
      <alignment horizontal="center" vertical="center" wrapText="1"/>
    </xf>
    <xf numFmtId="0" fontId="59"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4" xfId="2" applyFill="1" applyBorder="1" applyAlignment="1">
      <alignment vertical="top" wrapText="1"/>
    </xf>
    <xf numFmtId="0" fontId="6" fillId="2" borderId="65" xfId="2" applyFill="1" applyBorder="1" applyAlignment="1">
      <alignment vertical="top" wrapText="1"/>
    </xf>
    <xf numFmtId="0" fontId="1" fillId="2" borderId="66" xfId="2" applyFont="1" applyFill="1" applyBorder="1" applyAlignment="1">
      <alignment vertical="top" wrapText="1"/>
    </xf>
    <xf numFmtId="0" fontId="1" fillId="2" borderId="64" xfId="2" applyFont="1" applyFill="1" applyBorder="1" applyAlignment="1">
      <alignment vertical="top" wrapText="1"/>
    </xf>
    <xf numFmtId="0" fontId="1" fillId="2" borderId="63" xfId="2" applyFont="1" applyFill="1" applyBorder="1" applyAlignment="1">
      <alignment vertical="top" wrapText="1"/>
    </xf>
    <xf numFmtId="0" fontId="6" fillId="3" borderId="14" xfId="2" applyFill="1" applyBorder="1">
      <alignment vertical="center"/>
    </xf>
    <xf numFmtId="0" fontId="1" fillId="3" borderId="67" xfId="2" applyFont="1" applyFill="1" applyBorder="1" applyAlignment="1">
      <alignment vertical="top" wrapText="1"/>
    </xf>
    <xf numFmtId="0" fontId="6" fillId="17" borderId="14" xfId="2" applyFill="1" applyBorder="1">
      <alignment vertical="center"/>
    </xf>
    <xf numFmtId="0" fontId="0" fillId="0" borderId="69" xfId="0" applyBorder="1">
      <alignment vertical="center"/>
    </xf>
    <xf numFmtId="0" fontId="15" fillId="0" borderId="69" xfId="0" applyFont="1" applyBorder="1">
      <alignment vertical="center"/>
    </xf>
    <xf numFmtId="0" fontId="0" fillId="0" borderId="70" xfId="0" applyBorder="1">
      <alignment vertical="center"/>
    </xf>
    <xf numFmtId="0" fontId="0" fillId="0" borderId="50"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5" xfId="2" applyBorder="1" applyAlignment="1">
      <alignment horizontal="center" vertical="center" wrapText="1"/>
    </xf>
    <xf numFmtId="0" fontId="6" fillId="7" borderId="105"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69"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6" xfId="2" applyFont="1" applyFill="1" applyBorder="1" applyAlignment="1">
      <alignment vertical="top" wrapText="1"/>
    </xf>
    <xf numFmtId="0" fontId="79" fillId="0" borderId="0" xfId="0" applyFont="1" applyAlignment="1">
      <alignment horizontal="justify" vertical="center"/>
    </xf>
    <xf numFmtId="0" fontId="82" fillId="0" borderId="58" xfId="0" applyFont="1" applyBorder="1" applyAlignment="1">
      <alignment horizontal="justify" vertical="center" wrapText="1"/>
    </xf>
    <xf numFmtId="0" fontId="82" fillId="0" borderId="38" xfId="0" applyFont="1" applyBorder="1" applyAlignment="1">
      <alignment horizontal="justify" vertical="center" wrapText="1"/>
    </xf>
    <xf numFmtId="0" fontId="79" fillId="0" borderId="111" xfId="0" applyFont="1" applyBorder="1" applyAlignment="1">
      <alignment horizontal="center" vertical="center" wrapText="1"/>
    </xf>
    <xf numFmtId="0" fontId="79" fillId="0" borderId="38" xfId="0" applyFont="1" applyBorder="1" applyAlignment="1">
      <alignment horizontal="center" vertical="center" wrapText="1"/>
    </xf>
    <xf numFmtId="0" fontId="79" fillId="30" borderId="38" xfId="0" applyFont="1" applyFill="1" applyBorder="1" applyAlignment="1">
      <alignment horizontal="justify" vertical="center" wrapText="1"/>
    </xf>
    <xf numFmtId="0" fontId="79" fillId="0" borderId="38" xfId="0" applyFont="1" applyBorder="1" applyAlignment="1">
      <alignment horizontal="justify" vertical="center" wrapText="1"/>
    </xf>
    <xf numFmtId="0" fontId="7" fillId="31" borderId="57"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1" xfId="0" applyFont="1" applyFill="1" applyBorder="1" applyAlignment="1">
      <alignment horizontal="center" vertical="center" wrapText="1"/>
    </xf>
    <xf numFmtId="0" fontId="79" fillId="26" borderId="38" xfId="0" applyFont="1" applyFill="1" applyBorder="1" applyAlignment="1">
      <alignment horizontal="center" vertical="center" wrapText="1"/>
    </xf>
    <xf numFmtId="0" fontId="79" fillId="26" borderId="38"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1" xfId="0" applyFont="1" applyFill="1" applyBorder="1" applyAlignment="1">
      <alignment horizontal="center" vertical="center" wrapText="1"/>
    </xf>
    <xf numFmtId="0" fontId="79" fillId="22" borderId="38" xfId="0" applyFont="1" applyFill="1" applyBorder="1" applyAlignment="1">
      <alignment horizontal="center" vertical="center" wrapText="1"/>
    </xf>
    <xf numFmtId="0" fontId="79" fillId="22" borderId="38" xfId="0" applyFont="1" applyFill="1" applyBorder="1" applyAlignment="1">
      <alignment horizontal="justify" vertical="center" wrapText="1"/>
    </xf>
    <xf numFmtId="0" fontId="71" fillId="26" borderId="0" xfId="0" applyFont="1" applyFill="1" applyAlignment="1">
      <alignment vertical="top" wrapText="1"/>
    </xf>
    <xf numFmtId="0" fontId="8" fillId="0" borderId="134" xfId="1" applyFill="1" applyBorder="1" applyAlignment="1" applyProtection="1">
      <alignment vertical="center" wrapText="1"/>
    </xf>
    <xf numFmtId="0" fontId="97" fillId="0" borderId="58" xfId="0" applyFont="1" applyBorder="1" applyAlignment="1">
      <alignment horizontal="justify" vertical="center" wrapText="1"/>
    </xf>
    <xf numFmtId="0" fontId="97" fillId="0" borderId="38" xfId="0" applyFont="1" applyBorder="1" applyAlignment="1">
      <alignment horizontal="justify" vertical="center" wrapText="1"/>
    </xf>
    <xf numFmtId="0" fontId="97" fillId="30" borderId="38"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5"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18" fillId="2" borderId="43"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2" xfId="2" applyFont="1" applyFill="1" applyBorder="1" applyAlignment="1">
      <alignment horizontal="center" vertical="center" wrapText="1"/>
    </xf>
    <xf numFmtId="0" fontId="112" fillId="3" borderId="42" xfId="2" applyFont="1" applyFill="1" applyBorder="1" applyAlignment="1">
      <alignment horizontal="center" vertical="center"/>
    </xf>
    <xf numFmtId="14" fontId="112" fillId="3" borderId="41"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40"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3" borderId="9" xfId="2" applyFont="1" applyFill="1" applyBorder="1" applyAlignment="1">
      <alignment horizontal="center" vertical="center"/>
    </xf>
    <xf numFmtId="0" fontId="112" fillId="22" borderId="0" xfId="2" applyFont="1" applyFill="1" applyAlignment="1">
      <alignment horizontal="center" vertical="center"/>
    </xf>
    <xf numFmtId="14" fontId="112" fillId="22"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117" fillId="26" borderId="113" xfId="0" applyFont="1" applyFill="1" applyBorder="1" applyAlignment="1">
      <alignment horizontal="left" vertical="center"/>
    </xf>
    <xf numFmtId="0" fontId="0" fillId="0" borderId="14" xfId="0" applyBorder="1" applyAlignment="1">
      <alignment vertical="top" wrapText="1"/>
    </xf>
    <xf numFmtId="0" fontId="24" fillId="22" borderId="39"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4"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26" fillId="37" borderId="0" xfId="0" applyFont="1" applyFill="1">
      <alignment vertical="center"/>
    </xf>
    <xf numFmtId="0" fontId="127" fillId="37" borderId="0" xfId="0" applyFont="1" applyFill="1">
      <alignment vertical="center"/>
    </xf>
    <xf numFmtId="0" fontId="128" fillId="37" borderId="0" xfId="0" applyFont="1" applyFill="1">
      <alignment vertical="center"/>
    </xf>
    <xf numFmtId="0" fontId="129"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2" fillId="27" borderId="0" xfId="0" applyNumberFormat="1" applyFont="1" applyFill="1" applyAlignment="1">
      <alignment vertical="center" wrapText="1"/>
    </xf>
    <xf numFmtId="0" fontId="122" fillId="26" borderId="0" xfId="0" applyFont="1" applyFill="1">
      <alignment vertical="center"/>
    </xf>
    <xf numFmtId="177" fontId="132" fillId="27" borderId="0" xfId="0" applyNumberFormat="1" applyFont="1" applyFill="1" applyAlignment="1">
      <alignment horizontal="right" vertical="center" wrapText="1"/>
    </xf>
    <xf numFmtId="0" fontId="133" fillId="27" borderId="0" xfId="0" applyFont="1" applyFill="1" applyAlignment="1">
      <alignment vertical="center" wrapText="1"/>
    </xf>
    <xf numFmtId="0" fontId="6" fillId="0" borderId="68" xfId="0" applyFont="1" applyBorder="1">
      <alignment vertical="center"/>
    </xf>
    <xf numFmtId="0" fontId="6" fillId="0" borderId="45" xfId="0" applyFont="1" applyBorder="1">
      <alignment vertical="center"/>
    </xf>
    <xf numFmtId="0" fontId="6" fillId="0" borderId="69" xfId="0" applyFont="1" applyBorder="1">
      <alignment vertical="center"/>
    </xf>
    <xf numFmtId="0" fontId="6" fillId="0" borderId="0" xfId="0" applyFont="1">
      <alignment vertical="center"/>
    </xf>
    <xf numFmtId="0" fontId="111" fillId="0" borderId="69" xfId="0" applyFont="1" applyBorder="1">
      <alignment vertical="center"/>
    </xf>
    <xf numFmtId="0" fontId="111" fillId="0" borderId="0" xfId="0" applyFont="1">
      <alignment vertical="center"/>
    </xf>
    <xf numFmtId="0" fontId="111" fillId="6" borderId="69" xfId="0" applyFont="1" applyFill="1" applyBorder="1">
      <alignment vertical="center"/>
    </xf>
    <xf numFmtId="0" fontId="111" fillId="6" borderId="0" xfId="0" applyFont="1" applyFill="1">
      <alignment vertical="center"/>
    </xf>
    <xf numFmtId="0" fontId="6" fillId="6" borderId="153" xfId="2" applyFill="1" applyBorder="1">
      <alignment vertical="center"/>
    </xf>
    <xf numFmtId="0" fontId="6" fillId="0" borderId="153" xfId="2" applyBorder="1">
      <alignment vertical="center"/>
    </xf>
    <xf numFmtId="3" fontId="138" fillId="22" borderId="0" xfId="0" applyNumberFormat="1" applyFont="1" applyFill="1" applyAlignment="1">
      <alignment vertical="center" wrapText="1"/>
    </xf>
    <xf numFmtId="0" fontId="114" fillId="22" borderId="151" xfId="17" applyFont="1" applyFill="1" applyBorder="1" applyAlignment="1">
      <alignment horizontal="center" vertical="center" wrapText="1"/>
    </xf>
    <xf numFmtId="14" fontId="114" fillId="22" borderId="152" xfId="17" applyNumberFormat="1" applyFont="1" applyFill="1" applyBorder="1" applyAlignment="1">
      <alignment horizontal="center" vertical="center"/>
    </xf>
    <xf numFmtId="185" fontId="138" fillId="22" borderId="0" xfId="0" applyNumberFormat="1" applyFont="1" applyFill="1" applyAlignment="1">
      <alignment horizontal="right" vertical="center" wrapText="1"/>
    </xf>
    <xf numFmtId="0" fontId="6" fillId="0" borderId="0" xfId="2" applyAlignment="1">
      <alignment horizontal="left" vertical="top"/>
    </xf>
    <xf numFmtId="0" fontId="6" fillId="38" borderId="164" xfId="2" applyFill="1" applyBorder="1" applyAlignment="1">
      <alignment horizontal="left" vertical="top"/>
    </xf>
    <xf numFmtId="0" fontId="8" fillId="38" borderId="163" xfId="1" applyFill="1" applyBorder="1" applyAlignment="1" applyProtection="1">
      <alignment horizontal="left" vertical="top"/>
    </xf>
    <xf numFmtId="14" fontId="19" fillId="3" borderId="103" xfId="2" applyNumberFormat="1" applyFont="1" applyFill="1" applyBorder="1" applyAlignment="1">
      <alignment horizontal="center" vertical="center" shrinkToFit="1"/>
    </xf>
    <xf numFmtId="14" fontId="27" fillId="3" borderId="103" xfId="1" applyNumberFormat="1" applyFont="1" applyFill="1" applyBorder="1" applyAlignment="1" applyProtection="1">
      <alignment horizontal="center" vertical="center" wrapText="1" shrinkToFit="1"/>
    </xf>
    <xf numFmtId="0" fontId="8" fillId="0" borderId="111"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0" fillId="22"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7" borderId="0" xfId="0" applyNumberFormat="1" applyFont="1" applyFill="1" applyAlignment="1">
      <alignment horizontal="center" vertical="center" wrapText="1"/>
    </xf>
    <xf numFmtId="0" fontId="144" fillId="2" borderId="64" xfId="2" applyFont="1" applyFill="1" applyBorder="1" applyAlignment="1">
      <alignment vertical="top" wrapText="1"/>
    </xf>
    <xf numFmtId="0" fontId="112" fillId="24" borderId="42" xfId="2" applyFont="1" applyFill="1" applyBorder="1" applyAlignment="1">
      <alignment horizontal="center" vertical="center"/>
    </xf>
    <xf numFmtId="0" fontId="112" fillId="24" borderId="9" xfId="2" applyFont="1" applyFill="1" applyBorder="1" applyAlignment="1">
      <alignment horizontal="center" vertical="center" wrapText="1"/>
    </xf>
    <xf numFmtId="0" fontId="112" fillId="24" borderId="40" xfId="2" applyFont="1" applyFill="1" applyBorder="1" applyAlignment="1">
      <alignment horizontal="center" vertical="center"/>
    </xf>
    <xf numFmtId="0" fontId="8" fillId="0" borderId="0" xfId="1" applyFill="1" applyBorder="1" applyAlignment="1" applyProtection="1">
      <alignment vertical="center" wrapText="1"/>
    </xf>
    <xf numFmtId="0" fontId="18" fillId="24" borderId="173" xfId="2" applyFont="1" applyFill="1" applyBorder="1" applyAlignment="1">
      <alignment horizontal="center" vertical="center" wrapText="1"/>
    </xf>
    <xf numFmtId="0" fontId="8" fillId="0" borderId="176" xfId="1" applyFill="1" applyBorder="1" applyAlignment="1" applyProtection="1">
      <alignment vertical="center" wrapText="1"/>
    </xf>
    <xf numFmtId="0" fontId="18" fillId="24" borderId="177" xfId="1" applyFont="1" applyFill="1" applyBorder="1" applyAlignment="1" applyProtection="1">
      <alignment horizontal="center" vertical="center" wrapText="1"/>
    </xf>
    <xf numFmtId="0" fontId="141" fillId="22" borderId="0" xfId="0" applyFont="1" applyFill="1" applyAlignment="1">
      <alignment vertical="center" wrapText="1"/>
    </xf>
    <xf numFmtId="0" fontId="138" fillId="22" borderId="0" xfId="0" applyFont="1" applyFill="1" applyAlignment="1">
      <alignment vertical="center" wrapText="1"/>
    </xf>
    <xf numFmtId="0" fontId="109" fillId="0" borderId="29" xfId="2" applyFont="1" applyBorder="1" applyAlignment="1">
      <alignment vertical="center" shrinkToFit="1"/>
    </xf>
    <xf numFmtId="0" fontId="148" fillId="0" borderId="0" xfId="0" applyFont="1" applyAlignment="1">
      <alignment vertical="center" wrapText="1"/>
    </xf>
    <xf numFmtId="0" fontId="149" fillId="0" borderId="0" xfId="0" applyFont="1" applyAlignment="1">
      <alignment vertical="center" wrapText="1"/>
    </xf>
    <xf numFmtId="3" fontId="136" fillId="27" borderId="0" xfId="0" applyNumberFormat="1" applyFont="1" applyFill="1">
      <alignment vertical="center"/>
    </xf>
    <xf numFmtId="3" fontId="132" fillId="27" borderId="0" xfId="0" applyNumberFormat="1" applyFont="1" applyFill="1" applyAlignment="1">
      <alignment horizontal="right" vertical="center" wrapText="1"/>
    </xf>
    <xf numFmtId="0" fontId="27" fillId="0" borderId="97" xfId="2" applyFont="1" applyBorder="1" applyAlignment="1">
      <alignment vertical="top" wrapText="1"/>
    </xf>
    <xf numFmtId="0" fontId="18" fillId="26" borderId="169" xfId="2" applyFont="1" applyFill="1" applyBorder="1" applyAlignment="1">
      <alignment horizontal="center" vertical="center" wrapText="1"/>
    </xf>
    <xf numFmtId="0" fontId="108" fillId="26" borderId="170" xfId="2" applyFont="1" applyFill="1" applyBorder="1" applyAlignment="1">
      <alignment horizontal="center" vertical="center"/>
    </xf>
    <xf numFmtId="0" fontId="108" fillId="26" borderId="171" xfId="2" applyFont="1" applyFill="1" applyBorder="1" applyAlignment="1">
      <alignment horizontal="center" vertical="center"/>
    </xf>
    <xf numFmtId="0" fontId="151" fillId="22" borderId="8" xfId="0" applyFont="1" applyFill="1" applyBorder="1" applyAlignment="1">
      <alignment horizontal="center" vertical="center" wrapText="1"/>
    </xf>
    <xf numFmtId="177" fontId="152" fillId="22" borderId="8" xfId="2" applyNumberFormat="1" applyFont="1" applyFill="1" applyBorder="1" applyAlignment="1">
      <alignment horizontal="center" vertical="center" shrinkToFit="1"/>
    </xf>
    <xf numFmtId="0" fontId="6" fillId="0" borderId="0" xfId="2" applyAlignment="1">
      <alignment horizontal="left" vertical="center"/>
    </xf>
    <xf numFmtId="177" fontId="23" fillId="24" borderId="8" xfId="2" applyNumberFormat="1" applyFont="1" applyFill="1" applyBorder="1" applyAlignment="1">
      <alignment horizontal="center" vertical="center" shrinkToFit="1"/>
    </xf>
    <xf numFmtId="0" fontId="155" fillId="6" borderId="69" xfId="0" applyFont="1" applyFill="1" applyBorder="1">
      <alignment vertical="center"/>
    </xf>
    <xf numFmtId="0" fontId="155" fillId="6" borderId="0" xfId="0" applyFont="1" applyFill="1" applyAlignment="1">
      <alignment horizontal="left" vertical="center"/>
    </xf>
    <xf numFmtId="0" fontId="155" fillId="6" borderId="0" xfId="0" applyFont="1" applyFill="1">
      <alignment vertical="center"/>
    </xf>
    <xf numFmtId="176" fontId="155" fillId="6" borderId="0" xfId="0" applyNumberFormat="1" applyFont="1" applyFill="1" applyAlignment="1">
      <alignment horizontal="left" vertical="center"/>
    </xf>
    <xf numFmtId="183" fontId="155" fillId="6" borderId="0" xfId="0" applyNumberFormat="1" applyFont="1" applyFill="1" applyAlignment="1">
      <alignment horizontal="center" vertical="center"/>
    </xf>
    <xf numFmtId="0" fontId="155" fillId="6" borderId="69" xfId="0" applyFont="1" applyFill="1" applyBorder="1" applyAlignment="1">
      <alignment vertical="top"/>
    </xf>
    <xf numFmtId="0" fontId="155" fillId="6" borderId="0" xfId="0" applyFont="1" applyFill="1" applyAlignment="1">
      <alignment vertical="top"/>
    </xf>
    <xf numFmtId="14" fontId="155" fillId="6" borderId="0" xfId="0" applyNumberFormat="1" applyFont="1" applyFill="1" applyAlignment="1">
      <alignment horizontal="left" vertical="center"/>
    </xf>
    <xf numFmtId="14" fontId="155" fillId="0" borderId="0" xfId="0" applyNumberFormat="1" applyFont="1">
      <alignment vertical="center"/>
    </xf>
    <xf numFmtId="0" fontId="156" fillId="0" borderId="0" xfId="0" applyFont="1">
      <alignment vertical="center"/>
    </xf>
    <xf numFmtId="0" fontId="6" fillId="0" borderId="63" xfId="2" applyBorder="1" applyAlignment="1">
      <alignmen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7"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7"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50" xfId="17" applyFont="1" applyBorder="1">
      <alignment vertical="center"/>
    </xf>
    <xf numFmtId="0" fontId="50" fillId="0" borderId="50" xfId="17" applyFont="1" applyBorder="1" applyAlignment="1">
      <alignment horizontal="right" vertical="center"/>
    </xf>
    <xf numFmtId="0" fontId="38" fillId="0" borderId="52" xfId="17" applyFont="1" applyBorder="1" applyAlignment="1">
      <alignment horizontal="center" vertical="center"/>
    </xf>
    <xf numFmtId="0" fontId="38" fillId="0" borderId="187"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8" xfId="17" applyFont="1" applyBorder="1" applyAlignment="1">
      <alignment horizontal="center" vertical="center" shrinkToFit="1"/>
    </xf>
    <xf numFmtId="0" fontId="50" fillId="0" borderId="53" xfId="17" applyFont="1" applyBorder="1" applyAlignment="1">
      <alignment vertical="center" shrinkToFit="1"/>
    </xf>
    <xf numFmtId="0" fontId="50" fillId="0" borderId="53" xfId="17" applyFont="1" applyBorder="1" applyAlignment="1">
      <alignment horizontal="center" vertical="center"/>
    </xf>
    <xf numFmtId="0" fontId="1" fillId="0" borderId="143" xfId="17" applyBorder="1" applyAlignment="1">
      <alignment horizontal="center" vertical="center" wrapText="1"/>
    </xf>
    <xf numFmtId="0" fontId="1" fillId="0" borderId="144" xfId="17" applyBorder="1" applyAlignment="1">
      <alignment horizontal="center" vertical="center"/>
    </xf>
    <xf numFmtId="0" fontId="13" fillId="0" borderId="146" xfId="2" applyFont="1" applyBorder="1" applyAlignment="1">
      <alignment horizontal="center" vertical="center" wrapText="1"/>
    </xf>
    <xf numFmtId="0" fontId="13" fillId="0" borderId="147"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0"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39"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39"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4"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4"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6"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88" xfId="16" applyFont="1" applyFill="1" applyBorder="1">
      <alignment vertical="center"/>
    </xf>
    <xf numFmtId="0" fontId="50" fillId="22" borderId="189" xfId="16" applyFont="1" applyFill="1" applyBorder="1">
      <alignment vertical="center"/>
    </xf>
    <xf numFmtId="0" fontId="10" fillId="22" borderId="189" xfId="16" applyFont="1" applyFill="1" applyBorder="1">
      <alignment vertical="center"/>
    </xf>
    <xf numFmtId="0" fontId="37" fillId="0" borderId="0" xfId="17" applyFont="1" applyAlignment="1">
      <alignment horizontal="left" vertical="center" indent="2"/>
    </xf>
    <xf numFmtId="0" fontId="137" fillId="28" borderId="0" xfId="0" applyFont="1" applyFill="1">
      <alignment vertical="center"/>
    </xf>
    <xf numFmtId="0" fontId="157" fillId="0" borderId="0" xfId="17" applyFont="1">
      <alignment vertical="center"/>
    </xf>
    <xf numFmtId="0" fontId="24" fillId="5" borderId="7" xfId="2" applyFont="1" applyFill="1" applyBorder="1" applyAlignment="1">
      <alignment horizontal="center" vertical="top" wrapText="1"/>
    </xf>
    <xf numFmtId="10" fontId="133" fillId="27" borderId="0" xfId="0" applyNumberFormat="1" applyFont="1" applyFill="1" applyAlignment="1">
      <alignment horizontal="center" vertical="center" wrapText="1"/>
    </xf>
    <xf numFmtId="3" fontId="132" fillId="27" borderId="0" xfId="0" applyNumberFormat="1" applyFont="1" applyFill="1" applyAlignment="1">
      <alignment vertical="center" wrapText="1"/>
    </xf>
    <xf numFmtId="0" fontId="1" fillId="22" borderId="0" xfId="2" applyFont="1" applyFill="1">
      <alignment vertical="center"/>
    </xf>
    <xf numFmtId="0" fontId="24" fillId="22" borderId="39" xfId="2" applyFont="1" applyFill="1" applyBorder="1" applyAlignment="1">
      <alignment horizontal="center" vertical="top" wrapText="1"/>
    </xf>
    <xf numFmtId="0" fontId="23" fillId="22" borderId="190"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4"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3" xfId="2" applyNumberFormat="1" applyFont="1" applyFill="1" applyBorder="1" applyAlignment="1">
      <alignment horizontal="center" vertical="center" wrapText="1"/>
    </xf>
    <xf numFmtId="0" fontId="13" fillId="0" borderId="191" xfId="2" applyFont="1" applyBorder="1" applyAlignment="1">
      <alignment horizontal="center" vertical="center" wrapText="1"/>
    </xf>
    <xf numFmtId="0" fontId="13" fillId="0" borderId="192" xfId="2" applyFont="1" applyBorder="1" applyAlignment="1">
      <alignment horizontal="center" vertical="center" wrapText="1"/>
    </xf>
    <xf numFmtId="0" fontId="13" fillId="0" borderId="193" xfId="2" applyFont="1" applyBorder="1" applyAlignment="1">
      <alignment horizontal="center" vertical="center" wrapText="1"/>
    </xf>
    <xf numFmtId="0" fontId="13" fillId="0" borderId="191" xfId="2" applyFont="1" applyBorder="1" applyAlignment="1">
      <alignment horizontal="center" vertical="center"/>
    </xf>
    <xf numFmtId="0" fontId="13" fillId="6" borderId="191" xfId="2" applyFont="1" applyFill="1" applyBorder="1" applyAlignment="1">
      <alignment horizontal="center" vertical="center" wrapText="1"/>
    </xf>
    <xf numFmtId="0" fontId="151" fillId="22" borderId="154" xfId="0" applyFont="1" applyFill="1" applyBorder="1" applyAlignment="1">
      <alignment horizontal="center" vertical="center" wrapText="1"/>
    </xf>
    <xf numFmtId="0" fontId="151" fillId="22" borderId="182" xfId="0" applyFont="1" applyFill="1" applyBorder="1" applyAlignment="1">
      <alignment horizontal="center" vertical="center" wrapText="1"/>
    </xf>
    <xf numFmtId="0" fontId="164" fillId="22" borderId="190" xfId="2" applyFont="1" applyFill="1" applyBorder="1" applyAlignment="1">
      <alignment horizontal="center" vertical="center"/>
    </xf>
    <xf numFmtId="177" fontId="164" fillId="22" borderId="8" xfId="2" applyNumberFormat="1" applyFont="1" applyFill="1" applyBorder="1" applyAlignment="1">
      <alignment horizontal="center" vertical="center" shrinkToFit="1"/>
    </xf>
    <xf numFmtId="177" fontId="165" fillId="22" borderId="10" xfId="2" applyNumberFormat="1" applyFont="1" applyFill="1" applyBorder="1" applyAlignment="1">
      <alignment horizontal="center" vertical="center" shrinkToFit="1"/>
    </xf>
    <xf numFmtId="177" fontId="166" fillId="22" borderId="103" xfId="2" applyNumberFormat="1" applyFont="1" applyFill="1" applyBorder="1" applyAlignment="1">
      <alignment horizontal="center" vertical="center" wrapText="1"/>
    </xf>
    <xf numFmtId="0" fontId="123" fillId="34" borderId="194" xfId="2" applyFont="1" applyFill="1" applyBorder="1" applyAlignment="1">
      <alignment horizontal="center" vertical="center" wrapText="1"/>
    </xf>
    <xf numFmtId="0" fontId="124" fillId="34" borderId="195" xfId="2" applyFont="1" applyFill="1" applyBorder="1" applyAlignment="1">
      <alignment horizontal="center" vertical="center" wrapText="1"/>
    </xf>
    <xf numFmtId="0" fontId="159" fillId="34" borderId="195" xfId="2" applyFont="1" applyFill="1" applyBorder="1" applyAlignment="1">
      <alignment horizontal="left" vertical="center"/>
    </xf>
    <xf numFmtId="0" fontId="121" fillId="34" borderId="195" xfId="2" applyFont="1" applyFill="1" applyBorder="1" applyAlignment="1">
      <alignment horizontal="center" vertical="center"/>
    </xf>
    <xf numFmtId="0" fontId="121" fillId="34" borderId="196" xfId="2" applyFont="1" applyFill="1" applyBorder="1" applyAlignment="1">
      <alignment horizontal="center" vertical="center"/>
    </xf>
    <xf numFmtId="0" fontId="103" fillId="0" borderId="135" xfId="0" applyFont="1" applyBorder="1" applyAlignment="1">
      <alignment horizontal="center" vertical="center" wrapText="1"/>
    </xf>
    <xf numFmtId="177" fontId="23" fillId="22" borderId="8" xfId="2" applyNumberFormat="1" applyFont="1" applyFill="1" applyBorder="1" applyAlignment="1">
      <alignment horizontal="center" vertical="center" shrinkToFit="1"/>
    </xf>
    <xf numFmtId="0" fontId="146" fillId="41" borderId="0" xfId="0" applyFont="1" applyFill="1" applyAlignment="1">
      <alignment horizontal="center" vertical="center" wrapText="1"/>
    </xf>
    <xf numFmtId="0" fontId="145" fillId="41" borderId="110" xfId="0" applyFont="1" applyFill="1" applyBorder="1" applyAlignment="1">
      <alignment horizontal="center" vertical="center" wrapText="1"/>
    </xf>
    <xf numFmtId="0" fontId="112" fillId="24" borderId="27" xfId="2" applyFont="1" applyFill="1" applyBorder="1" applyAlignment="1">
      <alignment horizontal="center" vertical="center"/>
    </xf>
    <xf numFmtId="14" fontId="112" fillId="24" borderId="28" xfId="2" applyNumberFormat="1" applyFont="1" applyFill="1" applyBorder="1" applyAlignment="1">
      <alignment horizontal="center" vertical="center"/>
    </xf>
    <xf numFmtId="0" fontId="112" fillId="24" borderId="2" xfId="2" applyFont="1" applyFill="1" applyBorder="1" applyAlignment="1">
      <alignment horizontal="center" vertical="center" shrinkToFit="1"/>
    </xf>
    <xf numFmtId="0" fontId="18" fillId="26" borderId="43" xfId="2" applyFont="1" applyFill="1" applyBorder="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3" fontId="13" fillId="22" borderId="0" xfId="0" applyNumberFormat="1" applyFont="1" applyFill="1" applyAlignment="1">
      <alignment horizontal="center" vertical="center"/>
    </xf>
    <xf numFmtId="14" fontId="108" fillId="26" borderId="172"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8" fillId="0" borderId="0" xfId="0" applyFont="1">
      <alignment vertical="center"/>
    </xf>
    <xf numFmtId="0" fontId="167" fillId="0" borderId="0" xfId="0" applyFont="1" applyAlignment="1">
      <alignment vertical="center" wrapText="1"/>
    </xf>
    <xf numFmtId="0" fontId="8" fillId="0" borderId="198" xfId="1" applyBorder="1" applyAlignment="1" applyProtection="1">
      <alignment vertical="center"/>
    </xf>
    <xf numFmtId="0" fontId="41" fillId="0" borderId="0" xfId="17" applyFont="1" applyAlignment="1">
      <alignment horizontal="center" vertical="center"/>
    </xf>
    <xf numFmtId="0" fontId="155" fillId="6" borderId="0" xfId="0" applyFont="1" applyFill="1" applyAlignment="1">
      <alignment horizontal="left" vertical="top"/>
    </xf>
    <xf numFmtId="0" fontId="169" fillId="24" borderId="179" xfId="1" applyFont="1" applyFill="1" applyBorder="1" applyAlignment="1" applyProtection="1">
      <alignment horizontal="center" vertical="center" wrapText="1"/>
    </xf>
    <xf numFmtId="0" fontId="18" fillId="2" borderId="200" xfId="2" applyFont="1" applyFill="1" applyBorder="1" applyAlignment="1">
      <alignment horizontal="center" vertical="center" wrapText="1"/>
    </xf>
    <xf numFmtId="0" fontId="168" fillId="22" borderId="0" xfId="17" applyFont="1" applyFill="1" applyAlignment="1">
      <alignment horizontal="left" vertical="center"/>
    </xf>
    <xf numFmtId="3" fontId="148" fillId="0" borderId="0" xfId="0" applyNumberFormat="1" applyFont="1" applyAlignment="1">
      <alignment vertical="center" wrapText="1"/>
    </xf>
    <xf numFmtId="0" fontId="111" fillId="22" borderId="0" xfId="0" applyFont="1" applyFill="1">
      <alignment vertical="center"/>
    </xf>
    <xf numFmtId="3" fontId="171" fillId="27" borderId="0" xfId="0" applyNumberFormat="1" applyFont="1" applyFill="1" applyAlignment="1">
      <alignment vertical="top" wrapText="1"/>
    </xf>
    <xf numFmtId="0" fontId="170" fillId="27" borderId="0" xfId="0" applyFont="1" applyFill="1" applyAlignment="1">
      <alignment vertical="top" wrapText="1"/>
    </xf>
    <xf numFmtId="0" fontId="172" fillId="22"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7" borderId="0" xfId="0" applyNumberFormat="1" applyFont="1" applyFill="1" applyAlignment="1">
      <alignment vertical="top" wrapText="1"/>
    </xf>
    <xf numFmtId="0" fontId="8" fillId="0" borderId="208" xfId="1" applyBorder="1" applyAlignment="1" applyProtection="1">
      <alignment vertical="center" wrapText="1"/>
    </xf>
    <xf numFmtId="14" fontId="112" fillId="24" borderId="41" xfId="2" applyNumberFormat="1" applyFont="1" applyFill="1" applyBorder="1" applyAlignment="1">
      <alignment horizontal="center" vertical="center"/>
    </xf>
    <xf numFmtId="14" fontId="112" fillId="24" borderId="1" xfId="2" applyNumberFormat="1" applyFont="1" applyFill="1" applyBorder="1" applyAlignment="1">
      <alignment horizontal="center" vertical="center"/>
    </xf>
    <xf numFmtId="14" fontId="112" fillId="24" borderId="2" xfId="2" applyNumberFormat="1" applyFont="1" applyFill="1" applyBorder="1" applyAlignment="1">
      <alignment horizontal="center" vertical="center"/>
    </xf>
    <xf numFmtId="0" fontId="8" fillId="0" borderId="199" xfId="1" applyFill="1" applyBorder="1" applyAlignment="1" applyProtection="1">
      <alignment vertical="center" wrapText="1"/>
    </xf>
    <xf numFmtId="180" fontId="50" fillId="13" borderId="209"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6" xfId="1" applyBorder="1" applyAlignment="1" applyProtection="1">
      <alignment vertical="center" wrapText="1"/>
    </xf>
    <xf numFmtId="0" fontId="176" fillId="0" borderId="175" xfId="1" applyFont="1" applyFill="1" applyBorder="1" applyAlignment="1" applyProtection="1">
      <alignment vertical="top" wrapText="1"/>
    </xf>
    <xf numFmtId="0" fontId="177"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47" fillId="42" borderId="99" xfId="2" applyFont="1" applyFill="1" applyBorder="1" applyAlignment="1">
      <alignment horizontal="center" vertical="center" wrapText="1" shrinkToFit="1"/>
    </xf>
    <xf numFmtId="0" fontId="21" fillId="0" borderId="96" xfId="1" applyFont="1" applyBorder="1" applyAlignment="1" applyProtection="1">
      <alignment vertical="top" wrapText="1"/>
    </xf>
    <xf numFmtId="3" fontId="178" fillId="27" borderId="0" xfId="0" applyNumberFormat="1" applyFont="1" applyFill="1" applyAlignment="1">
      <alignment vertical="center" wrapText="1"/>
    </xf>
    <xf numFmtId="0" fontId="8" fillId="0" borderId="0" xfId="1" applyFill="1" applyAlignment="1" applyProtection="1">
      <alignment vertical="center"/>
    </xf>
    <xf numFmtId="0" fontId="21" fillId="0" borderId="134" xfId="1" applyFont="1" applyFill="1" applyBorder="1" applyAlignment="1" applyProtection="1">
      <alignment horizontal="left" vertical="top" wrapText="1"/>
    </xf>
    <xf numFmtId="0" fontId="132" fillId="27" borderId="0" xfId="0" applyFont="1" applyFill="1" applyAlignment="1">
      <alignment vertical="top" wrapText="1"/>
    </xf>
    <xf numFmtId="3" fontId="179" fillId="27" borderId="0" xfId="0" applyNumberFormat="1" applyFont="1" applyFill="1">
      <alignment vertical="center"/>
    </xf>
    <xf numFmtId="185" fontId="181" fillId="0" borderId="0" xfId="0" applyNumberFormat="1" applyFont="1" applyAlignment="1">
      <alignment horizontal="left" vertical="center"/>
    </xf>
    <xf numFmtId="0" fontId="8" fillId="22" borderId="0" xfId="1" applyFill="1" applyBorder="1" applyAlignment="1" applyProtection="1">
      <alignment vertical="center" wrapText="1"/>
    </xf>
    <xf numFmtId="14" fontId="112" fillId="24" borderId="155" xfId="2" applyNumberFormat="1" applyFont="1" applyFill="1" applyBorder="1" applyAlignment="1">
      <alignment vertical="center" shrinkToFit="1"/>
    </xf>
    <xf numFmtId="0" fontId="176" fillId="22" borderId="168" xfId="1" applyFont="1" applyFill="1" applyBorder="1" applyAlignment="1" applyProtection="1">
      <alignment horizontal="left" vertical="top" wrapText="1"/>
    </xf>
    <xf numFmtId="0" fontId="28" fillId="24" borderId="212" xfId="0" applyFont="1" applyFill="1" applyBorder="1" applyAlignment="1">
      <alignment horizontal="center" vertical="center" wrapText="1"/>
    </xf>
    <xf numFmtId="14" fontId="29" fillId="24" borderId="213" xfId="2" applyNumberFormat="1" applyFont="1" applyFill="1" applyBorder="1" applyAlignment="1">
      <alignment horizontal="center" vertical="center" shrinkToFit="1"/>
    </xf>
    <xf numFmtId="0" fontId="108" fillId="24" borderId="214" xfId="2" applyFont="1" applyFill="1" applyBorder="1">
      <alignment vertical="center"/>
    </xf>
    <xf numFmtId="0" fontId="182" fillId="0" borderId="156" xfId="0" applyFont="1" applyBorder="1" applyAlignment="1">
      <alignment horizontal="left" vertical="top" wrapText="1"/>
    </xf>
    <xf numFmtId="14" fontId="108" fillId="24" borderId="215" xfId="1" applyNumberFormat="1" applyFont="1" applyFill="1" applyBorder="1" applyAlignment="1" applyProtection="1">
      <alignment vertical="center" wrapText="1"/>
    </xf>
    <xf numFmtId="0" fontId="8" fillId="0" borderId="216" xfId="1" applyFill="1" applyBorder="1" applyAlignment="1" applyProtection="1">
      <alignment vertical="center"/>
    </xf>
    <xf numFmtId="14" fontId="108" fillId="24" borderId="217" xfId="1" applyNumberFormat="1" applyFont="1" applyFill="1" applyBorder="1" applyAlignment="1" applyProtection="1">
      <alignment vertical="center" wrapText="1"/>
    </xf>
    <xf numFmtId="0" fontId="112" fillId="3" borderId="9" xfId="2" applyFont="1" applyFill="1" applyBorder="1" applyAlignment="1">
      <alignment horizontal="center" vertical="center" wrapText="1"/>
    </xf>
    <xf numFmtId="0" fontId="174" fillId="27" borderId="0" xfId="0" applyFont="1" applyFill="1" applyAlignment="1">
      <alignment vertical="top" wrapText="1"/>
    </xf>
    <xf numFmtId="0" fontId="183" fillId="0" borderId="175" xfId="1" applyFont="1" applyFill="1" applyBorder="1" applyAlignment="1" applyProtection="1">
      <alignment vertical="top" wrapText="1"/>
    </xf>
    <xf numFmtId="0" fontId="91" fillId="26" borderId="0" xfId="2" applyFont="1" applyFill="1">
      <alignment vertical="center"/>
    </xf>
    <xf numFmtId="56" fontId="108" fillId="24" borderId="214" xfId="2" applyNumberFormat="1" applyFont="1" applyFill="1" applyBorder="1">
      <alignment vertical="center"/>
    </xf>
    <xf numFmtId="0" fontId="186" fillId="24" borderId="0" xfId="0" applyFont="1" applyFill="1" applyAlignment="1">
      <alignment horizontal="center" vertical="center" wrapText="1"/>
    </xf>
    <xf numFmtId="0" fontId="183" fillId="0" borderId="210" xfId="1" applyFont="1" applyFill="1" applyBorder="1" applyAlignment="1" applyProtection="1">
      <alignment horizontal="left" vertical="top" wrapText="1"/>
    </xf>
    <xf numFmtId="0" fontId="0" fillId="43" borderId="0" xfId="0" applyFill="1">
      <alignment vertical="center"/>
    </xf>
    <xf numFmtId="0" fontId="8" fillId="0" borderId="0" xfId="1" applyAlignment="1" applyProtection="1">
      <alignment vertical="center"/>
    </xf>
    <xf numFmtId="14" fontId="112" fillId="24" borderId="1" xfId="2" applyNumberFormat="1" applyFont="1" applyFill="1" applyBorder="1" applyAlignment="1">
      <alignment vertical="center" wrapText="1" shrinkToFit="1"/>
    </xf>
    <xf numFmtId="0" fontId="189" fillId="0" borderId="0" xfId="0" applyFont="1" applyAlignment="1">
      <alignment horizontal="left" vertical="top" wrapText="1"/>
    </xf>
    <xf numFmtId="0" fontId="8" fillId="0" borderId="220" xfId="1" applyBorder="1" applyAlignment="1" applyProtection="1">
      <alignment vertical="center"/>
    </xf>
    <xf numFmtId="0" fontId="176" fillId="0" borderId="0" xfId="0" applyFont="1" applyAlignment="1">
      <alignment horizontal="left" vertical="top" wrapText="1"/>
    </xf>
    <xf numFmtId="0" fontId="18" fillId="24" borderId="221" xfId="2" applyFont="1" applyFill="1" applyBorder="1" applyAlignment="1">
      <alignment horizontal="center" vertical="center" wrapText="1"/>
    </xf>
    <xf numFmtId="0" fontId="190" fillId="6" borderId="18" xfId="2" applyFont="1" applyFill="1" applyBorder="1">
      <alignment vertical="center"/>
    </xf>
    <xf numFmtId="0" fontId="176" fillId="0" borderId="168" xfId="0" applyFont="1" applyBorder="1" applyAlignment="1">
      <alignment horizontal="left" vertical="top" wrapText="1"/>
    </xf>
    <xf numFmtId="0" fontId="76" fillId="0" borderId="0" xfId="0" applyFont="1">
      <alignment vertical="center"/>
    </xf>
    <xf numFmtId="0" fontId="8" fillId="0" borderId="222" xfId="1" applyBorder="1" applyAlignment="1" applyProtection="1">
      <alignment vertical="center"/>
    </xf>
    <xf numFmtId="0" fontId="194" fillId="6" borderId="15" xfId="2" applyFont="1" applyFill="1" applyBorder="1">
      <alignment vertical="center"/>
    </xf>
    <xf numFmtId="0" fontId="193" fillId="0" borderId="153" xfId="0" applyFont="1" applyBorder="1">
      <alignment vertical="center"/>
    </xf>
    <xf numFmtId="0" fontId="192" fillId="0" borderId="0" xfId="0" applyFont="1" applyAlignment="1">
      <alignment vertical="top" wrapText="1"/>
    </xf>
    <xf numFmtId="0" fontId="103" fillId="44" borderId="135" xfId="0" applyFont="1" applyFill="1" applyBorder="1" applyAlignment="1">
      <alignment horizontal="center" vertical="center" wrapText="1"/>
    </xf>
    <xf numFmtId="185" fontId="140" fillId="0" borderId="0" xfId="0" applyNumberFormat="1" applyFont="1" applyAlignment="1">
      <alignment horizontal="left" vertical="top"/>
    </xf>
    <xf numFmtId="0" fontId="180" fillId="0" borderId="0" xfId="0" applyFont="1" applyAlignment="1">
      <alignment horizontal="left" vertical="top" wrapText="1"/>
    </xf>
    <xf numFmtId="0" fontId="191" fillId="42" borderId="0" xfId="0" applyFont="1" applyFill="1" applyAlignment="1">
      <alignment horizontal="center" vertical="center" wrapText="1"/>
    </xf>
    <xf numFmtId="0" fontId="176" fillId="0" borderId="223" xfId="1" applyFont="1" applyFill="1" applyBorder="1" applyAlignment="1" applyProtection="1">
      <alignment vertical="top" wrapText="1"/>
    </xf>
    <xf numFmtId="0" fontId="112" fillId="3" borderId="9" xfId="2" applyFont="1" applyFill="1" applyBorder="1" applyAlignment="1">
      <alignment horizontal="center" vertical="center" shrinkToFit="1"/>
    </xf>
    <xf numFmtId="0" fontId="25" fillId="22" borderId="0" xfId="2" applyFont="1" applyFill="1">
      <alignment vertical="center"/>
    </xf>
    <xf numFmtId="0" fontId="8" fillId="0" borderId="2" xfId="1" applyFill="1" applyBorder="1" applyAlignment="1" applyProtection="1">
      <alignment horizontal="left" vertical="top" wrapText="1"/>
    </xf>
    <xf numFmtId="0" fontId="183" fillId="0" borderId="224" xfId="1" applyFont="1" applyFill="1" applyBorder="1" applyAlignment="1" applyProtection="1">
      <alignment horizontal="left" vertical="top" wrapText="1"/>
    </xf>
    <xf numFmtId="0" fontId="183" fillId="0" borderId="223" xfId="1" applyFont="1" applyFill="1" applyBorder="1" applyAlignment="1" applyProtection="1">
      <alignment vertical="top" wrapText="1"/>
    </xf>
    <xf numFmtId="0" fontId="185" fillId="0" borderId="223" xfId="1" applyFont="1" applyFill="1" applyBorder="1" applyAlignment="1" applyProtection="1">
      <alignment vertical="top" wrapText="1"/>
    </xf>
    <xf numFmtId="3" fontId="132" fillId="27" borderId="226" xfId="0" applyNumberFormat="1" applyFont="1" applyFill="1" applyBorder="1" applyAlignment="1">
      <alignment horizontal="right" vertical="center" wrapText="1"/>
    </xf>
    <xf numFmtId="184" fontId="132" fillId="27" borderId="226" xfId="0" applyNumberFormat="1" applyFont="1" applyFill="1" applyBorder="1" applyAlignment="1">
      <alignment vertical="center" wrapText="1"/>
    </xf>
    <xf numFmtId="184" fontId="133" fillId="27" borderId="226" xfId="0" applyNumberFormat="1" applyFont="1" applyFill="1" applyBorder="1" applyAlignment="1">
      <alignment horizontal="center" vertical="center" wrapText="1"/>
    </xf>
    <xf numFmtId="3" fontId="153" fillId="27" borderId="0" xfId="0" applyNumberFormat="1" applyFont="1" applyFill="1" applyAlignment="1">
      <alignment vertical="center" wrapText="1"/>
    </xf>
    <xf numFmtId="177" fontId="133" fillId="27" borderId="0" xfId="0" applyNumberFormat="1" applyFont="1" applyFill="1" applyAlignment="1">
      <alignment horizontal="right" vertical="center" wrapText="1"/>
    </xf>
    <xf numFmtId="184" fontId="132" fillId="27" borderId="231" xfId="0" applyNumberFormat="1" applyFont="1" applyFill="1" applyBorder="1" applyAlignment="1">
      <alignment vertical="center" wrapText="1"/>
    </xf>
    <xf numFmtId="0" fontId="103" fillId="0" borderId="154" xfId="0" applyFont="1" applyBorder="1" applyAlignment="1">
      <alignment horizontal="center" vertical="center" wrapText="1"/>
    </xf>
    <xf numFmtId="14" fontId="13" fillId="24" borderId="1" xfId="1" applyNumberFormat="1" applyFont="1" applyFill="1" applyBorder="1" applyAlignment="1" applyProtection="1">
      <alignment horizontal="center" vertical="center" shrinkToFit="1"/>
    </xf>
    <xf numFmtId="0" fontId="6" fillId="0" borderId="0" xfId="4"/>
    <xf numFmtId="0" fontId="114" fillId="0" borderId="151" xfId="17" applyFont="1" applyBorder="1" applyAlignment="1">
      <alignment horizontal="center" vertical="center" wrapText="1"/>
    </xf>
    <xf numFmtId="14" fontId="114" fillId="0" borderId="152" xfId="17" applyNumberFormat="1" applyFont="1" applyBorder="1" applyAlignment="1">
      <alignment horizontal="center" vertical="center"/>
    </xf>
    <xf numFmtId="0" fontId="1" fillId="0" borderId="151" xfId="17" applyBorder="1" applyAlignment="1">
      <alignment horizontal="center" vertical="center" wrapText="1"/>
    </xf>
    <xf numFmtId="14" fontId="1" fillId="0" borderId="152" xfId="17" applyNumberFormat="1" applyBorder="1" applyAlignment="1">
      <alignment horizontal="center" vertical="center"/>
    </xf>
    <xf numFmtId="56" fontId="114" fillId="0" borderId="151" xfId="17" applyNumberFormat="1" applyFont="1" applyBorder="1" applyAlignment="1">
      <alignment horizontal="center" vertical="center" wrapText="1"/>
    </xf>
    <xf numFmtId="0" fontId="76" fillId="0" borderId="0" xfId="0" applyFont="1" applyAlignment="1">
      <alignment horizontal="center" vertical="center"/>
    </xf>
    <xf numFmtId="0" fontId="119" fillId="0" borderId="0" xfId="0" applyFont="1" applyAlignment="1">
      <alignment vertical="center" wrapText="1"/>
    </xf>
    <xf numFmtId="0" fontId="103" fillId="45" borderId="135" xfId="0" applyFont="1" applyFill="1" applyBorder="1" applyAlignment="1">
      <alignment horizontal="center" vertical="center" wrapText="1"/>
    </xf>
    <xf numFmtId="177" fontId="13" fillId="22" borderId="233" xfId="2" applyNumberFormat="1" applyFont="1" applyFill="1" applyBorder="1" applyAlignment="1">
      <alignment horizontal="center" vertical="center" wrapText="1"/>
    </xf>
    <xf numFmtId="0" fontId="164" fillId="22" borderId="234" xfId="2" applyFont="1" applyFill="1" applyBorder="1" applyAlignment="1">
      <alignment horizontal="center" vertical="center"/>
    </xf>
    <xf numFmtId="177" fontId="164" fillId="22" borderId="235" xfId="2" applyNumberFormat="1" applyFont="1" applyFill="1" applyBorder="1" applyAlignment="1">
      <alignment horizontal="center" vertical="center" shrinkToFit="1"/>
    </xf>
    <xf numFmtId="0" fontId="175" fillId="0" borderId="235" xfId="0" applyFont="1" applyBorder="1" applyAlignment="1">
      <alignment horizontal="center" vertical="center" wrapText="1"/>
    </xf>
    <xf numFmtId="177" fontId="13" fillId="22" borderId="236" xfId="2" applyNumberFormat="1" applyFont="1" applyFill="1" applyBorder="1" applyAlignment="1">
      <alignment horizontal="center" vertical="center" wrapText="1"/>
    </xf>
    <xf numFmtId="0" fontId="9" fillId="22" borderId="0" xfId="2" applyFont="1" applyFill="1" applyAlignment="1">
      <alignment horizontal="center" vertical="center" wrapText="1"/>
    </xf>
    <xf numFmtId="14" fontId="9" fillId="22" borderId="0" xfId="2" applyNumberFormat="1" applyFont="1" applyFill="1" applyAlignment="1">
      <alignment horizontal="center" vertical="center"/>
    </xf>
    <xf numFmtId="14" fontId="26" fillId="22" borderId="0" xfId="2" applyNumberFormat="1" applyFont="1" applyFill="1" applyAlignment="1">
      <alignment horizontal="center" vertical="center"/>
    </xf>
    <xf numFmtId="0" fontId="26" fillId="22" borderId="0" xfId="19" applyFont="1" applyFill="1" applyAlignment="1">
      <alignment horizontal="center" vertical="center"/>
    </xf>
    <xf numFmtId="0" fontId="26" fillId="22" borderId="0" xfId="19" applyFont="1" applyFill="1" applyAlignment="1">
      <alignment horizontal="center" vertical="center" wrapText="1"/>
    </xf>
    <xf numFmtId="3" fontId="132" fillId="27" borderId="226" xfId="0" applyNumberFormat="1" applyFont="1" applyFill="1" applyBorder="1">
      <alignment vertical="center"/>
    </xf>
    <xf numFmtId="3" fontId="136" fillId="27" borderId="231" xfId="0" applyNumberFormat="1" applyFont="1" applyFill="1" applyBorder="1">
      <alignment vertical="center"/>
    </xf>
    <xf numFmtId="3" fontId="136" fillId="27" borderId="0" xfId="0" applyNumberFormat="1" applyFont="1" applyFill="1" applyAlignment="1">
      <alignment horizontal="right" vertical="center"/>
    </xf>
    <xf numFmtId="3" fontId="133" fillId="27" borderId="0" xfId="0" applyNumberFormat="1" applyFont="1" applyFill="1">
      <alignment vertical="center"/>
    </xf>
    <xf numFmtId="3" fontId="136" fillId="27" borderId="0" xfId="0" applyNumberFormat="1" applyFont="1" applyFill="1" applyAlignment="1">
      <alignment vertical="center" wrapText="1"/>
    </xf>
    <xf numFmtId="184" fontId="133" fillId="27" borderId="231" xfId="0" applyNumberFormat="1" applyFont="1" applyFill="1" applyBorder="1" applyAlignment="1">
      <alignment horizontal="center" vertical="center" wrapText="1"/>
    </xf>
    <xf numFmtId="0" fontId="215" fillId="27" borderId="228" xfId="0" applyFont="1" applyFill="1" applyBorder="1" applyAlignment="1">
      <alignment horizontal="left" vertical="center" wrapText="1"/>
    </xf>
    <xf numFmtId="0" fontId="215" fillId="27" borderId="228" xfId="0" applyFont="1" applyFill="1" applyBorder="1" applyAlignment="1">
      <alignment horizontal="left" vertical="center"/>
    </xf>
    <xf numFmtId="0" fontId="215" fillId="27" borderId="228" xfId="0" applyFont="1" applyFill="1" applyBorder="1" applyAlignment="1">
      <alignment horizontal="left" vertical="center" shrinkToFit="1"/>
    </xf>
    <xf numFmtId="0" fontId="216" fillId="27" borderId="228" xfId="0" applyFont="1" applyFill="1" applyBorder="1" applyAlignment="1">
      <alignment horizontal="left" vertical="center" shrinkToFit="1"/>
    </xf>
    <xf numFmtId="0" fontId="215" fillId="27" borderId="225" xfId="0" applyFont="1" applyFill="1" applyBorder="1" applyAlignment="1">
      <alignment horizontal="left" vertical="center" wrapText="1"/>
    </xf>
    <xf numFmtId="0" fontId="214" fillId="27" borderId="228" xfId="0" applyFont="1" applyFill="1" applyBorder="1" applyAlignment="1">
      <alignment horizontal="left" vertical="center" wrapText="1"/>
    </xf>
    <xf numFmtId="184" fontId="154" fillId="46" borderId="0" xfId="0" applyNumberFormat="1" applyFont="1" applyFill="1" applyAlignment="1">
      <alignment horizontal="center" vertical="center" wrapText="1"/>
    </xf>
    <xf numFmtId="0" fontId="150" fillId="27" borderId="0" xfId="0" applyFont="1" applyFill="1" applyAlignment="1">
      <alignment vertical="top" wrapText="1"/>
    </xf>
    <xf numFmtId="0" fontId="173" fillId="22" borderId="218" xfId="0" applyFont="1" applyFill="1" applyBorder="1" applyAlignment="1">
      <alignment horizontal="left" vertical="center"/>
    </xf>
    <xf numFmtId="0" fontId="76" fillId="22" borderId="197" xfId="0" applyFont="1" applyFill="1" applyBorder="1" applyAlignment="1">
      <alignment horizontal="left" vertical="center"/>
    </xf>
    <xf numFmtId="14" fontId="76" fillId="22" borderId="197" xfId="0" applyNumberFormat="1" applyFont="1" applyFill="1" applyBorder="1" applyAlignment="1">
      <alignment horizontal="left" vertical="center"/>
    </xf>
    <xf numFmtId="14" fontId="76" fillId="22" borderId="219" xfId="0" applyNumberFormat="1" applyFont="1" applyFill="1" applyBorder="1" applyAlignment="1">
      <alignment horizontal="left" vertical="center"/>
    </xf>
    <xf numFmtId="184" fontId="223" fillId="46" borderId="0" xfId="0" applyNumberFormat="1" applyFont="1" applyFill="1" applyAlignment="1">
      <alignment horizontal="center" vertical="center" wrapText="1"/>
    </xf>
    <xf numFmtId="0" fontId="142" fillId="22" borderId="151" xfId="17" applyFont="1" applyFill="1" applyBorder="1" applyAlignment="1">
      <alignment horizontal="center" vertical="center" wrapText="1"/>
    </xf>
    <xf numFmtId="14" fontId="142" fillId="22" borderId="152" xfId="17" applyNumberFormat="1" applyFont="1" applyFill="1" applyBorder="1" applyAlignment="1">
      <alignment horizontal="center" vertical="center" wrapText="1"/>
    </xf>
    <xf numFmtId="0" fontId="140" fillId="22" borderId="0" xfId="0" applyFont="1" applyFill="1" applyAlignment="1">
      <alignment horizontal="center" vertical="center" wrapText="1"/>
    </xf>
    <xf numFmtId="14" fontId="37" fillId="22" borderId="152" xfId="17" applyNumberFormat="1" applyFont="1" applyFill="1" applyBorder="1" applyAlignment="1">
      <alignment horizontal="center" vertical="center" wrapText="1"/>
    </xf>
    <xf numFmtId="0" fontId="13" fillId="22" borderId="151" xfId="17" applyFont="1" applyFill="1" applyBorder="1" applyAlignment="1">
      <alignment horizontal="center" vertical="center" wrapText="1"/>
    </xf>
    <xf numFmtId="14" fontId="13" fillId="22" borderId="152" xfId="17" applyNumberFormat="1" applyFont="1" applyFill="1" applyBorder="1" applyAlignment="1">
      <alignment horizontal="center" vertical="center"/>
    </xf>
    <xf numFmtId="0" fontId="37" fillId="22" borderId="151" xfId="17" applyFont="1" applyFill="1" applyBorder="1" applyAlignment="1">
      <alignment horizontal="center" vertical="center" wrapText="1"/>
    </xf>
    <xf numFmtId="14" fontId="37" fillId="22" borderId="152" xfId="17" applyNumberFormat="1" applyFont="1" applyFill="1" applyBorder="1" applyAlignment="1">
      <alignment horizontal="center" vertical="center"/>
    </xf>
    <xf numFmtId="0" fontId="1" fillId="22" borderId="151" xfId="17" applyFill="1" applyBorder="1" applyAlignment="1">
      <alignment horizontal="center" vertical="center" wrapText="1"/>
    </xf>
    <xf numFmtId="14" fontId="1" fillId="22" borderId="152" xfId="17" applyNumberFormat="1" applyFill="1" applyBorder="1" applyAlignment="1">
      <alignment horizontal="center" vertical="center"/>
    </xf>
    <xf numFmtId="14" fontId="198" fillId="22" borderId="0" xfId="0" applyNumberFormat="1" applyFont="1" applyFill="1" applyAlignment="1">
      <alignment horizontal="center" vertical="center"/>
    </xf>
    <xf numFmtId="14" fontId="114" fillId="22" borderId="152" xfId="17" applyNumberFormat="1" applyFont="1" applyFill="1" applyBorder="1" applyAlignment="1">
      <alignment horizontal="center" vertical="center" wrapText="1"/>
    </xf>
    <xf numFmtId="0" fontId="118" fillId="22" borderId="0" xfId="0" applyFont="1" applyFill="1" applyAlignment="1">
      <alignment horizontal="center" vertical="center"/>
    </xf>
    <xf numFmtId="0" fontId="76" fillId="22" borderId="0" xfId="0" applyFont="1" applyFill="1" applyAlignment="1">
      <alignment horizontal="center" vertical="center" wrapText="1"/>
    </xf>
    <xf numFmtId="0" fontId="224" fillId="0" borderId="0" xfId="20" applyFont="1">
      <alignment vertical="center"/>
    </xf>
    <xf numFmtId="0" fontId="225" fillId="0" borderId="0" xfId="20" applyFont="1">
      <alignment vertical="center"/>
    </xf>
    <xf numFmtId="0" fontId="6" fillId="0" borderId="0" xfId="20">
      <alignment vertical="center"/>
    </xf>
    <xf numFmtId="0" fontId="202" fillId="0" borderId="0" xfId="20" applyFont="1">
      <alignment vertical="center"/>
    </xf>
    <xf numFmtId="0" fontId="156" fillId="6" borderId="0" xfId="0" applyFont="1" applyFill="1">
      <alignment vertical="center"/>
    </xf>
    <xf numFmtId="0" fontId="175" fillId="0" borderId="154" xfId="0" applyFont="1" applyBorder="1" applyAlignment="1">
      <alignment horizontal="center" vertical="center" wrapText="1"/>
    </xf>
    <xf numFmtId="0" fontId="175" fillId="0" borderId="182" xfId="0" applyFont="1" applyBorder="1" applyAlignment="1">
      <alignment horizontal="center" vertical="center" wrapText="1"/>
    </xf>
    <xf numFmtId="0" fontId="84" fillId="0" borderId="0" xfId="0" applyFont="1" applyAlignment="1">
      <alignment horizontal="left" vertical="center" wrapText="1"/>
    </xf>
    <xf numFmtId="0" fontId="88" fillId="0" borderId="0" xfId="0" applyFont="1" applyAlignment="1">
      <alignment horizontal="left" vertical="center" wrapText="1"/>
    </xf>
    <xf numFmtId="0" fontId="87"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85" fillId="0" borderId="0" xfId="0" applyFont="1" applyAlignment="1">
      <alignment horizontal="left" vertical="center" wrapText="1"/>
    </xf>
    <xf numFmtId="0" fontId="6" fillId="0" borderId="69" xfId="0" applyFont="1" applyBorder="1" applyAlignment="1">
      <alignment horizontal="left" vertical="center"/>
    </xf>
    <xf numFmtId="0" fontId="6" fillId="0" borderId="0" xfId="0" applyFont="1" applyAlignment="1">
      <alignment horizontal="left" vertical="center"/>
    </xf>
    <xf numFmtId="0" fontId="6" fillId="0" borderId="71" xfId="0" applyFont="1" applyBorder="1" applyAlignment="1">
      <alignment horizontal="left" vertical="center"/>
    </xf>
    <xf numFmtId="0" fontId="155" fillId="6" borderId="0" xfId="0" applyFont="1" applyFill="1" applyAlignment="1">
      <alignment horizontal="left" vertical="center" wrapText="1"/>
    </xf>
    <xf numFmtId="0" fontId="155" fillId="6" borderId="71" xfId="0" applyFont="1" applyFill="1" applyBorder="1" applyAlignment="1">
      <alignment horizontal="left" vertical="center" wrapText="1"/>
    </xf>
    <xf numFmtId="0" fontId="155" fillId="6" borderId="0" xfId="0" applyFont="1" applyFill="1" applyAlignment="1">
      <alignment horizontal="left" vertical="center"/>
    </xf>
    <xf numFmtId="0" fontId="155" fillId="6" borderId="0" xfId="0" applyFont="1" applyFill="1" applyAlignment="1">
      <alignment horizontal="left" vertical="top" wrapText="1"/>
    </xf>
    <xf numFmtId="0" fontId="8" fillId="0" borderId="0" xfId="1" applyAlignment="1" applyProtection="1">
      <alignment horizontal="center" vertical="center" wrapText="1"/>
    </xf>
    <xf numFmtId="0" fontId="10" fillId="7" borderId="148" xfId="17" applyFont="1" applyFill="1" applyBorder="1" applyAlignment="1">
      <alignment horizontal="left" vertical="center" wrapText="1"/>
    </xf>
    <xf numFmtId="0" fontId="10" fillId="7" borderId="145" xfId="17" applyFont="1" applyFill="1" applyBorder="1" applyAlignment="1">
      <alignment horizontal="left" vertical="center" wrapText="1"/>
    </xf>
    <xf numFmtId="0" fontId="10" fillId="7" borderId="149" xfId="17" applyFont="1" applyFill="1" applyBorder="1" applyAlignment="1">
      <alignment horizontal="left" vertical="center" wrapText="1"/>
    </xf>
    <xf numFmtId="0" fontId="37" fillId="22" borderId="183" xfId="17" applyFont="1" applyFill="1" applyBorder="1" applyAlignment="1">
      <alignment horizontal="left" vertical="top" wrapText="1"/>
    </xf>
    <xf numFmtId="0" fontId="37" fillId="22" borderId="184" xfId="17" applyFont="1" applyFill="1" applyBorder="1" applyAlignment="1">
      <alignment horizontal="left" vertical="top" wrapText="1"/>
    </xf>
    <xf numFmtId="0" fontId="37" fillId="22" borderId="185" xfId="17" applyFont="1" applyFill="1" applyBorder="1" applyAlignment="1">
      <alignment horizontal="left" vertical="top" wrapText="1"/>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50" fillId="0" borderId="51" xfId="17" applyFont="1" applyBorder="1" applyAlignment="1">
      <alignment horizontal="center" vertical="center"/>
    </xf>
    <xf numFmtId="0" fontId="1" fillId="0" borderId="77" xfId="17" applyBorder="1" applyAlignment="1">
      <alignment horizontal="center" vertical="center"/>
    </xf>
    <xf numFmtId="0" fontId="1" fillId="0" borderId="78" xfId="17" applyBorder="1" applyAlignment="1">
      <alignment horizontal="center" vertical="center"/>
    </xf>
    <xf numFmtId="0" fontId="1" fillId="0" borderId="79" xfId="17" applyBorder="1" applyAlignment="1">
      <alignment horizontal="center" vertical="center"/>
    </xf>
    <xf numFmtId="0" fontId="38" fillId="0" borderId="80" xfId="17" applyFont="1" applyBorder="1" applyAlignment="1">
      <alignment horizontal="center" vertical="center" wrapText="1"/>
    </xf>
    <xf numFmtId="0" fontId="38" fillId="0" borderId="45" xfId="17" applyFont="1" applyBorder="1" applyAlignment="1">
      <alignment horizontal="center" vertical="center" wrapText="1"/>
    </xf>
    <xf numFmtId="0" fontId="34" fillId="19" borderId="0" xfId="17" applyFont="1" applyFill="1" applyAlignment="1">
      <alignment horizontal="center" vertical="center"/>
    </xf>
    <xf numFmtId="179" fontId="11" fillId="0" borderId="81" xfId="17" applyNumberFormat="1" applyFont="1" applyBorder="1" applyAlignment="1">
      <alignment horizontal="center" vertical="center" shrinkToFit="1"/>
    </xf>
    <xf numFmtId="179" fontId="11" fillId="0" borderId="82" xfId="17" applyNumberFormat="1" applyFont="1" applyBorder="1" applyAlignment="1">
      <alignment horizontal="center" vertical="center" shrinkToFit="1"/>
    </xf>
    <xf numFmtId="0" fontId="48" fillId="0" borderId="83" xfId="17" applyFont="1" applyBorder="1" applyAlignment="1">
      <alignment horizontal="center" vertical="center"/>
    </xf>
    <xf numFmtId="0" fontId="48" fillId="0" borderId="84" xfId="17" applyFont="1" applyBorder="1" applyAlignment="1">
      <alignment horizontal="center" vertical="center"/>
    </xf>
    <xf numFmtId="0" fontId="37" fillId="12" borderId="85" xfId="18" applyFont="1" applyFill="1" applyBorder="1" applyAlignment="1">
      <alignment horizontal="center" vertical="center"/>
    </xf>
    <xf numFmtId="0" fontId="37" fillId="12" borderId="86" xfId="18" applyFont="1" applyFill="1" applyBorder="1" applyAlignment="1">
      <alignment horizontal="center" vertical="center"/>
    </xf>
    <xf numFmtId="0" fontId="12" fillId="0" borderId="136" xfId="17" applyFont="1" applyBorder="1" applyAlignment="1">
      <alignment horizontal="center" vertical="center" wrapText="1"/>
    </xf>
    <xf numFmtId="0" fontId="12" fillId="0" borderId="137" xfId="17" applyFont="1" applyBorder="1" applyAlignment="1">
      <alignment horizontal="center" vertical="center" wrapText="1"/>
    </xf>
    <xf numFmtId="0" fontId="12" fillId="0" borderId="138" xfId="17" applyFont="1" applyBorder="1" applyAlignment="1">
      <alignment horizontal="center" vertical="center" wrapText="1"/>
    </xf>
    <xf numFmtId="0" fontId="55" fillId="0" borderId="140" xfId="17" applyFont="1" applyBorder="1" applyAlignment="1">
      <alignment horizontal="center" vertical="center"/>
    </xf>
    <xf numFmtId="0" fontId="55" fillId="0" borderId="141" xfId="17" applyFont="1" applyBorder="1" applyAlignment="1">
      <alignment horizontal="center" vertical="center"/>
    </xf>
    <xf numFmtId="0" fontId="55" fillId="0" borderId="142" xfId="17" applyFont="1" applyBorder="1" applyAlignment="1">
      <alignment horizontal="center" vertical="center"/>
    </xf>
    <xf numFmtId="0" fontId="161" fillId="22" borderId="183" xfId="17" applyFont="1" applyFill="1" applyBorder="1" applyAlignment="1">
      <alignment horizontal="left" vertical="top" wrapText="1"/>
    </xf>
    <xf numFmtId="0" fontId="161" fillId="22" borderId="184" xfId="17" applyFont="1" applyFill="1" applyBorder="1" applyAlignment="1">
      <alignment horizontal="left" vertical="top" wrapText="1"/>
    </xf>
    <xf numFmtId="0" fontId="161" fillId="22" borderId="185" xfId="17" applyFont="1" applyFill="1" applyBorder="1" applyAlignment="1">
      <alignment horizontal="left" vertical="top" wrapText="1"/>
    </xf>
    <xf numFmtId="0" fontId="13" fillId="22" borderId="183" xfId="17" applyFont="1" applyFill="1" applyBorder="1" applyAlignment="1">
      <alignment horizontal="left" vertical="top" wrapText="1"/>
    </xf>
    <xf numFmtId="0" fontId="13" fillId="22" borderId="184" xfId="17" applyFont="1" applyFill="1" applyBorder="1" applyAlignment="1">
      <alignment horizontal="left" vertical="top" wrapText="1"/>
    </xf>
    <xf numFmtId="0" fontId="13" fillId="22" borderId="185" xfId="17" applyFont="1" applyFill="1" applyBorder="1" applyAlignment="1">
      <alignment horizontal="left" vertical="top" wrapText="1"/>
    </xf>
    <xf numFmtId="0" fontId="13" fillId="22" borderId="183" xfId="2" applyFont="1" applyFill="1" applyBorder="1" applyAlignment="1">
      <alignment horizontal="left" vertical="top" wrapText="1"/>
    </xf>
    <xf numFmtId="0" fontId="13" fillId="22" borderId="184" xfId="2" applyFont="1" applyFill="1" applyBorder="1" applyAlignment="1">
      <alignment horizontal="left" vertical="top" wrapText="1"/>
    </xf>
    <xf numFmtId="0" fontId="13" fillId="22" borderId="185" xfId="2" applyFont="1" applyFill="1" applyBorder="1" applyAlignment="1">
      <alignment horizontal="left" vertical="top" wrapText="1"/>
    </xf>
    <xf numFmtId="0" fontId="37" fillId="0" borderId="183" xfId="17" applyFont="1" applyBorder="1" applyAlignment="1">
      <alignment horizontal="left" vertical="top" wrapText="1"/>
    </xf>
    <xf numFmtId="0" fontId="37" fillId="0" borderId="184" xfId="17" applyFont="1" applyBorder="1" applyAlignment="1">
      <alignment horizontal="left" vertical="top" wrapText="1"/>
    </xf>
    <xf numFmtId="0" fontId="37" fillId="0" borderId="185" xfId="17" applyFont="1" applyBorder="1" applyAlignment="1">
      <alignment horizontal="left" vertical="top" wrapText="1"/>
    </xf>
    <xf numFmtId="0" fontId="13" fillId="0" borderId="183" xfId="2" applyFont="1" applyBorder="1" applyAlignment="1">
      <alignment horizontal="left" vertical="top" wrapText="1"/>
    </xf>
    <xf numFmtId="0" fontId="13" fillId="0" borderId="184" xfId="2" applyFont="1" applyBorder="1" applyAlignment="1">
      <alignment horizontal="left" vertical="top" wrapText="1"/>
    </xf>
    <xf numFmtId="0" fontId="13" fillId="0" borderId="185" xfId="2" applyFont="1" applyBorder="1" applyAlignment="1">
      <alignment horizontal="left" vertical="top" wrapText="1"/>
    </xf>
    <xf numFmtId="0" fontId="60" fillId="14" borderId="59" xfId="17" applyFont="1" applyFill="1" applyBorder="1" applyAlignment="1">
      <alignment horizontal="right" vertical="center" wrapText="1"/>
    </xf>
    <xf numFmtId="0" fontId="61" fillId="14" borderId="59" xfId="0" applyFont="1" applyFill="1" applyBorder="1" applyAlignment="1">
      <alignment horizontal="right" vertical="center"/>
    </xf>
    <xf numFmtId="0" fontId="0" fillId="14" borderId="59" xfId="0" applyFill="1" applyBorder="1" applyAlignment="1">
      <alignment horizontal="right" vertical="center"/>
    </xf>
    <xf numFmtId="180" fontId="60" fillId="14" borderId="59" xfId="17" applyNumberFormat="1" applyFont="1" applyFill="1" applyBorder="1" applyAlignment="1">
      <alignment horizontal="center" vertical="center" wrapText="1"/>
    </xf>
    <xf numFmtId="180" fontId="0" fillId="14" borderId="59" xfId="0" applyNumberFormat="1" applyFill="1" applyBorder="1" applyAlignment="1">
      <alignment horizontal="center" vertical="center" wrapText="1"/>
    </xf>
    <xf numFmtId="0" fontId="62" fillId="15" borderId="60" xfId="17" applyFont="1" applyFill="1" applyBorder="1" applyAlignment="1">
      <alignment horizontal="center" vertical="center" wrapText="1"/>
    </xf>
    <xf numFmtId="0" fontId="63" fillId="15" borderId="60" xfId="0" applyFont="1" applyFill="1" applyBorder="1" applyAlignment="1">
      <alignment horizontal="center" vertical="center"/>
    </xf>
    <xf numFmtId="0" fontId="62" fillId="11" borderId="60" xfId="0" applyFont="1" applyFill="1" applyBorder="1" applyAlignment="1">
      <alignment horizontal="center" vertical="center"/>
    </xf>
    <xf numFmtId="0" fontId="65" fillId="11" borderId="60" xfId="0" applyFont="1" applyFill="1" applyBorder="1" applyAlignment="1">
      <alignment horizontal="center" vertical="center"/>
    </xf>
    <xf numFmtId="0" fontId="67" fillId="21" borderId="122" xfId="16" applyFont="1" applyFill="1" applyBorder="1" applyAlignment="1">
      <alignment horizontal="center" vertical="center"/>
    </xf>
    <xf numFmtId="0" fontId="67" fillId="21" borderId="127" xfId="16" applyFont="1" applyFill="1" applyBorder="1" applyAlignment="1">
      <alignment horizontal="center" vertical="center"/>
    </xf>
    <xf numFmtId="0" fontId="67" fillId="21" borderId="129" xfId="16" applyFont="1" applyFill="1" applyBorder="1" applyAlignment="1">
      <alignment horizontal="center" vertical="center"/>
    </xf>
    <xf numFmtId="0" fontId="68" fillId="2" borderId="123" xfId="16" applyFont="1" applyFill="1" applyBorder="1" applyAlignment="1">
      <alignment vertical="center" wrapText="1"/>
    </xf>
    <xf numFmtId="0" fontId="68" fillId="2" borderId="124" xfId="16" applyFont="1" applyFill="1" applyBorder="1" applyAlignment="1">
      <alignment vertical="center" wrapText="1"/>
    </xf>
    <xf numFmtId="0" fontId="68" fillId="2" borderId="125" xfId="16" applyFont="1" applyFill="1" applyBorder="1" applyAlignment="1">
      <alignment vertical="center" wrapText="1"/>
    </xf>
    <xf numFmtId="0" fontId="68" fillId="2" borderId="101" xfId="16" applyFont="1" applyFill="1" applyBorder="1" applyAlignment="1">
      <alignment vertical="center" wrapText="1"/>
    </xf>
    <xf numFmtId="0" fontId="68" fillId="2" borderId="0" xfId="16" applyFont="1" applyFill="1" applyAlignment="1">
      <alignment vertical="center" wrapText="1"/>
    </xf>
    <xf numFmtId="0" fontId="68" fillId="2" borderId="102" xfId="16" applyFont="1" applyFill="1" applyBorder="1" applyAlignment="1">
      <alignment vertical="center" wrapText="1"/>
    </xf>
    <xf numFmtId="0" fontId="68" fillId="2" borderId="130" xfId="16" applyFont="1" applyFill="1" applyBorder="1" applyAlignment="1">
      <alignment vertical="center" wrapText="1"/>
    </xf>
    <xf numFmtId="0" fontId="68" fillId="2" borderId="131" xfId="16" applyFont="1" applyFill="1" applyBorder="1" applyAlignment="1">
      <alignment vertical="center" wrapText="1"/>
    </xf>
    <xf numFmtId="0" fontId="68" fillId="2" borderId="132" xfId="16" applyFont="1" applyFill="1" applyBorder="1" applyAlignment="1">
      <alignment vertical="center" wrapText="1"/>
    </xf>
    <xf numFmtId="0" fontId="68" fillId="2" borderId="123" xfId="16" applyFont="1" applyFill="1" applyBorder="1" applyAlignment="1">
      <alignment horizontal="left" vertical="center" wrapText="1"/>
    </xf>
    <xf numFmtId="0" fontId="68" fillId="2" borderId="124"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01"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8" xfId="16" applyFont="1" applyFill="1" applyBorder="1" applyAlignment="1">
      <alignment horizontal="left" vertical="center" wrapText="1"/>
    </xf>
    <xf numFmtId="0" fontId="68" fillId="2" borderId="130" xfId="16" applyFont="1" applyFill="1" applyBorder="1" applyAlignment="1">
      <alignment horizontal="left" vertical="center" wrapText="1"/>
    </xf>
    <xf numFmtId="0" fontId="68" fillId="2" borderId="131"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7" fillId="6" borderId="37" xfId="17" applyFont="1" applyFill="1" applyBorder="1" applyAlignment="1">
      <alignment horizontal="center" vertical="center" wrapText="1"/>
    </xf>
    <xf numFmtId="0" fontId="60" fillId="31" borderId="73" xfId="17" applyFont="1" applyFill="1" applyBorder="1" applyAlignment="1">
      <alignment horizontal="center" vertical="center" wrapText="1"/>
    </xf>
    <xf numFmtId="0" fontId="58" fillId="18" borderId="73" xfId="17" applyFont="1" applyFill="1" applyBorder="1" applyAlignment="1">
      <alignment horizontal="center" vertical="center" wrapText="1"/>
    </xf>
    <xf numFmtId="0" fontId="0" fillId="18" borderId="73" xfId="0" applyFill="1" applyBorder="1" applyAlignment="1">
      <alignment horizontal="center" vertical="center" wrapText="1"/>
    </xf>
    <xf numFmtId="0" fontId="68" fillId="3" borderId="74" xfId="17" applyFont="1" applyFill="1" applyBorder="1" applyAlignment="1">
      <alignment horizontal="center" vertical="center" wrapText="1"/>
    </xf>
    <xf numFmtId="0" fontId="68" fillId="3" borderId="75" xfId="17" applyFont="1" applyFill="1" applyBorder="1" applyAlignment="1">
      <alignment horizontal="center" vertical="center" wrapText="1"/>
    </xf>
    <xf numFmtId="0" fontId="68" fillId="3" borderId="76" xfId="17"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0" fontId="120" fillId="0" borderId="183" xfId="2" applyFont="1" applyBorder="1" applyAlignment="1">
      <alignment horizontal="left" vertical="top" wrapText="1"/>
    </xf>
    <xf numFmtId="0" fontId="120" fillId="0" borderId="184" xfId="2" applyFont="1" applyBorder="1" applyAlignment="1">
      <alignment horizontal="left" vertical="top" wrapText="1"/>
    </xf>
    <xf numFmtId="0" fontId="120" fillId="0" borderId="185" xfId="2" applyFont="1" applyBorder="1" applyAlignment="1">
      <alignment horizontal="left" vertical="top" wrapText="1"/>
    </xf>
    <xf numFmtId="0" fontId="108" fillId="0" borderId="0" xfId="20" applyFont="1" applyAlignment="1">
      <alignment horizontal="center" vertical="center"/>
    </xf>
    <xf numFmtId="0" fontId="21" fillId="0" borderId="0" xfId="20" applyFont="1" applyAlignment="1">
      <alignment horizontal="center" vertical="center"/>
    </xf>
    <xf numFmtId="0" fontId="213" fillId="0" borderId="0" xfId="20" applyFont="1" applyAlignment="1">
      <alignment horizontal="center" vertical="center"/>
    </xf>
    <xf numFmtId="0" fontId="6" fillId="0" borderId="0" xfId="20" applyAlignment="1">
      <alignment horizontal="center" vertical="center"/>
    </xf>
    <xf numFmtId="0" fontId="104" fillId="22" borderId="0" xfId="0" applyFont="1" applyFill="1" applyAlignment="1">
      <alignment horizontal="left" vertical="center"/>
    </xf>
    <xf numFmtId="0" fontId="79" fillId="0" borderId="112" xfId="0" applyFont="1" applyBorder="1" applyAlignment="1">
      <alignment horizontal="left" vertical="center"/>
    </xf>
    <xf numFmtId="0" fontId="79" fillId="22" borderId="112" xfId="0" applyFont="1" applyFill="1" applyBorder="1" applyAlignment="1">
      <alignment horizontal="left" vertical="center"/>
    </xf>
    <xf numFmtId="0" fontId="143" fillId="22" borderId="0" xfId="0" applyFont="1" applyFill="1" applyAlignment="1">
      <alignment horizontal="left" vertical="top" wrapText="1"/>
    </xf>
    <xf numFmtId="0" fontId="105" fillId="33" borderId="0" xfId="0" applyFont="1" applyFill="1" applyAlignment="1">
      <alignment horizontal="left" vertical="center" wrapText="1"/>
    </xf>
    <xf numFmtId="0" fontId="79" fillId="25" borderId="113" xfId="0" applyFont="1" applyFill="1" applyBorder="1" applyAlignment="1">
      <alignment horizontal="left" vertical="center"/>
    </xf>
    <xf numFmtId="0" fontId="79" fillId="25" borderId="114" xfId="0" applyFont="1" applyFill="1" applyBorder="1" applyAlignment="1">
      <alignment horizontal="left" vertical="center"/>
    </xf>
    <xf numFmtId="0" fontId="79" fillId="25" borderId="115" xfId="0" applyFont="1" applyFill="1" applyBorder="1" applyAlignment="1">
      <alignment horizontal="left" vertical="center"/>
    </xf>
    <xf numFmtId="0" fontId="107" fillId="26" borderId="113" xfId="0" applyFont="1" applyFill="1" applyBorder="1" applyAlignment="1">
      <alignment horizontal="left" vertical="center"/>
    </xf>
    <xf numFmtId="0" fontId="107" fillId="26" borderId="114" xfId="0" applyFont="1" applyFill="1" applyBorder="1" applyAlignment="1">
      <alignment horizontal="left" vertical="center"/>
    </xf>
    <xf numFmtId="0" fontId="107" fillId="26"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79" fillId="25" borderId="118"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81" fillId="0" borderId="110" xfId="0" applyFont="1" applyBorder="1" applyAlignment="1">
      <alignment horizontal="justify" vertical="center" wrapText="1"/>
    </xf>
    <xf numFmtId="0" fontId="81" fillId="0" borderId="111" xfId="0" applyFont="1" applyBorder="1" applyAlignment="1">
      <alignment horizontal="justify" vertical="center" wrapText="1"/>
    </xf>
    <xf numFmtId="0" fontId="79" fillId="0" borderId="110" xfId="0" applyFont="1" applyBorder="1" applyAlignment="1">
      <alignment horizontal="justify" vertical="center" wrapText="1"/>
    </xf>
    <xf numFmtId="0" fontId="79" fillId="0" borderId="111" xfId="0" applyFont="1" applyBorder="1" applyAlignment="1">
      <alignment horizontal="justify" vertical="center" wrapText="1"/>
    </xf>
    <xf numFmtId="0" fontId="137" fillId="28" borderId="0" xfId="0" applyFont="1" applyFill="1" applyAlignment="1">
      <alignment horizontal="left" vertical="center" wrapText="1"/>
    </xf>
    <xf numFmtId="0" fontId="134" fillId="26" borderId="0" xfId="0" applyFont="1" applyFill="1" applyAlignment="1">
      <alignment horizontal="left" vertical="center"/>
    </xf>
    <xf numFmtId="0" fontId="135" fillId="26" borderId="0" xfId="1" applyFont="1" applyFill="1" applyBorder="1" applyAlignment="1" applyProtection="1">
      <alignment horizontal="left" vertical="top" wrapText="1"/>
    </xf>
    <xf numFmtId="0" fontId="170" fillId="27" borderId="0" xfId="0" applyFont="1" applyFill="1" applyAlignment="1">
      <alignment horizontal="right" vertical="top" wrapText="1"/>
    </xf>
    <xf numFmtId="0" fontId="115" fillId="32" borderId="0" xfId="0" applyFont="1" applyFill="1" applyAlignment="1">
      <alignment horizontal="center" vertical="top" wrapText="1"/>
    </xf>
    <xf numFmtId="0" fontId="105" fillId="32" borderId="0" xfId="0" applyFont="1" applyFill="1" applyAlignment="1">
      <alignment horizontal="center" vertical="top" wrapText="1"/>
    </xf>
    <xf numFmtId="0" fontId="131" fillId="36" borderId="0" xfId="0" applyFont="1" applyFill="1" applyAlignment="1">
      <alignment horizontal="left" vertical="top" wrapText="1"/>
    </xf>
    <xf numFmtId="0" fontId="130" fillId="36" borderId="0" xfId="0" applyFont="1" applyFill="1" applyAlignment="1">
      <alignment horizontal="left" vertical="top" wrapText="1"/>
    </xf>
    <xf numFmtId="0" fontId="18" fillId="36" borderId="0" xfId="0" applyFont="1" applyFill="1" applyAlignment="1">
      <alignment horizontal="center" vertical="center"/>
    </xf>
    <xf numFmtId="0" fontId="115" fillId="36" borderId="0" xfId="0" applyFont="1" applyFill="1" applyAlignment="1">
      <alignment horizontal="center" vertical="center"/>
    </xf>
    <xf numFmtId="0" fontId="174" fillId="27" borderId="0" xfId="0" applyFont="1" applyFill="1" applyAlignment="1">
      <alignment horizontal="left" vertical="top" wrapText="1"/>
    </xf>
    <xf numFmtId="0" fontId="174" fillId="27" borderId="0" xfId="0" applyFont="1" applyFill="1" applyAlignment="1">
      <alignment horizontal="center" vertical="top"/>
    </xf>
    <xf numFmtId="0" fontId="222" fillId="27" borderId="0" xfId="0" applyFont="1" applyFill="1" applyAlignment="1">
      <alignment horizontal="center" vertical="center" wrapText="1"/>
    </xf>
    <xf numFmtId="0" fontId="73" fillId="27" borderId="229" xfId="0" applyFont="1" applyFill="1" applyBorder="1" applyAlignment="1">
      <alignment horizontal="center" vertical="center" wrapText="1"/>
    </xf>
    <xf numFmtId="0" fontId="170" fillId="27" borderId="0" xfId="0" applyFont="1" applyFill="1" applyAlignment="1">
      <alignment horizontal="left" vertical="top" wrapText="1"/>
    </xf>
    <xf numFmtId="14" fontId="108" fillId="24" borderId="174" xfId="1" applyNumberFormat="1" applyFont="1" applyFill="1" applyBorder="1" applyAlignment="1" applyProtection="1">
      <alignment horizontal="center" vertical="center" wrapText="1"/>
    </xf>
    <xf numFmtId="0" fontId="108" fillId="24" borderId="174" xfId="2" applyFont="1" applyFill="1" applyBorder="1" applyAlignment="1">
      <alignment horizontal="center" vertical="center"/>
    </xf>
    <xf numFmtId="0" fontId="108" fillId="24" borderId="204" xfId="2" applyFont="1" applyFill="1" applyBorder="1" applyAlignment="1">
      <alignment horizontal="center" vertical="center"/>
    </xf>
    <xf numFmtId="0" fontId="108" fillId="24" borderId="178" xfId="2" applyFont="1" applyFill="1" applyBorder="1" applyAlignment="1">
      <alignment horizontal="center" vertical="center"/>
    </xf>
    <xf numFmtId="56" fontId="108" fillId="24" borderId="41"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5" xfId="2" applyNumberFormat="1" applyFont="1" applyFill="1" applyBorder="1" applyAlignment="1">
      <alignment horizontal="center" vertical="center" wrapText="1"/>
    </xf>
    <xf numFmtId="14" fontId="108" fillId="24" borderId="201" xfId="2" applyNumberFormat="1" applyFont="1" applyFill="1" applyBorder="1" applyAlignment="1">
      <alignment horizontal="center" vertical="center"/>
    </xf>
    <xf numFmtId="14" fontId="108" fillId="24" borderId="202" xfId="2" applyNumberFormat="1" applyFont="1" applyFill="1" applyBorder="1" applyAlignment="1">
      <alignment horizontal="center" vertical="center"/>
    </xf>
    <xf numFmtId="14" fontId="108" fillId="24" borderId="203" xfId="2" applyNumberFormat="1" applyFont="1" applyFill="1" applyBorder="1" applyAlignment="1">
      <alignment horizontal="center" vertical="center"/>
    </xf>
    <xf numFmtId="0" fontId="108" fillId="0" borderId="207" xfId="2" applyFont="1" applyBorder="1" applyAlignment="1">
      <alignment horizontal="left" vertical="top" wrapText="1"/>
    </xf>
    <xf numFmtId="0" fontId="108" fillId="0" borderId="211" xfId="2" applyFont="1" applyBorder="1" applyAlignment="1">
      <alignment horizontal="left" vertical="top" wrapText="1"/>
    </xf>
    <xf numFmtId="0" fontId="112" fillId="24" borderId="41" xfId="2" applyFont="1" applyFill="1" applyBorder="1" applyAlignment="1">
      <alignment horizontal="center" vertical="center" wrapText="1"/>
    </xf>
    <xf numFmtId="0" fontId="112" fillId="24" borderId="1" xfId="2" applyFont="1" applyFill="1" applyBorder="1" applyAlignment="1">
      <alignment horizontal="center" vertical="center" wrapText="1"/>
    </xf>
    <xf numFmtId="0" fontId="112" fillId="24" borderId="2" xfId="2" applyFont="1" applyFill="1" applyBorder="1" applyAlignment="1">
      <alignment horizontal="center" vertical="center" wrapText="1"/>
    </xf>
    <xf numFmtId="56" fontId="108" fillId="24" borderId="41"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58" xfId="2" applyNumberFormat="1" applyFont="1" applyFill="1" applyBorder="1" applyAlignment="1">
      <alignment horizontal="center" vertical="center" wrapText="1" shrinkToFit="1"/>
    </xf>
    <xf numFmtId="14" fontId="108" fillId="24" borderId="156" xfId="2" applyNumberFormat="1" applyFont="1" applyFill="1" applyBorder="1" applyAlignment="1">
      <alignment horizontal="center" vertical="center" wrapText="1" shrinkToFit="1"/>
    </xf>
    <xf numFmtId="14" fontId="108" fillId="24" borderId="157" xfId="2" applyNumberFormat="1" applyFont="1" applyFill="1" applyBorder="1" applyAlignment="1">
      <alignment horizontal="center" vertical="center" wrapText="1" shrinkToFit="1"/>
    </xf>
    <xf numFmtId="14" fontId="108" fillId="24" borderId="213"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5" xfId="2" applyNumberFormat="1" applyFont="1" applyFill="1" applyBorder="1" applyAlignment="1">
      <alignment horizontal="center" vertical="center" shrinkToFit="1"/>
    </xf>
    <xf numFmtId="14" fontId="108" fillId="24" borderId="159" xfId="1" applyNumberFormat="1" applyFont="1" applyFill="1" applyBorder="1" applyAlignment="1" applyProtection="1">
      <alignment horizontal="center" vertical="center" wrapText="1" shrinkToFit="1"/>
    </xf>
    <xf numFmtId="14" fontId="108" fillId="24" borderId="161" xfId="1" applyNumberFormat="1" applyFont="1" applyFill="1" applyBorder="1" applyAlignment="1" applyProtection="1">
      <alignment horizontal="center" vertical="center" wrapText="1" shrinkToFit="1"/>
    </xf>
    <xf numFmtId="14" fontId="108" fillId="24" borderId="160" xfId="1" applyNumberFormat="1" applyFont="1" applyFill="1" applyBorder="1" applyAlignment="1" applyProtection="1">
      <alignment horizontal="center" vertical="center" wrapText="1" shrinkToFit="1"/>
    </xf>
    <xf numFmtId="14" fontId="108" fillId="24" borderId="204" xfId="1" applyNumberFormat="1" applyFont="1" applyFill="1" applyBorder="1" applyAlignment="1" applyProtection="1">
      <alignment horizontal="center" vertical="center" wrapText="1"/>
    </xf>
    <xf numFmtId="14" fontId="108" fillId="24" borderId="205" xfId="1" applyNumberFormat="1" applyFont="1" applyFill="1" applyBorder="1" applyAlignment="1" applyProtection="1">
      <alignment horizontal="center" vertical="center" wrapText="1"/>
    </xf>
    <xf numFmtId="14" fontId="108" fillId="24" borderId="206" xfId="1" applyNumberFormat="1" applyFont="1" applyFill="1" applyBorder="1" applyAlignment="1" applyProtection="1">
      <alignment horizontal="center" vertical="center" wrapText="1"/>
    </xf>
    <xf numFmtId="56" fontId="112" fillId="24" borderId="41" xfId="2" applyNumberFormat="1" applyFont="1" applyFill="1" applyBorder="1" applyAlignment="1">
      <alignment horizontal="center" vertical="center" wrapText="1"/>
    </xf>
    <xf numFmtId="0" fontId="10" fillId="0" borderId="171" xfId="2" applyFont="1" applyBorder="1">
      <alignment vertical="center"/>
    </xf>
    <xf numFmtId="0" fontId="10" fillId="0" borderId="0" xfId="2" applyFont="1" applyAlignment="1">
      <alignment vertical="center" wrapText="1"/>
    </xf>
    <xf numFmtId="0" fontId="10" fillId="0" borderId="0" xfId="2" applyFont="1">
      <alignment vertical="center"/>
    </xf>
    <xf numFmtId="0" fontId="112" fillId="3" borderId="1" xfId="2" applyFont="1" applyFill="1" applyBorder="1" applyAlignment="1">
      <alignment horizontal="center" vertical="center"/>
    </xf>
    <xf numFmtId="0" fontId="112" fillId="3" borderId="2" xfId="2" applyFont="1" applyFill="1" applyBorder="1" applyAlignment="1">
      <alignment horizontal="center" vertical="center"/>
    </xf>
    <xf numFmtId="14" fontId="112" fillId="3" borderId="1" xfId="2" applyNumberFormat="1"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7" xfId="2" applyFill="1" applyBorder="1">
      <alignment vertical="center"/>
    </xf>
    <xf numFmtId="0" fontId="6" fillId="6" borderId="25" xfId="2" applyFill="1" applyBorder="1">
      <alignment vertical="center"/>
    </xf>
    <xf numFmtId="0" fontId="6" fillId="6" borderId="88" xfId="2" applyFill="1" applyBorder="1">
      <alignment vertical="center"/>
    </xf>
    <xf numFmtId="0" fontId="6" fillId="6" borderId="89" xfId="2" applyFill="1" applyBorder="1">
      <alignment vertical="center"/>
    </xf>
    <xf numFmtId="0" fontId="6" fillId="6" borderId="90" xfId="2" applyFill="1" applyBorder="1">
      <alignment vertical="center"/>
    </xf>
    <xf numFmtId="0" fontId="6" fillId="6" borderId="91" xfId="2" applyFill="1" applyBorder="1">
      <alignment vertical="center"/>
    </xf>
    <xf numFmtId="0" fontId="22" fillId="6" borderId="92" xfId="2" applyFont="1" applyFill="1" applyBorder="1" applyAlignment="1">
      <alignment horizontal="center" vertical="top" wrapText="1"/>
    </xf>
    <xf numFmtId="0" fontId="22" fillId="6" borderId="84" xfId="2" applyFont="1" applyFill="1" applyBorder="1" applyAlignment="1">
      <alignment horizontal="center" vertical="top" wrapText="1"/>
    </xf>
    <xf numFmtId="0" fontId="22" fillId="6" borderId="93" xfId="2" applyFont="1" applyFill="1" applyBorder="1" applyAlignment="1">
      <alignment horizontal="center" vertical="top" wrapText="1"/>
    </xf>
    <xf numFmtId="0" fontId="22" fillId="6" borderId="94" xfId="2" applyFont="1" applyFill="1" applyBorder="1" applyAlignment="1">
      <alignment horizontal="center" vertical="top" wrapText="1"/>
    </xf>
    <xf numFmtId="0" fontId="22" fillId="6" borderId="95"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1" fillId="17" borderId="67" xfId="2" applyFont="1" applyFill="1" applyBorder="1" applyAlignment="1">
      <alignment vertical="top" wrapText="1"/>
    </xf>
    <xf numFmtId="0" fontId="6" fillId="0" borderId="63"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9" borderId="55" xfId="2" applyFill="1" applyBorder="1" applyAlignment="1">
      <alignment horizontal="left" vertical="top" wrapText="1"/>
    </xf>
    <xf numFmtId="0" fontId="6" fillId="29" borderId="139" xfId="2" applyFill="1" applyBorder="1" applyAlignment="1">
      <alignment horizontal="left" vertical="top" wrapText="1"/>
    </xf>
    <xf numFmtId="0" fontId="6" fillId="29" borderId="163" xfId="2" applyFill="1" applyBorder="1" applyAlignment="1">
      <alignment horizontal="left" vertical="top" wrapText="1"/>
    </xf>
    <xf numFmtId="0" fontId="1" fillId="38" borderId="55" xfId="2" applyFont="1" applyFill="1" applyBorder="1" applyAlignment="1">
      <alignment horizontal="left" vertical="top" wrapText="1"/>
    </xf>
    <xf numFmtId="0" fontId="1" fillId="38" borderId="66" xfId="2" applyFont="1" applyFill="1" applyBorder="1" applyAlignment="1">
      <alignment horizontal="left" vertical="top" wrapText="1"/>
    </xf>
    <xf numFmtId="0" fontId="8" fillId="38" borderId="139" xfId="1" applyFill="1" applyBorder="1" applyAlignment="1" applyProtection="1">
      <alignment horizontal="left" vertical="top"/>
    </xf>
    <xf numFmtId="0" fontId="6" fillId="38" borderId="162" xfId="2" applyFill="1" applyBorder="1" applyAlignment="1">
      <alignment horizontal="left" vertical="top"/>
    </xf>
    <xf numFmtId="0" fontId="6" fillId="2" borderId="72" xfId="2" applyFill="1" applyBorder="1" applyAlignment="1">
      <alignment vertical="top" wrapText="1"/>
    </xf>
    <xf numFmtId="0" fontId="15" fillId="2" borderId="63" xfId="0" applyFont="1" applyFill="1" applyBorder="1" applyAlignment="1">
      <alignment vertical="top" wrapText="1"/>
    </xf>
    <xf numFmtId="0" fontId="1" fillId="2" borderId="72" xfId="2" applyFont="1" applyFill="1" applyBorder="1" applyAlignment="1">
      <alignment horizontal="left" vertical="top" wrapText="1"/>
    </xf>
    <xf numFmtId="0" fontId="1" fillId="2" borderId="63" xfId="2" applyFont="1" applyFill="1" applyBorder="1" applyAlignment="1">
      <alignment horizontal="left" vertical="top" wrapText="1"/>
    </xf>
    <xf numFmtId="0" fontId="26" fillId="22" borderId="0" xfId="19" applyFont="1" applyFill="1" applyAlignment="1">
      <alignment vertical="center" wrapText="1"/>
    </xf>
    <xf numFmtId="0" fontId="28" fillId="24" borderId="99"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0" xfId="2" applyFont="1" applyFill="1" applyBorder="1" applyAlignment="1">
      <alignment horizontal="center" vertical="center" shrinkToFit="1"/>
    </xf>
    <xf numFmtId="0" fontId="184" fillId="22" borderId="99"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0" xfId="2" applyFont="1" applyFill="1" applyBorder="1" applyAlignment="1">
      <alignment horizontal="center" vertical="center" shrinkToFit="1"/>
    </xf>
    <xf numFmtId="0" fontId="21" fillId="22" borderId="96" xfId="1" applyFont="1" applyFill="1" applyBorder="1" applyAlignment="1" applyProtection="1">
      <alignment vertical="top" wrapText="1"/>
    </xf>
    <xf numFmtId="0" fontId="21" fillId="22" borderId="97" xfId="2" applyFont="1" applyFill="1" applyBorder="1" applyAlignment="1">
      <alignment vertical="top" wrapText="1"/>
    </xf>
    <xf numFmtId="0" fontId="21" fillId="22" borderId="98" xfId="2" applyFont="1" applyFill="1" applyBorder="1" applyAlignment="1">
      <alignment vertical="top" wrapText="1"/>
    </xf>
    <xf numFmtId="0" fontId="21" fillId="39" borderId="96" xfId="1" applyFont="1" applyFill="1" applyBorder="1" applyAlignment="1" applyProtection="1">
      <alignment vertical="top" wrapText="1"/>
    </xf>
    <xf numFmtId="0" fontId="21" fillId="39" borderId="97" xfId="2" applyFont="1" applyFill="1" applyBorder="1" applyAlignment="1">
      <alignment vertical="top" wrapText="1"/>
    </xf>
    <xf numFmtId="0" fontId="21" fillId="39" borderId="98" xfId="2" applyFont="1" applyFill="1" applyBorder="1" applyAlignment="1">
      <alignment vertical="top" wrapText="1"/>
    </xf>
    <xf numFmtId="0" fontId="139" fillId="39" borderId="99"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0" xfId="2" applyFont="1" applyFill="1" applyBorder="1" applyAlignment="1">
      <alignment horizontal="center" vertical="center" shrinkToFit="1"/>
    </xf>
    <xf numFmtId="0" fontId="109" fillId="22" borderId="165" xfId="1" applyFont="1" applyFill="1" applyBorder="1" applyAlignment="1" applyProtection="1">
      <alignment horizontal="center" vertical="center" wrapText="1" shrinkToFit="1"/>
    </xf>
    <xf numFmtId="0" fontId="28" fillId="22" borderId="166" xfId="2" applyFont="1" applyFill="1" applyBorder="1" applyAlignment="1">
      <alignment horizontal="center" vertical="center" wrapText="1" shrinkToFit="1"/>
    </xf>
    <xf numFmtId="0" fontId="28" fillId="22" borderId="167" xfId="2" applyFont="1" applyFill="1" applyBorder="1" applyAlignment="1">
      <alignment horizontal="center" vertical="center" wrapText="1" shrinkToFit="1"/>
    </xf>
    <xf numFmtId="0" fontId="20" fillId="22" borderId="56" xfId="2" applyFont="1" applyFill="1" applyBorder="1" applyAlignment="1">
      <alignment horizontal="left" vertical="top" wrapText="1" shrinkToFit="1"/>
    </xf>
    <xf numFmtId="0" fontId="20" fillId="22" borderId="57" xfId="2" applyFont="1" applyFill="1" applyBorder="1" applyAlignment="1">
      <alignment horizontal="left" vertical="top" wrapText="1" shrinkToFit="1"/>
    </xf>
    <xf numFmtId="0" fontId="20" fillId="22" borderId="58" xfId="2" applyFont="1" applyFill="1" applyBorder="1" applyAlignment="1">
      <alignment horizontal="left" vertical="top" wrapText="1" shrinkToFit="1"/>
    </xf>
    <xf numFmtId="0" fontId="10" fillId="0" borderId="57" xfId="2" applyFont="1" applyBorder="1">
      <alignment vertical="center"/>
    </xf>
    <xf numFmtId="0" fontId="25" fillId="22" borderId="107" xfId="2" applyFont="1" applyFill="1" applyBorder="1" applyAlignment="1">
      <alignment horizontal="left" vertical="top" wrapText="1"/>
    </xf>
    <xf numFmtId="0" fontId="25" fillId="22" borderId="108" xfId="2" applyFont="1" applyFill="1" applyBorder="1" applyAlignment="1">
      <alignment horizontal="left" vertical="top" wrapText="1"/>
    </xf>
    <xf numFmtId="0" fontId="25" fillId="22" borderId="109" xfId="2" applyFont="1" applyFill="1" applyBorder="1" applyAlignment="1">
      <alignment horizontal="left" vertical="top" wrapText="1"/>
    </xf>
    <xf numFmtId="0" fontId="28" fillId="39" borderId="165" xfId="2" applyFont="1" applyFill="1" applyBorder="1" applyAlignment="1">
      <alignment horizontal="center" vertical="center" wrapText="1" shrinkToFit="1"/>
    </xf>
    <xf numFmtId="0" fontId="28" fillId="39" borderId="166" xfId="2" applyFont="1" applyFill="1" applyBorder="1" applyAlignment="1">
      <alignment horizontal="center" vertical="center" wrapText="1" shrinkToFit="1"/>
    </xf>
    <xf numFmtId="0" fontId="28" fillId="39" borderId="167" xfId="2" applyFont="1" applyFill="1" applyBorder="1" applyAlignment="1">
      <alignment horizontal="center" vertical="center" wrapText="1" shrinkToFit="1"/>
    </xf>
    <xf numFmtId="0" fontId="20" fillId="39" borderId="56" xfId="2" applyFont="1" applyFill="1" applyBorder="1" applyAlignment="1">
      <alignment horizontal="left" vertical="top" wrapText="1" shrinkToFit="1"/>
    </xf>
    <xf numFmtId="0" fontId="20" fillId="39" borderId="57" xfId="2" applyFont="1" applyFill="1" applyBorder="1" applyAlignment="1">
      <alignment horizontal="left" vertical="top" wrapText="1" shrinkToFit="1"/>
    </xf>
    <xf numFmtId="0" fontId="20" fillId="39" borderId="58" xfId="2" applyFont="1" applyFill="1" applyBorder="1" applyAlignment="1">
      <alignment horizontal="left" vertical="top" wrapText="1" shrinkToFit="1"/>
    </xf>
    <xf numFmtId="0" fontId="28" fillId="20" borderId="57" xfId="2" applyFont="1" applyFill="1" applyBorder="1" applyAlignment="1">
      <alignment horizontal="center" vertical="center" shrinkToFit="1"/>
    </xf>
    <xf numFmtId="0" fontId="28" fillId="20" borderId="58" xfId="2" applyFont="1" applyFill="1" applyBorder="1" applyAlignment="1">
      <alignment horizontal="center" vertical="center" shrinkToFit="1"/>
    </xf>
    <xf numFmtId="0" fontId="109" fillId="22" borderId="99"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0" xfId="1" applyFont="1" applyFill="1" applyBorder="1" applyAlignment="1" applyProtection="1">
      <alignment horizontal="center" vertical="center" wrapText="1"/>
    </xf>
    <xf numFmtId="0" fontId="21" fillId="22" borderId="96" xfId="1" applyFont="1" applyFill="1" applyBorder="1" applyAlignment="1" applyProtection="1">
      <alignment horizontal="left" vertical="top" wrapText="1"/>
    </xf>
    <xf numFmtId="0" fontId="21" fillId="22" borderId="180" xfId="1" applyFont="1" applyFill="1" applyBorder="1" applyAlignment="1" applyProtection="1">
      <alignment horizontal="left" vertical="top" wrapText="1"/>
    </xf>
    <xf numFmtId="0" fontId="21" fillId="22" borderId="18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185" fontId="140" fillId="0" borderId="0" xfId="0" applyNumberFormat="1" applyFont="1" applyAlignment="1">
      <alignment horizontal="left" vertical="center"/>
    </xf>
    <xf numFmtId="3" fontId="136" fillId="27" borderId="0" xfId="0" applyNumberFormat="1" applyFont="1" applyFill="1" applyBorder="1">
      <alignment vertical="center"/>
    </xf>
    <xf numFmtId="184" fontId="132" fillId="27" borderId="0" xfId="0" applyNumberFormat="1" applyFont="1" applyFill="1" applyBorder="1" applyAlignment="1">
      <alignment vertical="center" wrapText="1"/>
    </xf>
    <xf numFmtId="177" fontId="132" fillId="27" borderId="0" xfId="0" applyNumberFormat="1" applyFont="1" applyFill="1" applyBorder="1" applyAlignment="1">
      <alignment horizontal="right" vertical="center" wrapText="1"/>
    </xf>
    <xf numFmtId="184" fontId="125" fillId="46" borderId="0" xfId="0" applyNumberFormat="1" applyFont="1" applyFill="1" applyBorder="1" applyAlignment="1">
      <alignment horizontal="center" vertical="center" wrapText="1"/>
    </xf>
    <xf numFmtId="177" fontId="136" fillId="27" borderId="0" xfId="0" applyNumberFormat="1" applyFont="1" applyFill="1" applyBorder="1" applyAlignment="1">
      <alignment horizontal="right" vertical="center" wrapText="1"/>
    </xf>
    <xf numFmtId="184" fontId="133" fillId="27" borderId="0" xfId="0" applyNumberFormat="1" applyFont="1" applyFill="1" applyBorder="1" applyAlignment="1">
      <alignment horizontal="center" vertical="center" wrapText="1"/>
    </xf>
    <xf numFmtId="184" fontId="154" fillId="46" borderId="0" xfId="0" applyNumberFormat="1" applyFont="1" applyFill="1" applyBorder="1" applyAlignment="1">
      <alignment horizontal="center" vertical="center" wrapText="1"/>
    </xf>
    <xf numFmtId="184" fontId="133" fillId="27" borderId="229" xfId="0" applyNumberFormat="1" applyFont="1" applyFill="1" applyBorder="1" applyAlignment="1">
      <alignment vertical="center" wrapText="1"/>
    </xf>
    <xf numFmtId="0" fontId="229" fillId="32" borderId="237" xfId="0" applyFont="1" applyFill="1" applyBorder="1" applyAlignment="1">
      <alignment horizontal="left" vertical="center"/>
    </xf>
    <xf numFmtId="3" fontId="218" fillId="32" borderId="0" xfId="0" applyNumberFormat="1" applyFont="1" applyFill="1" applyBorder="1" applyAlignment="1">
      <alignment vertical="center" wrapText="1"/>
    </xf>
    <xf numFmtId="184" fontId="219" fillId="32" borderId="0" xfId="0" applyNumberFormat="1" applyFont="1" applyFill="1" applyBorder="1" applyAlignment="1">
      <alignment vertical="center" wrapText="1"/>
    </xf>
    <xf numFmtId="177" fontId="220" fillId="32" borderId="0" xfId="0" applyNumberFormat="1" applyFont="1" applyFill="1" applyBorder="1">
      <alignment vertical="center"/>
    </xf>
    <xf numFmtId="184" fontId="221" fillId="32" borderId="0" xfId="0" applyNumberFormat="1" applyFont="1" applyFill="1" applyBorder="1" applyAlignment="1">
      <alignment horizontal="center" vertical="center" wrapText="1"/>
    </xf>
    <xf numFmtId="184" fontId="125" fillId="32" borderId="238" xfId="0" applyNumberFormat="1" applyFont="1" applyFill="1" applyBorder="1" applyAlignment="1">
      <alignment vertical="center" wrapText="1"/>
    </xf>
    <xf numFmtId="0" fontId="230" fillId="32" borderId="239" xfId="0" applyFont="1" applyFill="1" applyBorder="1" applyAlignment="1">
      <alignment vertical="center" wrapText="1"/>
    </xf>
    <xf numFmtId="177" fontId="219" fillId="32" borderId="240" xfId="0" applyNumberFormat="1" applyFont="1" applyFill="1" applyBorder="1" applyAlignment="1">
      <alignment vertical="center" wrapText="1"/>
    </xf>
    <xf numFmtId="184" fontId="219" fillId="32" borderId="240" xfId="0" applyNumberFormat="1" applyFont="1" applyFill="1" applyBorder="1" applyAlignment="1">
      <alignment vertical="center" wrapText="1"/>
    </xf>
    <xf numFmtId="3" fontId="219" fillId="32" borderId="240" xfId="0" applyNumberFormat="1" applyFont="1" applyFill="1" applyBorder="1" applyAlignment="1">
      <alignment vertical="center" wrapText="1"/>
    </xf>
    <xf numFmtId="184" fontId="221" fillId="32" borderId="240" xfId="0" applyNumberFormat="1" applyFont="1" applyFill="1" applyBorder="1" applyAlignment="1">
      <alignment horizontal="center" vertical="center" wrapText="1"/>
    </xf>
    <xf numFmtId="184" fontId="125" fillId="32" borderId="241" xfId="0" applyNumberFormat="1" applyFont="1" applyFill="1" applyBorder="1" applyAlignment="1">
      <alignment vertical="center" wrapText="1"/>
    </xf>
    <xf numFmtId="0" fontId="217" fillId="27" borderId="228" xfId="0" applyFont="1" applyFill="1" applyBorder="1" applyAlignment="1">
      <alignment horizontal="left" vertical="center" shrinkToFit="1"/>
    </xf>
    <xf numFmtId="3" fontId="132" fillId="27" borderId="0" xfId="0" applyNumberFormat="1" applyFont="1" applyFill="1" applyBorder="1" applyAlignment="1">
      <alignment vertical="center" wrapText="1"/>
    </xf>
    <xf numFmtId="177" fontId="197" fillId="27" borderId="231" xfId="0" applyNumberFormat="1" applyFont="1" applyFill="1" applyBorder="1">
      <alignment vertical="center"/>
    </xf>
    <xf numFmtId="184" fontId="133" fillId="27" borderId="232" xfId="0" applyNumberFormat="1" applyFont="1" applyFill="1" applyBorder="1" applyAlignment="1">
      <alignment vertical="center" wrapText="1"/>
    </xf>
    <xf numFmtId="184" fontId="133" fillId="27" borderId="227" xfId="0" applyNumberFormat="1" applyFont="1" applyFill="1" applyBorder="1" applyAlignment="1">
      <alignment vertical="center" wrapText="1"/>
    </xf>
    <xf numFmtId="0" fontId="216" fillId="27" borderId="228" xfId="0" applyFont="1" applyFill="1" applyBorder="1" applyAlignment="1">
      <alignment horizontal="left" vertical="center" wrapText="1"/>
    </xf>
    <xf numFmtId="0" fontId="232" fillId="27" borderId="228" xfId="0" applyFont="1" applyFill="1" applyBorder="1" applyAlignment="1">
      <alignment horizontal="left" vertical="center" shrinkToFit="1"/>
    </xf>
    <xf numFmtId="0" fontId="233" fillId="27" borderId="230" xfId="0" applyFont="1" applyFill="1" applyBorder="1" applyAlignment="1">
      <alignment horizontal="left" vertical="center"/>
    </xf>
    <xf numFmtId="0" fontId="37" fillId="24" borderId="183" xfId="17" applyFont="1" applyFill="1" applyBorder="1" applyAlignment="1">
      <alignment horizontal="left" vertical="top" wrapText="1"/>
    </xf>
    <xf numFmtId="0" fontId="37" fillId="24" borderId="184" xfId="17" applyFont="1" applyFill="1" applyBorder="1" applyAlignment="1">
      <alignment horizontal="left" vertical="top" wrapText="1"/>
    </xf>
    <xf numFmtId="0" fontId="37" fillId="24" borderId="185" xfId="17" applyFont="1" applyFill="1" applyBorder="1" applyAlignment="1">
      <alignment horizontal="left" vertical="top" wrapText="1"/>
    </xf>
    <xf numFmtId="0" fontId="37" fillId="24" borderId="151" xfId="17" applyFont="1" applyFill="1" applyBorder="1" applyAlignment="1">
      <alignment horizontal="center" vertical="center" wrapText="1"/>
    </xf>
    <xf numFmtId="14" fontId="37" fillId="24" borderId="152" xfId="17" applyNumberFormat="1" applyFont="1" applyFill="1" applyBorder="1" applyAlignment="1">
      <alignment horizontal="center" vertical="center"/>
    </xf>
    <xf numFmtId="0" fontId="13" fillId="24" borderId="183" xfId="2" applyFont="1" applyFill="1" applyBorder="1" applyAlignment="1">
      <alignment horizontal="left" vertical="top" wrapText="1"/>
    </xf>
    <xf numFmtId="0" fontId="13" fillId="24" borderId="184" xfId="2" applyFont="1" applyFill="1" applyBorder="1" applyAlignment="1">
      <alignment horizontal="left" vertical="top" wrapText="1"/>
    </xf>
    <xf numFmtId="0" fontId="13" fillId="24" borderId="185" xfId="2" applyFont="1" applyFill="1" applyBorder="1" applyAlignment="1">
      <alignment horizontal="left" vertical="top" wrapText="1"/>
    </xf>
    <xf numFmtId="0" fontId="114" fillId="24" borderId="151" xfId="17" applyFont="1" applyFill="1" applyBorder="1" applyAlignment="1">
      <alignment horizontal="center" vertical="center" wrapText="1"/>
    </xf>
    <xf numFmtId="14" fontId="114" fillId="24" borderId="152" xfId="17" applyNumberFormat="1" applyFont="1" applyFill="1" applyBorder="1" applyAlignment="1">
      <alignment horizontal="center" vertical="center"/>
    </xf>
    <xf numFmtId="0" fontId="122" fillId="24" borderId="0" xfId="0" quotePrefix="1" applyFont="1" applyFill="1" applyAlignment="1">
      <alignment vertical="center" wrapText="1"/>
    </xf>
    <xf numFmtId="0" fontId="76" fillId="24" borderId="197" xfId="0" applyFont="1" applyFill="1" applyBorder="1" applyAlignment="1">
      <alignment horizontal="left" vertical="center"/>
    </xf>
    <xf numFmtId="0" fontId="76" fillId="39" borderId="197" xfId="0" applyFont="1" applyFill="1" applyBorder="1" applyAlignment="1">
      <alignment horizontal="left" vertical="center"/>
    </xf>
    <xf numFmtId="0" fontId="76" fillId="47" borderId="197" xfId="0" applyFont="1" applyFill="1" applyBorder="1" applyAlignment="1">
      <alignment horizontal="left" vertical="center"/>
    </xf>
    <xf numFmtId="0" fontId="76" fillId="38" borderId="197" xfId="0" applyFont="1" applyFill="1" applyBorder="1" applyAlignment="1">
      <alignment horizontal="left" vertical="center"/>
    </xf>
    <xf numFmtId="0" fontId="76" fillId="48" borderId="197" xfId="0" applyFont="1" applyFill="1" applyBorder="1" applyAlignment="1">
      <alignment horizontal="left" vertical="center"/>
    </xf>
    <xf numFmtId="0" fontId="157" fillId="0" borderId="0" xfId="17" applyFont="1" applyAlignment="1">
      <alignment horizontal="left" vertical="center"/>
    </xf>
    <xf numFmtId="0" fontId="201" fillId="49" borderId="0" xfId="20" applyFont="1" applyFill="1" applyAlignment="1">
      <alignment horizontal="center" vertical="center"/>
    </xf>
    <xf numFmtId="0" fontId="6" fillId="0" borderId="0" xfId="20">
      <alignment vertical="center"/>
    </xf>
    <xf numFmtId="0" fontId="108" fillId="50" borderId="0" xfId="20" applyFont="1" applyFill="1" applyAlignment="1">
      <alignment horizontal="center" vertical="center" wrapText="1" shrinkToFit="1"/>
    </xf>
    <xf numFmtId="0" fontId="21" fillId="50" borderId="0" xfId="20" applyFont="1" applyFill="1" applyAlignment="1">
      <alignment horizontal="center" vertical="center" wrapText="1" shrinkToFit="1"/>
    </xf>
    <xf numFmtId="0" fontId="7" fillId="3" borderId="0" xfId="4" applyFont="1" applyFill="1" applyAlignment="1">
      <alignment vertical="top"/>
    </xf>
    <xf numFmtId="0" fontId="212" fillId="3" borderId="0" xfId="20" applyFont="1" applyFill="1" applyAlignment="1">
      <alignment vertical="top"/>
    </xf>
    <xf numFmtId="0" fontId="7" fillId="3" borderId="0" xfId="20" applyFont="1" applyFill="1" applyAlignment="1">
      <alignment vertical="top"/>
    </xf>
    <xf numFmtId="0" fontId="203" fillId="2" borderId="0" xfId="20" applyFont="1" applyFill="1" applyAlignment="1">
      <alignment vertical="top" wrapText="1"/>
    </xf>
    <xf numFmtId="0" fontId="204" fillId="2" borderId="0" xfId="20" applyFont="1" applyFill="1" applyAlignment="1">
      <alignment vertical="top" wrapText="1"/>
    </xf>
    <xf numFmtId="0" fontId="226" fillId="51" borderId="0" xfId="20" applyFont="1" applyFill="1" applyAlignment="1">
      <alignment horizontal="left" vertical="center" wrapText="1" indent="1"/>
    </xf>
    <xf numFmtId="0" fontId="205" fillId="0" borderId="0" xfId="20" applyFont="1" applyAlignment="1">
      <alignment horizontal="left" vertical="center" wrapText="1" indent="1"/>
    </xf>
    <xf numFmtId="0" fontId="204" fillId="0" borderId="0" xfId="20" applyFont="1" applyAlignment="1">
      <alignment vertical="top" wrapText="1"/>
    </xf>
    <xf numFmtId="0" fontId="6" fillId="0" borderId="0" xfId="4" applyAlignment="1">
      <alignment vertical="center"/>
    </xf>
    <xf numFmtId="0" fontId="227" fillId="3" borderId="0" xfId="20" applyFont="1" applyFill="1" applyAlignment="1">
      <alignment vertical="top"/>
    </xf>
    <xf numFmtId="0" fontId="34" fillId="3" borderId="0" xfId="20" applyFont="1" applyFill="1" applyAlignment="1">
      <alignment vertical="top"/>
    </xf>
    <xf numFmtId="0" fontId="6" fillId="0" borderId="0" xfId="20" applyAlignment="1">
      <alignment vertical="top" wrapText="1"/>
    </xf>
    <xf numFmtId="0" fontId="206" fillId="3" borderId="0" xfId="20" applyFont="1" applyFill="1" applyAlignment="1">
      <alignment vertical="top"/>
    </xf>
    <xf numFmtId="0" fontId="6" fillId="3" borderId="0" xfId="4" applyFill="1"/>
    <xf numFmtId="0" fontId="212" fillId="3" borderId="0" xfId="4" applyFont="1" applyFill="1"/>
    <xf numFmtId="0" fontId="212" fillId="0" borderId="0" xfId="4" applyFont="1"/>
    <xf numFmtId="0" fontId="212" fillId="0" borderId="0" xfId="20" applyFont="1">
      <alignment vertical="center"/>
    </xf>
    <xf numFmtId="0" fontId="236" fillId="22" borderId="243" xfId="4" applyFont="1" applyFill="1" applyBorder="1" applyAlignment="1">
      <alignment vertical="top"/>
    </xf>
    <xf numFmtId="0" fontId="236" fillId="22" borderId="244" xfId="4" applyFont="1" applyFill="1" applyBorder="1" applyAlignment="1">
      <alignment vertical="top"/>
    </xf>
    <xf numFmtId="0" fontId="237" fillId="22" borderId="0" xfId="4" applyFont="1" applyFill="1" applyAlignment="1">
      <alignment vertical="top"/>
    </xf>
    <xf numFmtId="0" fontId="121" fillId="22" borderId="0" xfId="4" applyFont="1" applyFill="1" applyAlignment="1">
      <alignment vertical="top"/>
    </xf>
    <xf numFmtId="0" fontId="236" fillId="22" borderId="0" xfId="4" applyFont="1" applyFill="1" applyAlignment="1">
      <alignment vertical="top"/>
    </xf>
    <xf numFmtId="0" fontId="236" fillId="22" borderId="246" xfId="4" applyFont="1" applyFill="1" applyBorder="1" applyAlignment="1">
      <alignment vertical="top"/>
    </xf>
    <xf numFmtId="0" fontId="190" fillId="22" borderId="0" xfId="4" applyFont="1" applyFill="1" applyAlignment="1">
      <alignment vertical="top"/>
    </xf>
    <xf numFmtId="0" fontId="190" fillId="22" borderId="246" xfId="4" applyFont="1" applyFill="1" applyBorder="1" applyAlignment="1">
      <alignment vertical="top"/>
    </xf>
    <xf numFmtId="0" fontId="168" fillId="22" borderId="248" xfId="20" applyFont="1" applyFill="1" applyBorder="1" applyAlignment="1">
      <alignment horizontal="center" vertical="center" wrapText="1"/>
    </xf>
    <xf numFmtId="0" fontId="23" fillId="22" borderId="248" xfId="20" applyFont="1" applyFill="1" applyBorder="1" applyAlignment="1">
      <alignment vertical="center" wrapText="1"/>
    </xf>
    <xf numFmtId="0" fontId="168" fillId="22" borderId="249" xfId="20" applyFont="1" applyFill="1" applyBorder="1" applyAlignment="1">
      <alignment horizontal="center" vertical="center" wrapText="1"/>
    </xf>
    <xf numFmtId="0" fontId="23" fillId="22" borderId="250" xfId="20" applyFont="1" applyFill="1" applyBorder="1" applyAlignment="1">
      <alignment vertical="center" wrapText="1"/>
    </xf>
    <xf numFmtId="0" fontId="23" fillId="22" borderId="254" xfId="20" applyFont="1" applyFill="1" applyBorder="1" applyAlignment="1">
      <alignment horizontal="center" vertical="center"/>
    </xf>
    <xf numFmtId="0" fontId="23" fillId="22" borderId="255" xfId="20" applyFont="1" applyFill="1" applyBorder="1">
      <alignment vertical="center"/>
    </xf>
    <xf numFmtId="0" fontId="23" fillId="22" borderId="256" xfId="20" applyFont="1" applyFill="1" applyBorder="1" applyAlignment="1">
      <alignment horizontal="center" vertical="center"/>
    </xf>
    <xf numFmtId="0" fontId="23" fillId="22" borderId="257" xfId="20" applyFont="1" applyFill="1" applyBorder="1">
      <alignment vertical="center"/>
    </xf>
    <xf numFmtId="0" fontId="23" fillId="22" borderId="261" xfId="20" applyFont="1" applyFill="1" applyBorder="1" applyAlignment="1">
      <alignment horizontal="center" vertical="center"/>
    </xf>
    <xf numFmtId="0" fontId="23" fillId="22" borderId="262" xfId="20" applyFont="1" applyFill="1" applyBorder="1">
      <alignment vertical="center"/>
    </xf>
    <xf numFmtId="0" fontId="76" fillId="22" borderId="246" xfId="4" applyFont="1" applyFill="1" applyBorder="1"/>
    <xf numFmtId="0" fontId="23" fillId="22" borderId="266" xfId="20" applyFont="1" applyFill="1" applyBorder="1" applyAlignment="1">
      <alignment horizontal="center" vertical="center"/>
    </xf>
    <xf numFmtId="0" fontId="23" fillId="22" borderId="267" xfId="20" applyFont="1" applyFill="1" applyBorder="1">
      <alignment vertical="center"/>
    </xf>
    <xf numFmtId="0" fontId="23" fillId="22" borderId="268" xfId="20" applyFont="1" applyFill="1" applyBorder="1" applyAlignment="1">
      <alignment horizontal="center" vertical="center"/>
    </xf>
    <xf numFmtId="0" fontId="23" fillId="22" borderId="269" xfId="20" applyFont="1" applyFill="1" applyBorder="1">
      <alignment vertical="center"/>
    </xf>
    <xf numFmtId="0" fontId="23" fillId="22" borderId="271" xfId="4" applyFont="1" applyFill="1" applyBorder="1"/>
    <xf numFmtId="0" fontId="23" fillId="22" borderId="272" xfId="4" applyFont="1" applyFill="1" applyBorder="1"/>
    <xf numFmtId="0" fontId="236" fillId="22" borderId="242" xfId="4" applyFont="1" applyFill="1" applyBorder="1" applyAlignment="1">
      <alignment vertical="top"/>
    </xf>
    <xf numFmtId="0" fontId="237" fillId="22" borderId="245" xfId="4" applyFont="1" applyFill="1" applyBorder="1" applyAlignment="1">
      <alignment vertical="top"/>
    </xf>
    <xf numFmtId="0" fontId="23" fillId="22" borderId="245" xfId="20" applyFont="1" applyFill="1" applyBorder="1">
      <alignment vertical="center"/>
    </xf>
    <xf numFmtId="0" fontId="23" fillId="22" borderId="0" xfId="20" applyFont="1" applyFill="1">
      <alignment vertical="center"/>
    </xf>
    <xf numFmtId="0" fontId="212" fillId="22" borderId="245" xfId="20" applyFont="1" applyFill="1" applyBorder="1">
      <alignment vertical="center"/>
    </xf>
    <xf numFmtId="0" fontId="212" fillId="22" borderId="0" xfId="20" applyFont="1" applyFill="1">
      <alignment vertical="center"/>
    </xf>
    <xf numFmtId="0" fontId="212" fillId="22" borderId="0" xfId="20" applyFont="1" applyFill="1" applyAlignment="1">
      <alignment horizontal="left" vertical="center"/>
    </xf>
    <xf numFmtId="0" fontId="23" fillId="22" borderId="0" xfId="4" applyFont="1" applyFill="1"/>
    <xf numFmtId="0" fontId="168" fillId="22" borderId="247" xfId="20" applyFont="1" applyFill="1" applyBorder="1" applyAlignment="1">
      <alignment horizontal="center" vertical="center"/>
    </xf>
    <xf numFmtId="0" fontId="168" fillId="22" borderId="248" xfId="20" applyFont="1" applyFill="1" applyBorder="1" applyAlignment="1">
      <alignment horizontal="center" vertical="center"/>
    </xf>
    <xf numFmtId="0" fontId="23" fillId="22" borderId="248" xfId="20" applyFont="1" applyFill="1" applyBorder="1">
      <alignment vertical="center"/>
    </xf>
    <xf numFmtId="0" fontId="212" fillId="22" borderId="251" xfId="20" applyFont="1" applyFill="1" applyBorder="1" applyAlignment="1">
      <alignment horizontal="center" vertical="center"/>
    </xf>
    <xf numFmtId="0" fontId="23" fillId="22" borderId="252" xfId="20" applyFont="1" applyFill="1" applyBorder="1">
      <alignment vertical="center"/>
    </xf>
    <xf numFmtId="0" fontId="23" fillId="22" borderId="253" xfId="20" applyFont="1" applyFill="1" applyBorder="1" applyAlignment="1">
      <alignment horizontal="center" vertical="center"/>
    </xf>
    <xf numFmtId="0" fontId="212" fillId="22" borderId="258" xfId="20" applyFont="1" applyFill="1" applyBorder="1" applyAlignment="1">
      <alignment horizontal="center" vertical="center"/>
    </xf>
    <xf numFmtId="0" fontId="23" fillId="22" borderId="259" xfId="20" applyFont="1" applyFill="1" applyBorder="1">
      <alignment vertical="center"/>
    </xf>
    <xf numFmtId="0" fontId="23" fillId="22" borderId="260" xfId="20" applyFont="1" applyFill="1" applyBorder="1" applyAlignment="1">
      <alignment horizontal="center" vertical="center"/>
    </xf>
    <xf numFmtId="0" fontId="212" fillId="22" borderId="263" xfId="20" applyFont="1" applyFill="1" applyBorder="1" applyAlignment="1">
      <alignment horizontal="center" vertical="center"/>
    </xf>
    <xf numFmtId="0" fontId="23" fillId="22" borderId="264" xfId="20" applyFont="1" applyFill="1" applyBorder="1">
      <alignment vertical="center"/>
    </xf>
    <xf numFmtId="0" fontId="23" fillId="22" borderId="265" xfId="20" applyFont="1" applyFill="1" applyBorder="1" applyAlignment="1">
      <alignment horizontal="center" vertical="center"/>
    </xf>
    <xf numFmtId="0" fontId="23" fillId="22" borderId="270" xfId="20" applyFont="1" applyFill="1" applyBorder="1">
      <alignment vertical="center"/>
    </xf>
    <xf numFmtId="0" fontId="23" fillId="22" borderId="271" xfId="20" applyFont="1" applyFill="1" applyBorder="1">
      <alignment vertical="center"/>
    </xf>
    <xf numFmtId="0" fontId="0" fillId="41" borderId="0" xfId="0" applyFill="1">
      <alignment vertical="center"/>
    </xf>
    <xf numFmtId="0" fontId="195" fillId="41" borderId="0" xfId="0" applyFont="1" applyFill="1">
      <alignment vertical="center"/>
    </xf>
    <xf numFmtId="0" fontId="196" fillId="41" borderId="0" xfId="0" applyFont="1" applyFill="1">
      <alignment vertical="center"/>
    </xf>
    <xf numFmtId="0" fontId="199" fillId="41" borderId="0" xfId="0" applyFont="1" applyFill="1">
      <alignment vertical="center"/>
    </xf>
    <xf numFmtId="0" fontId="200" fillId="41" borderId="0" xfId="0" applyFont="1" applyFill="1">
      <alignment vertical="center"/>
    </xf>
    <xf numFmtId="0" fontId="228" fillId="41" borderId="0" xfId="0" applyFont="1" applyFill="1" applyAlignment="1">
      <alignment horizontal="center" vertical="center" wrapText="1"/>
    </xf>
    <xf numFmtId="0" fontId="158" fillId="41" borderId="0" xfId="0" applyFont="1" applyFill="1" applyAlignment="1">
      <alignment horizontal="left" vertical="top" wrapText="1"/>
    </xf>
    <xf numFmtId="0" fontId="187" fillId="41" borderId="0" xfId="0" applyFont="1" applyFill="1">
      <alignment vertical="center"/>
    </xf>
    <xf numFmtId="0" fontId="188" fillId="41" borderId="0" xfId="1" applyFont="1" applyFill="1" applyAlignment="1" applyProtection="1">
      <alignment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CC00"/>
      <color rgb="FF3399FF"/>
      <color rgb="FF7BB2F5"/>
      <color rgb="FFFF99FF"/>
      <color rgb="FF00CC00"/>
      <color rgb="FF0033CC"/>
      <color rgb="FF66CC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'50　感染症統計'!$A$7</c:f>
              <c:strCache>
                <c:ptCount val="1"/>
                <c:pt idx="0">
                  <c:v>2022年</c:v>
                </c:pt>
              </c:strCache>
            </c:strRef>
          </c:tx>
          <c:spPr>
            <a:ln w="63500" cap="rnd">
              <a:solidFill>
                <a:srgbClr val="FF0000"/>
              </a:solidFill>
              <a:round/>
            </a:ln>
            <a:effectLst/>
          </c:spPr>
          <c:marker>
            <c:symbol val="none"/>
          </c:marker>
          <c:val>
            <c:numRef>
              <c:f>'50　感染症統計'!$B$7:$M$7</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579</c:v>
                </c:pt>
                <c:pt idx="9" formatCode="General">
                  <c:v>328</c:v>
                </c:pt>
                <c:pt idx="10" formatCode="General">
                  <c:v>165</c:v>
                </c:pt>
                <c:pt idx="11" formatCode="General">
                  <c:v>120</c:v>
                </c:pt>
              </c:numCache>
            </c:numRef>
          </c:val>
          <c:smooth val="0"/>
          <c:extLst>
            <c:ext xmlns:c16="http://schemas.microsoft.com/office/drawing/2014/chart" uri="{C3380CC4-5D6E-409C-BE32-E72D297353CC}">
              <c16:uniqueId val="{00000000-EF25-4824-8530-875CCEE0B185}"/>
            </c:ext>
          </c:extLst>
        </c:ser>
        <c:ser>
          <c:idx val="7"/>
          <c:order val="1"/>
          <c:tx>
            <c:strRef>
              <c:f>'50　感染症統計'!$A$8</c:f>
              <c:strCache>
                <c:ptCount val="1"/>
                <c:pt idx="0">
                  <c:v>2021年</c:v>
                </c:pt>
              </c:strCache>
            </c:strRef>
          </c:tx>
          <c:spPr>
            <a:ln w="25400" cap="rnd">
              <a:solidFill>
                <a:schemeClr val="accent6">
                  <a:lumMod val="75000"/>
                </a:schemeClr>
              </a:solidFill>
              <a:round/>
            </a:ln>
            <a:effectLst/>
          </c:spPr>
          <c:marker>
            <c:symbol val="none"/>
          </c:marker>
          <c:val>
            <c:numRef>
              <c:f>'50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EF25-4824-8530-875CCEE0B185}"/>
            </c:ext>
          </c:extLst>
        </c:ser>
        <c:ser>
          <c:idx val="0"/>
          <c:order val="2"/>
          <c:tx>
            <c:strRef>
              <c:f>'50　感染症統計'!$A$9</c:f>
              <c:strCache>
                <c:ptCount val="1"/>
                <c:pt idx="0">
                  <c:v>2020年</c:v>
                </c:pt>
              </c:strCache>
            </c:strRef>
          </c:tx>
          <c:spPr>
            <a:ln w="19050" cap="rnd">
              <a:solidFill>
                <a:schemeClr val="accent1"/>
              </a:solidFill>
              <a:round/>
            </a:ln>
            <a:effectLst/>
          </c:spPr>
          <c:marker>
            <c:symbol val="none"/>
          </c:marker>
          <c:val>
            <c:numRef>
              <c:f>'50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EF25-4824-8530-875CCEE0B185}"/>
            </c:ext>
          </c:extLst>
        </c:ser>
        <c:ser>
          <c:idx val="1"/>
          <c:order val="3"/>
          <c:tx>
            <c:strRef>
              <c:f>'50　感染症統計'!$A$10</c:f>
              <c:strCache>
                <c:ptCount val="1"/>
                <c:pt idx="0">
                  <c:v>2019年</c:v>
                </c:pt>
              </c:strCache>
            </c:strRef>
          </c:tx>
          <c:spPr>
            <a:ln w="12700" cap="rnd">
              <a:solidFill>
                <a:srgbClr val="FF0066"/>
              </a:solidFill>
              <a:round/>
            </a:ln>
            <a:effectLst/>
          </c:spPr>
          <c:marker>
            <c:symbol val="none"/>
          </c:marker>
          <c:val>
            <c:numRef>
              <c:f>'50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EF25-4824-8530-875CCEE0B185}"/>
            </c:ext>
          </c:extLst>
        </c:ser>
        <c:ser>
          <c:idx val="2"/>
          <c:order val="4"/>
          <c:tx>
            <c:strRef>
              <c:f>'50　感染症統計'!$A$11</c:f>
              <c:strCache>
                <c:ptCount val="1"/>
                <c:pt idx="0">
                  <c:v>2018年</c:v>
                </c:pt>
              </c:strCache>
            </c:strRef>
          </c:tx>
          <c:spPr>
            <a:ln w="12700" cap="rnd">
              <a:solidFill>
                <a:schemeClr val="accent3"/>
              </a:solidFill>
              <a:round/>
            </a:ln>
            <a:effectLst/>
          </c:spPr>
          <c:marker>
            <c:symbol val="none"/>
          </c:marker>
          <c:val>
            <c:numRef>
              <c:f>'50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EF25-4824-8530-875CCEE0B185}"/>
            </c:ext>
          </c:extLst>
        </c:ser>
        <c:ser>
          <c:idx val="3"/>
          <c:order val="5"/>
          <c:tx>
            <c:strRef>
              <c:f>'50　感染症統計'!$A$12</c:f>
              <c:strCache>
                <c:ptCount val="1"/>
                <c:pt idx="0">
                  <c:v>2017年</c:v>
                </c:pt>
              </c:strCache>
            </c:strRef>
          </c:tx>
          <c:spPr>
            <a:ln w="12700" cap="rnd">
              <a:solidFill>
                <a:schemeClr val="accent4"/>
              </a:solidFill>
              <a:round/>
            </a:ln>
            <a:effectLst/>
          </c:spPr>
          <c:marker>
            <c:symbol val="none"/>
          </c:marker>
          <c:val>
            <c:numRef>
              <c:f>'50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EF25-4824-8530-875CCEE0B185}"/>
            </c:ext>
          </c:extLst>
        </c:ser>
        <c:ser>
          <c:idx val="4"/>
          <c:order val="6"/>
          <c:tx>
            <c:strRef>
              <c:f>'50　感染症統計'!$A$13</c:f>
              <c:strCache>
                <c:ptCount val="1"/>
                <c:pt idx="0">
                  <c:v>2016年</c:v>
                </c:pt>
              </c:strCache>
            </c:strRef>
          </c:tx>
          <c:spPr>
            <a:ln w="12700" cap="rnd">
              <a:solidFill>
                <a:schemeClr val="accent5"/>
              </a:solidFill>
              <a:round/>
            </a:ln>
            <a:effectLst/>
          </c:spPr>
          <c:marker>
            <c:symbol val="none"/>
          </c:marker>
          <c:val>
            <c:numRef>
              <c:f>'50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EF25-4824-8530-875CCEE0B185}"/>
            </c:ext>
          </c:extLst>
        </c:ser>
        <c:ser>
          <c:idx val="5"/>
          <c:order val="7"/>
          <c:tx>
            <c:strRef>
              <c:f>'50　感染症統計'!$A$14</c:f>
              <c:strCache>
                <c:ptCount val="1"/>
                <c:pt idx="0">
                  <c:v>2015年</c:v>
                </c:pt>
              </c:strCache>
            </c:strRef>
          </c:tx>
          <c:spPr>
            <a:ln w="12700" cap="rnd">
              <a:solidFill>
                <a:schemeClr val="accent6"/>
              </a:solidFill>
              <a:round/>
            </a:ln>
            <a:effectLst/>
          </c:spPr>
          <c:marker>
            <c:symbol val="none"/>
          </c:marker>
          <c:val>
            <c:numRef>
              <c:f>'50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EF25-4824-8530-875CCEE0B185}"/>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'50　感染症統計'!$P$8</c:f>
              <c:strCache>
                <c:ptCount val="1"/>
                <c:pt idx="0">
                  <c:v>2021年</c:v>
                </c:pt>
              </c:strCache>
            </c:strRef>
          </c:tx>
          <c:spPr>
            <a:ln w="63500" cap="rnd">
              <a:solidFill>
                <a:srgbClr val="FF0000"/>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691A-4A61-BF12-3A5977548A2F}"/>
            </c:ext>
          </c:extLst>
        </c:ser>
        <c:ser>
          <c:idx val="7"/>
          <c:order val="1"/>
          <c:tx>
            <c:strRef>
              <c:f>'50　感染症統計'!$P$9</c:f>
              <c:strCache>
                <c:ptCount val="1"/>
                <c:pt idx="0">
                  <c:v>2020年</c:v>
                </c:pt>
              </c:strCache>
            </c:strRef>
          </c:tx>
          <c:spPr>
            <a:ln w="25400" cap="rnd">
              <a:solidFill>
                <a:schemeClr val="accent6">
                  <a:lumMod val="75000"/>
                </a:schemeClr>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1-691A-4A61-BF12-3A5977548A2F}"/>
            </c:ext>
          </c:extLst>
        </c:ser>
        <c:ser>
          <c:idx val="0"/>
          <c:order val="2"/>
          <c:tx>
            <c:strRef>
              <c:f>'50　感染症統計'!$P$10</c:f>
              <c:strCache>
                <c:ptCount val="1"/>
                <c:pt idx="0">
                  <c:v>2019年</c:v>
                </c:pt>
              </c:strCache>
            </c:strRef>
          </c:tx>
          <c:spPr>
            <a:ln w="19050" cap="rnd">
              <a:solidFill>
                <a:schemeClr val="accent1"/>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2-691A-4A61-BF12-3A5977548A2F}"/>
            </c:ext>
          </c:extLst>
        </c:ser>
        <c:ser>
          <c:idx val="1"/>
          <c:order val="3"/>
          <c:tx>
            <c:strRef>
              <c:f>'50　感染症統計'!$P$11</c:f>
              <c:strCache>
                <c:ptCount val="1"/>
                <c:pt idx="0">
                  <c:v>2018年</c:v>
                </c:pt>
              </c:strCache>
            </c:strRef>
          </c:tx>
          <c:spPr>
            <a:ln w="12700" cap="rnd">
              <a:solidFill>
                <a:schemeClr val="accent2"/>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691A-4A61-BF12-3A5977548A2F}"/>
            </c:ext>
          </c:extLst>
        </c:ser>
        <c:ser>
          <c:idx val="2"/>
          <c:order val="4"/>
          <c:tx>
            <c:strRef>
              <c:f>'50　感染症統計'!$P$12</c:f>
              <c:strCache>
                <c:ptCount val="1"/>
                <c:pt idx="0">
                  <c:v>2017年</c:v>
                </c:pt>
              </c:strCache>
            </c:strRef>
          </c:tx>
          <c:spPr>
            <a:ln w="12700" cap="rnd">
              <a:solidFill>
                <a:schemeClr val="accent3"/>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691A-4A61-BF12-3A5977548A2F}"/>
            </c:ext>
          </c:extLst>
        </c:ser>
        <c:ser>
          <c:idx val="3"/>
          <c:order val="5"/>
          <c:tx>
            <c:strRef>
              <c:f>'50　感染症統計'!$P$13</c:f>
              <c:strCache>
                <c:ptCount val="1"/>
                <c:pt idx="0">
                  <c:v>2016年</c:v>
                </c:pt>
              </c:strCache>
            </c:strRef>
          </c:tx>
          <c:spPr>
            <a:ln w="12700" cap="rnd">
              <a:solidFill>
                <a:schemeClr val="accent4"/>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691A-4A61-BF12-3A5977548A2F}"/>
            </c:ext>
          </c:extLst>
        </c:ser>
        <c:ser>
          <c:idx val="4"/>
          <c:order val="6"/>
          <c:tx>
            <c:strRef>
              <c:f>'50　感染症統計'!$P$14</c:f>
              <c:strCache>
                <c:ptCount val="1"/>
                <c:pt idx="0">
                  <c:v>2015年</c:v>
                </c:pt>
              </c:strCache>
            </c:strRef>
          </c:tx>
          <c:spPr>
            <a:ln w="12700" cap="rnd">
              <a:solidFill>
                <a:schemeClr val="accent5"/>
              </a:solidFill>
              <a:round/>
            </a:ln>
            <a:effectLst/>
          </c:spPr>
          <c:marker>
            <c:symbol val="none"/>
          </c:marker>
          <c:cat>
            <c:numRef>
              <c:f>'50　感染症統計'!$Q$7:$AB$7</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1</c:v>
                </c:pt>
              </c:numCache>
            </c:numRef>
          </c:cat>
          <c:val>
            <c:numRef>
              <c:f>'50　感染症統計'!$Q$14:$AB$14</c:f>
              <c:numCache>
                <c:formatCode>#,##0_ </c:formatCode>
                <c:ptCount val="12"/>
                <c:pt idx="0">
                  <c:v>7</c:v>
                </c:pt>
                <c:pt idx="1">
                  <c:v>13</c:v>
                </c:pt>
                <c:pt idx="2">
                  <c:v>12</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691A-4A61-BF12-3A5977548A2F}"/>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gif"/><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1.svg"/><Relationship Id="rId7" Type="http://schemas.openxmlformats.org/officeDocument/2006/relationships/image" Target="../media/image15.png"/><Relationship Id="rId2" Type="http://schemas.openxmlformats.org/officeDocument/2006/relationships/image" Target="../media/image10.png"/><Relationship Id="rId1" Type="http://schemas.openxmlformats.org/officeDocument/2006/relationships/image" Target="../media/image9.png"/><Relationship Id="rId6" Type="http://schemas.openxmlformats.org/officeDocument/2006/relationships/image" Target="../media/image14.png"/><Relationship Id="rId5" Type="http://schemas.openxmlformats.org/officeDocument/2006/relationships/image" Target="../media/image13.sv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xdr:colOff>
      <xdr:row>2</xdr:row>
      <xdr:rowOff>74008</xdr:rowOff>
    </xdr:from>
    <xdr:to>
      <xdr:col>8</xdr:col>
      <xdr:colOff>60960</xdr:colOff>
      <xdr:row>15</xdr:row>
      <xdr:rowOff>208</xdr:rowOff>
    </xdr:to>
    <xdr:pic>
      <xdr:nvPicPr>
        <xdr:cNvPr id="4" name="図 3">
          <a:extLst>
            <a:ext uri="{FF2B5EF4-FFF2-40B4-BE49-F238E27FC236}">
              <a16:creationId xmlns:a16="http://schemas.microsoft.com/office/drawing/2014/main" id="{0247F9E2-51DB-1559-F9D4-700B32016F3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662940" y="554068"/>
          <a:ext cx="4274820" cy="2204580"/>
        </a:xfrm>
        <a:prstGeom prst="rect">
          <a:avLst/>
        </a:prstGeom>
        <a:effectLst>
          <a:outerShdw blurRad="50800" dist="76200" dir="2700000" algn="tl" rotWithShape="0">
            <a:prstClr val="black">
              <a:alpha val="40000"/>
            </a:prstClr>
          </a:outerShdw>
        </a:effectLst>
      </xdr:spPr>
    </xdr:pic>
    <xdr:clientData/>
  </xdr:twoCellAnchor>
  <xdr:twoCellAnchor editAs="oneCell">
    <xdr:from>
      <xdr:col>8</xdr:col>
      <xdr:colOff>137160</xdr:colOff>
      <xdr:row>9</xdr:row>
      <xdr:rowOff>85343</xdr:rowOff>
    </xdr:from>
    <xdr:to>
      <xdr:col>19</xdr:col>
      <xdr:colOff>528813</xdr:colOff>
      <xdr:row>28</xdr:row>
      <xdr:rowOff>0</xdr:rowOff>
    </xdr:to>
    <xdr:pic>
      <xdr:nvPicPr>
        <xdr:cNvPr id="6" name="図 5">
          <a:extLst>
            <a:ext uri="{FF2B5EF4-FFF2-40B4-BE49-F238E27FC236}">
              <a16:creationId xmlns:a16="http://schemas.microsoft.com/office/drawing/2014/main" id="{DDFC6C04-77FF-7C74-7503-76A84A14F8C8}"/>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5013960" y="1738883"/>
          <a:ext cx="5649453" cy="3198877"/>
        </a:xfrm>
        <a:prstGeom prst="rect">
          <a:avLst/>
        </a:prstGeom>
        <a:effectLst>
          <a:outerShdw blurRad="50800" dist="152400" dir="2700000" algn="tl" rotWithShape="0">
            <a:prstClr val="black">
              <a:alpha val="40000"/>
            </a:prstClr>
          </a:outerShdw>
        </a:effectLst>
      </xdr:spPr>
    </xdr:pic>
    <xdr:clientData/>
  </xdr:twoCellAnchor>
  <xdr:twoCellAnchor>
    <xdr:from>
      <xdr:col>1</xdr:col>
      <xdr:colOff>99060</xdr:colOff>
      <xdr:row>10</xdr:row>
      <xdr:rowOff>259080</xdr:rowOff>
    </xdr:from>
    <xdr:to>
      <xdr:col>3</xdr:col>
      <xdr:colOff>190500</xdr:colOff>
      <xdr:row>15</xdr:row>
      <xdr:rowOff>38100</xdr:rowOff>
    </xdr:to>
    <xdr:sp macro="" textlink="">
      <xdr:nvSpPr>
        <xdr:cNvPr id="7" name="テキスト ボックス 6">
          <a:extLst>
            <a:ext uri="{FF2B5EF4-FFF2-40B4-BE49-F238E27FC236}">
              <a16:creationId xmlns:a16="http://schemas.microsoft.com/office/drawing/2014/main" id="{155EEE29-848E-214E-7A2B-B6B0DD3AF209}"/>
            </a:ext>
          </a:extLst>
        </xdr:cNvPr>
        <xdr:cNvSpPr txBox="1"/>
      </xdr:nvSpPr>
      <xdr:spPr>
        <a:xfrm>
          <a:off x="708660" y="2080260"/>
          <a:ext cx="1310640" cy="7162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AR Pゴシック体S" panose="020B0A00000000000000" pitchFamily="50" charset="-128"/>
              <a:ea typeface="AR Pゴシック体S" panose="020B0A00000000000000" pitchFamily="50" charset="-128"/>
            </a:rPr>
            <a:t>定価　￥</a:t>
          </a:r>
          <a:r>
            <a:rPr kumimoji="1" lang="en-US" altLang="ja-JP" sz="1400" b="1">
              <a:solidFill>
                <a:schemeClr val="bg1"/>
              </a:solidFill>
              <a:latin typeface="AR Pゴシック体S" panose="020B0A00000000000000" pitchFamily="50" charset="-128"/>
              <a:ea typeface="AR Pゴシック体S" panose="020B0A00000000000000" pitchFamily="50" charset="-128"/>
            </a:rPr>
            <a:t>2,500</a:t>
          </a:r>
          <a:r>
            <a:rPr kumimoji="1" lang="ja-JP" altLang="en-US" sz="1400" b="1">
              <a:solidFill>
                <a:schemeClr val="bg1"/>
              </a:solidFill>
              <a:latin typeface="AR Pゴシック体S" panose="020B0A00000000000000" pitchFamily="50" charset="-128"/>
              <a:ea typeface="AR Pゴシック体S" panose="020B0A00000000000000" pitchFamily="50" charset="-128"/>
            </a:rPr>
            <a:t>円</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18</xdr:row>
      <xdr:rowOff>15240</xdr:rowOff>
    </xdr:to>
    <xdr:pic>
      <xdr:nvPicPr>
        <xdr:cNvPr id="30" name="図 29" descr="感染性胃腸炎患者報告数　直近5シーズン">
          <a:extLst>
            <a:ext uri="{FF2B5EF4-FFF2-40B4-BE49-F238E27FC236}">
              <a16:creationId xmlns:a16="http://schemas.microsoft.com/office/drawing/2014/main" id="{26069263-AB30-1953-3975-3FA4F58F4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21614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693438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800" b="1" i="0" u="none" strike="noStrike" baseline="0">
              <a:solidFill>
                <a:srgbClr val="FF0000"/>
              </a:solidFill>
              <a:latin typeface="ＭＳ Ｐゴシック"/>
              <a:ea typeface="ＭＳ Ｐゴシック"/>
            </a:rPr>
            <a:t>3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4.96</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268572"/>
            <a:gd name="adj6" fmla="val -8729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442684</xdr:colOff>
      <xdr:row>12</xdr:row>
      <xdr:rowOff>138287</xdr:rowOff>
    </xdr:from>
    <xdr:to>
      <xdr:col>8</xdr:col>
      <xdr:colOff>765502</xdr:colOff>
      <xdr:row>14</xdr:row>
      <xdr:rowOff>102406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805384" y="252334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0</xdr:rowOff>
    </xdr:from>
    <xdr:to>
      <xdr:col>8</xdr:col>
      <xdr:colOff>304800</xdr:colOff>
      <xdr:row>16</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B215EADA-D53E-47BC-B678-FDB3A8ECB5A8}"/>
            </a:ext>
          </a:extLst>
        </xdr:cNvPr>
        <xdr:cNvSpPr>
          <a:spLocks noChangeAspect="1" noChangeArrowheads="1"/>
        </xdr:cNvSpPr>
      </xdr:nvSpPr>
      <xdr:spPr bwMode="auto">
        <a:xfrm>
          <a:off x="4655820" y="3741420"/>
          <a:ext cx="304800" cy="299085"/>
        </a:xfrm>
        <a:prstGeom prst="rect">
          <a:avLst/>
        </a:prstGeom>
        <a:noFill/>
        <a:ln w="9525">
          <a:noFill/>
          <a:miter lim="800000"/>
          <a:headEnd/>
          <a:tailEnd/>
        </a:ln>
      </xdr:spPr>
    </xdr:sp>
    <xdr:clientData/>
  </xdr:two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1AF68610-808C-4B10-AA48-FFC3FD6DAEC0}"/>
            </a:ext>
          </a:extLst>
        </xdr:cNvPr>
        <xdr:cNvSpPr/>
      </xdr:nvSpPr>
      <xdr:spPr>
        <a:xfrm>
          <a:off x="2985135" y="1744980"/>
          <a:ext cx="845820" cy="8991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9525</xdr:colOff>
      <xdr:row>4</xdr:row>
      <xdr:rowOff>81915</xdr:rowOff>
    </xdr:from>
    <xdr:to>
      <xdr:col>5</xdr:col>
      <xdr:colOff>19050</xdr:colOff>
      <xdr:row>14</xdr:row>
      <xdr:rowOff>9525</xdr:rowOff>
    </xdr:to>
    <xdr:grpSp>
      <xdr:nvGrpSpPr>
        <xdr:cNvPr id="4" name="グループ化 1">
          <a:extLst>
            <a:ext uri="{FF2B5EF4-FFF2-40B4-BE49-F238E27FC236}">
              <a16:creationId xmlns:a16="http://schemas.microsoft.com/office/drawing/2014/main" id="{CEC71426-0ACC-4503-B04B-430E2DC51C5C}"/>
            </a:ext>
          </a:extLst>
        </xdr:cNvPr>
        <xdr:cNvGrpSpPr>
          <a:grpSpLocks/>
        </xdr:cNvGrpSpPr>
      </xdr:nvGrpSpPr>
      <xdr:grpSpPr bwMode="auto">
        <a:xfrm>
          <a:off x="346409" y="1156736"/>
          <a:ext cx="2480009" cy="2462263"/>
          <a:chOff x="381000" y="1285875"/>
          <a:chExt cx="2752725" cy="2505075"/>
        </a:xfrm>
      </xdr:grpSpPr>
      <xdr:pic>
        <xdr:nvPicPr>
          <xdr:cNvPr id="5" name="図 2">
            <a:extLst>
              <a:ext uri="{FF2B5EF4-FFF2-40B4-BE49-F238E27FC236}">
                <a16:creationId xmlns:a16="http://schemas.microsoft.com/office/drawing/2014/main" id="{BEAEFE69-EFED-E2DB-57D2-62F53CFCCECC}"/>
              </a:ext>
            </a:extLst>
          </xdr:cNvPr>
          <xdr:cNvPicPr>
            <a:picLocks noChangeAspect="1" noChangeArrowheads="1"/>
          </xdr:cNvPicPr>
        </xdr:nvPicPr>
        <xdr:blipFill>
          <a:blip xmlns:r="http://schemas.openxmlformats.org/officeDocument/2006/relationships" r:embed="rId2" cstate="email">
            <a:lum bright="-10000" contrast="20000"/>
            <a:extLst>
              <a:ext uri="{28A0092B-C50C-407E-A947-70E740481C1C}">
                <a14:useLocalDpi xmlns:a14="http://schemas.microsoft.com/office/drawing/2010/main"/>
              </a:ext>
            </a:extLst>
          </a:blip>
          <a:srcRect/>
          <a:stretch>
            <a:fillRect/>
          </a:stretch>
        </xdr:blipFill>
        <xdr:spPr bwMode="auto">
          <a:xfrm>
            <a:off x="359664" y="1279821"/>
            <a:ext cx="2188464" cy="4328499"/>
          </a:xfrm>
          <a:prstGeom prst="rect">
            <a:avLst/>
          </a:prstGeom>
          <a:noFill/>
          <a:ln w="9525">
            <a:noFill/>
            <a:miter lim="800000"/>
            <a:headEnd/>
            <a:tailEnd/>
          </a:ln>
        </xdr:spPr>
      </xdr:pic>
      <xdr:pic>
        <xdr:nvPicPr>
          <xdr:cNvPr id="6" name="図 1">
            <a:extLst>
              <a:ext uri="{FF2B5EF4-FFF2-40B4-BE49-F238E27FC236}">
                <a16:creationId xmlns:a16="http://schemas.microsoft.com/office/drawing/2014/main" id="{087853A9-24A3-FF29-9B50-1469890CFD9E}"/>
              </a:ext>
            </a:extLst>
          </xdr:cNvPr>
          <xdr:cNvPicPr>
            <a:picLocks noChangeAspect="1" noChangeArrowheads="1"/>
          </xdr:cNvPicPr>
        </xdr:nvPicPr>
        <xdr:blipFill>
          <a:blip xmlns:r="http://schemas.openxmlformats.org/officeDocument/2006/relationships" r:embed="rId3" cstate="email">
            <a:lum bright="-10000" contrast="20000"/>
            <a:extLst>
              <a:ext uri="{28A0092B-C50C-407E-A947-70E740481C1C}">
                <a14:useLocalDpi xmlns:a14="http://schemas.microsoft.com/office/drawing/2010/main"/>
              </a:ext>
            </a:extLst>
          </a:blip>
          <a:srcRect/>
          <a:stretch>
            <a:fillRect/>
          </a:stretch>
        </xdr:blipFill>
        <xdr:spPr bwMode="auto">
          <a:xfrm>
            <a:off x="1335024" y="2602653"/>
            <a:ext cx="1822704" cy="240216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33</xdr:row>
      <xdr:rowOff>172720</xdr:rowOff>
    </xdr:from>
    <xdr:to>
      <xdr:col>10</xdr:col>
      <xdr:colOff>721360</xdr:colOff>
      <xdr:row>40</xdr:row>
      <xdr:rowOff>89059</xdr:rowOff>
    </xdr:to>
    <xdr:pic>
      <xdr:nvPicPr>
        <xdr:cNvPr id="9" name="図 8">
          <a:extLst>
            <a:ext uri="{FF2B5EF4-FFF2-40B4-BE49-F238E27FC236}">
              <a16:creationId xmlns:a16="http://schemas.microsoft.com/office/drawing/2014/main" id="{EC717F0D-2961-5F31-7CFC-3C69487F3E37}"/>
            </a:ext>
          </a:extLst>
        </xdr:cNvPr>
        <xdr:cNvPicPr>
          <a:picLocks noChangeAspect="1"/>
        </xdr:cNvPicPr>
      </xdr:nvPicPr>
      <xdr:blipFill>
        <a:blip xmlns:r="http://schemas.openxmlformats.org/officeDocument/2006/relationships" r:embed="rId1"/>
        <a:stretch>
          <a:fillRect/>
        </a:stretch>
      </xdr:blipFill>
      <xdr:spPr>
        <a:xfrm>
          <a:off x="904240" y="14975840"/>
          <a:ext cx="11440160" cy="1836579"/>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a:t>
          </a:r>
          <a:r>
            <a:rPr kumimoji="1" lang="en-US" altLang="ja-JP" sz="1400" b="1">
              <a:solidFill>
                <a:srgbClr val="FFFF00"/>
              </a:solidFill>
            </a:rPr>
            <a:t>0.01%</a:t>
          </a:r>
          <a:r>
            <a:rPr kumimoji="1" lang="ja-JP" altLang="en-US" sz="1400" b="1">
              <a:solidFill>
                <a:srgbClr val="FFFF00"/>
              </a:solidFill>
            </a:rPr>
            <a:t>減少</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58</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2987040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1" i="0">
              <a:solidFill>
                <a:schemeClr val="dk1"/>
              </a:solidFill>
              <a:effectLst/>
              <a:latin typeface="+mn-lt"/>
              <a:ea typeface="+mn-ea"/>
              <a:cs typeface="+mn-cs"/>
            </a:rPr>
            <a:t>北半球が冬季に向かい世界的第６波の静かな足音が聞こえ始めている。　　　　　</a:t>
          </a:r>
          <a:r>
            <a:rPr lang="en-US" altLang="ja-JP" sz="2000" b="1" i="0">
              <a:solidFill>
                <a:schemeClr val="dk1"/>
              </a:solidFill>
              <a:effectLst/>
              <a:latin typeface="+mn-lt"/>
              <a:ea typeface="+mn-ea"/>
              <a:cs typeface="+mn-cs"/>
            </a:rPr>
            <a:t>12</a:t>
          </a:r>
          <a:r>
            <a:rPr lang="ja-JP" altLang="en-US" sz="2000" b="1" i="0">
              <a:solidFill>
                <a:schemeClr val="dk1"/>
              </a:solidFill>
              <a:effectLst/>
              <a:latin typeface="+mn-lt"/>
              <a:ea typeface="+mn-ea"/>
              <a:cs typeface="+mn-cs"/>
            </a:rPr>
            <a:t>月に入り米国、ブラジル、中国の新規感染者が増加している。また検査の陽性率ではイスラエルが急増している。新たな変異株の搭乗でなければよいが。　　　　　更に今感染拡大の中心は、東アジアにある。日本、韓国、台湾、東中国。　　　　　　　経済活動の再開、人の交流再開で感染は増えていく条件がそろっている。　　　　　　　　ワクチンが行き届き、飲み薬の開発、抗原検査キットがいつでも手に入り、重篤感染者が</a:t>
          </a:r>
          <a:r>
            <a:rPr lang="en-US" altLang="ja-JP" sz="2000" b="1" i="0">
              <a:solidFill>
                <a:schemeClr val="dk1"/>
              </a:solidFill>
              <a:effectLst/>
              <a:latin typeface="+mn-lt"/>
              <a:ea typeface="+mn-ea"/>
              <a:cs typeface="+mn-cs"/>
            </a:rPr>
            <a:t>0.1%</a:t>
          </a:r>
          <a:r>
            <a:rPr lang="ja-JP" altLang="en-US" sz="2000" b="1" i="0">
              <a:solidFill>
                <a:schemeClr val="dk1"/>
              </a:solidFill>
              <a:effectLst/>
              <a:latin typeface="+mn-lt"/>
              <a:ea typeface="+mn-ea"/>
              <a:cs typeface="+mn-cs"/>
            </a:rPr>
            <a:t>程度、いよいよ</a:t>
          </a:r>
          <a:r>
            <a:rPr lang="en-US" altLang="ja-JP" sz="2000" b="1" i="0">
              <a:solidFill>
                <a:schemeClr val="dk1"/>
              </a:solidFill>
              <a:effectLst/>
              <a:latin typeface="+mn-lt"/>
              <a:ea typeface="+mn-ea"/>
              <a:cs typeface="+mn-cs"/>
            </a:rPr>
            <a:t>2023</a:t>
          </a:r>
          <a:r>
            <a:rPr lang="ja-JP" altLang="en-US" sz="2000" b="1" i="0">
              <a:solidFill>
                <a:schemeClr val="dk1"/>
              </a:solidFill>
              <a:effectLst/>
              <a:latin typeface="+mn-lt"/>
              <a:ea typeface="+mn-ea"/>
              <a:cs typeface="+mn-cs"/>
            </a:rPr>
            <a:t>年は、感染症改正となる。</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812800</xdr:colOff>
      <xdr:row>37</xdr:row>
      <xdr:rowOff>182880</xdr:rowOff>
    </xdr:from>
    <xdr:to>
      <xdr:col>9</xdr:col>
      <xdr:colOff>477520</xdr:colOff>
      <xdr:row>39</xdr:row>
      <xdr:rowOff>50800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05440" y="15808960"/>
          <a:ext cx="416560" cy="9652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1463040</xdr:colOff>
      <xdr:row>0</xdr:row>
      <xdr:rowOff>365760</xdr:rowOff>
    </xdr:from>
    <xdr:to>
      <xdr:col>5</xdr:col>
      <xdr:colOff>375920</xdr:colOff>
      <xdr:row>2</xdr:row>
      <xdr:rowOff>3332481</xdr:rowOff>
    </xdr:to>
    <xdr:pic>
      <xdr:nvPicPr>
        <xdr:cNvPr id="7" name="図 6">
          <a:extLst>
            <a:ext uri="{FF2B5EF4-FFF2-40B4-BE49-F238E27FC236}">
              <a16:creationId xmlns:a16="http://schemas.microsoft.com/office/drawing/2014/main" id="{F2733534-9E39-21BE-298E-A974AA614E3C}"/>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336800" y="365760"/>
          <a:ext cx="4165600" cy="37592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68540" y="7940041"/>
          <a:ext cx="4553463" cy="261674"/>
        </a:xfrm>
        <a:prstGeom prst="rect">
          <a:avLst/>
        </a:prstGeom>
      </xdr:spPr>
    </xdr:pic>
    <xdr:clientData/>
  </xdr:oneCellAnchor>
  <xdr:twoCellAnchor>
    <xdr:from>
      <xdr:col>18</xdr:col>
      <xdr:colOff>18887</xdr:colOff>
      <xdr:row>22</xdr:row>
      <xdr:rowOff>24319</xdr:rowOff>
    </xdr:from>
    <xdr:to>
      <xdr:col>25</xdr:col>
      <xdr:colOff>210766</xdr:colOff>
      <xdr:row>45</xdr:row>
      <xdr:rowOff>8107</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417100" y="3777574"/>
          <a:ext cx="3426326" cy="3874852"/>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22</xdr:row>
      <xdr:rowOff>20267</xdr:rowOff>
    </xdr:from>
    <xdr:to>
      <xdr:col>11</xdr:col>
      <xdr:colOff>113489</xdr:colOff>
      <xdr:row>44</xdr:row>
      <xdr:rowOff>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894866" y="3773522"/>
          <a:ext cx="3341857" cy="370056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13</xdr:col>
      <xdr:colOff>1173191</xdr:colOff>
      <xdr:row>41</xdr:row>
      <xdr:rowOff>168688</xdr:rowOff>
    </xdr:to>
    <xdr:pic>
      <xdr:nvPicPr>
        <xdr:cNvPr id="4" name="図 3">
          <a:extLst>
            <a:ext uri="{FF2B5EF4-FFF2-40B4-BE49-F238E27FC236}">
              <a16:creationId xmlns:a16="http://schemas.microsoft.com/office/drawing/2014/main" id="{B647CCD8-C739-54A7-A446-F22C4AF8C84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10508901"/>
          <a:ext cx="9228620" cy="53268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ドライン"/>
      <sheetName val="スポンサー公告"/>
      <sheetName val="40　ノロウイルス関連情報 "/>
      <sheetName val="40  衛生訓話"/>
      <sheetName val="40　新型コロナウイルス情報"/>
      <sheetName val="40　食中毒記事等 "/>
      <sheetName val="40　海外情報"/>
      <sheetName val="38　感染症情報"/>
      <sheetName val="40　感染症統計"/>
      <sheetName val="40 食品回収"/>
      <sheetName val="40　食品表示"/>
      <sheetName val="40残留農薬　等 "/>
    </sheetNames>
    <sheetDataSet>
      <sheetData sheetId="0"/>
      <sheetData sheetId="1"/>
      <sheetData sheetId="2">
        <row r="72">
          <cell r="H72" t="str">
            <v>管理レベル「1」　</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news.goo.ne.jp/article/jiji/nation/jiji-221223X349.html" TargetMode="External"/><Relationship Id="rId2" Type="http://schemas.openxmlformats.org/officeDocument/2006/relationships/hyperlink" Target="https://www.excite.co.jp/news/article/Recall_45151/" TargetMode="External"/><Relationship Id="rId1" Type="http://schemas.openxmlformats.org/officeDocument/2006/relationships/hyperlink" Target="https://www.mhlw.go.jp/stf/newpage_08256.html" TargetMode="External"/><Relationship Id="rId5" Type="http://schemas.openxmlformats.org/officeDocument/2006/relationships/printerSettings" Target="../printerSettings/printerSettings12.bin"/><Relationship Id="rId4" Type="http://schemas.openxmlformats.org/officeDocument/2006/relationships/hyperlink" Target="https://nordot.app/978278029673988096?c=76836754756255744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ordot.app/978116189156966400?c=174761113988793844" TargetMode="External"/><Relationship Id="rId7" Type="http://schemas.openxmlformats.org/officeDocument/2006/relationships/hyperlink" Target="https://www3.nhk.or.jp/lnews/okinawa/20221219/5090021280.html" TargetMode="External"/><Relationship Id="rId2" Type="http://schemas.openxmlformats.org/officeDocument/2006/relationships/hyperlink" Target="https://news.goo.ne.jp/article/kobe/nation/kobe-20221221032.html" TargetMode="External"/><Relationship Id="rId1" Type="http://schemas.openxmlformats.org/officeDocument/2006/relationships/hyperlink" Target="https://news.yahoo.co.jp/articles/fc7f9aa72044e75a9466412c36c89d7e05eec5d3" TargetMode="External"/><Relationship Id="rId6" Type="http://schemas.openxmlformats.org/officeDocument/2006/relationships/hyperlink" Target="https://karapaia.com/archives/52318653.html" TargetMode="External"/><Relationship Id="rId5" Type="http://schemas.openxmlformats.org/officeDocument/2006/relationships/hyperlink" Target="https://newsdig.tbs.co.jp/articles/tbc/242957?display=1" TargetMode="External"/><Relationship Id="rId4" Type="http://schemas.openxmlformats.org/officeDocument/2006/relationships/hyperlink" Target="https://www.pref.kanagawa.jp/docs/e8z/prs/r221213.html"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yomiuri.co.jp/local/kyushu/feature/CO050392/20221222-OYTAT50026/" TargetMode="External"/><Relationship Id="rId7" Type="http://schemas.openxmlformats.org/officeDocument/2006/relationships/hyperlink" Target="https://shokuhin.net/66564/2022/12/19/ryutu/orosi/" TargetMode="External"/><Relationship Id="rId2" Type="http://schemas.openxmlformats.org/officeDocument/2006/relationships/hyperlink" Target="https://www.jetro.go.jp/biznews/2022/12/189111820ec1bf86.html" TargetMode="External"/><Relationship Id="rId1" Type="http://schemas.openxmlformats.org/officeDocument/2006/relationships/hyperlink" Target="https://www.nikkei.com/article/DGXZQOGM124VN0S2A211C2000000/" TargetMode="External"/><Relationship Id="rId6" Type="http://schemas.openxmlformats.org/officeDocument/2006/relationships/hyperlink" Target="https://www.afpbb.com/articles/-/3444070" TargetMode="External"/><Relationship Id="rId5" Type="http://schemas.openxmlformats.org/officeDocument/2006/relationships/hyperlink" Target="https://www.jetro.go.jp/biznews/2022/12/c899dbd647c83f42.html" TargetMode="External"/><Relationship Id="rId4" Type="http://schemas.openxmlformats.org/officeDocument/2006/relationships/hyperlink" Target="https://www.jetro.go.jp/events/afg/ea78abfe635f2229.html"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zoomScaleNormal="100" workbookViewId="0">
      <selection activeCell="D19" sqref="A9:H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16" t="s">
        <v>272</v>
      </c>
      <c r="B1" s="217"/>
      <c r="C1" s="217" t="s">
        <v>243</v>
      </c>
      <c r="D1" s="217"/>
      <c r="E1" s="217"/>
      <c r="F1" s="217"/>
      <c r="G1" s="217"/>
      <c r="H1" s="217"/>
      <c r="I1" s="119"/>
    </row>
    <row r="2" spans="1:10">
      <c r="A2" s="218" t="s">
        <v>121</v>
      </c>
      <c r="B2" s="219"/>
      <c r="C2" s="219"/>
      <c r="D2" s="219"/>
      <c r="E2" s="219"/>
      <c r="F2" s="219"/>
      <c r="G2" s="219"/>
      <c r="H2" s="219"/>
      <c r="I2" s="119"/>
    </row>
    <row r="3" spans="1:10" ht="15.75" customHeight="1">
      <c r="A3" s="562" t="s">
        <v>29</v>
      </c>
      <c r="B3" s="563"/>
      <c r="C3" s="563"/>
      <c r="D3" s="563"/>
      <c r="E3" s="563"/>
      <c r="F3" s="563"/>
      <c r="G3" s="563"/>
      <c r="H3" s="564"/>
      <c r="I3" s="119"/>
    </row>
    <row r="4" spans="1:10">
      <c r="A4" s="218" t="s">
        <v>192</v>
      </c>
      <c r="B4" s="219"/>
      <c r="C4" s="219"/>
      <c r="D4" s="219"/>
      <c r="E4" s="219"/>
      <c r="F4" s="219"/>
      <c r="G4" s="219"/>
      <c r="H4" s="219"/>
      <c r="I4" s="119"/>
    </row>
    <row r="5" spans="1:10">
      <c r="A5" s="218" t="s">
        <v>122</v>
      </c>
      <c r="B5" s="219"/>
      <c r="C5" s="219"/>
      <c r="D5" s="219"/>
      <c r="E5" s="219"/>
      <c r="F5" s="219"/>
      <c r="G5" s="219"/>
      <c r="H5" s="219"/>
      <c r="I5" s="119"/>
    </row>
    <row r="6" spans="1:10">
      <c r="A6" s="220" t="s">
        <v>121</v>
      </c>
      <c r="B6" s="221"/>
      <c r="C6" s="221"/>
      <c r="D6" s="221"/>
      <c r="E6" s="221"/>
      <c r="F6" s="221"/>
      <c r="G6" s="221"/>
      <c r="H6" s="221"/>
      <c r="I6" s="119"/>
    </row>
    <row r="7" spans="1:10">
      <c r="A7" s="220" t="s">
        <v>123</v>
      </c>
      <c r="B7" s="221"/>
      <c r="C7" s="221"/>
      <c r="D7" s="221"/>
      <c r="E7" s="221"/>
      <c r="F7" s="221"/>
      <c r="G7" s="221"/>
      <c r="H7" s="221"/>
      <c r="I7" s="119"/>
    </row>
    <row r="8" spans="1:10">
      <c r="A8" s="222" t="s">
        <v>124</v>
      </c>
      <c r="B8" s="223"/>
      <c r="C8" s="223"/>
      <c r="D8" s="223"/>
      <c r="E8" s="223"/>
      <c r="F8" s="223"/>
      <c r="G8" s="223"/>
      <c r="H8" s="223"/>
      <c r="I8" s="119"/>
    </row>
    <row r="9" spans="1:10" ht="15" customHeight="1">
      <c r="A9" s="264" t="s">
        <v>125</v>
      </c>
      <c r="B9" s="265" t="str">
        <f>+'50　食中毒記事等 '!A2</f>
        <v xml:space="preserve">ＮＨＫ夜ドラ、お詫び 番組の調理法に問題、食中毒の懸念も 内閣府が注意喚起していた </v>
      </c>
      <c r="C9" s="266"/>
      <c r="D9" s="266"/>
      <c r="E9" s="266"/>
      <c r="F9" s="266"/>
      <c r="G9" s="266"/>
      <c r="H9" s="266"/>
      <c r="I9" s="119"/>
    </row>
    <row r="10" spans="1:10" ht="15" customHeight="1">
      <c r="A10" s="264" t="s">
        <v>126</v>
      </c>
      <c r="B10" s="265" t="str">
        <f>+'[1]40　ノロウイルス関連情報 '!H72</f>
        <v>管理レベル「1」　</v>
      </c>
      <c r="C10" s="265" t="s">
        <v>254</v>
      </c>
      <c r="D10" s="267">
        <f>+'50　ノロウイルス関連情報 '!G73</f>
        <v>4.96</v>
      </c>
      <c r="E10" s="265" t="s">
        <v>255</v>
      </c>
      <c r="F10" s="268">
        <f>+'50　ノロウイルス関連情報 '!I73</f>
        <v>0.58000000000000007</v>
      </c>
      <c r="G10" s="266" t="s">
        <v>29</v>
      </c>
      <c r="H10" s="266"/>
      <c r="I10" s="119"/>
    </row>
    <row r="11" spans="1:10" s="138" customFormat="1" ht="15" customHeight="1">
      <c r="A11" s="269" t="s">
        <v>127</v>
      </c>
      <c r="B11" s="568" t="str">
        <f>+'50残留農薬　等 '!A2</f>
        <v>輸入食品に対する検査命令の実施　　</v>
      </c>
      <c r="C11" s="568"/>
      <c r="D11" s="568"/>
      <c r="E11" s="568"/>
      <c r="F11" s="568"/>
      <c r="G11" s="568"/>
      <c r="H11" s="270"/>
      <c r="I11" s="137"/>
      <c r="J11" s="138" t="s">
        <v>128</v>
      </c>
    </row>
    <row r="12" spans="1:10" ht="15" customHeight="1">
      <c r="A12" s="264" t="s">
        <v>129</v>
      </c>
      <c r="B12" s="265" t="str">
        <f>+'50　食品表示'!A2</f>
        <v>尾鷲店 えびカツ 一部ラベル誤貼付で(えび)表示欠落</v>
      </c>
      <c r="C12" s="266"/>
      <c r="D12" s="266"/>
      <c r="E12" s="266"/>
      <c r="F12" s="266"/>
      <c r="G12" s="266"/>
      <c r="H12" s="266"/>
      <c r="I12" s="119"/>
    </row>
    <row r="13" spans="1:10" ht="15" customHeight="1">
      <c r="A13" s="264" t="s">
        <v>130</v>
      </c>
      <c r="B13" s="271" t="str">
        <f>+'50　海外情報'!A2</f>
        <v>食品・外再展開…英国 だし販売／マレーシア 天丼チェーン進出</v>
      </c>
      <c r="C13" s="266"/>
      <c r="D13" s="266"/>
      <c r="E13" s="266"/>
      <c r="F13" s="266"/>
      <c r="G13" s="266"/>
      <c r="H13" s="266"/>
      <c r="I13" s="119"/>
    </row>
    <row r="14" spans="1:10" ht="15" customHeight="1">
      <c r="A14" s="271" t="s">
        <v>131</v>
      </c>
      <c r="B14" s="272" t="str">
        <f>+'50　海外情報'!A5</f>
        <v>【ウェビナー】（品目別セミナー）米国向け・醤油の輸出における米国食品安全強化法（FSMA）への対応</v>
      </c>
      <c r="C14" s="565" t="str">
        <f>+'50　海外情報'!B3</f>
        <v>英国
マレーシア</v>
      </c>
      <c r="D14" s="565"/>
      <c r="E14" s="565"/>
      <c r="F14" s="565"/>
      <c r="G14" s="565"/>
      <c r="H14" s="566"/>
      <c r="I14" s="119"/>
    </row>
    <row r="15" spans="1:10" ht="15" customHeight="1">
      <c r="A15" s="264" t="s">
        <v>132</v>
      </c>
      <c r="B15" s="265" t="str">
        <f>+'50　感染症統計'!A20</f>
        <v>※2022年 第50週（12/12～12/18） 現在</v>
      </c>
      <c r="C15" s="266"/>
      <c r="D15" s="265" t="s">
        <v>21</v>
      </c>
      <c r="E15" s="266"/>
      <c r="F15" s="266"/>
      <c r="G15" s="266"/>
      <c r="H15" s="266"/>
      <c r="I15" s="119"/>
    </row>
    <row r="16" spans="1:10" ht="15" customHeight="1">
      <c r="A16" s="264" t="s">
        <v>133</v>
      </c>
      <c r="B16" s="567" t="str">
        <f>+'49　感染症情報'!B2</f>
        <v>2022年 第49週（12月5日〜 12月11日）</v>
      </c>
      <c r="C16" s="567"/>
      <c r="D16" s="567"/>
      <c r="E16" s="567"/>
      <c r="F16" s="567"/>
      <c r="G16" s="567"/>
      <c r="H16" s="266"/>
      <c r="I16" s="119"/>
    </row>
    <row r="17" spans="1:9" ht="15" customHeight="1">
      <c r="A17" s="264" t="s">
        <v>229</v>
      </c>
      <c r="B17" s="416" t="str">
        <f>+'50  衛生訓話'!A2</f>
        <v>今週のお題　(作業着のクリーニングは専門店でお願いします)</v>
      </c>
      <c r="C17" s="266"/>
      <c r="D17" s="266"/>
      <c r="E17" s="266"/>
      <c r="F17" s="273"/>
      <c r="G17" s="266"/>
      <c r="H17" s="266"/>
      <c r="I17" s="119"/>
    </row>
    <row r="18" spans="1:9" ht="15" customHeight="1">
      <c r="A18" s="264" t="s">
        <v>137</v>
      </c>
      <c r="B18" s="266" t="str">
        <f>+'50　新型コロナウイルス情報'!C4</f>
        <v>今週の新型コロナ 新規感染者数　世界で414万人(対前週の増減 : 11万人増加)</v>
      </c>
      <c r="C18" s="266"/>
      <c r="D18" s="266"/>
      <c r="E18" s="266"/>
      <c r="F18" s="266" t="s">
        <v>21</v>
      </c>
      <c r="G18" s="266"/>
      <c r="H18" s="266"/>
      <c r="I18" s="119"/>
    </row>
    <row r="19" spans="1:9" ht="15" customHeight="1">
      <c r="A19" s="264" t="s">
        <v>195</v>
      </c>
      <c r="B19" s="553" t="s">
        <v>286</v>
      </c>
      <c r="C19" s="266"/>
      <c r="D19" s="266"/>
      <c r="E19" s="266"/>
      <c r="F19" s="266"/>
      <c r="G19" s="266"/>
      <c r="H19" s="266"/>
      <c r="I19" s="119"/>
    </row>
    <row r="20" spans="1:9">
      <c r="A20" s="222" t="s">
        <v>124</v>
      </c>
      <c r="B20" s="223"/>
      <c r="C20" s="223"/>
      <c r="D20" s="223"/>
      <c r="E20" s="223"/>
      <c r="F20" s="223"/>
      <c r="G20" s="223"/>
      <c r="H20" s="223"/>
      <c r="I20" s="119"/>
    </row>
    <row r="21" spans="1:9">
      <c r="A21" s="220" t="s">
        <v>21</v>
      </c>
      <c r="B21" s="221"/>
      <c r="C21" s="221"/>
      <c r="D21" s="221"/>
      <c r="E21" s="221"/>
      <c r="F21" s="221"/>
      <c r="G21" s="221"/>
      <c r="H21" s="221"/>
      <c r="I21" s="119"/>
    </row>
    <row r="22" spans="1:9">
      <c r="A22" s="120" t="s">
        <v>134</v>
      </c>
      <c r="I22" s="119"/>
    </row>
    <row r="23" spans="1:9">
      <c r="A23" s="119"/>
      <c r="I23" s="119"/>
    </row>
    <row r="24" spans="1:9">
      <c r="A24" s="119"/>
      <c r="I24" s="119"/>
    </row>
    <row r="25" spans="1:9">
      <c r="A25" s="119"/>
      <c r="I25" s="119"/>
    </row>
    <row r="26" spans="1:9">
      <c r="A26" s="119"/>
      <c r="I26" s="119"/>
    </row>
    <row r="27" spans="1:9">
      <c r="A27" s="119"/>
      <c r="I27" s="119"/>
    </row>
    <row r="28" spans="1:9">
      <c r="A28" s="119"/>
      <c r="I28" s="119"/>
    </row>
    <row r="29" spans="1:9">
      <c r="A29" s="119"/>
      <c r="I29" s="119"/>
    </row>
    <row r="30" spans="1:9">
      <c r="A30" s="119"/>
      <c r="I30" s="119"/>
    </row>
    <row r="31" spans="1:9">
      <c r="A31" s="119"/>
      <c r="I31" s="119"/>
    </row>
    <row r="32" spans="1:9">
      <c r="A32" s="119"/>
      <c r="I32" s="119"/>
    </row>
    <row r="33" spans="1:9" ht="13.8" thickBot="1">
      <c r="A33" s="121"/>
      <c r="B33" s="122"/>
      <c r="C33" s="122"/>
      <c r="D33" s="122"/>
      <c r="E33" s="122"/>
      <c r="F33" s="122"/>
      <c r="G33" s="122"/>
      <c r="H33" s="122"/>
      <c r="I33" s="119"/>
    </row>
    <row r="34" spans="1:9" ht="13.8" thickTop="1"/>
    <row r="37" spans="1:9" ht="24.6">
      <c r="A37" s="151" t="s">
        <v>158</v>
      </c>
    </row>
    <row r="38" spans="1:9" ht="40.5" customHeight="1">
      <c r="A38" s="569" t="s">
        <v>159</v>
      </c>
      <c r="B38" s="569"/>
      <c r="C38" s="569"/>
      <c r="D38" s="569"/>
      <c r="E38" s="569"/>
      <c r="F38" s="569"/>
      <c r="G38" s="569"/>
    </row>
    <row r="39" spans="1:9" ht="30.75" customHeight="1">
      <c r="A39" s="561" t="s">
        <v>160</v>
      </c>
      <c r="B39" s="561"/>
      <c r="C39" s="561"/>
      <c r="D39" s="561"/>
      <c r="E39" s="561"/>
      <c r="F39" s="561"/>
      <c r="G39" s="561"/>
    </row>
    <row r="40" spans="1:9" ht="15">
      <c r="A40" s="152"/>
    </row>
    <row r="41" spans="1:9" ht="69.75" customHeight="1">
      <c r="A41" s="556" t="s">
        <v>168</v>
      </c>
      <c r="B41" s="556"/>
      <c r="C41" s="556"/>
      <c r="D41" s="556"/>
      <c r="E41" s="556"/>
      <c r="F41" s="556"/>
      <c r="G41" s="556"/>
    </row>
    <row r="42" spans="1:9" ht="35.25" customHeight="1">
      <c r="A42" s="561" t="s">
        <v>161</v>
      </c>
      <c r="B42" s="561"/>
      <c r="C42" s="561"/>
      <c r="D42" s="561"/>
      <c r="E42" s="561"/>
      <c r="F42" s="561"/>
      <c r="G42" s="561"/>
    </row>
    <row r="43" spans="1:9" ht="59.25" customHeight="1">
      <c r="A43" s="556" t="s">
        <v>162</v>
      </c>
      <c r="B43" s="556"/>
      <c r="C43" s="556"/>
      <c r="D43" s="556"/>
      <c r="E43" s="556"/>
      <c r="F43" s="556"/>
      <c r="G43" s="556"/>
    </row>
    <row r="44" spans="1:9" ht="15">
      <c r="A44" s="153"/>
    </row>
    <row r="45" spans="1:9" ht="27.75" customHeight="1">
      <c r="A45" s="558" t="s">
        <v>163</v>
      </c>
      <c r="B45" s="558"/>
      <c r="C45" s="558"/>
      <c r="D45" s="558"/>
      <c r="E45" s="558"/>
      <c r="F45" s="558"/>
      <c r="G45" s="558"/>
    </row>
    <row r="46" spans="1:9" ht="53.25" customHeight="1">
      <c r="A46" s="557" t="s">
        <v>169</v>
      </c>
      <c r="B46" s="556"/>
      <c r="C46" s="556"/>
      <c r="D46" s="556"/>
      <c r="E46" s="556"/>
      <c r="F46" s="556"/>
      <c r="G46" s="556"/>
    </row>
    <row r="47" spans="1:9" ht="15">
      <c r="A47" s="153"/>
    </row>
    <row r="48" spans="1:9" ht="32.25" customHeight="1">
      <c r="A48" s="558" t="s">
        <v>164</v>
      </c>
      <c r="B48" s="558"/>
      <c r="C48" s="558"/>
      <c r="D48" s="558"/>
      <c r="E48" s="558"/>
      <c r="F48" s="558"/>
      <c r="G48" s="558"/>
    </row>
    <row r="49" spans="1:7" ht="15">
      <c r="A49" s="152"/>
    </row>
    <row r="50" spans="1:7" ht="87" customHeight="1">
      <c r="A50" s="557" t="s">
        <v>170</v>
      </c>
      <c r="B50" s="556"/>
      <c r="C50" s="556"/>
      <c r="D50" s="556"/>
      <c r="E50" s="556"/>
      <c r="F50" s="556"/>
      <c r="G50" s="556"/>
    </row>
    <row r="51" spans="1:7" ht="15">
      <c r="A51" s="153"/>
    </row>
    <row r="52" spans="1:7" ht="32.25" customHeight="1">
      <c r="A52" s="558" t="s">
        <v>165</v>
      </c>
      <c r="B52" s="558"/>
      <c r="C52" s="558"/>
      <c r="D52" s="558"/>
      <c r="E52" s="558"/>
      <c r="F52" s="558"/>
      <c r="G52" s="558"/>
    </row>
    <row r="53" spans="1:7" ht="29.25" customHeight="1">
      <c r="A53" s="556" t="s">
        <v>166</v>
      </c>
      <c r="B53" s="556"/>
      <c r="C53" s="556"/>
      <c r="D53" s="556"/>
      <c r="E53" s="556"/>
      <c r="F53" s="556"/>
      <c r="G53" s="556"/>
    </row>
    <row r="54" spans="1:7" ht="15">
      <c r="A54" s="153"/>
    </row>
    <row r="55" spans="1:7" s="138" customFormat="1" ht="110.25" customHeight="1">
      <c r="A55" s="559" t="s">
        <v>171</v>
      </c>
      <c r="B55" s="560"/>
      <c r="C55" s="560"/>
      <c r="D55" s="560"/>
      <c r="E55" s="560"/>
      <c r="F55" s="560"/>
      <c r="G55" s="560"/>
    </row>
    <row r="56" spans="1:7" ht="34.5" customHeight="1">
      <c r="A56" s="561" t="s">
        <v>167</v>
      </c>
      <c r="B56" s="561"/>
      <c r="C56" s="561"/>
      <c r="D56" s="561"/>
      <c r="E56" s="561"/>
      <c r="F56" s="561"/>
      <c r="G56" s="561"/>
    </row>
    <row r="57" spans="1:7" ht="114" customHeight="1">
      <c r="A57" s="557" t="s">
        <v>172</v>
      </c>
      <c r="B57" s="556"/>
      <c r="C57" s="556"/>
      <c r="D57" s="556"/>
      <c r="E57" s="556"/>
      <c r="F57" s="556"/>
      <c r="G57" s="556"/>
    </row>
    <row r="58" spans="1:7" ht="109.5" customHeight="1">
      <c r="A58" s="556"/>
      <c r="B58" s="556"/>
      <c r="C58" s="556"/>
      <c r="D58" s="556"/>
      <c r="E58" s="556"/>
      <c r="F58" s="556"/>
      <c r="G58" s="556"/>
    </row>
    <row r="59" spans="1:7" ht="15">
      <c r="A59" s="153"/>
    </row>
    <row r="60" spans="1:7" s="150" customFormat="1" ht="57.75" customHeight="1">
      <c r="A60" s="556"/>
      <c r="B60" s="556"/>
      <c r="C60" s="556"/>
      <c r="D60" s="556"/>
      <c r="E60" s="556"/>
      <c r="F60" s="556"/>
      <c r="G60" s="556"/>
    </row>
  </sheetData>
  <mergeCells count="20">
    <mergeCell ref="A3:H3"/>
    <mergeCell ref="C14:H14"/>
    <mergeCell ref="B16:G16"/>
    <mergeCell ref="B11:G11"/>
    <mergeCell ref="A38:G38"/>
    <mergeCell ref="A46:G46"/>
    <mergeCell ref="A45:G45"/>
    <mergeCell ref="A52:G52"/>
    <mergeCell ref="A39:G39"/>
    <mergeCell ref="A41:G41"/>
    <mergeCell ref="A43:G43"/>
    <mergeCell ref="A42:G42"/>
    <mergeCell ref="A58:G58"/>
    <mergeCell ref="A57:G57"/>
    <mergeCell ref="A60:G60"/>
    <mergeCell ref="A50:G50"/>
    <mergeCell ref="A48:G48"/>
    <mergeCell ref="A55:G55"/>
    <mergeCell ref="A53:G53"/>
    <mergeCell ref="A56:G56"/>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3"/>
  <sheetViews>
    <sheetView view="pageBreakPreview" topLeftCell="A10" zoomScale="99" zoomScaleNormal="100" zoomScaleSheetLayoutView="99" workbookViewId="0">
      <selection activeCell="F16" sqref="F16"/>
    </sheetView>
  </sheetViews>
  <sheetFormatPr defaultColWidth="9" defaultRowHeight="13.2"/>
  <cols>
    <col min="1" max="1" width="21.33203125" style="43" customWidth="1"/>
    <col min="2" max="2" width="19.77734375" style="43" customWidth="1"/>
    <col min="3" max="3" width="80.21875" style="374" customWidth="1"/>
    <col min="4" max="4" width="14.44140625" style="44" customWidth="1"/>
    <col min="5" max="5" width="13.6640625" style="44"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92" t="s">
        <v>290</v>
      </c>
      <c r="B1" s="393" t="s">
        <v>223</v>
      </c>
      <c r="C1" s="394" t="s">
        <v>245</v>
      </c>
      <c r="D1" s="395" t="s">
        <v>25</v>
      </c>
      <c r="E1" s="396" t="s">
        <v>26</v>
      </c>
    </row>
    <row r="2" spans="1:5" s="128" customFormat="1" ht="22.95" customHeight="1">
      <c r="A2" s="530" t="s">
        <v>274</v>
      </c>
      <c r="B2" s="531" t="s">
        <v>298</v>
      </c>
      <c r="C2" s="846" t="s">
        <v>412</v>
      </c>
      <c r="D2" s="532">
        <v>44918</v>
      </c>
      <c r="E2" s="533">
        <v>44918</v>
      </c>
    </row>
    <row r="3" spans="1:5" s="128" customFormat="1" ht="22.95" customHeight="1">
      <c r="A3" s="530" t="s">
        <v>276</v>
      </c>
      <c r="B3" s="531" t="s">
        <v>299</v>
      </c>
      <c r="C3" s="845" t="s">
        <v>413</v>
      </c>
      <c r="D3" s="532">
        <v>44918</v>
      </c>
      <c r="E3" s="533">
        <v>44918</v>
      </c>
    </row>
    <row r="4" spans="1:5" s="128" customFormat="1" ht="22.95" customHeight="1">
      <c r="A4" s="530" t="s">
        <v>274</v>
      </c>
      <c r="B4" s="531" t="s">
        <v>300</v>
      </c>
      <c r="C4" s="847" t="s">
        <v>414</v>
      </c>
      <c r="D4" s="532">
        <v>44918</v>
      </c>
      <c r="E4" s="533">
        <v>44918</v>
      </c>
    </row>
    <row r="5" spans="1:5" s="128" customFormat="1" ht="22.95" customHeight="1">
      <c r="A5" s="530" t="s">
        <v>274</v>
      </c>
      <c r="B5" s="531" t="s">
        <v>278</v>
      </c>
      <c r="C5" s="846" t="s">
        <v>415</v>
      </c>
      <c r="D5" s="532">
        <v>44918</v>
      </c>
      <c r="E5" s="533">
        <v>44918</v>
      </c>
    </row>
    <row r="6" spans="1:5" s="128" customFormat="1" ht="22.95" customHeight="1">
      <c r="A6" s="530" t="s">
        <v>274</v>
      </c>
      <c r="B6" s="531" t="s">
        <v>301</v>
      </c>
      <c r="C6" s="845" t="s">
        <v>416</v>
      </c>
      <c r="D6" s="532">
        <v>44918</v>
      </c>
      <c r="E6" s="533">
        <v>44918</v>
      </c>
    </row>
    <row r="7" spans="1:5" s="128" customFormat="1" ht="22.95" customHeight="1">
      <c r="A7" s="530" t="s">
        <v>274</v>
      </c>
      <c r="B7" s="531" t="s">
        <v>302</v>
      </c>
      <c r="C7" s="845" t="s">
        <v>417</v>
      </c>
      <c r="D7" s="532">
        <v>44918</v>
      </c>
      <c r="E7" s="533">
        <v>44918</v>
      </c>
    </row>
    <row r="8" spans="1:5" s="128" customFormat="1" ht="22.95" customHeight="1">
      <c r="A8" s="530" t="s">
        <v>274</v>
      </c>
      <c r="B8" s="531" t="s">
        <v>303</v>
      </c>
      <c r="C8" s="846" t="s">
        <v>418</v>
      </c>
      <c r="D8" s="532">
        <v>44915</v>
      </c>
      <c r="E8" s="533">
        <v>44918</v>
      </c>
    </row>
    <row r="9" spans="1:5" s="128" customFormat="1" ht="22.95" customHeight="1">
      <c r="A9" s="530" t="s">
        <v>276</v>
      </c>
      <c r="B9" s="531" t="s">
        <v>304</v>
      </c>
      <c r="C9" s="845" t="s">
        <v>419</v>
      </c>
      <c r="D9" s="532">
        <v>44915</v>
      </c>
      <c r="E9" s="533">
        <v>44918</v>
      </c>
    </row>
    <row r="10" spans="1:5" s="128" customFormat="1" ht="22.95" customHeight="1">
      <c r="A10" s="530" t="s">
        <v>276</v>
      </c>
      <c r="B10" s="531" t="s">
        <v>305</v>
      </c>
      <c r="C10" s="845" t="s">
        <v>420</v>
      </c>
      <c r="D10" s="532">
        <v>44915</v>
      </c>
      <c r="E10" s="533">
        <v>44918</v>
      </c>
    </row>
    <row r="11" spans="1:5" s="128" customFormat="1" ht="22.95" customHeight="1">
      <c r="A11" s="530" t="s">
        <v>274</v>
      </c>
      <c r="B11" s="531" t="s">
        <v>306</v>
      </c>
      <c r="C11" s="531" t="s">
        <v>421</v>
      </c>
      <c r="D11" s="532">
        <v>44915</v>
      </c>
      <c r="E11" s="533">
        <v>44918</v>
      </c>
    </row>
    <row r="12" spans="1:5" s="128" customFormat="1" ht="22.95" customHeight="1">
      <c r="A12" s="530" t="s">
        <v>276</v>
      </c>
      <c r="B12" s="531" t="s">
        <v>307</v>
      </c>
      <c r="C12" s="846" t="s">
        <v>422</v>
      </c>
      <c r="D12" s="532">
        <v>44915</v>
      </c>
      <c r="E12" s="533">
        <v>44918</v>
      </c>
    </row>
    <row r="13" spans="1:5" s="128" customFormat="1" ht="22.95" customHeight="1">
      <c r="A13" s="530" t="s">
        <v>274</v>
      </c>
      <c r="B13" s="531" t="s">
        <v>308</v>
      </c>
      <c r="C13" s="845" t="s">
        <v>423</v>
      </c>
      <c r="D13" s="532">
        <v>44916</v>
      </c>
      <c r="E13" s="533">
        <v>44917</v>
      </c>
    </row>
    <row r="14" spans="1:5" s="128" customFormat="1" ht="22.95" customHeight="1">
      <c r="A14" s="530" t="s">
        <v>275</v>
      </c>
      <c r="B14" s="531" t="s">
        <v>309</v>
      </c>
      <c r="C14" s="849" t="s">
        <v>424</v>
      </c>
      <c r="D14" s="532">
        <v>44916</v>
      </c>
      <c r="E14" s="533">
        <v>44917</v>
      </c>
    </row>
    <row r="15" spans="1:5" s="128" customFormat="1" ht="22.95" customHeight="1">
      <c r="A15" s="530" t="s">
        <v>274</v>
      </c>
      <c r="B15" s="531" t="s">
        <v>310</v>
      </c>
      <c r="C15" s="848" t="s">
        <v>425</v>
      </c>
      <c r="D15" s="532">
        <v>44916</v>
      </c>
      <c r="E15" s="533">
        <v>44917</v>
      </c>
    </row>
    <row r="16" spans="1:5" s="128" customFormat="1" ht="22.95" customHeight="1">
      <c r="A16" s="530" t="s">
        <v>276</v>
      </c>
      <c r="B16" s="531" t="s">
        <v>311</v>
      </c>
      <c r="C16" s="846" t="s">
        <v>426</v>
      </c>
      <c r="D16" s="532">
        <v>44916</v>
      </c>
      <c r="E16" s="533">
        <v>44917</v>
      </c>
    </row>
    <row r="17" spans="1:11" s="128" customFormat="1" ht="22.95" customHeight="1">
      <c r="A17" s="530" t="s">
        <v>276</v>
      </c>
      <c r="B17" s="531" t="s">
        <v>302</v>
      </c>
      <c r="C17" s="846" t="s">
        <v>312</v>
      </c>
      <c r="D17" s="532">
        <v>44914</v>
      </c>
      <c r="E17" s="533">
        <v>44915</v>
      </c>
    </row>
    <row r="18" spans="1:11" s="128" customFormat="1" ht="22.95" customHeight="1">
      <c r="A18" s="530" t="s">
        <v>274</v>
      </c>
      <c r="B18" s="531" t="s">
        <v>313</v>
      </c>
      <c r="C18" s="847" t="s">
        <v>314</v>
      </c>
      <c r="D18" s="532">
        <v>44914</v>
      </c>
      <c r="E18" s="533">
        <v>44915</v>
      </c>
    </row>
    <row r="19" spans="1:11" s="128" customFormat="1" ht="22.95" customHeight="1">
      <c r="A19" s="530" t="s">
        <v>274</v>
      </c>
      <c r="B19" s="531" t="s">
        <v>315</v>
      </c>
      <c r="C19" s="846" t="s">
        <v>316</v>
      </c>
      <c r="D19" s="532">
        <v>44914</v>
      </c>
      <c r="E19" s="533">
        <v>44915</v>
      </c>
    </row>
    <row r="20" spans="1:11" s="128" customFormat="1" ht="22.95" customHeight="1">
      <c r="A20" s="530" t="s">
        <v>274</v>
      </c>
      <c r="B20" s="531" t="s">
        <v>317</v>
      </c>
      <c r="C20" s="847" t="s">
        <v>318</v>
      </c>
      <c r="D20" s="532">
        <v>44914</v>
      </c>
      <c r="E20" s="533">
        <v>44915</v>
      </c>
    </row>
    <row r="21" spans="1:11" s="128" customFormat="1" ht="22.95" customHeight="1">
      <c r="A21" s="530" t="s">
        <v>274</v>
      </c>
      <c r="B21" s="531" t="s">
        <v>319</v>
      </c>
      <c r="C21" s="849" t="s">
        <v>320</v>
      </c>
      <c r="D21" s="532">
        <v>44911</v>
      </c>
      <c r="E21" s="533">
        <v>44914</v>
      </c>
    </row>
    <row r="22" spans="1:11" s="128" customFormat="1" ht="22.95" customHeight="1">
      <c r="A22" s="530" t="s">
        <v>274</v>
      </c>
      <c r="B22" s="531" t="s">
        <v>279</v>
      </c>
      <c r="C22" s="845" t="s">
        <v>321</v>
      </c>
      <c r="D22" s="532">
        <v>44911</v>
      </c>
      <c r="E22" s="533">
        <v>44914</v>
      </c>
    </row>
    <row r="23" spans="1:11" s="128" customFormat="1" ht="22.95" customHeight="1">
      <c r="A23" s="530" t="s">
        <v>276</v>
      </c>
      <c r="B23" s="531" t="s">
        <v>322</v>
      </c>
      <c r="C23" s="848" t="s">
        <v>323</v>
      </c>
      <c r="D23" s="532">
        <v>44911</v>
      </c>
      <c r="E23" s="533">
        <v>44914</v>
      </c>
    </row>
    <row r="24" spans="1:11" s="128" customFormat="1" ht="22.95" customHeight="1">
      <c r="A24" s="530" t="s">
        <v>276</v>
      </c>
      <c r="B24" s="531" t="s">
        <v>324</v>
      </c>
      <c r="C24" s="845" t="s">
        <v>325</v>
      </c>
      <c r="D24" s="532">
        <v>44911</v>
      </c>
      <c r="E24" s="533">
        <v>44914</v>
      </c>
    </row>
    <row r="25" spans="1:11" s="128" customFormat="1" ht="22.95" customHeight="1">
      <c r="A25" s="530" t="s">
        <v>274</v>
      </c>
      <c r="B25" s="531" t="s">
        <v>277</v>
      </c>
      <c r="C25" s="847" t="s">
        <v>326</v>
      </c>
      <c r="D25" s="532">
        <v>44911</v>
      </c>
      <c r="E25" s="533">
        <v>44914</v>
      </c>
    </row>
    <row r="26" spans="1:11" s="128" customFormat="1" ht="22.95" customHeight="1">
      <c r="A26" s="530"/>
      <c r="B26" s="531"/>
      <c r="C26" s="531"/>
      <c r="D26" s="532"/>
      <c r="E26" s="533"/>
    </row>
    <row r="27" spans="1:11" s="128" customFormat="1" ht="22.95" customHeight="1">
      <c r="A27" s="530"/>
      <c r="B27" s="531"/>
      <c r="C27" s="531"/>
      <c r="D27" s="532"/>
      <c r="E27" s="533"/>
    </row>
    <row r="28" spans="1:11" ht="18.75" customHeight="1">
      <c r="A28" s="1"/>
      <c r="B28" s="1"/>
      <c r="C28" s="128"/>
      <c r="D28" s="171"/>
      <c r="E28" s="171"/>
    </row>
    <row r="29" spans="1:11" ht="16.2" customHeight="1">
      <c r="A29" s="40"/>
      <c r="B29" s="41"/>
      <c r="C29" s="372" t="s">
        <v>427</v>
      </c>
      <c r="D29" s="42"/>
      <c r="E29" s="42"/>
    </row>
    <row r="30" spans="1:11" ht="16.2" customHeight="1">
      <c r="A30" s="1"/>
      <c r="B30" s="1"/>
      <c r="C30" s="128"/>
      <c r="D30" s="1"/>
      <c r="E30" s="1"/>
    </row>
    <row r="31" spans="1:11" ht="20.25" customHeight="1">
      <c r="A31" s="511"/>
      <c r="B31" s="512"/>
      <c r="C31" s="372"/>
      <c r="D31" s="513"/>
      <c r="E31" s="513"/>
      <c r="J31" s="171"/>
      <c r="K31" s="171"/>
    </row>
    <row r="32" spans="1:11">
      <c r="A32" s="373" t="s">
        <v>173</v>
      </c>
      <c r="B32" s="373"/>
      <c r="C32" s="373"/>
      <c r="D32" s="514"/>
      <c r="E32" s="514"/>
    </row>
    <row r="33" spans="1:5">
      <c r="A33" s="763" t="s">
        <v>27</v>
      </c>
      <c r="B33" s="763"/>
      <c r="C33" s="763"/>
      <c r="D33" s="515"/>
      <c r="E33" s="515"/>
    </row>
  </sheetData>
  <mergeCells count="1">
    <mergeCell ref="A33:C3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24"/>
  <sheetViews>
    <sheetView topLeftCell="A7" zoomScale="91" zoomScaleNormal="91" zoomScaleSheetLayoutView="100" workbookViewId="0">
      <selection activeCell="M12" sqref="M12"/>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6" ht="43.8" customHeight="1" thickBot="1">
      <c r="A1" s="764" t="s">
        <v>291</v>
      </c>
      <c r="B1" s="765"/>
      <c r="C1" s="765"/>
      <c r="D1" s="765"/>
      <c r="E1" s="765"/>
      <c r="F1" s="765"/>
      <c r="G1" s="765"/>
      <c r="H1" s="765"/>
      <c r="I1" s="765"/>
      <c r="J1" s="765"/>
      <c r="K1" s="765"/>
      <c r="L1" s="765"/>
      <c r="M1" s="765"/>
      <c r="N1" s="766"/>
    </row>
    <row r="2" spans="1:16" ht="47.4" customHeight="1">
      <c r="A2" s="767" t="s">
        <v>428</v>
      </c>
      <c r="B2" s="768"/>
      <c r="C2" s="768"/>
      <c r="D2" s="768"/>
      <c r="E2" s="768"/>
      <c r="F2" s="768"/>
      <c r="G2" s="768"/>
      <c r="H2" s="768"/>
      <c r="I2" s="768"/>
      <c r="J2" s="768"/>
      <c r="K2" s="768"/>
      <c r="L2" s="768"/>
      <c r="M2" s="768"/>
      <c r="N2" s="769"/>
    </row>
    <row r="3" spans="1:16" ht="145.19999999999999" customHeight="1" thickBot="1">
      <c r="A3" s="770" t="s">
        <v>429</v>
      </c>
      <c r="B3" s="771"/>
      <c r="C3" s="771"/>
      <c r="D3" s="771"/>
      <c r="E3" s="771"/>
      <c r="F3" s="771"/>
      <c r="G3" s="771"/>
      <c r="H3" s="771"/>
      <c r="I3" s="771"/>
      <c r="J3" s="771"/>
      <c r="K3" s="771"/>
      <c r="L3" s="771"/>
      <c r="M3" s="771"/>
      <c r="N3" s="772"/>
      <c r="P3" s="465" t="s">
        <v>253</v>
      </c>
    </row>
    <row r="4" spans="1:16" ht="42" customHeight="1">
      <c r="A4" s="776" t="s">
        <v>430</v>
      </c>
      <c r="B4" s="777"/>
      <c r="C4" s="777"/>
      <c r="D4" s="777"/>
      <c r="E4" s="777"/>
      <c r="F4" s="777"/>
      <c r="G4" s="777"/>
      <c r="H4" s="777"/>
      <c r="I4" s="777"/>
      <c r="J4" s="777"/>
      <c r="K4" s="777"/>
      <c r="L4" s="777"/>
      <c r="M4" s="777"/>
      <c r="N4" s="778"/>
    </row>
    <row r="5" spans="1:16" ht="145.80000000000001" customHeight="1" thickBot="1">
      <c r="A5" s="773" t="s">
        <v>431</v>
      </c>
      <c r="B5" s="774"/>
      <c r="C5" s="774"/>
      <c r="D5" s="774"/>
      <c r="E5" s="774"/>
      <c r="F5" s="774"/>
      <c r="G5" s="774"/>
      <c r="H5" s="774"/>
      <c r="I5" s="774"/>
      <c r="J5" s="774"/>
      <c r="K5" s="774"/>
      <c r="L5" s="774"/>
      <c r="M5" s="774"/>
      <c r="N5" s="775"/>
    </row>
    <row r="6" spans="1:16" ht="45" customHeight="1" thickBot="1">
      <c r="A6" s="779" t="s">
        <v>432</v>
      </c>
      <c r="B6" s="780"/>
      <c r="C6" s="780"/>
      <c r="D6" s="780"/>
      <c r="E6" s="780"/>
      <c r="F6" s="780"/>
      <c r="G6" s="780"/>
      <c r="H6" s="780"/>
      <c r="I6" s="780"/>
      <c r="J6" s="780"/>
      <c r="K6" s="780"/>
      <c r="L6" s="780"/>
      <c r="M6" s="780"/>
      <c r="N6" s="781"/>
    </row>
    <row r="7" spans="1:16" ht="201" customHeight="1" thickBot="1">
      <c r="A7" s="782" t="s">
        <v>433</v>
      </c>
      <c r="B7" s="783"/>
      <c r="C7" s="783"/>
      <c r="D7" s="783"/>
      <c r="E7" s="783"/>
      <c r="F7" s="783"/>
      <c r="G7" s="783"/>
      <c r="H7" s="783"/>
      <c r="I7" s="783"/>
      <c r="J7" s="783"/>
      <c r="K7" s="783"/>
      <c r="L7" s="783"/>
      <c r="M7" s="783"/>
      <c r="N7" s="784"/>
      <c r="O7" s="45"/>
    </row>
    <row r="8" spans="1:16" ht="50.4" customHeight="1" thickBot="1">
      <c r="A8" s="789" t="s">
        <v>436</v>
      </c>
      <c r="B8" s="790"/>
      <c r="C8" s="790"/>
      <c r="D8" s="790"/>
      <c r="E8" s="790"/>
      <c r="F8" s="790"/>
      <c r="G8" s="790"/>
      <c r="H8" s="790"/>
      <c r="I8" s="790"/>
      <c r="J8" s="790"/>
      <c r="K8" s="790"/>
      <c r="L8" s="790"/>
      <c r="M8" s="790"/>
      <c r="N8" s="791"/>
      <c r="O8" s="48"/>
    </row>
    <row r="9" spans="1:16" ht="121.8" customHeight="1" thickBot="1">
      <c r="A9" s="792" t="s">
        <v>437</v>
      </c>
      <c r="B9" s="793"/>
      <c r="C9" s="793"/>
      <c r="D9" s="793"/>
      <c r="E9" s="793"/>
      <c r="F9" s="793"/>
      <c r="G9" s="793"/>
      <c r="H9" s="793"/>
      <c r="I9" s="793"/>
      <c r="J9" s="793"/>
      <c r="K9" s="793"/>
      <c r="L9" s="793"/>
      <c r="M9" s="793"/>
      <c r="N9" s="794"/>
      <c r="O9" s="48"/>
    </row>
    <row r="10" spans="1:16" s="128" customFormat="1" ht="50.4" customHeight="1">
      <c r="A10" s="797" t="s">
        <v>434</v>
      </c>
      <c r="B10" s="798"/>
      <c r="C10" s="798"/>
      <c r="D10" s="798"/>
      <c r="E10" s="798"/>
      <c r="F10" s="798"/>
      <c r="G10" s="798"/>
      <c r="H10" s="798"/>
      <c r="I10" s="798"/>
      <c r="J10" s="798"/>
      <c r="K10" s="798"/>
      <c r="L10" s="798"/>
      <c r="M10" s="798"/>
      <c r="N10" s="799"/>
      <c r="O10" s="405"/>
    </row>
    <row r="11" spans="1:16" s="128" customFormat="1" ht="90.6" customHeight="1" thickBot="1">
      <c r="A11" s="800" t="s">
        <v>435</v>
      </c>
      <c r="B11" s="801"/>
      <c r="C11" s="801"/>
      <c r="D11" s="801"/>
      <c r="E11" s="801"/>
      <c r="F11" s="801"/>
      <c r="G11" s="801"/>
      <c r="H11" s="801"/>
      <c r="I11" s="801"/>
      <c r="J11" s="801"/>
      <c r="K11" s="801"/>
      <c r="L11" s="801"/>
      <c r="M11" s="801"/>
      <c r="N11" s="802"/>
      <c r="O11" s="405"/>
    </row>
    <row r="12" spans="1:16" s="128" customFormat="1" ht="13.8" customHeight="1">
      <c r="A12" s="124"/>
      <c r="B12" s="125"/>
      <c r="C12" s="125"/>
      <c r="D12" s="125"/>
      <c r="E12" s="125"/>
      <c r="F12" s="125"/>
      <c r="G12" s="125"/>
      <c r="H12" s="125"/>
      <c r="I12" s="125"/>
      <c r="J12" s="125"/>
      <c r="K12" s="125"/>
      <c r="L12" s="125"/>
      <c r="M12" s="125"/>
      <c r="N12" s="126"/>
      <c r="O12" s="127"/>
    </row>
    <row r="13" spans="1:16" s="128" customFormat="1" ht="13.8" customHeight="1" thickBot="1">
      <c r="A13" s="124"/>
      <c r="B13" s="125"/>
      <c r="C13" s="125"/>
      <c r="D13" s="125"/>
      <c r="E13" s="125"/>
      <c r="F13" s="125"/>
      <c r="G13" s="125"/>
      <c r="H13" s="125"/>
      <c r="I13" s="125"/>
      <c r="J13" s="125"/>
      <c r="K13" s="125"/>
      <c r="L13" s="125"/>
      <c r="M13" s="125"/>
      <c r="N13" s="126"/>
      <c r="O13" s="127"/>
    </row>
    <row r="14" spans="1:16" ht="26.4" customHeight="1">
      <c r="A14" s="795" t="s">
        <v>213</v>
      </c>
      <c r="B14" s="795"/>
      <c r="C14" s="795"/>
      <c r="D14" s="795"/>
      <c r="E14" s="795"/>
      <c r="F14" s="795"/>
      <c r="G14" s="795"/>
      <c r="H14" s="795"/>
      <c r="I14" s="795"/>
      <c r="J14" s="795"/>
      <c r="K14" s="795"/>
      <c r="L14" s="795"/>
      <c r="M14" s="795"/>
      <c r="N14" s="796"/>
    </row>
    <row r="15" spans="1:16" ht="21.6" customHeight="1">
      <c r="A15" s="786" t="s">
        <v>234</v>
      </c>
      <c r="B15" s="787"/>
      <c r="C15" s="787"/>
      <c r="D15" s="787"/>
      <c r="E15" s="787"/>
      <c r="F15" s="787"/>
      <c r="G15" s="787"/>
      <c r="H15" s="787"/>
      <c r="I15" s="787"/>
      <c r="J15" s="787"/>
      <c r="K15" s="787"/>
      <c r="L15" s="787"/>
      <c r="M15" s="787"/>
      <c r="N15" s="788"/>
      <c r="O15" s="52" t="s">
        <v>213</v>
      </c>
    </row>
    <row r="16" spans="1:16" ht="30" customHeight="1" thickBot="1">
      <c r="A16" s="49"/>
      <c r="B16" s="50"/>
      <c r="C16" s="50"/>
      <c r="D16" s="50"/>
      <c r="E16" s="50"/>
      <c r="F16" s="50"/>
      <c r="G16" s="50"/>
      <c r="H16" s="50"/>
      <c r="I16" s="50"/>
      <c r="J16" s="50"/>
      <c r="K16" s="50"/>
      <c r="L16" s="50"/>
      <c r="M16" s="50"/>
      <c r="N16" s="51"/>
    </row>
    <row r="17" spans="1:14" ht="22.8" customHeight="1">
      <c r="A17" s="785" t="s">
        <v>29</v>
      </c>
      <c r="B17" s="785"/>
      <c r="C17" s="785"/>
      <c r="D17" s="785"/>
      <c r="E17" s="785"/>
      <c r="F17" s="785"/>
      <c r="G17" s="785"/>
      <c r="H17" s="785"/>
      <c r="I17" s="785"/>
      <c r="J17" s="785"/>
      <c r="K17" s="785"/>
      <c r="L17" s="785"/>
      <c r="M17" s="785"/>
      <c r="N17" s="785"/>
    </row>
    <row r="18" spans="1:14" ht="40.200000000000003" customHeight="1">
      <c r="A18" s="726" t="s">
        <v>27</v>
      </c>
      <c r="B18" s="727"/>
      <c r="C18" s="727"/>
      <c r="D18" s="727"/>
      <c r="E18" s="727"/>
      <c r="F18" s="727"/>
      <c r="G18" s="727"/>
      <c r="H18" s="727"/>
      <c r="I18" s="727"/>
      <c r="J18" s="727"/>
      <c r="K18" s="727"/>
      <c r="L18" s="727"/>
      <c r="M18" s="727"/>
      <c r="N18" s="727"/>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242</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6:N6"/>
    <mergeCell ref="A7:N7"/>
    <mergeCell ref="A18:N18"/>
    <mergeCell ref="A17:N17"/>
    <mergeCell ref="A15:N15"/>
    <mergeCell ref="A8:N8"/>
    <mergeCell ref="A9:N9"/>
    <mergeCell ref="A14:N14"/>
    <mergeCell ref="A10:N10"/>
    <mergeCell ref="A11:N11"/>
    <mergeCell ref="A1:N1"/>
    <mergeCell ref="A2:N2"/>
    <mergeCell ref="A3:N3"/>
    <mergeCell ref="A5:N5"/>
    <mergeCell ref="A4:N4"/>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15" sqref="A15"/>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3" customFormat="1" ht="46.2" customHeight="1" thickBot="1">
      <c r="A1" s="185" t="s">
        <v>292</v>
      </c>
      <c r="B1" s="46" t="s">
        <v>0</v>
      </c>
      <c r="C1" s="47" t="s">
        <v>2</v>
      </c>
    </row>
    <row r="2" spans="1:3" ht="40.799999999999997" customHeight="1">
      <c r="A2" s="481" t="s">
        <v>438</v>
      </c>
      <c r="B2" s="2"/>
      <c r="C2" s="803"/>
    </row>
    <row r="3" spans="1:3" ht="216" customHeight="1">
      <c r="A3" s="438" t="s">
        <v>439</v>
      </c>
      <c r="B3" s="53"/>
      <c r="C3" s="804"/>
    </row>
    <row r="4" spans="1:3" ht="31.8" customHeight="1" thickBot="1">
      <c r="A4" s="162" t="s">
        <v>440</v>
      </c>
      <c r="B4" s="1"/>
      <c r="C4" s="1"/>
    </row>
    <row r="5" spans="1:3" ht="41.4" customHeight="1">
      <c r="A5" s="399" t="s">
        <v>441</v>
      </c>
      <c r="B5" s="2"/>
      <c r="C5" s="803"/>
    </row>
    <row r="6" spans="1:3" ht="163.80000000000001" customHeight="1">
      <c r="A6" s="477" t="s">
        <v>442</v>
      </c>
      <c r="B6" s="53"/>
      <c r="C6" s="804"/>
    </row>
    <row r="7" spans="1:3" ht="42.6" customHeight="1" thickBot="1">
      <c r="A7" s="442" t="s">
        <v>443</v>
      </c>
      <c r="B7" s="1"/>
      <c r="C7" s="1"/>
    </row>
    <row r="8" spans="1:3" ht="43.2" customHeight="1">
      <c r="A8" s="400" t="s">
        <v>444</v>
      </c>
      <c r="B8" s="233"/>
      <c r="C8" s="803"/>
    </row>
    <row r="9" spans="1:3" ht="110.4" customHeight="1" thickBot="1">
      <c r="A9" s="443" t="s">
        <v>445</v>
      </c>
      <c r="B9" s="234"/>
      <c r="C9" s="804"/>
    </row>
    <row r="10" spans="1:3" ht="28.8" customHeight="1" thickBot="1">
      <c r="A10" s="235" t="s">
        <v>446</v>
      </c>
      <c r="B10" s="1"/>
      <c r="C10" s="1"/>
    </row>
    <row r="11" spans="1:3" ht="42.6" customHeight="1">
      <c r="A11" s="439" t="s">
        <v>350</v>
      </c>
      <c r="B11" s="251"/>
      <c r="C11" s="251"/>
    </row>
    <row r="12" spans="1:3" ht="75.599999999999994" customHeight="1" thickBot="1">
      <c r="A12" s="440" t="s">
        <v>447</v>
      </c>
      <c r="B12" s="256"/>
      <c r="C12" s="256"/>
    </row>
    <row r="13" spans="1:3" ht="42.6" customHeight="1" thickBot="1">
      <c r="A13" s="162" t="s">
        <v>448</v>
      </c>
      <c r="B13" s="1"/>
      <c r="C13" s="1"/>
    </row>
    <row r="14" spans="1:3" ht="27.6" customHeight="1">
      <c r="A14" s="245"/>
      <c r="B14" s="1"/>
      <c r="C14" s="1"/>
    </row>
    <row r="15" spans="1:3" ht="39" customHeight="1">
      <c r="A15" s="1" t="s">
        <v>220</v>
      </c>
      <c r="B15" s="1"/>
      <c r="C15" s="1"/>
    </row>
    <row r="16" spans="1:3" ht="32.25" customHeight="1">
      <c r="A16" s="1" t="s">
        <v>221</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4" r:id="rId1" xr:uid="{61A24E39-4277-4E51-A393-3FB9A05263FA}"/>
    <hyperlink ref="A7" r:id="rId2" xr:uid="{B2BFBAE4-2F95-43C2-B071-6868F91173F1}"/>
    <hyperlink ref="A10" r:id="rId3" xr:uid="{AFBFCD89-3E03-4B2D-9BCA-28D78678BC1C}"/>
    <hyperlink ref="A13" r:id="rId4" xr:uid="{91DE8569-6F76-4633-981D-90AFC26AE69D}"/>
  </hyperlinks>
  <pageMargins left="0" right="0" top="0.19685039370078741" bottom="0.39370078740157483" header="0" footer="0.19685039370078741"/>
  <pageSetup paperSize="8" scale="55"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V30"/>
  <sheetViews>
    <sheetView view="pageBreakPreview" zoomScaleNormal="100" zoomScaleSheetLayoutView="100" workbookViewId="0">
      <selection activeCell="T32" sqref="T32"/>
    </sheetView>
  </sheetViews>
  <sheetFormatPr defaultRowHeight="13.2"/>
  <cols>
    <col min="9" max="9" width="8.88671875" customWidth="1"/>
    <col min="10" max="10" width="8.88671875" hidden="1" customWidth="1"/>
    <col min="11" max="11" width="0.77734375" customWidth="1"/>
    <col min="19" max="19" width="4.77734375" customWidth="1"/>
    <col min="21" max="21" width="3.88671875" customWidth="1"/>
  </cols>
  <sheetData>
    <row r="1" spans="1:22">
      <c r="A1" s="919"/>
      <c r="B1" s="919"/>
      <c r="C1" s="919"/>
      <c r="D1" s="919"/>
      <c r="E1" s="919"/>
      <c r="F1" s="919"/>
      <c r="G1" s="919"/>
      <c r="H1" s="919"/>
      <c r="I1" s="919"/>
      <c r="J1" s="919"/>
      <c r="K1" s="919"/>
      <c r="L1" s="919"/>
      <c r="M1" s="919"/>
      <c r="N1" s="919"/>
      <c r="O1" s="919"/>
      <c r="P1" s="919"/>
      <c r="Q1" s="919"/>
      <c r="R1" s="919"/>
      <c r="S1" s="919"/>
      <c r="T1" s="919"/>
      <c r="U1" s="919"/>
      <c r="V1" s="464"/>
    </row>
    <row r="2" spans="1:22" ht="24.6">
      <c r="A2" s="919"/>
      <c r="B2" s="920"/>
      <c r="C2" s="921"/>
      <c r="D2" s="921"/>
      <c r="E2" s="921"/>
      <c r="F2" s="921"/>
      <c r="G2" s="921"/>
      <c r="H2" s="921"/>
      <c r="I2" s="921"/>
      <c r="J2" s="921"/>
      <c r="K2" s="921"/>
      <c r="L2" s="921"/>
      <c r="M2" s="921"/>
      <c r="N2" s="922"/>
      <c r="O2" s="923"/>
      <c r="P2" s="923"/>
      <c r="Q2" s="923"/>
      <c r="R2" s="923"/>
      <c r="S2" s="923"/>
      <c r="T2" s="923"/>
      <c r="U2" s="919"/>
    </row>
    <row r="3" spans="1:22">
      <c r="A3" s="919"/>
      <c r="B3" s="919"/>
      <c r="C3" s="919"/>
      <c r="D3" s="919"/>
      <c r="E3" s="919"/>
      <c r="F3" s="919"/>
      <c r="G3" s="919"/>
      <c r="H3" s="919"/>
      <c r="I3" s="919"/>
      <c r="J3" s="919"/>
      <c r="K3" s="919"/>
      <c r="L3" s="919"/>
      <c r="M3" s="919"/>
      <c r="N3" s="919"/>
      <c r="O3" s="919"/>
      <c r="P3" s="919"/>
      <c r="Q3" s="919"/>
      <c r="R3" s="919"/>
      <c r="S3" s="919"/>
      <c r="T3" s="919"/>
      <c r="U3" s="919"/>
    </row>
    <row r="4" spans="1:22" ht="13.2" customHeight="1">
      <c r="A4" s="919"/>
      <c r="B4" s="919"/>
      <c r="C4" s="919"/>
      <c r="D4" s="919"/>
      <c r="E4" s="919"/>
      <c r="F4" s="919"/>
      <c r="G4" s="919"/>
      <c r="H4" s="919"/>
      <c r="I4" s="924" t="s">
        <v>285</v>
      </c>
      <c r="J4" s="924"/>
      <c r="K4" s="924"/>
      <c r="L4" s="924"/>
      <c r="M4" s="924"/>
      <c r="N4" s="924"/>
      <c r="O4" s="924"/>
      <c r="P4" s="924"/>
      <c r="Q4" s="924"/>
      <c r="R4" s="924"/>
      <c r="S4" s="924"/>
      <c r="T4" s="924"/>
      <c r="U4" s="919" t="s">
        <v>205</v>
      </c>
    </row>
    <row r="5" spans="1:22" ht="13.2" customHeight="1">
      <c r="A5" s="919"/>
      <c r="B5" s="919"/>
      <c r="C5" s="919"/>
      <c r="D5" s="919"/>
      <c r="E5" s="919"/>
      <c r="F5" s="919"/>
      <c r="G5" s="919"/>
      <c r="H5" s="919"/>
      <c r="I5" s="924"/>
      <c r="J5" s="924"/>
      <c r="K5" s="924"/>
      <c r="L5" s="924"/>
      <c r="M5" s="924"/>
      <c r="N5" s="924"/>
      <c r="O5" s="924"/>
      <c r="P5" s="924"/>
      <c r="Q5" s="924"/>
      <c r="R5" s="924"/>
      <c r="S5" s="924"/>
      <c r="T5" s="924"/>
      <c r="U5" s="919"/>
    </row>
    <row r="6" spans="1:22" ht="13.2" customHeight="1">
      <c r="A6" s="919"/>
      <c r="B6" s="919"/>
      <c r="C6" s="919"/>
      <c r="D6" s="919"/>
      <c r="E6" s="919"/>
      <c r="F6" s="919"/>
      <c r="G6" s="919"/>
      <c r="H6" s="919"/>
      <c r="I6" s="924"/>
      <c r="J6" s="924"/>
      <c r="K6" s="924"/>
      <c r="L6" s="924"/>
      <c r="M6" s="924"/>
      <c r="N6" s="924"/>
      <c r="O6" s="924"/>
      <c r="P6" s="924"/>
      <c r="Q6" s="924"/>
      <c r="R6" s="924"/>
      <c r="S6" s="924"/>
      <c r="T6" s="924"/>
      <c r="U6" s="919"/>
    </row>
    <row r="7" spans="1:22" ht="13.2" customHeight="1">
      <c r="A7" s="919"/>
      <c r="B7" s="919"/>
      <c r="C7" s="919"/>
      <c r="D7" s="919"/>
      <c r="E7" s="919"/>
      <c r="F7" s="919"/>
      <c r="G7" s="919"/>
      <c r="H7" s="919"/>
      <c r="I7" s="924"/>
      <c r="J7" s="924"/>
      <c r="K7" s="924"/>
      <c r="L7" s="924"/>
      <c r="M7" s="924"/>
      <c r="N7" s="924"/>
      <c r="O7" s="924"/>
      <c r="P7" s="924"/>
      <c r="Q7" s="924"/>
      <c r="R7" s="924"/>
      <c r="S7" s="924"/>
      <c r="T7" s="924"/>
      <c r="U7" s="919"/>
    </row>
    <row r="8" spans="1:22" ht="13.2" customHeight="1">
      <c r="A8" s="919"/>
      <c r="B8" s="919"/>
      <c r="C8" s="919"/>
      <c r="D8" s="919"/>
      <c r="E8" s="919"/>
      <c r="F8" s="919"/>
      <c r="G8" s="919"/>
      <c r="H8" s="919"/>
      <c r="I8" s="924"/>
      <c r="J8" s="924"/>
      <c r="K8" s="924"/>
      <c r="L8" s="924"/>
      <c r="M8" s="924"/>
      <c r="N8" s="924"/>
      <c r="O8" s="924"/>
      <c r="P8" s="924"/>
      <c r="Q8" s="924"/>
      <c r="R8" s="924"/>
      <c r="S8" s="924"/>
      <c r="T8" s="924"/>
      <c r="U8" s="919"/>
    </row>
    <row r="9" spans="1:22" ht="13.2" customHeight="1">
      <c r="A9" s="919"/>
      <c r="B9" s="919"/>
      <c r="C9" s="919"/>
      <c r="D9" s="919"/>
      <c r="E9" s="919"/>
      <c r="F9" s="919"/>
      <c r="G9" s="919"/>
      <c r="H9" s="919"/>
      <c r="I9" s="924"/>
      <c r="J9" s="924"/>
      <c r="K9" s="924"/>
      <c r="L9" s="924"/>
      <c r="M9" s="924"/>
      <c r="N9" s="924"/>
      <c r="O9" s="924"/>
      <c r="P9" s="924"/>
      <c r="Q9" s="924"/>
      <c r="R9" s="924"/>
      <c r="S9" s="924"/>
      <c r="T9" s="924"/>
      <c r="U9" s="919"/>
    </row>
    <row r="10" spans="1:22">
      <c r="A10" s="919"/>
      <c r="B10" s="919"/>
      <c r="C10" s="919"/>
      <c r="D10" s="919"/>
      <c r="E10" s="919"/>
      <c r="F10" s="919"/>
      <c r="G10" s="919"/>
      <c r="H10" s="919"/>
      <c r="I10" s="919"/>
      <c r="J10" s="919"/>
      <c r="K10" s="919"/>
      <c r="L10" s="919"/>
      <c r="M10" s="919"/>
      <c r="N10" s="919"/>
      <c r="O10" s="919"/>
      <c r="P10" s="919"/>
      <c r="Q10" s="919"/>
      <c r="R10" s="919"/>
      <c r="S10" s="919"/>
      <c r="T10" s="919"/>
      <c r="U10" s="919"/>
    </row>
    <row r="11" spans="1:22" ht="21" customHeight="1">
      <c r="A11" s="919"/>
      <c r="B11" s="919"/>
      <c r="C11" s="919"/>
      <c r="D11" s="919"/>
      <c r="E11" s="919"/>
      <c r="F11" s="919"/>
      <c r="G11" s="919"/>
      <c r="H11" s="919"/>
      <c r="I11" s="919"/>
      <c r="J11" s="919"/>
      <c r="K11" s="919"/>
      <c r="L11" s="919"/>
      <c r="M11" s="919"/>
      <c r="N11" s="919"/>
      <c r="O11" s="919"/>
      <c r="P11" s="919"/>
      <c r="Q11" s="919"/>
      <c r="R11" s="919"/>
      <c r="S11" s="919"/>
      <c r="T11" s="919"/>
      <c r="U11" s="919"/>
    </row>
    <row r="12" spans="1:22" ht="13.2" customHeight="1">
      <c r="A12" s="919"/>
      <c r="B12" s="919"/>
      <c r="C12" s="919"/>
      <c r="D12" s="919"/>
      <c r="E12" s="919"/>
      <c r="F12" s="919"/>
      <c r="G12" s="919"/>
      <c r="H12" s="919"/>
      <c r="I12" s="919"/>
      <c r="J12" s="919"/>
      <c r="K12" s="919"/>
      <c r="L12" s="919"/>
      <c r="M12" s="919"/>
      <c r="N12" s="919"/>
      <c r="O12" s="919"/>
      <c r="P12" s="919"/>
      <c r="Q12" s="919"/>
      <c r="R12" s="919"/>
      <c r="S12" s="919"/>
      <c r="T12" s="919"/>
      <c r="U12" s="919"/>
    </row>
    <row r="13" spans="1:22" ht="13.2" customHeight="1">
      <c r="A13" s="919"/>
      <c r="B13" s="919"/>
      <c r="C13" s="919"/>
      <c r="D13" s="919"/>
      <c r="E13" s="919"/>
      <c r="F13" s="919"/>
      <c r="G13" s="919"/>
      <c r="H13" s="919"/>
      <c r="I13" s="919"/>
      <c r="J13" s="919"/>
      <c r="K13" s="919"/>
      <c r="L13" s="919"/>
      <c r="M13" s="919"/>
      <c r="N13" s="919"/>
      <c r="O13" s="919"/>
      <c r="P13" s="919"/>
      <c r="Q13" s="919"/>
      <c r="R13" s="919"/>
      <c r="S13" s="919"/>
      <c r="T13" s="919"/>
      <c r="U13" s="919"/>
    </row>
    <row r="14" spans="1:22">
      <c r="A14" s="919"/>
      <c r="B14" s="919"/>
      <c r="C14" s="919"/>
      <c r="D14" s="919"/>
      <c r="E14" s="919"/>
      <c r="F14" s="919"/>
      <c r="G14" s="919"/>
      <c r="H14" s="919"/>
      <c r="I14" s="919"/>
      <c r="J14" s="919"/>
      <c r="K14" s="919"/>
      <c r="L14" s="919"/>
      <c r="M14" s="919"/>
      <c r="N14" s="919"/>
      <c r="O14" s="919"/>
      <c r="P14" s="919"/>
      <c r="Q14" s="919"/>
      <c r="R14" s="919"/>
      <c r="S14" s="919"/>
      <c r="T14" s="919"/>
      <c r="U14" s="919"/>
    </row>
    <row r="15" spans="1:22">
      <c r="A15" s="919"/>
      <c r="B15" s="919"/>
      <c r="C15" s="919"/>
      <c r="D15" s="919"/>
      <c r="E15" s="919"/>
      <c r="F15" s="919"/>
      <c r="G15" s="919"/>
      <c r="H15" s="919"/>
      <c r="I15" s="919"/>
      <c r="J15" s="919"/>
      <c r="K15" s="919"/>
      <c r="L15" s="919"/>
      <c r="M15" s="919"/>
      <c r="N15" s="919"/>
      <c r="O15" s="919"/>
      <c r="P15" s="919"/>
      <c r="Q15" s="919"/>
      <c r="R15" s="919"/>
      <c r="S15" s="919"/>
      <c r="T15" s="919"/>
      <c r="U15" s="919"/>
    </row>
    <row r="16" spans="1:22">
      <c r="A16" s="919"/>
      <c r="B16" s="919"/>
      <c r="C16" s="919"/>
      <c r="D16" s="919"/>
      <c r="E16" s="919"/>
      <c r="F16" s="919"/>
      <c r="G16" s="919"/>
      <c r="H16" s="919"/>
      <c r="I16" s="919"/>
      <c r="J16" s="919"/>
      <c r="K16" s="919"/>
      <c r="L16" s="919"/>
      <c r="M16" s="919"/>
      <c r="N16" s="919"/>
      <c r="O16" s="919"/>
      <c r="P16" s="919"/>
      <c r="Q16" s="919"/>
      <c r="R16" s="919"/>
      <c r="S16" s="919"/>
      <c r="T16" s="919"/>
      <c r="U16" s="919"/>
    </row>
    <row r="17" spans="1:21">
      <c r="A17" s="919"/>
      <c r="B17" s="925" t="s">
        <v>284</v>
      </c>
      <c r="C17" s="925"/>
      <c r="D17" s="925"/>
      <c r="E17" s="925"/>
      <c r="F17" s="925"/>
      <c r="G17" s="925"/>
      <c r="H17" s="925"/>
      <c r="I17" s="919"/>
      <c r="J17" s="919"/>
      <c r="K17" s="919"/>
      <c r="L17" s="919"/>
      <c r="M17" s="919"/>
      <c r="N17" s="919"/>
      <c r="O17" s="919"/>
      <c r="P17" s="919"/>
      <c r="Q17" s="919"/>
      <c r="R17" s="919"/>
      <c r="S17" s="919"/>
      <c r="T17" s="919"/>
      <c r="U17" s="919"/>
    </row>
    <row r="18" spans="1:21">
      <c r="A18" s="919"/>
      <c r="B18" s="925"/>
      <c r="C18" s="925"/>
      <c r="D18" s="925"/>
      <c r="E18" s="925"/>
      <c r="F18" s="925"/>
      <c r="G18" s="925"/>
      <c r="H18" s="925"/>
      <c r="I18" s="919"/>
      <c r="J18" s="919"/>
      <c r="K18" s="919"/>
      <c r="L18" s="919"/>
      <c r="M18" s="919"/>
      <c r="N18" s="919"/>
      <c r="O18" s="919"/>
      <c r="P18" s="919"/>
      <c r="Q18" s="919"/>
      <c r="R18" s="919"/>
      <c r="S18" s="919"/>
      <c r="T18" s="919"/>
      <c r="U18" s="919"/>
    </row>
    <row r="19" spans="1:21">
      <c r="A19" s="919"/>
      <c r="B19" s="925"/>
      <c r="C19" s="925"/>
      <c r="D19" s="925"/>
      <c r="E19" s="925"/>
      <c r="F19" s="925"/>
      <c r="G19" s="925"/>
      <c r="H19" s="925"/>
      <c r="I19" s="919"/>
      <c r="J19" s="919"/>
      <c r="K19" s="919"/>
      <c r="L19" s="919"/>
      <c r="M19" s="919"/>
      <c r="N19" s="919"/>
      <c r="O19" s="919"/>
      <c r="P19" s="919"/>
      <c r="Q19" s="919"/>
      <c r="R19" s="919"/>
      <c r="S19" s="919"/>
      <c r="T19" s="919"/>
      <c r="U19" s="919"/>
    </row>
    <row r="20" spans="1:21">
      <c r="A20" s="919"/>
      <c r="B20" s="925"/>
      <c r="C20" s="925"/>
      <c r="D20" s="925"/>
      <c r="E20" s="925"/>
      <c r="F20" s="925"/>
      <c r="G20" s="925"/>
      <c r="H20" s="925"/>
      <c r="I20" s="919"/>
      <c r="J20" s="919"/>
      <c r="K20" s="919"/>
      <c r="L20" s="919"/>
      <c r="M20" s="919"/>
      <c r="N20" s="919"/>
      <c r="O20" s="919"/>
      <c r="P20" s="919"/>
      <c r="Q20" s="919"/>
      <c r="R20" s="919"/>
      <c r="S20" s="919"/>
      <c r="T20" s="919"/>
      <c r="U20" s="919"/>
    </row>
    <row r="21" spans="1:21">
      <c r="A21" s="919"/>
      <c r="B21" s="925"/>
      <c r="C21" s="925"/>
      <c r="D21" s="925"/>
      <c r="E21" s="925"/>
      <c r="F21" s="925"/>
      <c r="G21" s="925"/>
      <c r="H21" s="925"/>
      <c r="I21" s="919"/>
      <c r="J21" s="919"/>
      <c r="K21" s="919"/>
      <c r="L21" s="919"/>
      <c r="M21" s="919"/>
      <c r="N21" s="919"/>
      <c r="O21" s="919"/>
      <c r="P21" s="919"/>
      <c r="Q21" s="919"/>
      <c r="R21" s="919"/>
      <c r="S21" s="919"/>
      <c r="T21" s="919"/>
      <c r="U21" s="919"/>
    </row>
    <row r="22" spans="1:21">
      <c r="A22" s="919"/>
      <c r="B22" s="925"/>
      <c r="C22" s="925"/>
      <c r="D22" s="925"/>
      <c r="E22" s="925"/>
      <c r="F22" s="925"/>
      <c r="G22" s="925"/>
      <c r="H22" s="925"/>
      <c r="I22" s="919"/>
      <c r="J22" s="919"/>
      <c r="K22" s="919"/>
      <c r="L22" s="919"/>
      <c r="M22" s="919"/>
      <c r="N22" s="919"/>
      <c r="O22" s="919"/>
      <c r="P22" s="919"/>
      <c r="Q22" s="919"/>
      <c r="R22" s="919"/>
      <c r="S22" s="919"/>
      <c r="T22" s="919"/>
      <c r="U22" s="919"/>
    </row>
    <row r="23" spans="1:21">
      <c r="A23" s="919"/>
      <c r="B23" s="925"/>
      <c r="C23" s="925"/>
      <c r="D23" s="925"/>
      <c r="E23" s="925"/>
      <c r="F23" s="925"/>
      <c r="G23" s="925"/>
      <c r="H23" s="925"/>
      <c r="I23" s="919"/>
      <c r="J23" s="919"/>
      <c r="K23" s="919"/>
      <c r="L23" s="919"/>
      <c r="M23" s="919"/>
      <c r="N23" s="919"/>
      <c r="O23" s="919"/>
      <c r="P23" s="919"/>
      <c r="Q23" s="919"/>
      <c r="R23" s="919"/>
      <c r="S23" s="919"/>
      <c r="T23" s="919"/>
      <c r="U23" s="919"/>
    </row>
    <row r="24" spans="1:21">
      <c r="A24" s="919"/>
      <c r="B24" s="925"/>
      <c r="C24" s="925"/>
      <c r="D24" s="925"/>
      <c r="E24" s="925"/>
      <c r="F24" s="925"/>
      <c r="G24" s="925"/>
      <c r="H24" s="925"/>
      <c r="I24" s="919"/>
      <c r="J24" s="919"/>
      <c r="K24" s="919"/>
      <c r="L24" s="919"/>
      <c r="M24" s="919"/>
      <c r="N24" s="919"/>
      <c r="O24" s="919"/>
      <c r="P24" s="919"/>
      <c r="Q24" s="919"/>
      <c r="R24" s="919"/>
      <c r="S24" s="919"/>
      <c r="T24" s="919"/>
      <c r="U24" s="919"/>
    </row>
    <row r="25" spans="1:21">
      <c r="A25" s="919"/>
      <c r="B25" s="925"/>
      <c r="C25" s="925"/>
      <c r="D25" s="925"/>
      <c r="E25" s="925"/>
      <c r="F25" s="925"/>
      <c r="G25" s="925"/>
      <c r="H25" s="925"/>
      <c r="I25" s="919"/>
      <c r="J25" s="919"/>
      <c r="K25" s="919"/>
      <c r="L25" s="919"/>
      <c r="M25" s="919"/>
      <c r="N25" s="919"/>
      <c r="O25" s="919"/>
      <c r="P25" s="919"/>
      <c r="Q25" s="919"/>
      <c r="R25" s="919"/>
      <c r="S25" s="919"/>
      <c r="T25" s="919"/>
      <c r="U25" s="919"/>
    </row>
    <row r="26" spans="1:21">
      <c r="A26" s="919"/>
      <c r="B26" s="925"/>
      <c r="C26" s="925"/>
      <c r="D26" s="925"/>
      <c r="E26" s="925"/>
      <c r="F26" s="925"/>
      <c r="G26" s="925"/>
      <c r="H26" s="925"/>
      <c r="I26" s="919"/>
      <c r="J26" s="919"/>
      <c r="K26" s="919"/>
      <c r="L26" s="919"/>
      <c r="M26" s="919"/>
      <c r="N26" s="919"/>
      <c r="O26" s="919"/>
      <c r="P26" s="919"/>
      <c r="Q26" s="919"/>
      <c r="R26" s="919"/>
      <c r="S26" s="919"/>
      <c r="T26" s="919"/>
      <c r="U26" s="919"/>
    </row>
    <row r="27" spans="1:21">
      <c r="A27" s="919"/>
      <c r="B27" s="925"/>
      <c r="C27" s="925"/>
      <c r="D27" s="925"/>
      <c r="E27" s="925"/>
      <c r="F27" s="925"/>
      <c r="G27" s="925"/>
      <c r="H27" s="925"/>
      <c r="I27" s="919"/>
      <c r="J27" s="919"/>
      <c r="K27" s="919"/>
      <c r="L27" s="919"/>
      <c r="M27" s="919"/>
      <c r="N27" s="919"/>
      <c r="O27" s="919"/>
      <c r="P27" s="919"/>
      <c r="Q27" s="919"/>
      <c r="R27" s="919"/>
      <c r="S27" s="919"/>
      <c r="T27" s="919"/>
      <c r="U27" s="919"/>
    </row>
    <row r="28" spans="1:21">
      <c r="A28" s="919"/>
      <c r="B28" s="919"/>
      <c r="C28" s="919"/>
      <c r="D28" s="919"/>
      <c r="E28" s="919"/>
      <c r="F28" s="919"/>
      <c r="G28" s="919"/>
      <c r="H28" s="919"/>
      <c r="I28" s="919"/>
      <c r="J28" s="919"/>
      <c r="K28" s="919"/>
      <c r="L28" s="919"/>
      <c r="M28" s="919"/>
      <c r="N28" s="919"/>
      <c r="O28" s="919"/>
      <c r="P28" s="919"/>
      <c r="Q28" s="919"/>
      <c r="R28" s="919"/>
      <c r="S28" s="919"/>
      <c r="T28" s="919"/>
      <c r="U28" s="919"/>
    </row>
    <row r="29" spans="1:21" ht="16.2">
      <c r="A29" s="919"/>
      <c r="B29" s="926"/>
      <c r="C29" s="927"/>
      <c r="D29" s="926"/>
      <c r="E29" s="926"/>
      <c r="F29" s="926"/>
      <c r="G29" s="926"/>
      <c r="H29" s="926"/>
      <c r="I29" s="926"/>
      <c r="J29" s="919"/>
      <c r="K29" s="919"/>
      <c r="L29" s="919"/>
      <c r="M29" s="919"/>
      <c r="N29" s="919"/>
      <c r="O29" s="919"/>
      <c r="P29" s="919"/>
      <c r="Q29" s="919"/>
      <c r="R29" s="919"/>
      <c r="S29" s="919"/>
      <c r="T29" s="919"/>
      <c r="U29" s="919"/>
    </row>
    <row r="30" spans="1:21">
      <c r="A30" s="919"/>
      <c r="B30" s="919"/>
      <c r="C30" s="919"/>
      <c r="D30" s="919"/>
      <c r="E30" s="919"/>
      <c r="F30" s="919"/>
      <c r="G30" s="919"/>
      <c r="H30" s="919"/>
      <c r="I30" s="919"/>
      <c r="J30" s="919"/>
      <c r="K30" s="919"/>
      <c r="L30" s="919"/>
      <c r="M30" s="919"/>
      <c r="N30" s="919"/>
      <c r="O30" s="919"/>
      <c r="P30" s="919"/>
      <c r="Q30" s="919"/>
      <c r="R30" s="919"/>
      <c r="S30" s="919"/>
      <c r="T30" s="919"/>
      <c r="U30" s="919"/>
    </row>
  </sheetData>
  <sheetProtection formatCells="0" formatColumns="0" formatRows="0" insertColumns="0" insertRows="0" insertHyperlinks="0" deleteColumns="0" deleteRows="0" sort="0" autoFilter="0" pivotTables="0"/>
  <mergeCells count="2">
    <mergeCell ref="B17:H27"/>
    <mergeCell ref="I4:T9"/>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18" sqref="O18"/>
    </sheetView>
  </sheetViews>
  <sheetFormatPr defaultColWidth="9" defaultRowHeight="13.2"/>
  <cols>
    <col min="1" max="1" width="12.77734375" style="62" customWidth="1"/>
    <col min="2" max="2" width="5.109375" style="62" customWidth="1"/>
    <col min="3" max="3" width="3.77734375" style="62" customWidth="1"/>
    <col min="4" max="4" width="6.88671875" style="62" customWidth="1"/>
    <col min="5" max="5" width="13.109375" style="62" customWidth="1"/>
    <col min="6" max="6" width="13.109375" style="105" customWidth="1"/>
    <col min="7" max="7" width="11.33203125" style="62" customWidth="1"/>
    <col min="8" max="8" width="26.6640625" style="79" customWidth="1"/>
    <col min="9" max="9" width="13" style="70" customWidth="1"/>
    <col min="10" max="10" width="16.109375" style="70" customWidth="1"/>
    <col min="11" max="11" width="13.44140625" style="105" customWidth="1"/>
    <col min="12" max="12" width="20.44140625" style="105" customWidth="1"/>
    <col min="13" max="13" width="13.44140625" style="77" customWidth="1"/>
    <col min="14" max="14" width="22.44140625" style="62" customWidth="1"/>
    <col min="15" max="15" width="9" style="63"/>
    <col min="16" max="16384" width="9" style="62"/>
  </cols>
  <sheetData>
    <row r="1" spans="1:16" ht="26.25" customHeight="1" thickTop="1">
      <c r="A1" s="54" t="s">
        <v>235</v>
      </c>
      <c r="B1" s="55"/>
      <c r="C1" s="55"/>
      <c r="D1" s="56"/>
      <c r="E1" s="56"/>
      <c r="F1" s="57"/>
      <c r="G1" s="58"/>
      <c r="H1" s="59"/>
      <c r="I1" s="277" t="s">
        <v>38</v>
      </c>
      <c r="J1" s="79"/>
      <c r="K1" s="60"/>
      <c r="L1" s="278"/>
      <c r="M1" s="61"/>
    </row>
    <row r="2" spans="1:16" ht="17.399999999999999">
      <c r="A2" s="64"/>
      <c r="B2" s="279"/>
      <c r="C2" s="279"/>
      <c r="D2" s="279"/>
      <c r="E2" s="279"/>
      <c r="F2" s="279"/>
      <c r="G2" s="65"/>
      <c r="H2" s="66"/>
      <c r="I2" s="280" t="s">
        <v>39</v>
      </c>
      <c r="J2" s="67"/>
      <c r="K2" s="281" t="s">
        <v>21</v>
      </c>
      <c r="L2" s="68"/>
      <c r="M2" s="61"/>
      <c r="N2" s="236"/>
      <c r="P2" s="166"/>
    </row>
    <row r="3" spans="1:16" ht="17.399999999999999">
      <c r="A3" s="282" t="s">
        <v>29</v>
      </c>
      <c r="B3" s="283"/>
      <c r="D3" s="284"/>
      <c r="E3" s="284"/>
      <c r="F3" s="284"/>
      <c r="G3" s="69"/>
      <c r="H3"/>
      <c r="J3" s="285"/>
      <c r="L3" s="60"/>
      <c r="M3" s="71"/>
    </row>
    <row r="4" spans="1:16" ht="17.399999999999999">
      <c r="A4" s="72"/>
      <c r="B4" s="283"/>
      <c r="C4" s="105"/>
      <c r="D4" s="284"/>
      <c r="E4" s="284"/>
      <c r="F4" s="286"/>
      <c r="G4" s="73"/>
      <c r="H4" s="74"/>
      <c r="I4" s="74"/>
      <c r="J4" s="79"/>
      <c r="L4" s="60"/>
      <c r="M4" s="71"/>
      <c r="N4" s="357"/>
    </row>
    <row r="5" spans="1:16">
      <c r="A5" s="287"/>
      <c r="D5" s="284"/>
      <c r="E5" s="75"/>
      <c r="F5" s="288"/>
      <c r="G5" s="76"/>
      <c r="H5"/>
      <c r="I5" s="289"/>
      <c r="J5" s="79"/>
      <c r="M5" s="71"/>
    </row>
    <row r="6" spans="1:16" ht="17.399999999999999">
      <c r="A6" s="287"/>
      <c r="D6" s="284"/>
      <c r="E6" s="288"/>
      <c r="F6" s="288"/>
      <c r="G6" s="76"/>
      <c r="H6" s="66"/>
      <c r="I6" s="290"/>
      <c r="J6" s="79"/>
      <c r="M6" s="71"/>
    </row>
    <row r="7" spans="1:16">
      <c r="A7" s="287"/>
      <c r="D7" s="284"/>
      <c r="E7" s="288"/>
      <c r="F7" s="288"/>
      <c r="G7" s="76"/>
      <c r="H7" s="291"/>
      <c r="I7" s="289"/>
      <c r="J7" s="79"/>
      <c r="M7" s="71"/>
    </row>
    <row r="8" spans="1:16">
      <c r="A8" s="287"/>
      <c r="D8" s="284"/>
      <c r="E8" s="288"/>
      <c r="F8" s="288"/>
      <c r="G8" s="76"/>
      <c r="H8" s="67"/>
      <c r="I8" s="43"/>
      <c r="J8" s="43"/>
      <c r="K8" s="43"/>
    </row>
    <row r="9" spans="1:16">
      <c r="A9" s="287"/>
      <c r="D9" s="284"/>
      <c r="E9" s="288"/>
      <c r="F9" s="288"/>
      <c r="G9" s="76"/>
      <c r="H9" s="43"/>
      <c r="I9" s="43"/>
      <c r="J9" s="43"/>
      <c r="K9" s="43"/>
      <c r="N9" s="78"/>
    </row>
    <row r="10" spans="1:16">
      <c r="A10" s="287"/>
      <c r="D10" s="284"/>
      <c r="E10" s="288"/>
      <c r="F10" s="288"/>
      <c r="G10" s="76"/>
      <c r="H10" s="43"/>
      <c r="I10" s="43"/>
      <c r="J10" s="43"/>
      <c r="K10" s="43"/>
      <c r="N10" s="78" t="s">
        <v>40</v>
      </c>
    </row>
    <row r="11" spans="1:16">
      <c r="A11" s="287"/>
      <c r="D11" s="284"/>
      <c r="E11" s="288"/>
      <c r="F11" s="288"/>
      <c r="G11" s="76"/>
      <c r="H11" s="43"/>
      <c r="I11" s="43"/>
      <c r="J11" s="43"/>
      <c r="K11" s="43"/>
    </row>
    <row r="12" spans="1:16">
      <c r="A12" s="287"/>
      <c r="D12" s="284"/>
      <c r="E12" s="288"/>
      <c r="F12" s="288"/>
      <c r="G12" s="76"/>
      <c r="H12" s="43"/>
      <c r="I12" s="43"/>
      <c r="J12" s="43"/>
      <c r="K12" s="43"/>
      <c r="N12" s="78" t="s">
        <v>41</v>
      </c>
      <c r="O12" s="415"/>
    </row>
    <row r="13" spans="1:16">
      <c r="A13" s="287"/>
      <c r="D13" s="284"/>
      <c r="E13" s="288"/>
      <c r="F13" s="288"/>
      <c r="G13" s="76"/>
      <c r="H13" s="43"/>
      <c r="I13" s="43"/>
      <c r="J13" s="43"/>
      <c r="K13" s="43"/>
    </row>
    <row r="14" spans="1:16">
      <c r="A14" s="287"/>
      <c r="D14" s="284"/>
      <c r="E14" s="288"/>
      <c r="F14" s="288"/>
      <c r="G14" s="76"/>
      <c r="H14" s="43"/>
      <c r="I14" s="43"/>
      <c r="J14" s="43"/>
      <c r="K14" s="43"/>
      <c r="N14" s="850" t="s">
        <v>42</v>
      </c>
    </row>
    <row r="15" spans="1:16">
      <c r="A15" s="287"/>
      <c r="D15" s="284"/>
      <c r="E15" s="284" t="s">
        <v>21</v>
      </c>
      <c r="F15" s="286"/>
      <c r="G15" s="69"/>
      <c r="H15" s="291"/>
      <c r="I15" s="289"/>
      <c r="J15" s="67"/>
    </row>
    <row r="16" spans="1:16">
      <c r="A16" s="287"/>
      <c r="D16" s="284"/>
      <c r="E16" s="284"/>
      <c r="F16" s="286"/>
      <c r="G16" s="69"/>
      <c r="I16" s="289"/>
      <c r="J16" s="79"/>
      <c r="N16" s="359" t="s">
        <v>449</v>
      </c>
    </row>
    <row r="17" spans="1:19" ht="20.25" customHeight="1" thickBot="1">
      <c r="A17" s="576" t="s">
        <v>293</v>
      </c>
      <c r="B17" s="577"/>
      <c r="C17" s="577"/>
      <c r="D17" s="293"/>
      <c r="E17" s="294"/>
      <c r="F17" s="577" t="s">
        <v>294</v>
      </c>
      <c r="G17" s="578"/>
      <c r="H17" s="291"/>
      <c r="I17" s="289"/>
      <c r="J17" s="67"/>
      <c r="L17" s="68"/>
      <c r="M17" s="71"/>
      <c r="N17" s="292" t="s">
        <v>135</v>
      </c>
    </row>
    <row r="18" spans="1:19" ht="39" customHeight="1" thickTop="1">
      <c r="A18" s="579" t="s">
        <v>43</v>
      </c>
      <c r="B18" s="580"/>
      <c r="C18" s="581"/>
      <c r="D18" s="295" t="s">
        <v>44</v>
      </c>
      <c r="E18" s="296"/>
      <c r="F18" s="582" t="s">
        <v>45</v>
      </c>
      <c r="G18" s="583"/>
      <c r="I18" s="289"/>
      <c r="J18" s="79"/>
      <c r="M18" s="71"/>
      <c r="Q18" s="62" t="s">
        <v>29</v>
      </c>
      <c r="S18" s="62" t="s">
        <v>21</v>
      </c>
    </row>
    <row r="19" spans="1:19" ht="30" customHeight="1">
      <c r="A19" s="584" t="s">
        <v>233</v>
      </c>
      <c r="B19" s="584"/>
      <c r="C19" s="584"/>
      <c r="D19" s="584"/>
      <c r="E19" s="584"/>
      <c r="F19" s="584"/>
      <c r="G19" s="584"/>
      <c r="H19" s="297"/>
      <c r="I19" s="80" t="s">
        <v>46</v>
      </c>
      <c r="J19" s="80"/>
      <c r="K19" s="80"/>
      <c r="L19" s="68"/>
      <c r="M19" s="71"/>
    </row>
    <row r="20" spans="1:19" ht="17.399999999999999">
      <c r="E20" s="298" t="s">
        <v>47</v>
      </c>
      <c r="F20" s="299" t="s">
        <v>48</v>
      </c>
      <c r="H20" s="419" t="s">
        <v>214</v>
      </c>
      <c r="I20" s="289"/>
      <c r="J20" s="79" t="s">
        <v>21</v>
      </c>
      <c r="K20" s="300" t="s">
        <v>21</v>
      </c>
      <c r="M20" s="71"/>
    </row>
    <row r="21" spans="1:19" ht="16.8" thickBot="1">
      <c r="A21" s="301"/>
      <c r="B21" s="585">
        <v>44920</v>
      </c>
      <c r="C21" s="586"/>
      <c r="D21" s="302" t="s">
        <v>49</v>
      </c>
      <c r="E21" s="587" t="s">
        <v>50</v>
      </c>
      <c r="F21" s="588"/>
      <c r="G21" s="70" t="s">
        <v>51</v>
      </c>
      <c r="H21" s="589" t="s">
        <v>287</v>
      </c>
      <c r="I21" s="590"/>
      <c r="J21" s="590"/>
      <c r="K21" s="590"/>
      <c r="L21" s="590"/>
      <c r="M21" s="81" t="s">
        <v>214</v>
      </c>
      <c r="N21" s="82"/>
    </row>
    <row r="22" spans="1:19" ht="36" customHeight="1" thickTop="1" thickBot="1">
      <c r="A22" s="303" t="s">
        <v>52</v>
      </c>
      <c r="B22" s="591" t="s">
        <v>53</v>
      </c>
      <c r="C22" s="592"/>
      <c r="D22" s="593"/>
      <c r="E22" s="83" t="s">
        <v>295</v>
      </c>
      <c r="F22" s="83" t="s">
        <v>296</v>
      </c>
      <c r="G22" s="304" t="s">
        <v>54</v>
      </c>
      <c r="H22" s="594" t="s">
        <v>55</v>
      </c>
      <c r="I22" s="595"/>
      <c r="J22" s="595"/>
      <c r="K22" s="595"/>
      <c r="L22" s="596"/>
      <c r="M22" s="305" t="s">
        <v>56</v>
      </c>
      <c r="N22" s="306" t="s">
        <v>57</v>
      </c>
      <c r="R22" s="62" t="s">
        <v>29</v>
      </c>
    </row>
    <row r="23" spans="1:19" ht="81.599999999999994" customHeight="1" thickBot="1">
      <c r="A23" s="307" t="s">
        <v>58</v>
      </c>
      <c r="B23" s="570" t="str">
        <f t="shared" ref="B23" si="0">IF(G23&gt;5,"☆☆☆☆",IF(AND(G23&gt;=2.39,G23&lt;5),"☆☆☆",IF(AND(G23&gt;=1.39,G23&lt;2.4),"☆☆",IF(AND(G23&gt;0,G23&lt;1.4),"☆",IF(AND(G23&gt;=-1.39,G23&lt;0),"★",IF(AND(G23&gt;=-2.39,G23&lt;-1.4),"★★",IF(AND(G23&gt;=-3.39,G23&lt;-2.4),"★★★")))))))</f>
        <v>☆</v>
      </c>
      <c r="C23" s="571"/>
      <c r="D23" s="572"/>
      <c r="E23" s="397">
        <v>1.3</v>
      </c>
      <c r="F23" s="397">
        <v>1.65</v>
      </c>
      <c r="G23" s="433">
        <f t="shared" ref="G23:G70" si="1">+F23-E23</f>
        <v>0.34999999999999987</v>
      </c>
      <c r="H23" s="574"/>
      <c r="I23" s="574"/>
      <c r="J23" s="574"/>
      <c r="K23" s="574"/>
      <c r="L23" s="575"/>
      <c r="M23" s="535"/>
      <c r="N23" s="536"/>
      <c r="O23" s="375" t="s">
        <v>228</v>
      </c>
    </row>
    <row r="24" spans="1:19" ht="66" customHeight="1" thickBot="1">
      <c r="A24" s="308" t="s">
        <v>59</v>
      </c>
      <c r="B24" s="570" t="str">
        <f t="shared" ref="B24:B70" si="2">IF(G24&gt;5,"☆☆☆☆",IF(AND(G24&gt;=2.39,G24&lt;5),"☆☆☆",IF(AND(G24&gt;=1.39,G24&lt;2.4),"☆☆",IF(AND(G24&gt;0,G24&lt;1.4),"☆",IF(AND(G24&gt;=-1.39,G24&lt;0),"★",IF(AND(G24&gt;=-2.39,G24&lt;-1.4),"★★",IF(AND(G24&gt;=-3.39,G24&lt;-2.4),"★★★")))))))</f>
        <v>☆</v>
      </c>
      <c r="C24" s="571"/>
      <c r="D24" s="572"/>
      <c r="E24" s="397">
        <v>2.2599999999999998</v>
      </c>
      <c r="F24" s="397">
        <v>2.6</v>
      </c>
      <c r="G24" s="433">
        <f t="shared" si="1"/>
        <v>0.3400000000000003</v>
      </c>
      <c r="H24" s="597"/>
      <c r="I24" s="598"/>
      <c r="J24" s="598"/>
      <c r="K24" s="598"/>
      <c r="L24" s="599"/>
      <c r="M24" s="227"/>
      <c r="N24" s="228"/>
      <c r="O24" s="375" t="s">
        <v>59</v>
      </c>
      <c r="Q24" s="62" t="s">
        <v>29</v>
      </c>
    </row>
    <row r="25" spans="1:19" ht="81" customHeight="1" thickBot="1">
      <c r="A25" s="381" t="s">
        <v>60</v>
      </c>
      <c r="B25" s="570" t="str">
        <f t="shared" ref="B25:B70" si="3">IF(G25&gt;5,"☆☆☆☆",IF(AND(G25&gt;=2.39,G25&lt;5),"☆☆☆",IF(AND(G25&gt;=1.39,G25&lt;2.4),"☆☆",IF(AND(G25&gt;0,G25&lt;1.4),"☆",IF(AND(G25&gt;=-1.39,G25&lt;0),"★",IF(AND(G25&gt;=-2.39,G25&lt;-1.4),"★★",IF(AND(G25&gt;=-3.39,G25&lt;-2.4),"★★★")))))))</f>
        <v>★</v>
      </c>
      <c r="C25" s="571"/>
      <c r="D25" s="572"/>
      <c r="E25" s="168">
        <v>4.28</v>
      </c>
      <c r="F25" s="168">
        <v>3.75</v>
      </c>
      <c r="G25" s="433">
        <f t="shared" si="1"/>
        <v>-0.53000000000000025</v>
      </c>
      <c r="H25" s="573" t="s">
        <v>282</v>
      </c>
      <c r="I25" s="574"/>
      <c r="J25" s="574"/>
      <c r="K25" s="574"/>
      <c r="L25" s="575"/>
      <c r="M25" s="535" t="s">
        <v>283</v>
      </c>
      <c r="N25" s="228">
        <v>44910</v>
      </c>
      <c r="O25" s="375" t="s">
        <v>60</v>
      </c>
    </row>
    <row r="26" spans="1:19" ht="83.25" customHeight="1" thickBot="1">
      <c r="A26" s="381" t="s">
        <v>61</v>
      </c>
      <c r="B26" s="570" t="str">
        <f t="shared" si="3"/>
        <v>☆</v>
      </c>
      <c r="C26" s="571"/>
      <c r="D26" s="572"/>
      <c r="E26" s="397">
        <v>2.5499999999999998</v>
      </c>
      <c r="F26" s="397">
        <v>2.98</v>
      </c>
      <c r="G26" s="433">
        <f t="shared" si="1"/>
        <v>0.43000000000000016</v>
      </c>
      <c r="H26" s="573"/>
      <c r="I26" s="574"/>
      <c r="J26" s="574"/>
      <c r="K26" s="574"/>
      <c r="L26" s="575"/>
      <c r="M26" s="227"/>
      <c r="N26" s="228"/>
      <c r="O26" s="375" t="s">
        <v>61</v>
      </c>
    </row>
    <row r="27" spans="1:19" ht="78.599999999999994" customHeight="1" thickBot="1">
      <c r="A27" s="381" t="s">
        <v>62</v>
      </c>
      <c r="B27" s="570" t="str">
        <f t="shared" si="3"/>
        <v>★</v>
      </c>
      <c r="C27" s="571"/>
      <c r="D27" s="572"/>
      <c r="E27" s="397">
        <v>1.42</v>
      </c>
      <c r="F27" s="397">
        <v>1.24</v>
      </c>
      <c r="G27" s="433">
        <f t="shared" si="1"/>
        <v>-0.17999999999999994</v>
      </c>
      <c r="H27" s="573"/>
      <c r="I27" s="574"/>
      <c r="J27" s="574"/>
      <c r="K27" s="574"/>
      <c r="L27" s="575"/>
      <c r="M27" s="227"/>
      <c r="N27" s="228"/>
      <c r="O27" s="375" t="s">
        <v>62</v>
      </c>
    </row>
    <row r="28" spans="1:19" ht="87" customHeight="1" thickBot="1">
      <c r="A28" s="381" t="s">
        <v>63</v>
      </c>
      <c r="B28" s="570" t="str">
        <f t="shared" si="3"/>
        <v>☆☆☆</v>
      </c>
      <c r="C28" s="571"/>
      <c r="D28" s="572"/>
      <c r="E28" s="168">
        <v>4.3099999999999996</v>
      </c>
      <c r="F28" s="478">
        <v>7.1</v>
      </c>
      <c r="G28" s="433">
        <f t="shared" si="1"/>
        <v>2.79</v>
      </c>
      <c r="H28" s="573"/>
      <c r="I28" s="574"/>
      <c r="J28" s="574"/>
      <c r="K28" s="574"/>
      <c r="L28" s="575"/>
      <c r="M28" s="227"/>
      <c r="N28" s="228"/>
      <c r="O28" s="375" t="s">
        <v>63</v>
      </c>
    </row>
    <row r="29" spans="1:19" ht="71.25" customHeight="1" thickBot="1">
      <c r="A29" s="381" t="s">
        <v>64</v>
      </c>
      <c r="B29" s="570" t="str">
        <f t="shared" si="3"/>
        <v>☆</v>
      </c>
      <c r="C29" s="571"/>
      <c r="D29" s="572"/>
      <c r="E29" s="397">
        <v>1.56</v>
      </c>
      <c r="F29" s="397">
        <v>1.92</v>
      </c>
      <c r="G29" s="433">
        <f t="shared" si="1"/>
        <v>0.35999999999999988</v>
      </c>
      <c r="H29" s="573"/>
      <c r="I29" s="574"/>
      <c r="J29" s="574"/>
      <c r="K29" s="574"/>
      <c r="L29" s="575"/>
      <c r="M29" s="227"/>
      <c r="N29" s="228"/>
      <c r="O29" s="375" t="s">
        <v>64</v>
      </c>
    </row>
    <row r="30" spans="1:19" ht="73.5" customHeight="1" thickBot="1">
      <c r="A30" s="381" t="s">
        <v>65</v>
      </c>
      <c r="B30" s="570" t="str">
        <f t="shared" si="3"/>
        <v>☆</v>
      </c>
      <c r="C30" s="571"/>
      <c r="D30" s="572"/>
      <c r="E30" s="168">
        <v>3.2</v>
      </c>
      <c r="F30" s="168">
        <v>4.45</v>
      </c>
      <c r="G30" s="433">
        <f t="shared" si="1"/>
        <v>1.25</v>
      </c>
      <c r="H30" s="573" t="s">
        <v>280</v>
      </c>
      <c r="I30" s="574"/>
      <c r="J30" s="574"/>
      <c r="K30" s="574"/>
      <c r="L30" s="575"/>
      <c r="M30" s="227" t="s">
        <v>281</v>
      </c>
      <c r="N30" s="228">
        <v>44910</v>
      </c>
      <c r="O30" s="375" t="s">
        <v>65</v>
      </c>
    </row>
    <row r="31" spans="1:19" ht="75.75" customHeight="1" thickBot="1">
      <c r="A31" s="381" t="s">
        <v>66</v>
      </c>
      <c r="B31" s="570" t="str">
        <f t="shared" si="3"/>
        <v>★</v>
      </c>
      <c r="C31" s="571"/>
      <c r="D31" s="572"/>
      <c r="E31" s="397">
        <v>1.85</v>
      </c>
      <c r="F31" s="397">
        <v>1.75</v>
      </c>
      <c r="G31" s="433">
        <f t="shared" si="1"/>
        <v>-0.10000000000000009</v>
      </c>
      <c r="H31" s="573"/>
      <c r="I31" s="574"/>
      <c r="J31" s="574"/>
      <c r="K31" s="574"/>
      <c r="L31" s="575"/>
      <c r="M31" s="227"/>
      <c r="N31" s="228"/>
      <c r="O31" s="375" t="s">
        <v>66</v>
      </c>
    </row>
    <row r="32" spans="1:19" ht="78.599999999999994" customHeight="1" thickBot="1">
      <c r="A32" s="382" t="s">
        <v>67</v>
      </c>
      <c r="B32" s="570" t="str">
        <f t="shared" si="3"/>
        <v>★</v>
      </c>
      <c r="C32" s="571"/>
      <c r="D32" s="572"/>
      <c r="E32" s="168">
        <v>5</v>
      </c>
      <c r="F32" s="168">
        <v>4.87</v>
      </c>
      <c r="G32" s="433">
        <f t="shared" si="1"/>
        <v>-0.12999999999999989</v>
      </c>
      <c r="H32" s="573"/>
      <c r="I32" s="574"/>
      <c r="J32" s="574"/>
      <c r="K32" s="574"/>
      <c r="L32" s="575"/>
      <c r="M32" s="227"/>
      <c r="N32" s="228"/>
      <c r="O32" s="375" t="s">
        <v>67</v>
      </c>
    </row>
    <row r="33" spans="1:16" ht="94.95" customHeight="1" thickBot="1">
      <c r="A33" s="383" t="s">
        <v>68</v>
      </c>
      <c r="B33" s="570" t="str">
        <f t="shared" si="3"/>
        <v>☆</v>
      </c>
      <c r="C33" s="571"/>
      <c r="D33" s="572"/>
      <c r="E33" s="478">
        <v>9.25</v>
      </c>
      <c r="F33" s="478">
        <v>10.17</v>
      </c>
      <c r="G33" s="433">
        <f t="shared" si="1"/>
        <v>0.91999999999999993</v>
      </c>
      <c r="H33" s="573"/>
      <c r="I33" s="574"/>
      <c r="J33" s="574"/>
      <c r="K33" s="574"/>
      <c r="L33" s="575"/>
      <c r="M33" s="227"/>
      <c r="N33" s="228"/>
      <c r="O33" s="375" t="s">
        <v>68</v>
      </c>
    </row>
    <row r="34" spans="1:16" ht="81" customHeight="1" thickBot="1">
      <c r="A34" s="308" t="s">
        <v>69</v>
      </c>
      <c r="B34" s="570" t="str">
        <f t="shared" si="3"/>
        <v>☆</v>
      </c>
      <c r="C34" s="571"/>
      <c r="D34" s="572"/>
      <c r="E34" s="168">
        <v>5.73</v>
      </c>
      <c r="F34" s="478">
        <v>6.43</v>
      </c>
      <c r="G34" s="433">
        <f t="shared" si="1"/>
        <v>0.69999999999999929</v>
      </c>
      <c r="H34" s="573"/>
      <c r="I34" s="574"/>
      <c r="J34" s="574"/>
      <c r="K34" s="574"/>
      <c r="L34" s="575"/>
      <c r="M34" s="537"/>
      <c r="N34" s="538"/>
      <c r="O34" s="375" t="s">
        <v>69</v>
      </c>
    </row>
    <row r="35" spans="1:16" ht="94.5" customHeight="1" thickBot="1">
      <c r="A35" s="382" t="s">
        <v>70</v>
      </c>
      <c r="B35" s="570" t="str">
        <f t="shared" si="3"/>
        <v>☆☆</v>
      </c>
      <c r="C35" s="571"/>
      <c r="D35" s="572"/>
      <c r="E35" s="478">
        <v>7.6</v>
      </c>
      <c r="F35" s="478">
        <v>9.56</v>
      </c>
      <c r="G35" s="433">
        <f t="shared" si="1"/>
        <v>1.9600000000000009</v>
      </c>
      <c r="H35" s="600"/>
      <c r="I35" s="601"/>
      <c r="J35" s="601"/>
      <c r="K35" s="601"/>
      <c r="L35" s="602"/>
      <c r="M35" s="539"/>
      <c r="N35" s="540"/>
      <c r="O35" s="375" t="s">
        <v>70</v>
      </c>
    </row>
    <row r="36" spans="1:16" ht="92.4" customHeight="1" thickBot="1">
      <c r="A36" s="384" t="s">
        <v>71</v>
      </c>
      <c r="B36" s="570" t="str">
        <f t="shared" si="3"/>
        <v>☆</v>
      </c>
      <c r="C36" s="571"/>
      <c r="D36" s="572"/>
      <c r="E36" s="168">
        <v>5.16</v>
      </c>
      <c r="F36" s="168">
        <v>5.9</v>
      </c>
      <c r="G36" s="433">
        <f t="shared" si="1"/>
        <v>0.74000000000000021</v>
      </c>
      <c r="H36" s="834" t="s">
        <v>334</v>
      </c>
      <c r="I36" s="835"/>
      <c r="J36" s="835"/>
      <c r="K36" s="835"/>
      <c r="L36" s="836"/>
      <c r="M36" s="837" t="s">
        <v>335</v>
      </c>
      <c r="N36" s="838">
        <v>44919</v>
      </c>
      <c r="O36" s="375" t="s">
        <v>71</v>
      </c>
    </row>
    <row r="37" spans="1:16" ht="87.75" customHeight="1" thickBot="1">
      <c r="A37" s="381" t="s">
        <v>72</v>
      </c>
      <c r="B37" s="570" t="str">
        <f t="shared" si="3"/>
        <v>☆</v>
      </c>
      <c r="C37" s="571"/>
      <c r="D37" s="572"/>
      <c r="E37" s="397">
        <v>2.13</v>
      </c>
      <c r="F37" s="397">
        <v>2.63</v>
      </c>
      <c r="G37" s="433">
        <f t="shared" si="1"/>
        <v>0.5</v>
      </c>
      <c r="H37" s="573"/>
      <c r="I37" s="574"/>
      <c r="J37" s="574"/>
      <c r="K37" s="574"/>
      <c r="L37" s="575"/>
      <c r="M37" s="227"/>
      <c r="N37" s="228"/>
      <c r="O37" s="375" t="s">
        <v>72</v>
      </c>
    </row>
    <row r="38" spans="1:16" ht="75.75" customHeight="1" thickBot="1">
      <c r="A38" s="381" t="s">
        <v>73</v>
      </c>
      <c r="B38" s="570" t="str">
        <f t="shared" si="3"/>
        <v>☆</v>
      </c>
      <c r="C38" s="571"/>
      <c r="D38" s="572"/>
      <c r="E38" s="168">
        <v>3.66</v>
      </c>
      <c r="F38" s="168">
        <v>4.38</v>
      </c>
      <c r="G38" s="433">
        <f t="shared" si="1"/>
        <v>0.71999999999999975</v>
      </c>
      <c r="H38" s="573"/>
      <c r="I38" s="574"/>
      <c r="J38" s="574"/>
      <c r="K38" s="574"/>
      <c r="L38" s="575"/>
      <c r="M38" s="543"/>
      <c r="N38" s="544"/>
      <c r="O38" s="375" t="s">
        <v>73</v>
      </c>
    </row>
    <row r="39" spans="1:16" ht="70.2" customHeight="1" thickBot="1">
      <c r="A39" s="381" t="s">
        <v>74</v>
      </c>
      <c r="B39" s="570" t="str">
        <f t="shared" si="3"/>
        <v>☆</v>
      </c>
      <c r="C39" s="571"/>
      <c r="D39" s="572"/>
      <c r="E39" s="478">
        <v>6.59</v>
      </c>
      <c r="F39" s="478">
        <v>6.93</v>
      </c>
      <c r="G39" s="433">
        <f t="shared" si="1"/>
        <v>0.33999999999999986</v>
      </c>
      <c r="H39" s="573"/>
      <c r="I39" s="574"/>
      <c r="J39" s="574"/>
      <c r="K39" s="574"/>
      <c r="L39" s="575"/>
      <c r="M39" s="541"/>
      <c r="N39" s="542"/>
      <c r="O39" s="375" t="s">
        <v>74</v>
      </c>
    </row>
    <row r="40" spans="1:16" ht="78.75" customHeight="1" thickBot="1">
      <c r="A40" s="381" t="s">
        <v>75</v>
      </c>
      <c r="B40" s="570" t="str">
        <f t="shared" si="3"/>
        <v>☆☆☆</v>
      </c>
      <c r="C40" s="571"/>
      <c r="D40" s="572"/>
      <c r="E40" s="478">
        <v>10.39</v>
      </c>
      <c r="F40" s="505">
        <v>14</v>
      </c>
      <c r="G40" s="433">
        <f t="shared" si="1"/>
        <v>3.6099999999999994</v>
      </c>
      <c r="H40" s="573"/>
      <c r="I40" s="574"/>
      <c r="J40" s="574"/>
      <c r="K40" s="574"/>
      <c r="L40" s="575"/>
      <c r="M40" s="543"/>
      <c r="N40" s="544"/>
      <c r="O40" s="375" t="s">
        <v>75</v>
      </c>
    </row>
    <row r="41" spans="1:16" ht="66" customHeight="1" thickBot="1">
      <c r="A41" s="381" t="s">
        <v>76</v>
      </c>
      <c r="B41" s="570" t="str">
        <f t="shared" si="3"/>
        <v>☆</v>
      </c>
      <c r="C41" s="571"/>
      <c r="D41" s="572"/>
      <c r="E41" s="397">
        <v>2.71</v>
      </c>
      <c r="F41" s="397">
        <v>2.83</v>
      </c>
      <c r="G41" s="433">
        <f t="shared" si="1"/>
        <v>0.12000000000000011</v>
      </c>
      <c r="H41" s="573"/>
      <c r="I41" s="574"/>
      <c r="J41" s="574"/>
      <c r="K41" s="574"/>
      <c r="L41" s="575"/>
      <c r="M41" s="227"/>
      <c r="N41" s="228"/>
      <c r="O41" s="375" t="s">
        <v>76</v>
      </c>
    </row>
    <row r="42" spans="1:16" ht="77.25" customHeight="1" thickBot="1">
      <c r="A42" s="381" t="s">
        <v>77</v>
      </c>
      <c r="B42" s="570" t="str">
        <f t="shared" si="3"/>
        <v>★</v>
      </c>
      <c r="C42" s="571"/>
      <c r="D42" s="572"/>
      <c r="E42" s="397">
        <v>2.94</v>
      </c>
      <c r="F42" s="397">
        <v>2.46</v>
      </c>
      <c r="G42" s="433">
        <f t="shared" si="1"/>
        <v>-0.48</v>
      </c>
      <c r="H42" s="573"/>
      <c r="I42" s="574"/>
      <c r="J42" s="574"/>
      <c r="K42" s="574"/>
      <c r="L42" s="575"/>
      <c r="M42" s="541"/>
      <c r="N42" s="228"/>
      <c r="O42" s="375" t="s">
        <v>77</v>
      </c>
      <c r="P42" s="62" t="s">
        <v>214</v>
      </c>
    </row>
    <row r="43" spans="1:16" ht="69.75" customHeight="1" thickBot="1">
      <c r="A43" s="381" t="s">
        <v>78</v>
      </c>
      <c r="B43" s="570" t="str">
        <f t="shared" si="3"/>
        <v>☆</v>
      </c>
      <c r="C43" s="571"/>
      <c r="D43" s="572"/>
      <c r="E43" s="397">
        <v>1.98</v>
      </c>
      <c r="F43" s="397">
        <v>2.4500000000000002</v>
      </c>
      <c r="G43" s="433">
        <f t="shared" si="1"/>
        <v>0.4700000000000002</v>
      </c>
      <c r="H43" s="573"/>
      <c r="I43" s="574"/>
      <c r="J43" s="574"/>
      <c r="K43" s="574"/>
      <c r="L43" s="575"/>
      <c r="M43" s="227"/>
      <c r="N43" s="228"/>
      <c r="O43" s="375" t="s">
        <v>78</v>
      </c>
    </row>
    <row r="44" spans="1:16" ht="77.25" customHeight="1" thickBot="1">
      <c r="A44" s="385" t="s">
        <v>79</v>
      </c>
      <c r="B44" s="570" t="str">
        <f t="shared" si="3"/>
        <v>★</v>
      </c>
      <c r="C44" s="571"/>
      <c r="D44" s="572"/>
      <c r="E44" s="168">
        <v>3.64</v>
      </c>
      <c r="F44" s="168">
        <v>3.25</v>
      </c>
      <c r="G44" s="433">
        <f t="shared" si="1"/>
        <v>-0.39000000000000012</v>
      </c>
      <c r="H44" s="573"/>
      <c r="I44" s="574"/>
      <c r="J44" s="574"/>
      <c r="K44" s="574"/>
      <c r="L44" s="575"/>
      <c r="M44" s="227"/>
      <c r="N44" s="545"/>
      <c r="O44" s="375" t="s">
        <v>79</v>
      </c>
    </row>
    <row r="45" spans="1:16" ht="81.75" customHeight="1" thickBot="1">
      <c r="A45" s="381" t="s">
        <v>80</v>
      </c>
      <c r="B45" s="570" t="str">
        <f t="shared" si="3"/>
        <v>☆</v>
      </c>
      <c r="C45" s="571"/>
      <c r="D45" s="572"/>
      <c r="E45" s="168">
        <v>3.43</v>
      </c>
      <c r="F45" s="168">
        <v>4.16</v>
      </c>
      <c r="G45" s="433">
        <f t="shared" si="1"/>
        <v>0.73</v>
      </c>
      <c r="H45" s="573"/>
      <c r="I45" s="574"/>
      <c r="J45" s="574"/>
      <c r="K45" s="574"/>
      <c r="L45" s="575"/>
      <c r="M45" s="227"/>
      <c r="N45" s="546"/>
      <c r="O45" s="375" t="s">
        <v>80</v>
      </c>
    </row>
    <row r="46" spans="1:16" ht="72.75" customHeight="1" thickBot="1">
      <c r="A46" s="381" t="s">
        <v>81</v>
      </c>
      <c r="B46" s="570" t="str">
        <f t="shared" si="3"/>
        <v>☆☆</v>
      </c>
      <c r="C46" s="571"/>
      <c r="D46" s="572"/>
      <c r="E46" s="168">
        <v>4.91</v>
      </c>
      <c r="F46" s="478">
        <v>6.43</v>
      </c>
      <c r="G46" s="433">
        <f t="shared" si="1"/>
        <v>1.5199999999999996</v>
      </c>
      <c r="H46" s="573"/>
      <c r="I46" s="574"/>
      <c r="J46" s="574"/>
      <c r="K46" s="574"/>
      <c r="L46" s="575"/>
      <c r="M46" s="227"/>
      <c r="N46" s="228"/>
      <c r="O46" s="375" t="s">
        <v>81</v>
      </c>
    </row>
    <row r="47" spans="1:16" ht="81.75" customHeight="1" thickBot="1">
      <c r="A47" s="381" t="s">
        <v>82</v>
      </c>
      <c r="B47" s="570" t="str">
        <f t="shared" si="3"/>
        <v>☆</v>
      </c>
      <c r="C47" s="571"/>
      <c r="D47" s="572"/>
      <c r="E47" s="397">
        <v>2.61</v>
      </c>
      <c r="F47" s="397">
        <v>2.78</v>
      </c>
      <c r="G47" s="433">
        <f t="shared" si="1"/>
        <v>0.16999999999999993</v>
      </c>
      <c r="H47" s="573"/>
      <c r="I47" s="574"/>
      <c r="J47" s="574"/>
      <c r="K47" s="574"/>
      <c r="L47" s="575"/>
      <c r="M47" s="547"/>
      <c r="N47" s="228"/>
      <c r="O47" s="375" t="s">
        <v>82</v>
      </c>
    </row>
    <row r="48" spans="1:16" ht="78.75" customHeight="1" thickBot="1">
      <c r="A48" s="381" t="s">
        <v>83</v>
      </c>
      <c r="B48" s="570" t="str">
        <f t="shared" si="3"/>
        <v>★</v>
      </c>
      <c r="C48" s="571"/>
      <c r="D48" s="572"/>
      <c r="E48" s="397">
        <v>2.5499999999999998</v>
      </c>
      <c r="F48" s="397">
        <v>2.42</v>
      </c>
      <c r="G48" s="433">
        <f t="shared" si="1"/>
        <v>-0.12999999999999989</v>
      </c>
      <c r="H48" s="839" t="s">
        <v>348</v>
      </c>
      <c r="I48" s="840"/>
      <c r="J48" s="840"/>
      <c r="K48" s="840"/>
      <c r="L48" s="841"/>
      <c r="M48" s="842" t="s">
        <v>349</v>
      </c>
      <c r="N48" s="843">
        <v>44917</v>
      </c>
      <c r="O48" s="375" t="s">
        <v>83</v>
      </c>
    </row>
    <row r="49" spans="1:15" ht="74.25" customHeight="1" thickBot="1">
      <c r="A49" s="381" t="s">
        <v>84</v>
      </c>
      <c r="B49" s="570" t="str">
        <f t="shared" si="3"/>
        <v>☆</v>
      </c>
      <c r="C49" s="571"/>
      <c r="D49" s="572"/>
      <c r="E49" s="168">
        <v>3.69</v>
      </c>
      <c r="F49" s="168">
        <v>4.1399999999999997</v>
      </c>
      <c r="G49" s="433">
        <f t="shared" si="1"/>
        <v>0.44999999999999973</v>
      </c>
      <c r="H49" s="573"/>
      <c r="I49" s="574"/>
      <c r="J49" s="574"/>
      <c r="K49" s="574"/>
      <c r="L49" s="575"/>
      <c r="M49" s="548"/>
      <c r="N49" s="228"/>
      <c r="O49" s="375" t="s">
        <v>84</v>
      </c>
    </row>
    <row r="50" spans="1:15" ht="73.2" customHeight="1" thickBot="1">
      <c r="A50" s="381" t="s">
        <v>85</v>
      </c>
      <c r="B50" s="570" t="str">
        <f t="shared" si="3"/>
        <v>☆</v>
      </c>
      <c r="C50" s="571"/>
      <c r="D50" s="572"/>
      <c r="E50" s="168">
        <v>3.85</v>
      </c>
      <c r="F50" s="168">
        <v>4.75</v>
      </c>
      <c r="G50" s="433">
        <f t="shared" si="1"/>
        <v>0.89999999999999991</v>
      </c>
      <c r="H50" s="603"/>
      <c r="I50" s="604"/>
      <c r="J50" s="604"/>
      <c r="K50" s="604"/>
      <c r="L50" s="605"/>
      <c r="M50" s="227"/>
      <c r="N50" s="228"/>
      <c r="O50" s="375" t="s">
        <v>85</v>
      </c>
    </row>
    <row r="51" spans="1:15" ht="73.5" customHeight="1" thickBot="1">
      <c r="A51" s="381" t="s">
        <v>86</v>
      </c>
      <c r="B51" s="570" t="str">
        <f t="shared" si="3"/>
        <v>☆</v>
      </c>
      <c r="C51" s="571"/>
      <c r="D51" s="572"/>
      <c r="E51" s="397">
        <v>2.59</v>
      </c>
      <c r="F51" s="397">
        <v>2.79</v>
      </c>
      <c r="G51" s="433">
        <f t="shared" si="1"/>
        <v>0.20000000000000018</v>
      </c>
      <c r="H51" s="573"/>
      <c r="I51" s="574"/>
      <c r="J51" s="574"/>
      <c r="K51" s="574"/>
      <c r="L51" s="575"/>
      <c r="M51" s="543"/>
      <c r="N51" s="544"/>
      <c r="O51" s="375" t="s">
        <v>86</v>
      </c>
    </row>
    <row r="52" spans="1:15" ht="75" customHeight="1" thickBot="1">
      <c r="A52" s="381" t="s">
        <v>87</v>
      </c>
      <c r="B52" s="570" t="str">
        <f t="shared" si="3"/>
        <v>★</v>
      </c>
      <c r="C52" s="571"/>
      <c r="D52" s="572"/>
      <c r="E52" s="168">
        <v>3.83</v>
      </c>
      <c r="F52" s="168">
        <v>3.33</v>
      </c>
      <c r="G52" s="433">
        <f t="shared" si="1"/>
        <v>-0.5</v>
      </c>
      <c r="H52" s="573"/>
      <c r="I52" s="574"/>
      <c r="J52" s="574"/>
      <c r="K52" s="574"/>
      <c r="L52" s="575"/>
      <c r="M52" s="227"/>
      <c r="N52" s="228"/>
      <c r="O52" s="375" t="s">
        <v>87</v>
      </c>
    </row>
    <row r="53" spans="1:15" ht="77.25" customHeight="1" thickBot="1">
      <c r="A53" s="381" t="s">
        <v>88</v>
      </c>
      <c r="B53" s="570" t="str">
        <f t="shared" si="3"/>
        <v>★</v>
      </c>
      <c r="C53" s="571"/>
      <c r="D53" s="572"/>
      <c r="E53" s="397">
        <v>1.84</v>
      </c>
      <c r="F53" s="397">
        <v>1.53</v>
      </c>
      <c r="G53" s="433">
        <f t="shared" si="1"/>
        <v>-0.31000000000000005</v>
      </c>
      <c r="H53" s="606"/>
      <c r="I53" s="607"/>
      <c r="J53" s="607"/>
      <c r="K53" s="607"/>
      <c r="L53" s="608"/>
      <c r="M53" s="498"/>
      <c r="N53" s="499"/>
      <c r="O53" s="375" t="s">
        <v>88</v>
      </c>
    </row>
    <row r="54" spans="1:15" ht="63.75" customHeight="1" thickBot="1">
      <c r="A54" s="381" t="s">
        <v>89</v>
      </c>
      <c r="B54" s="570" t="str">
        <f t="shared" si="3"/>
        <v>☆</v>
      </c>
      <c r="C54" s="571"/>
      <c r="D54" s="572"/>
      <c r="E54" s="168">
        <v>3.39</v>
      </c>
      <c r="F54" s="168">
        <v>4.26</v>
      </c>
      <c r="G54" s="433">
        <f t="shared" si="1"/>
        <v>0.86999999999999966</v>
      </c>
      <c r="H54" s="606"/>
      <c r="I54" s="607"/>
      <c r="J54" s="607"/>
      <c r="K54" s="607"/>
      <c r="L54" s="608"/>
      <c r="M54" s="498"/>
      <c r="N54" s="499"/>
      <c r="O54" s="375" t="s">
        <v>89</v>
      </c>
    </row>
    <row r="55" spans="1:15" ht="93.6" customHeight="1" thickBot="1">
      <c r="A55" s="381" t="s">
        <v>90</v>
      </c>
      <c r="B55" s="570" t="str">
        <f t="shared" si="3"/>
        <v>☆</v>
      </c>
      <c r="C55" s="571"/>
      <c r="D55" s="572"/>
      <c r="E55" s="168">
        <v>4.46</v>
      </c>
      <c r="F55" s="168">
        <v>4.8899999999999997</v>
      </c>
      <c r="G55" s="433">
        <f t="shared" si="1"/>
        <v>0.42999999999999972</v>
      </c>
      <c r="H55" s="606"/>
      <c r="I55" s="607"/>
      <c r="J55" s="607"/>
      <c r="K55" s="607"/>
      <c r="L55" s="608"/>
      <c r="M55" s="498"/>
      <c r="N55" s="499"/>
      <c r="O55" s="375" t="s">
        <v>90</v>
      </c>
    </row>
    <row r="56" spans="1:15" ht="80.25" customHeight="1" thickBot="1">
      <c r="A56" s="381" t="s">
        <v>91</v>
      </c>
      <c r="B56" s="570" t="str">
        <f t="shared" si="3"/>
        <v>☆</v>
      </c>
      <c r="C56" s="571"/>
      <c r="D56" s="572"/>
      <c r="E56" s="168">
        <v>4.46</v>
      </c>
      <c r="F56" s="168">
        <v>4.9000000000000004</v>
      </c>
      <c r="G56" s="433">
        <f t="shared" si="1"/>
        <v>0.44000000000000039</v>
      </c>
      <c r="H56" s="606"/>
      <c r="I56" s="607"/>
      <c r="J56" s="607"/>
      <c r="K56" s="607"/>
      <c r="L56" s="608"/>
      <c r="M56" s="498"/>
      <c r="N56" s="499"/>
      <c r="O56" s="375" t="s">
        <v>91</v>
      </c>
    </row>
    <row r="57" spans="1:15" ht="63.75" customHeight="1" thickBot="1">
      <c r="A57" s="381" t="s">
        <v>92</v>
      </c>
      <c r="B57" s="570" t="str">
        <f t="shared" si="3"/>
        <v>☆</v>
      </c>
      <c r="C57" s="571"/>
      <c r="D57" s="572"/>
      <c r="E57" s="397">
        <v>1.71</v>
      </c>
      <c r="F57" s="397">
        <v>2.16</v>
      </c>
      <c r="G57" s="433">
        <f t="shared" si="1"/>
        <v>0.45000000000000018</v>
      </c>
      <c r="H57" s="609"/>
      <c r="I57" s="610"/>
      <c r="J57" s="610"/>
      <c r="K57" s="610"/>
      <c r="L57" s="611"/>
      <c r="M57" s="498"/>
      <c r="N57" s="499"/>
      <c r="O57" s="375" t="s">
        <v>92</v>
      </c>
    </row>
    <row r="58" spans="1:15" ht="69.75" customHeight="1" thickBot="1">
      <c r="A58" s="381" t="s">
        <v>93</v>
      </c>
      <c r="B58" s="570" t="str">
        <f t="shared" si="3"/>
        <v>★</v>
      </c>
      <c r="C58" s="571"/>
      <c r="D58" s="572"/>
      <c r="E58" s="168">
        <v>4.09</v>
      </c>
      <c r="F58" s="168">
        <v>3.04</v>
      </c>
      <c r="G58" s="433">
        <f t="shared" si="1"/>
        <v>-1.0499999999999998</v>
      </c>
      <c r="H58" s="606"/>
      <c r="I58" s="607"/>
      <c r="J58" s="607"/>
      <c r="K58" s="607"/>
      <c r="L58" s="608"/>
      <c r="M58" s="498"/>
      <c r="N58" s="499"/>
      <c r="O58" s="375" t="s">
        <v>93</v>
      </c>
    </row>
    <row r="59" spans="1:15" ht="76.2" customHeight="1" thickBot="1">
      <c r="A59" s="381" t="s">
        <v>94</v>
      </c>
      <c r="B59" s="570" t="str">
        <f t="shared" si="3"/>
        <v>☆☆</v>
      </c>
      <c r="C59" s="571"/>
      <c r="D59" s="572"/>
      <c r="E59" s="397">
        <v>2.54</v>
      </c>
      <c r="F59" s="168">
        <v>4.07</v>
      </c>
      <c r="G59" s="433">
        <f t="shared" si="1"/>
        <v>1.5300000000000002</v>
      </c>
      <c r="H59" s="606"/>
      <c r="I59" s="607"/>
      <c r="J59" s="607"/>
      <c r="K59" s="607"/>
      <c r="L59" s="608"/>
      <c r="M59" s="500"/>
      <c r="N59" s="501"/>
      <c r="O59" s="375" t="s">
        <v>94</v>
      </c>
    </row>
    <row r="60" spans="1:15" ht="91.95" customHeight="1" thickBot="1">
      <c r="A60" s="381" t="s">
        <v>95</v>
      </c>
      <c r="B60" s="570" t="str">
        <f t="shared" si="3"/>
        <v>★</v>
      </c>
      <c r="C60" s="571"/>
      <c r="D60" s="572"/>
      <c r="E60" s="168">
        <v>4.8899999999999997</v>
      </c>
      <c r="F60" s="168">
        <v>4.1900000000000004</v>
      </c>
      <c r="G60" s="433">
        <f t="shared" si="1"/>
        <v>-0.69999999999999929</v>
      </c>
      <c r="H60" s="606"/>
      <c r="I60" s="607"/>
      <c r="J60" s="607"/>
      <c r="K60" s="607"/>
      <c r="L60" s="608"/>
      <c r="M60" s="498"/>
      <c r="N60" s="499"/>
      <c r="O60" s="375" t="s">
        <v>95</v>
      </c>
    </row>
    <row r="61" spans="1:15" ht="81" customHeight="1" thickBot="1">
      <c r="A61" s="381" t="s">
        <v>96</v>
      </c>
      <c r="B61" s="570" t="str">
        <f t="shared" si="3"/>
        <v>★</v>
      </c>
      <c r="C61" s="571"/>
      <c r="D61" s="572"/>
      <c r="E61" s="397">
        <v>1.52</v>
      </c>
      <c r="F61" s="397">
        <v>1.1499999999999999</v>
      </c>
      <c r="G61" s="433">
        <f t="shared" si="1"/>
        <v>-0.37000000000000011</v>
      </c>
      <c r="H61" s="606"/>
      <c r="I61" s="607"/>
      <c r="J61" s="607"/>
      <c r="K61" s="607"/>
      <c r="L61" s="608"/>
      <c r="M61" s="498"/>
      <c r="N61" s="499"/>
      <c r="O61" s="375" t="s">
        <v>96</v>
      </c>
    </row>
    <row r="62" spans="1:15" ht="75.599999999999994" customHeight="1" thickBot="1">
      <c r="A62" s="381" t="s">
        <v>97</v>
      </c>
      <c r="B62" s="570" t="str">
        <f t="shared" si="3"/>
        <v>★</v>
      </c>
      <c r="C62" s="571"/>
      <c r="D62" s="572"/>
      <c r="E62" s="478">
        <v>6.63</v>
      </c>
      <c r="F62" s="478">
        <v>6.48</v>
      </c>
      <c r="G62" s="433">
        <f t="shared" si="1"/>
        <v>-0.14999999999999947</v>
      </c>
      <c r="H62" s="606"/>
      <c r="I62" s="607"/>
      <c r="J62" s="607"/>
      <c r="K62" s="607"/>
      <c r="L62" s="608"/>
      <c r="M62" s="502"/>
      <c r="N62" s="499"/>
      <c r="O62" s="375" t="s">
        <v>97</v>
      </c>
    </row>
    <row r="63" spans="1:15" ht="87" customHeight="1" thickBot="1">
      <c r="A63" s="381" t="s">
        <v>98</v>
      </c>
      <c r="B63" s="570" t="str">
        <f t="shared" si="3"/>
        <v>★</v>
      </c>
      <c r="C63" s="571"/>
      <c r="D63" s="572"/>
      <c r="E63" s="168">
        <v>3.57</v>
      </c>
      <c r="F63" s="397">
        <v>2.96</v>
      </c>
      <c r="G63" s="433">
        <f t="shared" si="1"/>
        <v>-0.60999999999999988</v>
      </c>
      <c r="H63" s="606"/>
      <c r="I63" s="607"/>
      <c r="J63" s="607"/>
      <c r="K63" s="607"/>
      <c r="L63" s="608"/>
      <c r="M63" s="503"/>
      <c r="N63" s="499"/>
      <c r="O63" s="375" t="s">
        <v>98</v>
      </c>
    </row>
    <row r="64" spans="1:15" ht="73.2" customHeight="1" thickBot="1">
      <c r="A64" s="381" t="s">
        <v>99</v>
      </c>
      <c r="B64" s="570" t="str">
        <f t="shared" si="3"/>
        <v>☆☆☆</v>
      </c>
      <c r="C64" s="571"/>
      <c r="D64" s="572"/>
      <c r="E64" s="168">
        <v>3</v>
      </c>
      <c r="F64" s="168">
        <v>5.39</v>
      </c>
      <c r="G64" s="433">
        <f t="shared" si="1"/>
        <v>2.3899999999999997</v>
      </c>
      <c r="H64" s="651"/>
      <c r="I64" s="652"/>
      <c r="J64" s="652"/>
      <c r="K64" s="652"/>
      <c r="L64" s="653"/>
      <c r="M64" s="498"/>
      <c r="N64" s="499"/>
      <c r="O64" s="375" t="s">
        <v>99</v>
      </c>
    </row>
    <row r="65" spans="1:18" ht="80.25" customHeight="1" thickBot="1">
      <c r="A65" s="381" t="s">
        <v>100</v>
      </c>
      <c r="B65" s="570" t="str">
        <f t="shared" si="3"/>
        <v>★</v>
      </c>
      <c r="C65" s="571"/>
      <c r="D65" s="572"/>
      <c r="E65" s="478">
        <v>6.48</v>
      </c>
      <c r="F65" s="478">
        <v>6.4</v>
      </c>
      <c r="G65" s="433">
        <f t="shared" si="1"/>
        <v>-8.0000000000000071E-2</v>
      </c>
      <c r="H65" s="609"/>
      <c r="I65" s="610"/>
      <c r="J65" s="610"/>
      <c r="K65" s="610"/>
      <c r="L65" s="611"/>
      <c r="M65" s="504"/>
      <c r="N65" s="499"/>
      <c r="O65" s="375" t="s">
        <v>100</v>
      </c>
    </row>
    <row r="66" spans="1:18" ht="88.5" customHeight="1" thickBot="1">
      <c r="A66" s="381" t="s">
        <v>101</v>
      </c>
      <c r="B66" s="570" t="str">
        <f t="shared" si="3"/>
        <v>☆</v>
      </c>
      <c r="C66" s="571"/>
      <c r="D66" s="572"/>
      <c r="E66" s="478">
        <v>8.11</v>
      </c>
      <c r="F66" s="478">
        <v>8.61</v>
      </c>
      <c r="G66" s="433">
        <f t="shared" si="1"/>
        <v>0.5</v>
      </c>
      <c r="H66" s="609"/>
      <c r="I66" s="610"/>
      <c r="J66" s="610"/>
      <c r="K66" s="610"/>
      <c r="L66" s="611"/>
      <c r="M66" s="498"/>
      <c r="N66" s="499"/>
      <c r="O66" s="375" t="s">
        <v>101</v>
      </c>
    </row>
    <row r="67" spans="1:18" ht="78.75" customHeight="1" thickBot="1">
      <c r="A67" s="381" t="s">
        <v>102</v>
      </c>
      <c r="B67" s="570" t="str">
        <f t="shared" si="3"/>
        <v>☆</v>
      </c>
      <c r="C67" s="571"/>
      <c r="D67" s="572"/>
      <c r="E67" s="168">
        <v>5.1100000000000003</v>
      </c>
      <c r="F67" s="168">
        <v>5.19</v>
      </c>
      <c r="G67" s="433">
        <f t="shared" si="1"/>
        <v>8.0000000000000071E-2</v>
      </c>
      <c r="H67" s="606"/>
      <c r="I67" s="607"/>
      <c r="J67" s="607"/>
      <c r="K67" s="607"/>
      <c r="L67" s="608"/>
      <c r="M67" s="498"/>
      <c r="N67" s="499"/>
      <c r="O67" s="375" t="s">
        <v>102</v>
      </c>
    </row>
    <row r="68" spans="1:18" ht="63" customHeight="1" thickBot="1">
      <c r="A68" s="384" t="s">
        <v>103</v>
      </c>
      <c r="B68" s="570" t="str">
        <f t="shared" si="3"/>
        <v>☆</v>
      </c>
      <c r="C68" s="571"/>
      <c r="D68" s="572"/>
      <c r="E68" s="397">
        <v>2.98</v>
      </c>
      <c r="F68" s="168">
        <v>3.07</v>
      </c>
      <c r="G68" s="433">
        <f t="shared" si="1"/>
        <v>8.9999999999999858E-2</v>
      </c>
      <c r="H68" s="606"/>
      <c r="I68" s="607"/>
      <c r="J68" s="607"/>
      <c r="K68" s="607"/>
      <c r="L68" s="608"/>
      <c r="M68" s="500"/>
      <c r="N68" s="499"/>
      <c r="O68" s="375" t="s">
        <v>103</v>
      </c>
    </row>
    <row r="69" spans="1:18" ht="72.75" customHeight="1" thickBot="1">
      <c r="A69" s="382" t="s">
        <v>104</v>
      </c>
      <c r="B69" s="570" t="s">
        <v>273</v>
      </c>
      <c r="C69" s="571"/>
      <c r="D69" s="572"/>
      <c r="E69" s="495">
        <v>1.33</v>
      </c>
      <c r="F69" s="495">
        <v>1.33</v>
      </c>
      <c r="G69" s="433">
        <f t="shared" si="1"/>
        <v>0</v>
      </c>
      <c r="H69" s="603"/>
      <c r="I69" s="604"/>
      <c r="J69" s="604"/>
      <c r="K69" s="604"/>
      <c r="L69" s="605"/>
      <c r="M69" s="227"/>
      <c r="N69" s="228"/>
      <c r="O69" s="375" t="s">
        <v>104</v>
      </c>
    </row>
    <row r="70" spans="1:18" ht="58.5" customHeight="1" thickBot="1">
      <c r="A70" s="309" t="s">
        <v>105</v>
      </c>
      <c r="B70" s="570" t="str">
        <f t="shared" si="3"/>
        <v>☆</v>
      </c>
      <c r="C70" s="571"/>
      <c r="D70" s="572"/>
      <c r="E70" s="168">
        <v>4.38</v>
      </c>
      <c r="F70" s="168">
        <v>4.96</v>
      </c>
      <c r="G70" s="433">
        <f t="shared" si="1"/>
        <v>0.58000000000000007</v>
      </c>
      <c r="H70" s="573"/>
      <c r="I70" s="574"/>
      <c r="J70" s="574"/>
      <c r="K70" s="574"/>
      <c r="L70" s="575"/>
      <c r="M70" s="310"/>
      <c r="N70" s="228"/>
      <c r="O70" s="375"/>
    </row>
    <row r="71" spans="1:18" ht="42.75" customHeight="1" thickBot="1">
      <c r="A71" s="311"/>
      <c r="B71" s="311"/>
      <c r="C71" s="311"/>
      <c r="D71" s="311"/>
      <c r="E71" s="642"/>
      <c r="F71" s="642"/>
      <c r="G71" s="642"/>
      <c r="H71" s="642"/>
      <c r="I71" s="642"/>
      <c r="J71" s="642"/>
      <c r="K71" s="642"/>
      <c r="L71" s="642"/>
      <c r="M71" s="63">
        <f>COUNTIF(E23:E69,"&gt;=10")</f>
        <v>1</v>
      </c>
      <c r="N71" s="63">
        <f>COUNTIF(F23:F69,"&gt;=10")</f>
        <v>2</v>
      </c>
      <c r="O71" s="63" t="s">
        <v>29</v>
      </c>
    </row>
    <row r="72" spans="1:18" ht="36.75" customHeight="1" thickBot="1">
      <c r="A72" s="84" t="s">
        <v>21</v>
      </c>
      <c r="B72" s="85"/>
      <c r="C72" s="149"/>
      <c r="D72" s="149"/>
      <c r="E72" s="643" t="s">
        <v>20</v>
      </c>
      <c r="F72" s="643"/>
      <c r="G72" s="643"/>
      <c r="H72" s="644" t="s">
        <v>244</v>
      </c>
      <c r="I72" s="645"/>
      <c r="J72" s="85"/>
      <c r="K72" s="86"/>
      <c r="L72" s="86"/>
      <c r="M72" s="87"/>
      <c r="N72" s="88"/>
    </row>
    <row r="73" spans="1:18" ht="36.75" customHeight="1" thickBot="1">
      <c r="A73" s="89"/>
      <c r="B73" s="312"/>
      <c r="C73" s="646" t="s">
        <v>106</v>
      </c>
      <c r="D73" s="647"/>
      <c r="E73" s="647"/>
      <c r="F73" s="648"/>
      <c r="G73" s="90">
        <f>+F70</f>
        <v>4.96</v>
      </c>
      <c r="H73" s="91" t="s">
        <v>107</v>
      </c>
      <c r="I73" s="649">
        <f>+G70</f>
        <v>0.58000000000000007</v>
      </c>
      <c r="J73" s="650"/>
      <c r="K73" s="313"/>
      <c r="L73" s="313"/>
      <c r="M73" s="314"/>
      <c r="N73" s="92"/>
    </row>
    <row r="74" spans="1:18" ht="36.75" customHeight="1" thickBot="1">
      <c r="A74" s="89"/>
      <c r="B74" s="312"/>
      <c r="C74" s="612" t="s">
        <v>108</v>
      </c>
      <c r="D74" s="613"/>
      <c r="E74" s="613"/>
      <c r="F74" s="614"/>
      <c r="G74" s="93">
        <f>+F35</f>
        <v>9.56</v>
      </c>
      <c r="H74" s="94" t="s">
        <v>107</v>
      </c>
      <c r="I74" s="615">
        <f>+G35</f>
        <v>1.9600000000000009</v>
      </c>
      <c r="J74" s="616"/>
      <c r="K74" s="313"/>
      <c r="L74" s="313"/>
      <c r="M74" s="314"/>
      <c r="N74" s="92"/>
      <c r="R74" s="354" t="s">
        <v>21</v>
      </c>
    </row>
    <row r="75" spans="1:18" ht="36.75" customHeight="1" thickBot="1">
      <c r="A75" s="89"/>
      <c r="B75" s="312"/>
      <c r="C75" s="617" t="s">
        <v>109</v>
      </c>
      <c r="D75" s="618"/>
      <c r="E75" s="618"/>
      <c r="F75" s="95" t="str">
        <f>VLOOKUP(G75,F:P,10,0)</f>
        <v>福井県</v>
      </c>
      <c r="G75" s="96">
        <f>MAX(F23:F70)</f>
        <v>14</v>
      </c>
      <c r="H75" s="619" t="s">
        <v>110</v>
      </c>
      <c r="I75" s="620"/>
      <c r="J75" s="620"/>
      <c r="K75" s="97">
        <f>+N71</f>
        <v>2</v>
      </c>
      <c r="L75" s="98" t="s">
        <v>111</v>
      </c>
      <c r="M75" s="99">
        <f>N71-M71</f>
        <v>1</v>
      </c>
      <c r="N75" s="92"/>
      <c r="R75" s="355"/>
    </row>
    <row r="76" spans="1:18" ht="36.75" customHeight="1" thickBot="1">
      <c r="A76" s="100"/>
      <c r="B76" s="101"/>
      <c r="C76" s="101"/>
      <c r="D76" s="101"/>
      <c r="E76" s="101"/>
      <c r="F76" s="101"/>
      <c r="G76" s="101"/>
      <c r="H76" s="101"/>
      <c r="I76" s="101"/>
      <c r="J76" s="101"/>
      <c r="K76" s="102"/>
      <c r="L76" s="102"/>
      <c r="M76" s="103"/>
      <c r="N76" s="104"/>
      <c r="R76" s="355"/>
    </row>
    <row r="77" spans="1:18" ht="30.75" customHeight="1">
      <c r="A77" s="133"/>
      <c r="B77" s="133"/>
      <c r="C77" s="133"/>
      <c r="D77" s="133"/>
      <c r="E77" s="133"/>
      <c r="F77" s="133"/>
      <c r="G77" s="133"/>
      <c r="H77" s="133"/>
      <c r="I77" s="133"/>
      <c r="J77" s="133"/>
      <c r="K77" s="315"/>
      <c r="L77" s="315"/>
      <c r="M77" s="316"/>
      <c r="N77" s="317"/>
      <c r="R77" s="356"/>
    </row>
    <row r="78" spans="1:18" ht="30.75" customHeight="1" thickBot="1">
      <c r="A78" s="318"/>
      <c r="B78" s="318"/>
      <c r="C78" s="318"/>
      <c r="D78" s="318"/>
      <c r="E78" s="318"/>
      <c r="F78" s="318"/>
      <c r="G78" s="318"/>
      <c r="H78" s="318"/>
      <c r="I78" s="318"/>
      <c r="J78" s="318"/>
      <c r="K78" s="319"/>
      <c r="L78" s="319"/>
      <c r="M78" s="320"/>
      <c r="N78" s="318"/>
    </row>
    <row r="79" spans="1:18" ht="24.75" customHeight="1" thickTop="1">
      <c r="A79" s="621">
        <v>2</v>
      </c>
      <c r="B79" s="624" t="s">
        <v>450</v>
      </c>
      <c r="C79" s="625"/>
      <c r="D79" s="625"/>
      <c r="E79" s="625"/>
      <c r="F79" s="626"/>
      <c r="G79" s="633" t="s">
        <v>451</v>
      </c>
      <c r="H79" s="634"/>
      <c r="I79" s="634"/>
      <c r="J79" s="634"/>
      <c r="K79" s="634"/>
      <c r="L79" s="634"/>
      <c r="M79" s="634"/>
      <c r="N79" s="635"/>
    </row>
    <row r="80" spans="1:18" ht="24.75" customHeight="1">
      <c r="A80" s="622"/>
      <c r="B80" s="627"/>
      <c r="C80" s="628"/>
      <c r="D80" s="628"/>
      <c r="E80" s="628"/>
      <c r="F80" s="629"/>
      <c r="G80" s="636"/>
      <c r="H80" s="637"/>
      <c r="I80" s="637"/>
      <c r="J80" s="637"/>
      <c r="K80" s="637"/>
      <c r="L80" s="637"/>
      <c r="M80" s="637"/>
      <c r="N80" s="638"/>
      <c r="O80" s="321" t="s">
        <v>29</v>
      </c>
      <c r="P80" s="321"/>
    </row>
    <row r="81" spans="1:16" ht="24.75" customHeight="1">
      <c r="A81" s="622"/>
      <c r="B81" s="627"/>
      <c r="C81" s="628"/>
      <c r="D81" s="628"/>
      <c r="E81" s="628"/>
      <c r="F81" s="629"/>
      <c r="G81" s="636"/>
      <c r="H81" s="637"/>
      <c r="I81" s="637"/>
      <c r="J81" s="637"/>
      <c r="K81" s="637"/>
      <c r="L81" s="637"/>
      <c r="M81" s="637"/>
      <c r="N81" s="638"/>
      <c r="O81" s="321" t="s">
        <v>21</v>
      </c>
      <c r="P81" s="321" t="s">
        <v>112</v>
      </c>
    </row>
    <row r="82" spans="1:16" ht="24.75" customHeight="1">
      <c r="A82" s="622"/>
      <c r="B82" s="627"/>
      <c r="C82" s="628"/>
      <c r="D82" s="628"/>
      <c r="E82" s="628"/>
      <c r="F82" s="629"/>
      <c r="G82" s="636"/>
      <c r="H82" s="637"/>
      <c r="I82" s="637"/>
      <c r="J82" s="637"/>
      <c r="K82" s="637"/>
      <c r="L82" s="637"/>
      <c r="M82" s="637"/>
      <c r="N82" s="638"/>
      <c r="O82" s="322"/>
      <c r="P82" s="321"/>
    </row>
    <row r="83" spans="1:16" ht="46.2" customHeight="1" thickBot="1">
      <c r="A83" s="623"/>
      <c r="B83" s="630"/>
      <c r="C83" s="631"/>
      <c r="D83" s="631"/>
      <c r="E83" s="631"/>
      <c r="F83" s="632"/>
      <c r="G83" s="639"/>
      <c r="H83" s="640"/>
      <c r="I83" s="640"/>
      <c r="J83" s="640"/>
      <c r="K83" s="640"/>
      <c r="L83" s="640"/>
      <c r="M83" s="640"/>
      <c r="N83" s="641"/>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67:D67"/>
    <mergeCell ref="H67:L67"/>
    <mergeCell ref="B68:D68"/>
    <mergeCell ref="H68:L68"/>
    <mergeCell ref="B69:D69"/>
    <mergeCell ref="H69:L69"/>
    <mergeCell ref="B64:D64"/>
    <mergeCell ref="H64:L64"/>
    <mergeCell ref="B65:D65"/>
    <mergeCell ref="B66:D66"/>
    <mergeCell ref="H66:L66"/>
    <mergeCell ref="H65:L65"/>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1:D61"/>
    <mergeCell ref="H61:L61"/>
    <mergeCell ref="B62:D62"/>
    <mergeCell ref="H62:L62"/>
    <mergeCell ref="B63:D63"/>
    <mergeCell ref="H63:L63"/>
    <mergeCell ref="B58:D58"/>
    <mergeCell ref="H58:L58"/>
    <mergeCell ref="B59:D59"/>
    <mergeCell ref="H59:L59"/>
    <mergeCell ref="B60:D60"/>
    <mergeCell ref="H60:L60"/>
    <mergeCell ref="B55:D55"/>
    <mergeCell ref="H55:L55"/>
    <mergeCell ref="B56:D56"/>
    <mergeCell ref="H56:L56"/>
    <mergeCell ref="B57:D57"/>
    <mergeCell ref="B52:D52"/>
    <mergeCell ref="H52:L52"/>
    <mergeCell ref="B53:D53"/>
    <mergeCell ref="H53:L53"/>
    <mergeCell ref="B54:D54"/>
    <mergeCell ref="H54:L54"/>
    <mergeCell ref="H57:L57"/>
    <mergeCell ref="B49:D49"/>
    <mergeCell ref="H49:L49"/>
    <mergeCell ref="B50:D50"/>
    <mergeCell ref="H50:L50"/>
    <mergeCell ref="B51:D51"/>
    <mergeCell ref="H51:L51"/>
    <mergeCell ref="B46:D46"/>
    <mergeCell ref="H46:L46"/>
    <mergeCell ref="B47:D47"/>
    <mergeCell ref="H47:L47"/>
    <mergeCell ref="B48:D48"/>
    <mergeCell ref="H48:L48"/>
    <mergeCell ref="B43:D43"/>
    <mergeCell ref="H43:L43"/>
    <mergeCell ref="B44:D44"/>
    <mergeCell ref="H44:L44"/>
    <mergeCell ref="B45:D45"/>
    <mergeCell ref="H45:L45"/>
    <mergeCell ref="B40:D40"/>
    <mergeCell ref="H40:L40"/>
    <mergeCell ref="B41:D41"/>
    <mergeCell ref="H41:L41"/>
    <mergeCell ref="B42:D42"/>
    <mergeCell ref="H42:L42"/>
    <mergeCell ref="B37:D37"/>
    <mergeCell ref="H37:L37"/>
    <mergeCell ref="B38:D38"/>
    <mergeCell ref="H38:L38"/>
    <mergeCell ref="B39:D39"/>
    <mergeCell ref="H39:L39"/>
    <mergeCell ref="B35:D35"/>
    <mergeCell ref="H35:L35"/>
    <mergeCell ref="B36:D36"/>
    <mergeCell ref="H36:L36"/>
    <mergeCell ref="B31:D31"/>
    <mergeCell ref="H31:L31"/>
    <mergeCell ref="B32:D32"/>
    <mergeCell ref="H32:L32"/>
    <mergeCell ref="B33:D33"/>
    <mergeCell ref="H33:L33"/>
    <mergeCell ref="B29:D29"/>
    <mergeCell ref="H29:L29"/>
    <mergeCell ref="B30:D30"/>
    <mergeCell ref="H30:L30"/>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5C2C0-F782-4D24-8649-9815B73B9745}">
  <sheetPr>
    <pageSetUpPr fitToPage="1"/>
  </sheetPr>
  <dimension ref="A1:R29"/>
  <sheetViews>
    <sheetView view="pageBreakPreview" zoomScale="95" zoomScaleNormal="100" zoomScaleSheetLayoutView="95" workbookViewId="0">
      <selection activeCell="R18" sqref="R18"/>
    </sheetView>
  </sheetViews>
  <sheetFormatPr defaultColWidth="9" defaultRowHeight="13.2"/>
  <cols>
    <col min="1" max="1" width="4.88671875" style="497" customWidth="1"/>
    <col min="2" max="8" width="9" style="497"/>
    <col min="9" max="9" width="6" style="497" customWidth="1"/>
    <col min="10" max="10" width="9" style="497"/>
    <col min="11" max="11" width="14.33203125" style="497" customWidth="1"/>
    <col min="12" max="12" width="26.109375" style="497" customWidth="1"/>
    <col min="13" max="13" width="4.109375" style="497" customWidth="1"/>
    <col min="14" max="14" width="3.44140625" style="497" customWidth="1"/>
    <col min="15" max="16384" width="9" style="497"/>
  </cols>
  <sheetData>
    <row r="1" spans="1:18" ht="23.4">
      <c r="A1" s="851" t="s">
        <v>258</v>
      </c>
      <c r="B1" s="851"/>
      <c r="C1" s="851"/>
      <c r="D1" s="851"/>
      <c r="E1" s="851"/>
      <c r="F1" s="851"/>
      <c r="G1" s="851"/>
      <c r="H1" s="851"/>
      <c r="I1" s="851"/>
      <c r="J1" s="852"/>
      <c r="K1" s="852"/>
      <c r="L1" s="852"/>
      <c r="M1" s="852"/>
    </row>
    <row r="2" spans="1:18" ht="19.2">
      <c r="A2" s="654" t="s">
        <v>452</v>
      </c>
      <c r="B2" s="654"/>
      <c r="C2" s="654"/>
      <c r="D2" s="654"/>
      <c r="E2" s="654"/>
      <c r="F2" s="654"/>
      <c r="G2" s="654"/>
      <c r="H2" s="654"/>
      <c r="I2" s="654"/>
      <c r="J2" s="655"/>
      <c r="K2" s="655"/>
      <c r="L2" s="655"/>
      <c r="M2" s="655"/>
      <c r="N2" s="550"/>
      <c r="P2" s="551"/>
    </row>
    <row r="3" spans="1:18" ht="24.75" customHeight="1">
      <c r="A3" s="853" t="s">
        <v>453</v>
      </c>
      <c r="B3" s="853"/>
      <c r="C3" s="853"/>
      <c r="D3" s="853"/>
      <c r="E3" s="853"/>
      <c r="F3" s="853"/>
      <c r="G3" s="853"/>
      <c r="H3" s="853"/>
      <c r="I3" s="853"/>
      <c r="J3" s="854"/>
      <c r="K3" s="854"/>
      <c r="L3" s="854"/>
      <c r="M3" s="854"/>
      <c r="N3" s="552"/>
      <c r="P3" s="551"/>
    </row>
    <row r="4" spans="1:18" ht="17.399999999999999">
      <c r="A4" s="656" t="s">
        <v>259</v>
      </c>
      <c r="B4" s="656"/>
      <c r="C4" s="656"/>
      <c r="D4" s="656"/>
      <c r="E4" s="656"/>
      <c r="F4" s="656"/>
      <c r="G4" s="656"/>
      <c r="H4" s="656"/>
      <c r="I4" s="656"/>
      <c r="J4" s="657"/>
      <c r="K4" s="657"/>
      <c r="L4" s="657"/>
      <c r="M4" s="657"/>
      <c r="N4" s="552"/>
      <c r="P4" s="551"/>
      <c r="Q4" s="549"/>
    </row>
    <row r="5" spans="1:18" ht="6.6" customHeight="1">
      <c r="A5" s="855"/>
      <c r="B5" s="856"/>
      <c r="C5" s="857"/>
      <c r="D5" s="857"/>
      <c r="E5" s="857"/>
      <c r="F5" s="857"/>
      <c r="G5" s="857"/>
      <c r="H5" s="857"/>
      <c r="I5" s="857"/>
      <c r="J5" s="857"/>
      <c r="K5" s="857"/>
      <c r="L5" s="857"/>
      <c r="M5" s="857"/>
      <c r="N5" s="552"/>
      <c r="O5" s="549"/>
      <c r="P5" s="549"/>
    </row>
    <row r="6" spans="1:18" ht="21.75" customHeight="1">
      <c r="A6" s="857"/>
      <c r="B6" s="858"/>
      <c r="C6" s="859"/>
      <c r="D6" s="859"/>
      <c r="E6" s="859"/>
      <c r="F6" s="857"/>
      <c r="G6" s="857" t="s">
        <v>21</v>
      </c>
      <c r="H6" s="860" t="s">
        <v>454</v>
      </c>
      <c r="I6" s="861"/>
      <c r="J6" s="861"/>
      <c r="K6" s="861"/>
      <c r="L6" s="861"/>
      <c r="M6" s="857"/>
      <c r="N6" s="552"/>
      <c r="O6" s="549"/>
      <c r="P6" s="551"/>
      <c r="R6" s="549"/>
    </row>
    <row r="7" spans="1:18" ht="21.75" customHeight="1">
      <c r="A7" s="857"/>
      <c r="B7" s="862"/>
      <c r="C7" s="862"/>
      <c r="D7" s="862"/>
      <c r="E7" s="862"/>
      <c r="F7" s="857"/>
      <c r="G7" s="857"/>
      <c r="H7" s="861"/>
      <c r="I7" s="861"/>
      <c r="J7" s="861"/>
      <c r="K7" s="861"/>
      <c r="L7" s="861"/>
      <c r="M7" s="857"/>
      <c r="N7" s="552"/>
      <c r="P7" s="551"/>
      <c r="Q7" s="863"/>
    </row>
    <row r="8" spans="1:18" ht="21.75" customHeight="1">
      <c r="A8" s="857"/>
      <c r="B8" s="862"/>
      <c r="C8" s="862"/>
      <c r="D8" s="862"/>
      <c r="E8" s="862"/>
      <c r="F8" s="857"/>
      <c r="G8" s="857"/>
      <c r="H8" s="861"/>
      <c r="I8" s="861"/>
      <c r="J8" s="861"/>
      <c r="K8" s="861"/>
      <c r="L8" s="861"/>
      <c r="M8" s="857"/>
      <c r="O8" s="549"/>
      <c r="P8" s="551"/>
    </row>
    <row r="9" spans="1:18" ht="21.75" customHeight="1">
      <c r="A9" s="857"/>
      <c r="B9" s="862"/>
      <c r="C9" s="862"/>
      <c r="D9" s="862"/>
      <c r="E9" s="862"/>
      <c r="F9" s="857"/>
      <c r="G9" s="857"/>
      <c r="H9" s="861"/>
      <c r="I9" s="861"/>
      <c r="J9" s="861"/>
      <c r="K9" s="861"/>
      <c r="L9" s="861"/>
      <c r="M9" s="857"/>
      <c r="O9" s="465"/>
      <c r="P9" s="551"/>
    </row>
    <row r="10" spans="1:18" ht="21.75" customHeight="1">
      <c r="A10" s="857"/>
      <c r="B10" s="862"/>
      <c r="C10" s="862"/>
      <c r="D10" s="862"/>
      <c r="E10" s="862"/>
      <c r="F10" s="857"/>
      <c r="G10" s="857"/>
      <c r="H10" s="861"/>
      <c r="I10" s="861"/>
      <c r="J10" s="861"/>
      <c r="K10" s="861"/>
      <c r="L10" s="861"/>
      <c r="M10" s="857"/>
      <c r="O10" s="549"/>
      <c r="P10" s="551"/>
    </row>
    <row r="11" spans="1:18" ht="21.75" customHeight="1">
      <c r="A11" s="857"/>
      <c r="B11" s="862"/>
      <c r="C11" s="862"/>
      <c r="D11" s="862"/>
      <c r="E11" s="862"/>
      <c r="F11" s="864"/>
      <c r="G11" s="864"/>
      <c r="H11" s="861"/>
      <c r="I11" s="861"/>
      <c r="J11" s="861"/>
      <c r="K11" s="861"/>
      <c r="L11" s="861"/>
      <c r="M11" s="857"/>
      <c r="P11" s="551"/>
    </row>
    <row r="12" spans="1:18" ht="21.75" customHeight="1">
      <c r="A12" s="857"/>
      <c r="B12" s="862"/>
      <c r="C12" s="862"/>
      <c r="D12" s="862"/>
      <c r="E12" s="862"/>
      <c r="F12" s="865"/>
      <c r="G12" s="865"/>
      <c r="H12" s="861"/>
      <c r="I12" s="861"/>
      <c r="J12" s="861"/>
      <c r="K12" s="861"/>
      <c r="L12" s="861"/>
      <c r="M12" s="857"/>
      <c r="P12" s="551"/>
    </row>
    <row r="13" spans="1:18" ht="21.75" customHeight="1">
      <c r="A13" s="857"/>
      <c r="B13" s="866"/>
      <c r="C13" s="866"/>
      <c r="D13" s="866"/>
      <c r="E13" s="866"/>
      <c r="F13" s="865"/>
      <c r="G13" s="865"/>
      <c r="H13" s="861"/>
      <c r="I13" s="861"/>
      <c r="J13" s="861"/>
      <c r="K13" s="861"/>
      <c r="L13" s="861"/>
      <c r="M13" s="857"/>
      <c r="P13" s="551"/>
    </row>
    <row r="14" spans="1:18" ht="21.75" customHeight="1">
      <c r="A14" s="857"/>
      <c r="B14" s="866"/>
      <c r="C14" s="866"/>
      <c r="D14" s="866"/>
      <c r="E14" s="866"/>
      <c r="F14" s="864"/>
      <c r="G14" s="864"/>
      <c r="H14" s="861"/>
      <c r="I14" s="861"/>
      <c r="J14" s="861"/>
      <c r="K14" s="861"/>
      <c r="L14" s="861"/>
      <c r="M14" s="857"/>
      <c r="P14" s="551"/>
    </row>
    <row r="15" spans="1:18" ht="9" customHeight="1" thickBot="1">
      <c r="A15" s="867"/>
      <c r="B15" s="857"/>
      <c r="C15" s="857"/>
      <c r="D15" s="857"/>
      <c r="E15" s="857"/>
      <c r="F15" s="857"/>
      <c r="G15" s="857"/>
      <c r="H15" s="857"/>
      <c r="I15" s="857"/>
      <c r="J15" s="857"/>
      <c r="K15" s="857"/>
      <c r="L15" s="857"/>
      <c r="M15" s="857"/>
      <c r="P15" s="551"/>
    </row>
    <row r="16" spans="1:18" ht="14.25" customHeight="1" thickTop="1">
      <c r="A16" s="868"/>
      <c r="B16" s="897" t="s">
        <v>29</v>
      </c>
      <c r="C16" s="872"/>
      <c r="D16" s="872"/>
      <c r="E16" s="872"/>
      <c r="F16" s="872"/>
      <c r="G16" s="872"/>
      <c r="H16" s="872"/>
      <c r="I16" s="872"/>
      <c r="J16" s="872"/>
      <c r="K16" s="872"/>
      <c r="L16" s="873"/>
      <c r="M16" s="868"/>
      <c r="P16" s="551"/>
    </row>
    <row r="17" spans="1:16" ht="13.5" customHeight="1">
      <c r="A17" s="868"/>
      <c r="B17" s="898"/>
      <c r="C17" s="874" t="s">
        <v>455</v>
      </c>
      <c r="D17" s="874"/>
      <c r="E17" s="874"/>
      <c r="F17" s="874"/>
      <c r="G17" s="874"/>
      <c r="H17" s="874"/>
      <c r="I17" s="875"/>
      <c r="J17" s="875"/>
      <c r="K17" s="876"/>
      <c r="L17" s="877"/>
      <c r="M17" s="868"/>
      <c r="P17" s="551"/>
    </row>
    <row r="18" spans="1:16" ht="13.5" customHeight="1">
      <c r="A18" s="868"/>
      <c r="B18" s="898"/>
      <c r="C18" s="874" t="s">
        <v>456</v>
      </c>
      <c r="D18" s="874"/>
      <c r="E18" s="874"/>
      <c r="F18" s="874"/>
      <c r="G18" s="874"/>
      <c r="H18" s="874"/>
      <c r="I18" s="875"/>
      <c r="J18" s="875"/>
      <c r="K18" s="876"/>
      <c r="L18" s="877"/>
      <c r="M18" s="868"/>
      <c r="P18" s="551"/>
    </row>
    <row r="19" spans="1:16" ht="13.5" customHeight="1">
      <c r="A19" s="868"/>
      <c r="B19" s="899"/>
      <c r="C19" s="876" t="s">
        <v>21</v>
      </c>
      <c r="D19" s="900"/>
      <c r="E19" s="900"/>
      <c r="F19" s="900"/>
      <c r="G19" s="876"/>
      <c r="H19" s="876"/>
      <c r="I19" s="876"/>
      <c r="J19" s="876"/>
      <c r="K19" s="876"/>
      <c r="L19" s="877"/>
      <c r="M19" s="868"/>
      <c r="P19" s="551"/>
    </row>
    <row r="20" spans="1:16" s="870" customFormat="1" ht="24.75" customHeight="1" thickBot="1">
      <c r="A20" s="869"/>
      <c r="B20" s="901"/>
      <c r="C20" s="902" t="s">
        <v>457</v>
      </c>
      <c r="D20" s="902"/>
      <c r="E20" s="902"/>
      <c r="F20" s="903" t="s">
        <v>458</v>
      </c>
      <c r="G20" s="878"/>
      <c r="H20" s="878"/>
      <c r="I20" s="878"/>
      <c r="J20" s="878"/>
      <c r="K20" s="878"/>
      <c r="L20" s="879"/>
      <c r="M20" s="869"/>
      <c r="P20" s="871"/>
    </row>
    <row r="21" spans="1:16" ht="27.75" customHeight="1" thickBot="1">
      <c r="A21" s="868"/>
      <c r="B21" s="899"/>
      <c r="C21" s="900"/>
      <c r="D21" s="904"/>
      <c r="E21" s="905" t="s">
        <v>459</v>
      </c>
      <c r="F21" s="906" t="s">
        <v>460</v>
      </c>
      <c r="G21" s="907"/>
      <c r="H21" s="880" t="s">
        <v>461</v>
      </c>
      <c r="I21" s="881"/>
      <c r="J21" s="882" t="s">
        <v>462</v>
      </c>
      <c r="K21" s="883"/>
      <c r="L21" s="877"/>
      <c r="M21" s="868"/>
      <c r="P21" s="551"/>
    </row>
    <row r="22" spans="1:16" ht="13.5" customHeight="1">
      <c r="A22" s="868"/>
      <c r="B22" s="899"/>
      <c r="C22" s="908" t="s">
        <v>463</v>
      </c>
      <c r="D22" s="909"/>
      <c r="E22" s="910">
        <v>0.17</v>
      </c>
      <c r="F22" s="884" t="s">
        <v>464</v>
      </c>
      <c r="G22" s="909"/>
      <c r="H22" s="884">
        <v>0</v>
      </c>
      <c r="I22" s="885"/>
      <c r="J22" s="886">
        <v>0</v>
      </c>
      <c r="K22" s="887"/>
      <c r="L22" s="877"/>
      <c r="M22" s="868"/>
      <c r="P22" s="551"/>
    </row>
    <row r="23" spans="1:16" ht="13.5" customHeight="1">
      <c r="A23" s="868"/>
      <c r="B23" s="899"/>
      <c r="C23" s="911" t="s">
        <v>465</v>
      </c>
      <c r="D23" s="912"/>
      <c r="E23" s="913">
        <v>0.12</v>
      </c>
      <c r="F23" s="888" t="s">
        <v>466</v>
      </c>
      <c r="G23" s="912"/>
      <c r="H23" s="888">
        <v>0</v>
      </c>
      <c r="I23" s="889"/>
      <c r="J23" s="886">
        <v>0</v>
      </c>
      <c r="K23" s="887"/>
      <c r="L23" s="877"/>
      <c r="M23" s="868"/>
      <c r="P23" s="551"/>
    </row>
    <row r="24" spans="1:16" ht="13.5" customHeight="1">
      <c r="A24" s="868"/>
      <c r="B24" s="899"/>
      <c r="C24" s="911" t="s">
        <v>467</v>
      </c>
      <c r="D24" s="912"/>
      <c r="E24" s="913">
        <v>0.32</v>
      </c>
      <c r="F24" s="888" t="s">
        <v>468</v>
      </c>
      <c r="G24" s="912"/>
      <c r="H24" s="888" t="s">
        <v>469</v>
      </c>
      <c r="I24" s="889"/>
      <c r="J24" s="886">
        <v>0</v>
      </c>
      <c r="K24" s="887"/>
      <c r="L24" s="877"/>
      <c r="M24" s="868"/>
      <c r="P24" s="551"/>
    </row>
    <row r="25" spans="1:16" ht="14.25" customHeight="1">
      <c r="A25" s="868"/>
      <c r="B25" s="899"/>
      <c r="C25" s="911" t="s">
        <v>470</v>
      </c>
      <c r="D25" s="912"/>
      <c r="E25" s="913">
        <v>0.28000000000000003</v>
      </c>
      <c r="F25" s="888" t="s">
        <v>471</v>
      </c>
      <c r="G25" s="912"/>
      <c r="H25" s="888">
        <v>0</v>
      </c>
      <c r="I25" s="889"/>
      <c r="J25" s="886">
        <v>0</v>
      </c>
      <c r="K25" s="887"/>
      <c r="L25" s="877"/>
      <c r="M25" s="868"/>
    </row>
    <row r="26" spans="1:16" ht="15.6">
      <c r="A26" s="868"/>
      <c r="B26" s="899"/>
      <c r="C26" s="911" t="s">
        <v>472</v>
      </c>
      <c r="D26" s="912"/>
      <c r="E26" s="913">
        <v>0.14000000000000001</v>
      </c>
      <c r="F26" s="888" t="s">
        <v>473</v>
      </c>
      <c r="G26" s="912"/>
      <c r="H26" s="888">
        <v>0</v>
      </c>
      <c r="I26" s="889"/>
      <c r="J26" s="886">
        <v>0</v>
      </c>
      <c r="K26" s="887"/>
      <c r="L26" s="890" t="s">
        <v>474</v>
      </c>
      <c r="M26" s="868"/>
    </row>
    <row r="27" spans="1:16" ht="16.2" thickBot="1">
      <c r="A27" s="868"/>
      <c r="B27" s="899"/>
      <c r="C27" s="914" t="s">
        <v>475</v>
      </c>
      <c r="D27" s="915"/>
      <c r="E27" s="916">
        <v>0.09</v>
      </c>
      <c r="F27" s="891" t="s">
        <v>476</v>
      </c>
      <c r="G27" s="915"/>
      <c r="H27" s="891" t="s">
        <v>477</v>
      </c>
      <c r="I27" s="892"/>
      <c r="J27" s="893">
        <v>0</v>
      </c>
      <c r="K27" s="894"/>
      <c r="L27" s="890" t="s">
        <v>478</v>
      </c>
      <c r="M27" s="868"/>
    </row>
    <row r="28" spans="1:16" ht="13.8" thickBot="1">
      <c r="A28" s="868"/>
      <c r="B28" s="917"/>
      <c r="C28" s="918"/>
      <c r="D28" s="918"/>
      <c r="E28" s="918"/>
      <c r="F28" s="918"/>
      <c r="G28" s="895"/>
      <c r="H28" s="895"/>
      <c r="I28" s="895"/>
      <c r="J28" s="895"/>
      <c r="K28" s="895"/>
      <c r="L28" s="896"/>
      <c r="M28" s="868"/>
    </row>
    <row r="29" spans="1:16" ht="13.8" thickTop="1">
      <c r="A29" s="868"/>
      <c r="B29" s="868"/>
      <c r="C29" s="868"/>
      <c r="D29" s="868"/>
      <c r="E29" s="868"/>
      <c r="F29" s="868"/>
      <c r="G29" s="868"/>
      <c r="H29" s="868"/>
      <c r="I29" s="868"/>
      <c r="J29" s="868"/>
      <c r="K29" s="868"/>
      <c r="L29" s="868"/>
      <c r="M29" s="868"/>
    </row>
  </sheetData>
  <mergeCells count="33">
    <mergeCell ref="C27:D27"/>
    <mergeCell ref="F27:G27"/>
    <mergeCell ref="H27:I27"/>
    <mergeCell ref="J27:K27"/>
    <mergeCell ref="C25:D25"/>
    <mergeCell ref="F25:G25"/>
    <mergeCell ref="H25:I25"/>
    <mergeCell ref="J25:K25"/>
    <mergeCell ref="C26:D26"/>
    <mergeCell ref="F26:G26"/>
    <mergeCell ref="H26:I26"/>
    <mergeCell ref="J26:K26"/>
    <mergeCell ref="C23:D23"/>
    <mergeCell ref="F23:G23"/>
    <mergeCell ref="H23:I23"/>
    <mergeCell ref="J23:K23"/>
    <mergeCell ref="C24:D24"/>
    <mergeCell ref="F24:G24"/>
    <mergeCell ref="H24:I24"/>
    <mergeCell ref="J24:K24"/>
    <mergeCell ref="F21:G21"/>
    <mergeCell ref="H21:I21"/>
    <mergeCell ref="J21:K21"/>
    <mergeCell ref="C22:D22"/>
    <mergeCell ref="F22:G22"/>
    <mergeCell ref="H22:I22"/>
    <mergeCell ref="J22:K22"/>
    <mergeCell ref="A1:M1"/>
    <mergeCell ref="A2:M2"/>
    <mergeCell ref="A3:M3"/>
    <mergeCell ref="A4:M4"/>
    <mergeCell ref="B6:E14"/>
    <mergeCell ref="H6:L14"/>
  </mergeCells>
  <phoneticPr fontId="106"/>
  <pageMargins left="0.74803149606299213" right="0.74803149606299213" top="0.98425196850393704" bottom="0.98425196850393704" header="0.51181102362204722" footer="0.51181102362204722"/>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7" zoomScale="75" zoomScaleNormal="75" workbookViewId="0">
      <selection activeCell="P17" sqref="P17"/>
    </sheetView>
  </sheetViews>
  <sheetFormatPr defaultColWidth="8.88671875" defaultRowHeight="14.4"/>
  <cols>
    <col min="1" max="1" width="12.77734375" style="129"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39" customWidth="1"/>
    <col min="17" max="17" width="40.44140625" customWidth="1"/>
  </cols>
  <sheetData>
    <row r="1" spans="2:19" ht="31.2" customHeight="1">
      <c r="B1" s="135"/>
      <c r="C1" s="358" t="s">
        <v>327</v>
      </c>
      <c r="D1" s="184"/>
      <c r="E1" s="184"/>
      <c r="F1" s="184"/>
      <c r="G1" s="184" t="s">
        <v>250</v>
      </c>
      <c r="H1" s="184"/>
      <c r="I1" s="184"/>
      <c r="J1" s="184"/>
      <c r="K1" s="184"/>
      <c r="L1" s="184"/>
      <c r="M1" s="184"/>
      <c r="N1" s="184"/>
      <c r="O1" s="129"/>
      <c r="P1" s="238"/>
    </row>
    <row r="2" spans="2:19" ht="31.2" customHeight="1">
      <c r="B2" s="135"/>
      <c r="C2" s="184"/>
      <c r="D2" s="184"/>
      <c r="E2" s="184"/>
      <c r="F2" s="184"/>
      <c r="G2" s="184"/>
      <c r="H2" s="184"/>
      <c r="I2" s="184"/>
      <c r="J2" s="184"/>
      <c r="K2" s="184"/>
      <c r="L2" s="184"/>
      <c r="M2" s="184"/>
      <c r="N2" s="184"/>
      <c r="O2" s="129"/>
      <c r="P2" s="238"/>
    </row>
    <row r="3" spans="2:19" ht="266.39999999999998" customHeight="1">
      <c r="B3" s="679"/>
      <c r="C3" s="679"/>
      <c r="D3" s="679"/>
      <c r="E3" s="679"/>
      <c r="F3" s="679"/>
      <c r="G3" s="679"/>
      <c r="H3" s="679"/>
      <c r="I3" s="679"/>
      <c r="J3" s="679"/>
      <c r="K3" s="679"/>
      <c r="L3" s="679"/>
      <c r="M3" s="679"/>
      <c r="N3" s="679"/>
      <c r="O3" s="129" t="s">
        <v>205</v>
      </c>
      <c r="P3" s="238"/>
    </row>
    <row r="4" spans="2:19" ht="29.25" customHeight="1">
      <c r="B4" s="205"/>
      <c r="C4" s="206" t="s">
        <v>328</v>
      </c>
      <c r="D4" s="207"/>
      <c r="E4" s="207"/>
      <c r="F4" s="207"/>
      <c r="G4" s="208"/>
      <c r="H4" s="207"/>
      <c r="I4" s="207"/>
      <c r="J4" s="209"/>
      <c r="K4" s="209"/>
      <c r="L4" s="209"/>
      <c r="M4" s="209"/>
      <c r="N4" s="210"/>
      <c r="O4" s="129"/>
      <c r="P4" s="229"/>
    </row>
    <row r="5" spans="2:19" ht="267" customHeight="1">
      <c r="B5" s="683" t="s">
        <v>329</v>
      </c>
      <c r="C5" s="684"/>
      <c r="D5" s="684"/>
      <c r="E5" s="684"/>
      <c r="F5" s="684"/>
      <c r="G5" s="684"/>
      <c r="H5" s="684"/>
      <c r="I5" s="684"/>
      <c r="J5" s="684"/>
      <c r="K5" s="684"/>
      <c r="L5" s="684"/>
      <c r="M5" s="684"/>
      <c r="N5" s="684"/>
      <c r="O5" s="129"/>
      <c r="P5" s="407" t="s">
        <v>205</v>
      </c>
    </row>
    <row r="6" spans="2:19" ht="32.4" customHeight="1">
      <c r="B6" s="687" t="s">
        <v>239</v>
      </c>
      <c r="C6" s="688"/>
      <c r="D6" s="688"/>
      <c r="E6" s="688"/>
      <c r="F6" s="688"/>
      <c r="G6" s="688"/>
      <c r="H6" s="688"/>
      <c r="I6" s="688"/>
      <c r="J6" s="688"/>
      <c r="K6" s="688"/>
      <c r="L6" s="688"/>
      <c r="M6" s="688"/>
      <c r="N6" s="688"/>
      <c r="O6" s="129"/>
      <c r="P6" s="226"/>
    </row>
    <row r="7" spans="2:19" ht="11.4" customHeight="1">
      <c r="B7" s="685"/>
      <c r="C7" s="686"/>
      <c r="D7" s="686"/>
      <c r="E7" s="686"/>
      <c r="F7" s="686"/>
      <c r="G7" s="686"/>
      <c r="H7" s="686"/>
      <c r="I7" s="686"/>
      <c r="J7" s="686"/>
      <c r="K7" s="686"/>
      <c r="L7" s="686"/>
      <c r="M7" s="686"/>
      <c r="N7" s="686"/>
      <c r="O7" s="129"/>
      <c r="P7" s="226"/>
      <c r="R7" t="s">
        <v>222</v>
      </c>
    </row>
    <row r="8" spans="2:19" ht="21.6" customHeight="1">
      <c r="B8" s="213"/>
      <c r="C8" s="680" t="s">
        <v>330</v>
      </c>
      <c r="D8" s="680"/>
      <c r="E8" s="680"/>
      <c r="F8" s="680"/>
      <c r="G8" s="680"/>
      <c r="H8" s="680"/>
      <c r="I8" s="680"/>
      <c r="J8" s="680"/>
      <c r="K8" s="680"/>
      <c r="L8" s="680"/>
      <c r="M8" s="136" t="s">
        <v>205</v>
      </c>
      <c r="N8" s="136"/>
      <c r="O8" s="129"/>
      <c r="P8" s="249"/>
      <c r="Q8" s="425" t="s">
        <v>205</v>
      </c>
    </row>
    <row r="9" spans="2:19" ht="21.6" customHeight="1">
      <c r="B9" s="213"/>
      <c r="C9" s="681" t="s">
        <v>175</v>
      </c>
      <c r="D9" s="681"/>
      <c r="E9" s="681"/>
      <c r="F9" s="681"/>
      <c r="G9" s="681"/>
      <c r="H9" s="681"/>
      <c r="I9" s="681"/>
      <c r="J9" s="681"/>
      <c r="K9" s="681"/>
      <c r="L9" s="681"/>
      <c r="M9" s="136"/>
      <c r="N9" s="161"/>
      <c r="O9" s="129"/>
      <c r="P9" s="250"/>
    </row>
    <row r="10" spans="2:19" ht="21.6" customHeight="1">
      <c r="B10" s="136"/>
      <c r="C10" s="136"/>
      <c r="D10" s="161"/>
      <c r="E10" s="161"/>
      <c r="F10" s="161"/>
      <c r="G10" s="176"/>
      <c r="H10" s="161"/>
      <c r="I10" s="161"/>
      <c r="J10" s="161"/>
      <c r="K10" s="161"/>
      <c r="L10" s="161"/>
      <c r="M10" s="161"/>
      <c r="N10" s="161"/>
      <c r="O10" s="129"/>
      <c r="P10" s="253"/>
    </row>
    <row r="11" spans="2:19" ht="15" customHeight="1">
      <c r="B11" s="129"/>
      <c r="C11" s="129"/>
      <c r="D11" s="177"/>
      <c r="E11" s="177"/>
      <c r="F11" s="177"/>
      <c r="G11" s="178"/>
      <c r="H11" s="177"/>
      <c r="I11" s="177"/>
      <c r="J11" s="177"/>
      <c r="K11" s="177"/>
      <c r="L11" s="177"/>
      <c r="M11" s="177"/>
      <c r="N11" s="177"/>
      <c r="O11" s="129"/>
      <c r="P11" s="420">
        <f>+H13-G13</f>
        <v>4139646</v>
      </c>
      <c r="Q11" s="412"/>
      <c r="R11" s="412"/>
      <c r="S11" s="412"/>
    </row>
    <row r="12" spans="2:19" ht="13.5" customHeight="1">
      <c r="B12" s="129"/>
      <c r="C12" s="129"/>
      <c r="D12" s="179" t="s">
        <v>176</v>
      </c>
      <c r="E12" s="179"/>
      <c r="F12" s="179"/>
      <c r="G12" s="180" t="s">
        <v>177</v>
      </c>
      <c r="H12" s="181" t="s">
        <v>178</v>
      </c>
      <c r="I12" s="182" t="s">
        <v>179</v>
      </c>
      <c r="J12" s="181" t="s">
        <v>180</v>
      </c>
      <c r="K12" s="181" t="s">
        <v>181</v>
      </c>
      <c r="L12" s="183" t="s">
        <v>194</v>
      </c>
      <c r="M12" s="177"/>
      <c r="N12" s="177"/>
      <c r="O12" s="129"/>
      <c r="P12" s="253"/>
      <c r="Q12" s="412"/>
      <c r="R12" s="412"/>
      <c r="S12" s="412"/>
    </row>
    <row r="13" spans="2:19" ht="18" customHeight="1" thickBot="1">
      <c r="B13" s="129"/>
      <c r="C13" s="129"/>
      <c r="D13" s="179"/>
      <c r="E13" s="179"/>
      <c r="F13" s="215" t="s">
        <v>182</v>
      </c>
      <c r="G13" s="445">
        <v>652823186</v>
      </c>
      <c r="H13" s="445">
        <v>656962832</v>
      </c>
      <c r="I13" s="212">
        <f t="shared" ref="I13:I23" si="0">+H13/$H$13</f>
        <v>1</v>
      </c>
      <c r="J13" s="441">
        <v>6678293</v>
      </c>
      <c r="K13" s="361">
        <f>+J13/G13</f>
        <v>1.0229864905564184E-2</v>
      </c>
      <c r="L13" s="212">
        <f t="shared" ref="L13:L29" si="1">+H13/G13</f>
        <v>1.0063411442619932</v>
      </c>
      <c r="M13" s="682" t="s">
        <v>183</v>
      </c>
      <c r="N13" s="682"/>
      <c r="O13" s="421"/>
      <c r="P13" s="479"/>
      <c r="Q13" s="412"/>
      <c r="R13" s="412"/>
      <c r="S13" s="412"/>
    </row>
    <row r="14" spans="2:19" ht="17.25" customHeight="1">
      <c r="B14" s="129"/>
      <c r="C14" s="129"/>
      <c r="D14" s="179"/>
      <c r="E14" s="692" t="s">
        <v>214</v>
      </c>
      <c r="F14" s="526" t="s">
        <v>267</v>
      </c>
      <c r="G14" s="489">
        <v>99887614</v>
      </c>
      <c r="H14" s="489">
        <v>100371552</v>
      </c>
      <c r="I14" s="490">
        <f>+H14/$H$13</f>
        <v>0.15278117286245502</v>
      </c>
      <c r="J14" s="516">
        <v>1090204</v>
      </c>
      <c r="K14" s="491">
        <f>+J14/H14</f>
        <v>1.0861683198841041E-2</v>
      </c>
      <c r="L14" s="830">
        <f t="shared" si="1"/>
        <v>1.0048448249049176</v>
      </c>
      <c r="M14" s="693" t="s">
        <v>214</v>
      </c>
      <c r="N14" s="422">
        <f>+H13-G13</f>
        <v>4139646</v>
      </c>
      <c r="O14" s="421"/>
      <c r="P14" s="479"/>
      <c r="Q14" s="412"/>
      <c r="R14" s="412"/>
      <c r="S14" s="412"/>
    </row>
    <row r="15" spans="2:19" ht="17.25" customHeight="1">
      <c r="B15" s="129"/>
      <c r="C15" s="129"/>
      <c r="D15" s="179"/>
      <c r="E15" s="692"/>
      <c r="F15" s="527" t="s">
        <v>236</v>
      </c>
      <c r="G15" s="255">
        <v>4476968</v>
      </c>
      <c r="H15" s="255">
        <v>4497810</v>
      </c>
      <c r="I15" s="212">
        <f t="shared" si="0"/>
        <v>6.8463690499921612E-3</v>
      </c>
      <c r="J15" s="254">
        <v>49139</v>
      </c>
      <c r="K15" s="240">
        <f>+J15/G15</f>
        <v>1.0975955155364077E-2</v>
      </c>
      <c r="L15" s="813">
        <f t="shared" si="1"/>
        <v>1.0046553828394573</v>
      </c>
      <c r="M15" s="693"/>
      <c r="N15" s="427" t="s">
        <v>205</v>
      </c>
      <c r="O15" s="421"/>
      <c r="P15" s="479"/>
      <c r="Q15" s="252"/>
      <c r="R15" s="412"/>
      <c r="S15" s="412"/>
    </row>
    <row r="16" spans="2:19" ht="17.25" customHeight="1">
      <c r="B16" s="129"/>
      <c r="C16" s="129"/>
      <c r="D16" s="179"/>
      <c r="E16" s="692"/>
      <c r="F16" s="831" t="s">
        <v>269</v>
      </c>
      <c r="G16" s="806">
        <v>7174464</v>
      </c>
      <c r="H16" s="806">
        <v>7221051</v>
      </c>
      <c r="I16" s="807">
        <f t="shared" si="0"/>
        <v>1.0991567023688184E-2</v>
      </c>
      <c r="J16" s="808">
        <v>331013</v>
      </c>
      <c r="K16" s="809">
        <f t="shared" ref="K16:K23" si="2">+J16/H16</f>
        <v>4.5840003068805361E-2</v>
      </c>
      <c r="L16" s="813">
        <f t="shared" si="1"/>
        <v>1.0064934467578344</v>
      </c>
      <c r="M16" s="423"/>
      <c r="N16" s="423"/>
      <c r="O16" s="421"/>
      <c r="P16" s="479"/>
      <c r="Q16" s="253"/>
      <c r="R16" s="412"/>
      <c r="S16" s="412"/>
    </row>
    <row r="17" spans="2:19" ht="17.25" customHeight="1">
      <c r="B17" s="129"/>
      <c r="C17" s="129"/>
      <c r="D17" s="179"/>
      <c r="E17" s="179"/>
      <c r="F17" s="831" t="s">
        <v>333</v>
      </c>
      <c r="G17" s="806">
        <v>35869526</v>
      </c>
      <c r="H17" s="806">
        <v>36092845</v>
      </c>
      <c r="I17" s="807">
        <f t="shared" si="0"/>
        <v>5.4938945160903717E-2</v>
      </c>
      <c r="J17" s="808">
        <v>692652</v>
      </c>
      <c r="K17" s="812">
        <f t="shared" si="2"/>
        <v>1.9190839624861934E-2</v>
      </c>
      <c r="L17" s="813">
        <f t="shared" si="1"/>
        <v>1.0062258698372541</v>
      </c>
      <c r="M17" s="423"/>
      <c r="N17" s="423"/>
      <c r="O17" s="421"/>
      <c r="P17" s="479"/>
      <c r="Q17" s="413"/>
      <c r="R17" s="412"/>
      <c r="S17" s="412"/>
    </row>
    <row r="18" spans="2:19" ht="17.25" customHeight="1">
      <c r="B18" s="129"/>
      <c r="C18" s="129"/>
      <c r="D18" s="179"/>
      <c r="E18" s="692" t="s">
        <v>270</v>
      </c>
      <c r="F18" s="527" t="s">
        <v>184</v>
      </c>
      <c r="G18" s="810">
        <v>9766975</v>
      </c>
      <c r="H18" s="810">
        <v>9829236</v>
      </c>
      <c r="I18" s="807">
        <f>+H18/H13</f>
        <v>1.4961631802025598E-2</v>
      </c>
      <c r="J18" s="808">
        <v>130080</v>
      </c>
      <c r="K18" s="811">
        <f t="shared" si="2"/>
        <v>1.3233988887844385E-2</v>
      </c>
      <c r="L18" s="813">
        <f t="shared" si="1"/>
        <v>1.0063746451690518</v>
      </c>
      <c r="M18" s="423"/>
      <c r="N18" s="444"/>
      <c r="O18" s="421"/>
      <c r="P18" s="479"/>
      <c r="Q18" s="252"/>
      <c r="R18" s="412"/>
      <c r="S18" s="412"/>
    </row>
    <row r="19" spans="2:19" ht="17.25" customHeight="1">
      <c r="B19" s="129"/>
      <c r="C19" s="129"/>
      <c r="D19" s="179"/>
      <c r="E19" s="692"/>
      <c r="F19" s="522" t="s">
        <v>260</v>
      </c>
      <c r="G19" s="254">
        <v>4979633</v>
      </c>
      <c r="H19" s="254">
        <v>5006159</v>
      </c>
      <c r="I19" s="212">
        <f t="shared" si="0"/>
        <v>7.6201555950428561E-3</v>
      </c>
      <c r="J19" s="214">
        <v>63012</v>
      </c>
      <c r="K19" s="240">
        <f t="shared" si="2"/>
        <v>1.2586895462169699E-2</v>
      </c>
      <c r="L19" s="813">
        <f t="shared" si="1"/>
        <v>1.0053268985887112</v>
      </c>
      <c r="M19" s="423"/>
      <c r="N19" s="423"/>
      <c r="O19" s="421"/>
      <c r="P19" s="479"/>
      <c r="Q19" s="253"/>
      <c r="R19" s="412"/>
      <c r="S19" s="412"/>
    </row>
    <row r="20" spans="2:19" ht="17.25" customHeight="1">
      <c r="B20" s="129"/>
      <c r="C20" s="129"/>
      <c r="D20" s="179"/>
      <c r="E20" s="692"/>
      <c r="F20" s="523" t="s">
        <v>261</v>
      </c>
      <c r="G20" s="254">
        <v>4046603</v>
      </c>
      <c r="H20" s="254">
        <v>4048047</v>
      </c>
      <c r="I20" s="212">
        <f t="shared" si="0"/>
        <v>6.1617595438032326E-3</v>
      </c>
      <c r="J20" s="214">
        <v>102568</v>
      </c>
      <c r="K20" s="534">
        <f t="shared" si="2"/>
        <v>2.5337650476884285E-2</v>
      </c>
      <c r="L20" s="813">
        <f t="shared" si="1"/>
        <v>1.0003568425170446</v>
      </c>
      <c r="M20" s="423"/>
      <c r="N20" s="423"/>
      <c r="O20" s="421"/>
      <c r="P20" s="479"/>
      <c r="Q20" s="413"/>
      <c r="R20" s="412"/>
      <c r="S20" s="412"/>
    </row>
    <row r="21" spans="2:19" ht="17.25" customHeight="1">
      <c r="B21" s="129"/>
      <c r="C21" s="129"/>
      <c r="D21" s="179"/>
      <c r="E21" s="692"/>
      <c r="F21" s="522" t="s">
        <v>262</v>
      </c>
      <c r="G21" s="255">
        <v>16919638</v>
      </c>
      <c r="H21" s="255">
        <v>16919638</v>
      </c>
      <c r="I21" s="212">
        <f t="shared" si="0"/>
        <v>2.5754330649865442E-2</v>
      </c>
      <c r="J21" s="518">
        <v>101203</v>
      </c>
      <c r="K21" s="240">
        <f t="shared" si="2"/>
        <v>5.9813927461095798E-3</v>
      </c>
      <c r="L21" s="813">
        <f t="shared" si="1"/>
        <v>1</v>
      </c>
      <c r="M21" s="423"/>
      <c r="N21" s="423"/>
      <c r="O21" s="421"/>
      <c r="P21" s="479"/>
      <c r="Q21" s="252"/>
      <c r="R21" s="412"/>
      <c r="S21" s="412"/>
    </row>
    <row r="22" spans="2:19" ht="17.25" customHeight="1">
      <c r="B22" s="129"/>
      <c r="C22" s="129"/>
      <c r="D22" s="179"/>
      <c r="E22" s="692"/>
      <c r="F22" s="522" t="s">
        <v>263</v>
      </c>
      <c r="G22" s="492">
        <v>7560389</v>
      </c>
      <c r="H22" s="492">
        <v>7560731</v>
      </c>
      <c r="I22" s="212">
        <f t="shared" si="0"/>
        <v>1.150861301693853E-2</v>
      </c>
      <c r="J22" s="214">
        <v>144673</v>
      </c>
      <c r="K22" s="528">
        <f t="shared" si="2"/>
        <v>1.9134790009061292E-2</v>
      </c>
      <c r="L22" s="813">
        <f t="shared" si="1"/>
        <v>1.0000452357676304</v>
      </c>
      <c r="M22" s="423"/>
      <c r="N22" s="423"/>
      <c r="O22" s="421"/>
      <c r="P22" s="479"/>
      <c r="Q22" s="253"/>
      <c r="R22" s="412"/>
      <c r="S22" s="412"/>
    </row>
    <row r="23" spans="2:19" ht="17.25" customHeight="1">
      <c r="B23" s="129"/>
      <c r="C23" s="129"/>
      <c r="D23" s="179"/>
      <c r="E23" s="692"/>
      <c r="F23" s="522" t="s">
        <v>264</v>
      </c>
      <c r="G23" s="492">
        <v>44676999</v>
      </c>
      <c r="H23" s="492">
        <v>44678103</v>
      </c>
      <c r="I23" s="212">
        <f t="shared" si="0"/>
        <v>6.8007048228262632E-2</v>
      </c>
      <c r="J23" s="493">
        <v>530691</v>
      </c>
      <c r="K23" s="240">
        <f t="shared" si="2"/>
        <v>1.1878100554090222E-2</v>
      </c>
      <c r="L23" s="813">
        <f t="shared" si="1"/>
        <v>1.0000247107018088</v>
      </c>
      <c r="M23" s="423"/>
      <c r="N23" s="423"/>
      <c r="O23" s="421"/>
      <c r="P23" s="479"/>
      <c r="Q23" s="413"/>
      <c r="R23" s="412"/>
      <c r="S23" s="412"/>
    </row>
    <row r="24" spans="2:19" ht="17.25" customHeight="1">
      <c r="B24" s="129"/>
      <c r="C24" s="129"/>
      <c r="D24" s="179"/>
      <c r="E24" s="692"/>
      <c r="F24" s="524" t="s">
        <v>265</v>
      </c>
      <c r="G24" s="519">
        <v>1575486</v>
      </c>
      <c r="H24" s="519">
        <v>1575651</v>
      </c>
      <c r="I24" s="212">
        <f>+G24/$H$13</f>
        <v>2.3981356680464381E-3</v>
      </c>
      <c r="J24" s="520">
        <v>30635</v>
      </c>
      <c r="K24" s="528">
        <f>+J24/G24</f>
        <v>1.9444793543071787E-2</v>
      </c>
      <c r="L24" s="813">
        <f t="shared" si="1"/>
        <v>1.0001047295882033</v>
      </c>
      <c r="M24" s="423"/>
      <c r="N24" s="169"/>
      <c r="O24" s="421"/>
      <c r="P24" s="479"/>
      <c r="Q24" s="252"/>
      <c r="R24" s="412"/>
      <c r="S24" s="412"/>
    </row>
    <row r="25" spans="2:19" ht="17.25" customHeight="1">
      <c r="B25" s="129"/>
      <c r="C25" s="129"/>
      <c r="D25" s="179"/>
      <c r="E25" s="692"/>
      <c r="F25" s="525" t="s">
        <v>268</v>
      </c>
      <c r="G25" s="362">
        <v>21401586</v>
      </c>
      <c r="H25" s="362">
        <v>21450076</v>
      </c>
      <c r="I25" s="212">
        <f t="shared" ref="I25:I29" si="3">+H25/$H$13</f>
        <v>3.2650364609972331E-2</v>
      </c>
      <c r="J25" s="214">
        <v>385411</v>
      </c>
      <c r="K25" s="528">
        <f t="shared" ref="K25:K29" si="4">+J25/H25</f>
        <v>1.7967815125689998E-2</v>
      </c>
      <c r="L25" s="813">
        <f t="shared" si="1"/>
        <v>1.0022657199330929</v>
      </c>
      <c r="M25" s="690" t="s">
        <v>205</v>
      </c>
      <c r="N25" s="690"/>
      <c r="O25" s="421"/>
      <c r="P25" s="479"/>
      <c r="Q25" s="253"/>
      <c r="R25" s="412"/>
      <c r="S25" s="412"/>
    </row>
    <row r="26" spans="2:19" ht="17.25" customHeight="1">
      <c r="B26" s="129"/>
      <c r="C26" s="129"/>
      <c r="D26" s="179"/>
      <c r="E26" s="692"/>
      <c r="F26" s="826" t="s">
        <v>266</v>
      </c>
      <c r="G26" s="827">
        <v>13651239</v>
      </c>
      <c r="H26" s="827">
        <v>13670037</v>
      </c>
      <c r="I26" s="807">
        <f t="shared" si="3"/>
        <v>2.0807930577113682E-2</v>
      </c>
      <c r="J26" s="808">
        <v>116899</v>
      </c>
      <c r="K26" s="811">
        <f t="shared" si="4"/>
        <v>8.5514764883225999E-3</v>
      </c>
      <c r="L26" s="813">
        <f t="shared" si="1"/>
        <v>1.0013770178662904</v>
      </c>
      <c r="M26" s="423"/>
      <c r="N26" s="423"/>
      <c r="O26" s="421"/>
      <c r="P26" s="479"/>
      <c r="Q26" s="413"/>
      <c r="R26" s="412"/>
      <c r="S26" s="412"/>
    </row>
    <row r="27" spans="2:19" ht="17.25" customHeight="1">
      <c r="B27" s="129"/>
      <c r="C27" s="129"/>
      <c r="D27" s="179"/>
      <c r="E27" s="179"/>
      <c r="F27" s="832" t="s">
        <v>237</v>
      </c>
      <c r="G27" s="827">
        <v>39004649</v>
      </c>
      <c r="H27" s="827">
        <v>39322741</v>
      </c>
      <c r="I27" s="807">
        <f t="shared" si="3"/>
        <v>5.9855351147171137E-2</v>
      </c>
      <c r="J27" s="808">
        <v>162193</v>
      </c>
      <c r="K27" s="811">
        <f t="shared" si="4"/>
        <v>4.1246616048459086E-3</v>
      </c>
      <c r="L27" s="813">
        <f t="shared" si="1"/>
        <v>1.008155232982612</v>
      </c>
      <c r="M27" s="423"/>
      <c r="N27" s="423"/>
      <c r="O27" s="421"/>
      <c r="P27" s="479"/>
      <c r="Q27" s="252"/>
      <c r="R27" s="412"/>
      <c r="S27" s="412"/>
    </row>
    <row r="28" spans="2:19" ht="22.2" customHeight="1" thickBot="1">
      <c r="B28" s="129"/>
      <c r="C28" s="129"/>
      <c r="D28" s="179"/>
      <c r="E28" s="179"/>
      <c r="F28" s="833" t="s">
        <v>193</v>
      </c>
      <c r="G28" s="517">
        <v>36980882</v>
      </c>
      <c r="H28" s="517">
        <v>37211937</v>
      </c>
      <c r="I28" s="494">
        <f t="shared" si="3"/>
        <v>5.6642377905482481E-2</v>
      </c>
      <c r="J28" s="828">
        <v>160768</v>
      </c>
      <c r="K28" s="521">
        <f t="shared" si="4"/>
        <v>4.3203340906440854E-3</v>
      </c>
      <c r="L28" s="829">
        <f t="shared" si="1"/>
        <v>1.0062479580665491</v>
      </c>
      <c r="M28" s="458"/>
      <c r="N28" s="423"/>
      <c r="O28" s="421"/>
      <c r="P28" s="479"/>
      <c r="Q28" s="253"/>
      <c r="R28" s="412"/>
      <c r="S28" s="412"/>
    </row>
    <row r="29" spans="2:19" ht="22.2" customHeight="1">
      <c r="B29" s="129"/>
      <c r="C29" s="129"/>
      <c r="D29" s="529"/>
      <c r="E29" s="691" t="s">
        <v>271</v>
      </c>
      <c r="F29" s="814" t="s">
        <v>203</v>
      </c>
      <c r="G29" s="815">
        <v>27002378</v>
      </c>
      <c r="H29" s="815">
        <v>28138882</v>
      </c>
      <c r="I29" s="816">
        <f t="shared" si="3"/>
        <v>4.2831771645796851E-2</v>
      </c>
      <c r="J29" s="817">
        <v>55027</v>
      </c>
      <c r="K29" s="818">
        <f t="shared" si="4"/>
        <v>1.9555503306776722E-3</v>
      </c>
      <c r="L29" s="819">
        <f t="shared" si="1"/>
        <v>1.0420890337880613</v>
      </c>
      <c r="M29" s="689" t="s">
        <v>332</v>
      </c>
      <c r="N29" s="689"/>
      <c r="O29" s="421"/>
      <c r="P29" s="479"/>
      <c r="Q29" s="413"/>
      <c r="R29" s="412"/>
      <c r="S29" s="412"/>
    </row>
    <row r="30" spans="2:19" ht="43.8" customHeight="1" thickBot="1">
      <c r="B30" s="134"/>
      <c r="C30" s="129"/>
      <c r="D30" s="237"/>
      <c r="E30" s="691"/>
      <c r="F30" s="820" t="s">
        <v>331</v>
      </c>
      <c r="G30" s="821">
        <v>4215617</v>
      </c>
      <c r="H30" s="821">
        <v>4375031</v>
      </c>
      <c r="I30" s="822">
        <f>+H30/$H$13</f>
        <v>6.659480242864029E-3</v>
      </c>
      <c r="J30" s="823">
        <v>16667</v>
      </c>
      <c r="K30" s="824">
        <f>+J30/H30</f>
        <v>3.8095730064541256E-3</v>
      </c>
      <c r="L30" s="825">
        <f>+H30/G30</f>
        <v>1.0378151051198437</v>
      </c>
      <c r="M30" s="689"/>
      <c r="N30" s="689"/>
      <c r="O30" s="421"/>
      <c r="P30" s="479"/>
      <c r="Q30" s="252"/>
      <c r="R30" s="412"/>
      <c r="S30" s="412"/>
    </row>
    <row r="31" spans="2:19" ht="17.399999999999999" customHeight="1">
      <c r="B31" s="129"/>
      <c r="C31" s="129"/>
      <c r="D31" s="129"/>
      <c r="E31" s="129"/>
      <c r="F31" s="129"/>
      <c r="G31" s="129"/>
      <c r="H31" s="129"/>
      <c r="I31" s="129"/>
      <c r="J31" s="129"/>
      <c r="K31" s="129"/>
      <c r="L31" s="129"/>
      <c r="M31" s="421"/>
      <c r="N31" s="421"/>
      <c r="O31" s="421"/>
      <c r="P31" s="479"/>
      <c r="Q31" s="253"/>
      <c r="R31" s="412"/>
      <c r="S31" s="412"/>
    </row>
    <row r="32" spans="2:19" ht="21.6" customHeight="1">
      <c r="B32" s="169"/>
      <c r="C32" s="169"/>
      <c r="D32" s="169"/>
      <c r="E32" s="169"/>
      <c r="F32" s="169"/>
      <c r="G32" s="169"/>
      <c r="H32" s="169"/>
      <c r="I32" s="169"/>
      <c r="J32" s="169"/>
      <c r="K32" s="169"/>
      <c r="L32" s="661" t="s">
        <v>248</v>
      </c>
      <c r="M32" s="661"/>
      <c r="N32" s="661"/>
      <c r="O32" s="421"/>
      <c r="P32" s="479"/>
      <c r="Q32" s="413"/>
      <c r="R32" s="412"/>
      <c r="S32" s="412"/>
    </row>
    <row r="33" spans="2:19" ht="21.6" customHeight="1">
      <c r="B33" s="169"/>
      <c r="C33" s="169"/>
      <c r="D33" s="169"/>
      <c r="E33" s="169"/>
      <c r="F33" s="169"/>
      <c r="G33" s="169"/>
      <c r="H33" s="169"/>
      <c r="I33" s="169"/>
      <c r="J33" s="169"/>
      <c r="K33" s="169"/>
      <c r="L33" s="661"/>
      <c r="M33" s="661"/>
      <c r="N33" s="661"/>
      <c r="O33" s="421" t="s">
        <v>205</v>
      </c>
      <c r="P33" s="480"/>
      <c r="Q33" s="252"/>
      <c r="R33" s="412"/>
      <c r="S33" s="412"/>
    </row>
    <row r="34" spans="2:19" ht="21.6" customHeight="1">
      <c r="B34" s="169"/>
      <c r="C34" s="169"/>
      <c r="D34" s="169"/>
      <c r="E34" s="169"/>
      <c r="F34" s="169"/>
      <c r="G34" s="169"/>
      <c r="H34" s="169"/>
      <c r="I34" s="169"/>
      <c r="J34" s="169"/>
      <c r="K34" s="169"/>
      <c r="L34" s="661"/>
      <c r="M34" s="661"/>
      <c r="N34" s="661"/>
      <c r="O34" s="424"/>
      <c r="P34" s="446"/>
      <c r="Q34" s="253"/>
      <c r="R34" s="412"/>
      <c r="S34" s="412"/>
    </row>
    <row r="35" spans="2:19" ht="21.6" customHeight="1">
      <c r="B35" s="169"/>
      <c r="C35" s="169"/>
      <c r="D35" s="169"/>
      <c r="E35" s="169"/>
      <c r="F35" s="169"/>
      <c r="G35" s="169"/>
      <c r="H35" s="169"/>
      <c r="I35" s="169"/>
      <c r="J35" s="169"/>
      <c r="K35" s="169"/>
      <c r="L35" s="661"/>
      <c r="M35" s="661"/>
      <c r="N35" s="661"/>
      <c r="O35" s="424"/>
      <c r="P35" s="446"/>
      <c r="Q35" s="413"/>
      <c r="R35" s="412"/>
      <c r="S35" s="412"/>
    </row>
    <row r="36" spans="2:19" ht="21.6" customHeight="1">
      <c r="B36" s="169"/>
      <c r="C36" s="169"/>
      <c r="D36" s="169"/>
      <c r="E36" s="169"/>
      <c r="F36" s="169"/>
      <c r="G36" s="169"/>
      <c r="H36" s="169"/>
      <c r="I36" s="169"/>
      <c r="J36" s="169"/>
      <c r="K36" s="169"/>
      <c r="L36" s="661"/>
      <c r="M36" s="661"/>
      <c r="N36" s="661"/>
      <c r="O36" s="424"/>
      <c r="P36" s="446"/>
      <c r="Q36" s="252"/>
      <c r="R36" s="412"/>
      <c r="S36" s="412"/>
    </row>
    <row r="37" spans="2:19" ht="21.6" customHeight="1">
      <c r="B37" s="406"/>
      <c r="C37" s="169"/>
      <c r="D37" s="169"/>
      <c r="E37" s="169"/>
      <c r="F37" s="169"/>
      <c r="G37" s="169"/>
      <c r="H37" s="169"/>
      <c r="I37" s="169"/>
      <c r="J37" s="169"/>
      <c r="K37" s="169"/>
      <c r="L37" s="661"/>
      <c r="M37" s="661"/>
      <c r="N37" s="661"/>
      <c r="O37" s="424"/>
      <c r="P37" s="805"/>
      <c r="Q37" s="253"/>
      <c r="R37" s="412"/>
      <c r="S37" s="412"/>
    </row>
    <row r="38" spans="2:19" ht="21.6" customHeight="1">
      <c r="B38" s="169"/>
      <c r="C38" s="169"/>
      <c r="D38" s="169"/>
      <c r="E38" s="169"/>
      <c r="F38" s="169"/>
      <c r="G38" s="169"/>
      <c r="H38" s="169"/>
      <c r="I38" s="169"/>
      <c r="J38" s="169"/>
      <c r="K38" s="169"/>
      <c r="L38" s="661"/>
      <c r="M38" s="661"/>
      <c r="N38" s="661"/>
      <c r="O38" s="424"/>
      <c r="P38" s="805"/>
      <c r="Q38" s="413"/>
      <c r="R38" s="412"/>
      <c r="S38" s="412"/>
    </row>
    <row r="39" spans="2:19" ht="21.6" customHeight="1">
      <c r="B39" s="169"/>
      <c r="C39" s="169"/>
      <c r="D39" s="169"/>
      <c r="E39" s="169"/>
      <c r="F39" s="169"/>
      <c r="G39" s="169"/>
      <c r="H39" s="169"/>
      <c r="I39" s="169"/>
      <c r="J39" s="169"/>
      <c r="K39" s="169"/>
      <c r="L39" s="661"/>
      <c r="M39" s="661"/>
      <c r="N39" s="661"/>
      <c r="O39" s="424"/>
      <c r="P39" s="805"/>
      <c r="Q39" s="252"/>
      <c r="R39" s="412"/>
      <c r="S39" s="412"/>
    </row>
    <row r="40" spans="2:19" ht="21.6" customHeight="1">
      <c r="B40" s="169"/>
      <c r="C40" s="169"/>
      <c r="D40" s="169"/>
      <c r="E40" s="169"/>
      <c r="F40" s="169"/>
      <c r="G40" s="169"/>
      <c r="H40" s="169"/>
      <c r="I40" s="169"/>
      <c r="J40" s="169"/>
      <c r="K40" s="169"/>
      <c r="L40" s="661"/>
      <c r="M40" s="661"/>
      <c r="N40" s="661"/>
      <c r="O40" s="424"/>
      <c r="P40" s="805"/>
      <c r="Q40" s="253"/>
      <c r="R40" s="412"/>
      <c r="S40" s="412"/>
    </row>
    <row r="41" spans="2:19" ht="21.6" customHeight="1">
      <c r="B41" s="169"/>
      <c r="C41" s="169"/>
      <c r="D41" s="169"/>
      <c r="E41" s="169"/>
      <c r="F41" s="169"/>
      <c r="G41" s="169"/>
      <c r="H41" s="169"/>
      <c r="I41" s="169"/>
      <c r="J41" s="169"/>
      <c r="K41" s="169"/>
      <c r="L41" s="661"/>
      <c r="M41" s="661"/>
      <c r="N41" s="661"/>
      <c r="O41" s="424"/>
      <c r="P41" s="805"/>
      <c r="Q41" s="413"/>
      <c r="R41" s="412"/>
      <c r="S41" s="412"/>
    </row>
    <row r="42" spans="2:19" ht="21.6" customHeight="1">
      <c r="B42" s="169"/>
      <c r="C42" s="169"/>
      <c r="D42" s="169"/>
      <c r="E42" s="169"/>
      <c r="F42" s="169"/>
      <c r="G42" s="169"/>
      <c r="H42" s="169"/>
      <c r="I42" s="169"/>
      <c r="J42" s="169"/>
      <c r="K42" s="169"/>
      <c r="L42" s="661"/>
      <c r="M42" s="661"/>
      <c r="N42" s="661"/>
      <c r="O42" s="424"/>
      <c r="P42" s="805"/>
      <c r="Q42" s="252"/>
      <c r="R42" s="412"/>
      <c r="S42" s="412"/>
    </row>
    <row r="43" spans="2:19" ht="21.6" customHeight="1">
      <c r="B43" s="129"/>
      <c r="C43" s="129"/>
      <c r="D43" s="129"/>
      <c r="E43" s="129"/>
      <c r="F43" s="129"/>
      <c r="G43" s="129"/>
      <c r="H43" s="129"/>
      <c r="I43" s="129"/>
      <c r="J43" s="129" t="s">
        <v>249</v>
      </c>
      <c r="K43" s="129"/>
      <c r="L43" s="661"/>
      <c r="M43" s="661"/>
      <c r="N43" s="661"/>
      <c r="O43" s="424"/>
      <c r="P43" s="805"/>
      <c r="Q43" s="253"/>
      <c r="R43" s="412"/>
      <c r="S43" s="412"/>
    </row>
    <row r="44" spans="2:19" ht="21.6" customHeight="1">
      <c r="B44" s="129"/>
      <c r="C44" s="129"/>
      <c r="D44" s="129"/>
      <c r="E44" s="129"/>
      <c r="F44" s="129"/>
      <c r="G44" s="129"/>
      <c r="H44" s="129"/>
      <c r="I44" s="129"/>
      <c r="J44" s="129"/>
      <c r="K44" s="129"/>
      <c r="L44" s="661"/>
      <c r="M44" s="661"/>
      <c r="N44" s="661"/>
      <c r="O44" s="424"/>
      <c r="P44" s="805"/>
      <c r="Q44" s="413"/>
      <c r="R44" s="412"/>
      <c r="S44" s="412"/>
    </row>
    <row r="45" spans="2:19" ht="32.4">
      <c r="B45" s="658" t="s">
        <v>185</v>
      </c>
      <c r="C45" s="658"/>
      <c r="D45" s="658"/>
      <c r="E45" s="658"/>
      <c r="F45" s="658"/>
      <c r="G45" s="658"/>
      <c r="H45" s="658"/>
      <c r="I45" s="140"/>
      <c r="J45" s="139"/>
      <c r="K45" s="129"/>
      <c r="L45" s="129"/>
      <c r="M45" s="129"/>
      <c r="N45" s="129"/>
      <c r="O45" s="129"/>
      <c r="P45" s="805"/>
      <c r="Q45" s="253"/>
    </row>
    <row r="46" spans="2:19" ht="18">
      <c r="B46" s="170" t="s">
        <v>138</v>
      </c>
      <c r="C46" s="129"/>
      <c r="D46" s="129"/>
      <c r="E46" s="129"/>
      <c r="F46" s="129"/>
      <c r="G46" s="129"/>
      <c r="H46" s="129"/>
      <c r="I46" s="129"/>
      <c r="J46" s="129"/>
      <c r="K46" s="129"/>
      <c r="L46" s="129"/>
      <c r="M46" s="129"/>
      <c r="N46" s="129"/>
      <c r="O46" s="129"/>
      <c r="P46" s="805"/>
      <c r="Q46" s="413"/>
    </row>
    <row r="47" spans="2:19" ht="18">
      <c r="B47" s="659" t="s">
        <v>139</v>
      </c>
      <c r="C47" s="659"/>
      <c r="D47" s="659"/>
      <c r="E47" s="659"/>
      <c r="F47" s="659"/>
      <c r="G47" s="659"/>
      <c r="H47" s="659"/>
      <c r="I47" s="659"/>
      <c r="J47" s="659"/>
      <c r="K47" s="659"/>
      <c r="L47" s="659"/>
      <c r="M47" s="659"/>
      <c r="N47" s="129"/>
      <c r="O47" s="129"/>
      <c r="P47" s="805"/>
    </row>
    <row r="48" spans="2:19" ht="18">
      <c r="B48" s="660" t="s">
        <v>140</v>
      </c>
      <c r="C48" s="660"/>
      <c r="D48" s="660"/>
      <c r="E48" s="660"/>
      <c r="F48" s="660"/>
      <c r="G48" s="660"/>
      <c r="H48" s="660"/>
      <c r="I48" s="660"/>
      <c r="J48" s="660"/>
      <c r="K48" s="660"/>
      <c r="L48" s="660"/>
      <c r="M48" s="660"/>
      <c r="N48" s="129"/>
      <c r="O48" s="129"/>
      <c r="P48" s="805"/>
    </row>
    <row r="49" spans="2:16" ht="22.5" customHeight="1">
      <c r="B49" s="666" t="s">
        <v>200</v>
      </c>
      <c r="C49" s="667"/>
      <c r="D49" s="667"/>
      <c r="E49" s="667"/>
      <c r="F49" s="667"/>
      <c r="G49" s="667"/>
      <c r="H49" s="667"/>
      <c r="I49" s="667"/>
      <c r="J49" s="667"/>
      <c r="K49" s="667"/>
      <c r="L49" s="667"/>
      <c r="M49" s="668"/>
      <c r="N49" s="662" t="s">
        <v>186</v>
      </c>
      <c r="O49" s="129"/>
      <c r="P49" s="805"/>
    </row>
    <row r="50" spans="2:16" ht="22.5" customHeight="1">
      <c r="B50" s="198" t="s">
        <v>206</v>
      </c>
      <c r="C50" s="196"/>
      <c r="D50" s="196"/>
      <c r="E50" s="196"/>
      <c r="F50" s="196"/>
      <c r="G50" s="196"/>
      <c r="H50" s="196"/>
      <c r="I50" s="196"/>
      <c r="J50" s="196"/>
      <c r="K50" s="196"/>
      <c r="L50" s="196"/>
      <c r="M50" s="197"/>
      <c r="N50" s="662"/>
      <c r="O50" s="129"/>
      <c r="P50" s="805"/>
    </row>
    <row r="51" spans="2:16" ht="18">
      <c r="B51" s="659" t="s">
        <v>196</v>
      </c>
      <c r="C51" s="659"/>
      <c r="D51" s="659"/>
      <c r="E51" s="659"/>
      <c r="F51" s="659"/>
      <c r="G51" s="659"/>
      <c r="H51" s="659"/>
      <c r="I51" s="659"/>
      <c r="J51" s="659"/>
      <c r="K51" s="659"/>
      <c r="L51" s="659"/>
      <c r="M51" s="659"/>
      <c r="N51" s="662"/>
      <c r="O51" s="129"/>
      <c r="P51" s="805"/>
    </row>
    <row r="52" spans="2:16" ht="18">
      <c r="B52" s="660" t="s">
        <v>197</v>
      </c>
      <c r="C52" s="660"/>
      <c r="D52" s="660"/>
      <c r="E52" s="660"/>
      <c r="F52" s="660"/>
      <c r="G52" s="660"/>
      <c r="H52" s="660"/>
      <c r="I52" s="660"/>
      <c r="J52" s="660"/>
      <c r="K52" s="660"/>
      <c r="L52" s="660"/>
      <c r="M52" s="660"/>
      <c r="N52" s="662"/>
      <c r="O52" s="129"/>
    </row>
    <row r="53" spans="2:16" ht="18">
      <c r="B53" s="659" t="s">
        <v>198</v>
      </c>
      <c r="C53" s="659"/>
      <c r="D53" s="659"/>
      <c r="E53" s="659"/>
      <c r="F53" s="659"/>
      <c r="G53" s="659"/>
      <c r="H53" s="659"/>
      <c r="I53" s="659"/>
      <c r="J53" s="659"/>
      <c r="K53" s="659"/>
      <c r="L53" s="659"/>
      <c r="M53" s="659"/>
      <c r="N53" s="662"/>
      <c r="O53" s="129"/>
    </row>
    <row r="54" spans="2:16" ht="18">
      <c r="B54" s="659" t="s">
        <v>199</v>
      </c>
      <c r="C54" s="659"/>
      <c r="D54" s="659"/>
      <c r="E54" s="659"/>
      <c r="F54" s="659"/>
      <c r="G54" s="659"/>
      <c r="H54" s="659"/>
      <c r="I54" s="659"/>
      <c r="J54" s="659"/>
      <c r="K54" s="659"/>
      <c r="L54" s="659"/>
      <c r="M54" s="659"/>
      <c r="N54" s="662"/>
      <c r="O54" s="129"/>
    </row>
    <row r="55" spans="2:16" ht="18">
      <c r="B55" s="142"/>
      <c r="M55" s="129"/>
      <c r="N55" s="662"/>
      <c r="O55" s="129"/>
    </row>
    <row r="56" spans="2:16" ht="17.25" customHeight="1">
      <c r="B56" s="663" t="s">
        <v>141</v>
      </c>
      <c r="C56" s="664"/>
      <c r="D56" s="664"/>
      <c r="E56" s="664"/>
      <c r="F56" s="664"/>
      <c r="G56" s="664"/>
      <c r="H56" s="664"/>
      <c r="I56" s="664"/>
      <c r="J56" s="664"/>
      <c r="K56" s="664"/>
      <c r="L56" s="664"/>
      <c r="M56" s="665"/>
      <c r="N56" s="662"/>
      <c r="O56" s="129"/>
    </row>
    <row r="57" spans="2:16" ht="17.25" customHeight="1">
      <c r="B57" s="663" t="s">
        <v>142</v>
      </c>
      <c r="C57" s="664"/>
      <c r="D57" s="664"/>
      <c r="E57" s="664"/>
      <c r="F57" s="664"/>
      <c r="G57" s="664"/>
      <c r="H57" s="664"/>
      <c r="I57" s="664"/>
      <c r="J57" s="664"/>
      <c r="K57" s="664"/>
      <c r="L57" s="664"/>
      <c r="M57" s="665"/>
      <c r="N57" s="662"/>
      <c r="O57" s="129"/>
    </row>
    <row r="58" spans="2:16" ht="17.25" customHeight="1">
      <c r="B58" s="663" t="s">
        <v>143</v>
      </c>
      <c r="C58" s="664"/>
      <c r="D58" s="664"/>
      <c r="E58" s="664"/>
      <c r="F58" s="664"/>
      <c r="G58" s="664"/>
      <c r="H58" s="664"/>
      <c r="I58" s="664"/>
      <c r="J58" s="664"/>
      <c r="K58" s="664"/>
      <c r="L58" s="664"/>
      <c r="M58" s="665"/>
      <c r="N58" s="662"/>
      <c r="O58" s="129"/>
    </row>
    <row r="59" spans="2:16" ht="18">
      <c r="B59" s="663" t="s">
        <v>144</v>
      </c>
      <c r="C59" s="664"/>
      <c r="D59" s="664"/>
      <c r="E59" s="664"/>
      <c r="F59" s="664"/>
      <c r="G59" s="664"/>
      <c r="H59" s="664"/>
      <c r="I59" s="664"/>
      <c r="J59" s="664"/>
      <c r="K59" s="664"/>
      <c r="L59" s="664"/>
      <c r="M59" s="665"/>
      <c r="N59" s="662"/>
      <c r="O59" s="129"/>
    </row>
    <row r="60" spans="2:16" ht="18">
      <c r="B60" s="663" t="s">
        <v>145</v>
      </c>
      <c r="C60" s="664"/>
      <c r="D60" s="664"/>
      <c r="E60" s="664"/>
      <c r="F60" s="664"/>
      <c r="G60" s="664"/>
      <c r="H60" s="664"/>
      <c r="I60" s="664"/>
      <c r="J60" s="664"/>
      <c r="K60" s="664"/>
      <c r="L60" s="664"/>
      <c r="M60" s="665"/>
      <c r="N60" s="662"/>
      <c r="O60" s="129"/>
    </row>
    <row r="61" spans="2:16" ht="18">
      <c r="B61" s="669" t="s">
        <v>146</v>
      </c>
      <c r="C61" s="670"/>
      <c r="D61" s="670"/>
      <c r="E61" s="670"/>
      <c r="F61" s="670"/>
      <c r="G61" s="670"/>
      <c r="H61" s="670"/>
      <c r="I61" s="670"/>
      <c r="J61" s="670"/>
      <c r="K61" s="670"/>
      <c r="L61" s="670"/>
      <c r="M61" s="671"/>
      <c r="N61" s="129"/>
      <c r="O61" s="129"/>
    </row>
    <row r="62" spans="2:16" ht="18">
      <c r="B62" s="672" t="s">
        <v>147</v>
      </c>
      <c r="C62" s="673"/>
      <c r="D62" s="673"/>
      <c r="E62" s="673"/>
      <c r="F62" s="673"/>
      <c r="G62" s="673"/>
      <c r="H62" s="673"/>
      <c r="I62" s="673"/>
      <c r="J62" s="673"/>
      <c r="K62" s="673"/>
      <c r="L62" s="673"/>
      <c r="M62" s="674"/>
      <c r="N62" s="129"/>
      <c r="O62" s="129"/>
    </row>
    <row r="63" spans="2:16" ht="18">
      <c r="B63" s="663" t="s">
        <v>204</v>
      </c>
      <c r="C63" s="664"/>
      <c r="D63" s="664"/>
      <c r="E63" s="664"/>
      <c r="F63" s="664"/>
      <c r="G63" s="664"/>
      <c r="H63" s="664"/>
      <c r="I63" s="664"/>
      <c r="J63" s="664"/>
      <c r="K63" s="664"/>
      <c r="L63" s="664"/>
      <c r="M63" s="665"/>
      <c r="N63" s="129"/>
      <c r="O63" s="129"/>
    </row>
    <row r="64" spans="2:16" ht="18">
      <c r="B64" s="142"/>
      <c r="M64" s="129"/>
      <c r="N64" s="129"/>
      <c r="O64" s="129"/>
    </row>
    <row r="65" spans="1:16" ht="18.600000000000001" thickBot="1">
      <c r="B65" s="142"/>
      <c r="M65" s="129"/>
      <c r="N65" s="129"/>
      <c r="O65" s="129"/>
    </row>
    <row r="66" spans="1:16" ht="20.25" customHeight="1">
      <c r="B66" s="675" t="s">
        <v>148</v>
      </c>
      <c r="C66" s="675" t="s">
        <v>149</v>
      </c>
      <c r="D66" s="675" t="s">
        <v>150</v>
      </c>
      <c r="E66" s="675" t="s">
        <v>151</v>
      </c>
      <c r="F66" s="143" t="s">
        <v>152</v>
      </c>
      <c r="G66" s="163" t="s">
        <v>212</v>
      </c>
      <c r="H66" s="677" t="s">
        <v>211</v>
      </c>
      <c r="I66" s="677" t="s">
        <v>154</v>
      </c>
      <c r="J66" s="677" t="s">
        <v>155</v>
      </c>
      <c r="K66" s="677" t="s">
        <v>187</v>
      </c>
      <c r="L66" s="675" t="s">
        <v>156</v>
      </c>
      <c r="M66" s="675" t="s">
        <v>207</v>
      </c>
      <c r="N66" s="129"/>
      <c r="O66" s="129"/>
    </row>
    <row r="67" spans="1:16" ht="18.600000000000001" thickBot="1">
      <c r="B67" s="676"/>
      <c r="C67" s="676"/>
      <c r="D67" s="676"/>
      <c r="E67" s="676"/>
      <c r="F67" s="144" t="s">
        <v>153</v>
      </c>
      <c r="G67" s="164"/>
      <c r="H67" s="678"/>
      <c r="I67" s="678"/>
      <c r="J67" s="678"/>
      <c r="K67" s="678"/>
      <c r="L67" s="676"/>
      <c r="M67" s="676"/>
      <c r="N67" s="129"/>
      <c r="O67" s="129"/>
    </row>
    <row r="68" spans="1:16" ht="18.600000000000001" thickBot="1">
      <c r="B68" s="145">
        <v>1</v>
      </c>
      <c r="C68" s="146" t="s">
        <v>157</v>
      </c>
      <c r="D68" s="147"/>
      <c r="E68" s="147"/>
      <c r="F68" s="147"/>
      <c r="G68" s="165"/>
      <c r="H68" s="147"/>
      <c r="I68" s="147"/>
      <c r="J68" s="147"/>
      <c r="K68" s="148" t="s">
        <v>157</v>
      </c>
      <c r="L68" s="147"/>
      <c r="M68" s="147"/>
      <c r="N68" s="129"/>
      <c r="O68" s="129"/>
    </row>
    <row r="69" spans="1:16" ht="18.600000000000001" thickBot="1">
      <c r="A69" s="157" t="s">
        <v>29</v>
      </c>
      <c r="B69" s="158">
        <v>2</v>
      </c>
      <c r="C69" s="159" t="s">
        <v>157</v>
      </c>
      <c r="D69" s="160" t="s">
        <v>157</v>
      </c>
      <c r="E69" s="160" t="s">
        <v>157</v>
      </c>
      <c r="F69" s="160" t="s">
        <v>188</v>
      </c>
      <c r="G69" s="165"/>
      <c r="H69" s="147"/>
      <c r="I69" s="147"/>
      <c r="J69" s="160" t="s">
        <v>189</v>
      </c>
      <c r="K69" s="160" t="s">
        <v>157</v>
      </c>
      <c r="L69" s="147"/>
      <c r="M69" s="147"/>
      <c r="N69" s="129" t="s">
        <v>190</v>
      </c>
      <c r="O69" s="129"/>
    </row>
    <row r="70" spans="1:16" ht="18.600000000000001" thickBot="1">
      <c r="A70" s="157" t="s">
        <v>21</v>
      </c>
      <c r="B70" s="158">
        <v>3</v>
      </c>
      <c r="C70" s="159" t="s">
        <v>157</v>
      </c>
      <c r="D70" s="160" t="s">
        <v>157</v>
      </c>
      <c r="E70" s="160" t="s">
        <v>157</v>
      </c>
      <c r="F70" s="160" t="s">
        <v>157</v>
      </c>
      <c r="G70" s="165"/>
      <c r="H70" s="147"/>
      <c r="I70" s="147"/>
      <c r="J70" s="160" t="s">
        <v>157</v>
      </c>
      <c r="K70" s="160" t="s">
        <v>157</v>
      </c>
      <c r="L70" s="160" t="s">
        <v>157</v>
      </c>
      <c r="M70" s="147"/>
      <c r="N70" s="129"/>
      <c r="O70" s="129"/>
    </row>
    <row r="71" spans="1:16" ht="18.600000000000001" thickBot="1">
      <c r="A71" s="157" t="s">
        <v>191</v>
      </c>
      <c r="B71" s="154">
        <v>4</v>
      </c>
      <c r="C71" s="155" t="s">
        <v>157</v>
      </c>
      <c r="D71" s="156" t="s">
        <v>157</v>
      </c>
      <c r="E71" s="156" t="s">
        <v>157</v>
      </c>
      <c r="F71" s="156" t="s">
        <v>157</v>
      </c>
      <c r="G71" s="156" t="s">
        <v>157</v>
      </c>
      <c r="H71" s="156" t="s">
        <v>157</v>
      </c>
      <c r="I71" s="147" t="s">
        <v>209</v>
      </c>
      <c r="J71" s="156" t="s">
        <v>157</v>
      </c>
      <c r="K71" s="156" t="s">
        <v>157</v>
      </c>
      <c r="L71" s="156" t="s">
        <v>157</v>
      </c>
      <c r="M71" s="156" t="s">
        <v>157</v>
      </c>
      <c r="N71" t="s">
        <v>208</v>
      </c>
      <c r="O71" s="129"/>
    </row>
    <row r="72" spans="1:16" ht="18.600000000000001" thickBot="1">
      <c r="A72" s="157"/>
      <c r="B72" s="158">
        <v>5</v>
      </c>
      <c r="C72" s="159" t="s">
        <v>157</v>
      </c>
      <c r="D72" s="160" t="s">
        <v>157</v>
      </c>
      <c r="E72" s="160" t="s">
        <v>157</v>
      </c>
      <c r="F72" s="160" t="s">
        <v>157</v>
      </c>
      <c r="G72" s="160" t="s">
        <v>157</v>
      </c>
      <c r="H72" s="160" t="s">
        <v>157</v>
      </c>
      <c r="I72" s="160" t="s">
        <v>157</v>
      </c>
      <c r="J72" s="160" t="s">
        <v>157</v>
      </c>
      <c r="K72" s="160" t="s">
        <v>157</v>
      </c>
      <c r="L72" s="160" t="s">
        <v>157</v>
      </c>
      <c r="M72" s="160" t="s">
        <v>157</v>
      </c>
      <c r="N72" s="129"/>
      <c r="O72" s="129"/>
    </row>
    <row r="73" spans="1:16" ht="18.600000000000001" thickBot="1">
      <c r="B73" s="145">
        <v>6</v>
      </c>
      <c r="C73" s="146" t="s">
        <v>157</v>
      </c>
      <c r="D73" s="148" t="s">
        <v>157</v>
      </c>
      <c r="E73" s="148" t="s">
        <v>157</v>
      </c>
      <c r="F73" s="148" t="s">
        <v>157</v>
      </c>
      <c r="G73" s="148" t="s">
        <v>157</v>
      </c>
      <c r="H73" s="148" t="s">
        <v>157</v>
      </c>
      <c r="I73" s="148" t="s">
        <v>157</v>
      </c>
      <c r="J73" s="148" t="s">
        <v>157</v>
      </c>
      <c r="K73" s="148" t="s">
        <v>157</v>
      </c>
      <c r="L73" s="148" t="s">
        <v>157</v>
      </c>
      <c r="M73" s="148" t="s">
        <v>157</v>
      </c>
      <c r="N73" s="129"/>
      <c r="O73" s="129"/>
    </row>
    <row r="74" spans="1:16" ht="18.600000000000001" thickBot="1">
      <c r="B74" s="145">
        <v>7</v>
      </c>
      <c r="C74" s="146" t="s">
        <v>157</v>
      </c>
      <c r="D74" s="148" t="s">
        <v>157</v>
      </c>
      <c r="E74" s="148" t="s">
        <v>157</v>
      </c>
      <c r="F74" s="148" t="s">
        <v>157</v>
      </c>
      <c r="G74" s="148" t="s">
        <v>157</v>
      </c>
      <c r="H74" s="148" t="s">
        <v>157</v>
      </c>
      <c r="I74" s="148" t="s">
        <v>157</v>
      </c>
      <c r="J74" s="148" t="s">
        <v>157</v>
      </c>
      <c r="K74" s="148" t="s">
        <v>157</v>
      </c>
      <c r="L74" s="148" t="s">
        <v>157</v>
      </c>
      <c r="M74" s="148" t="s">
        <v>157</v>
      </c>
      <c r="N74" s="129"/>
      <c r="O74" s="129"/>
    </row>
    <row r="75" spans="1:16">
      <c r="N75" s="129"/>
      <c r="O75" s="129"/>
    </row>
    <row r="76" spans="1:16">
      <c r="I76" t="s">
        <v>210</v>
      </c>
      <c r="N76" s="129"/>
      <c r="O76" s="129"/>
    </row>
    <row r="77" spans="1:16">
      <c r="N77" s="129"/>
      <c r="O77" s="129"/>
    </row>
    <row r="79" spans="1:16">
      <c r="P79" s="805"/>
    </row>
    <row r="89" spans="16:16" ht="15.6">
      <c r="P89" s="446"/>
    </row>
    <row r="90" spans="16:16" ht="15.6">
      <c r="P90" s="446"/>
    </row>
    <row r="91" spans="16:16" ht="15.6">
      <c r="P91" s="446"/>
    </row>
    <row r="92" spans="16:16" ht="15.6">
      <c r="P92" s="446"/>
    </row>
    <row r="93" spans="16:16" ht="15.6">
      <c r="P93" s="446"/>
    </row>
    <row r="94" spans="16:16" ht="15.6">
      <c r="P94" s="446"/>
    </row>
    <row r="95" spans="16:16" ht="15.6">
      <c r="P95" s="446"/>
    </row>
    <row r="96" spans="16:16" ht="15.6">
      <c r="P96" s="446"/>
    </row>
    <row r="97" spans="16:16" ht="15.6">
      <c r="P97" s="446"/>
    </row>
    <row r="98" spans="16:16" ht="15.6">
      <c r="P98" s="446"/>
    </row>
    <row r="99" spans="16:16" ht="15.6">
      <c r="P99" s="446"/>
    </row>
  </sheetData>
  <mergeCells count="41">
    <mergeCell ref="M29:N30"/>
    <mergeCell ref="M25:N25"/>
    <mergeCell ref="E29:E30"/>
    <mergeCell ref="E18:E26"/>
    <mergeCell ref="E14:E16"/>
    <mergeCell ref="M14:M15"/>
    <mergeCell ref="B3:N3"/>
    <mergeCell ref="C8:L8"/>
    <mergeCell ref="C9:L9"/>
    <mergeCell ref="M13:N13"/>
    <mergeCell ref="B5:N5"/>
    <mergeCell ref="B7:N7"/>
    <mergeCell ref="B6:N6"/>
    <mergeCell ref="B61:M61"/>
    <mergeCell ref="B62:M62"/>
    <mergeCell ref="B63:M63"/>
    <mergeCell ref="B66:B67"/>
    <mergeCell ref="C66:C67"/>
    <mergeCell ref="D66:D67"/>
    <mergeCell ref="E66:E67"/>
    <mergeCell ref="H66:H67"/>
    <mergeCell ref="I66:I67"/>
    <mergeCell ref="J66:J67"/>
    <mergeCell ref="K66:K67"/>
    <mergeCell ref="L66:L67"/>
    <mergeCell ref="M66:M67"/>
    <mergeCell ref="B53:M53"/>
    <mergeCell ref="N49:N60"/>
    <mergeCell ref="B51:M51"/>
    <mergeCell ref="B58:M58"/>
    <mergeCell ref="B59:M59"/>
    <mergeCell ref="B60:M60"/>
    <mergeCell ref="B49:M49"/>
    <mergeCell ref="B54:M54"/>
    <mergeCell ref="B56:M56"/>
    <mergeCell ref="B57:M57"/>
    <mergeCell ref="B45:H45"/>
    <mergeCell ref="B47:M47"/>
    <mergeCell ref="B48:M48"/>
    <mergeCell ref="B52:M52"/>
    <mergeCell ref="L32:N44"/>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5"/>
  <sheetViews>
    <sheetView showGridLines="0" zoomScale="80" zoomScaleNormal="80" zoomScaleSheetLayoutView="79" workbookViewId="0">
      <selection activeCell="A26" sqref="A26:XFD35"/>
    </sheetView>
  </sheetViews>
  <sheetFormatPr defaultColWidth="9" defaultRowHeight="19.2"/>
  <cols>
    <col min="1" max="1" width="193.44140625" style="411" customWidth="1"/>
    <col min="2" max="2" width="11.21875" style="409" customWidth="1"/>
    <col min="3" max="3" width="27.44140625" style="409" customWidth="1"/>
    <col min="4" max="4" width="17.88671875" style="410" customWidth="1"/>
    <col min="5" max="16384" width="9" style="1"/>
  </cols>
  <sheetData>
    <row r="1" spans="1:4" s="43" customFormat="1" ht="44.25" customHeight="1" thickBot="1">
      <c r="A1" s="257" t="s">
        <v>288</v>
      </c>
      <c r="B1" s="258" t="s">
        <v>0</v>
      </c>
      <c r="C1" s="259" t="s">
        <v>1</v>
      </c>
      <c r="D1" s="408" t="s">
        <v>2</v>
      </c>
    </row>
    <row r="2" spans="1:4" s="43" customFormat="1" ht="44.25" customHeight="1" thickTop="1">
      <c r="A2" s="246" t="s">
        <v>336</v>
      </c>
      <c r="B2" s="451"/>
      <c r="C2" s="715" t="s">
        <v>339</v>
      </c>
      <c r="D2" s="452"/>
    </row>
    <row r="3" spans="1:4" s="43" customFormat="1" ht="205.2" customHeight="1">
      <c r="A3" s="459" t="s">
        <v>337</v>
      </c>
      <c r="B3" s="496" t="s">
        <v>340</v>
      </c>
      <c r="C3" s="716"/>
      <c r="D3" s="454">
        <v>44918</v>
      </c>
    </row>
    <row r="4" spans="1:4" s="43" customFormat="1" ht="36.6" customHeight="1" thickBot="1">
      <c r="A4" s="247" t="s">
        <v>338</v>
      </c>
      <c r="B4" s="448"/>
      <c r="C4" s="717"/>
      <c r="D4" s="456"/>
    </row>
    <row r="5" spans="1:4" s="43" customFormat="1" ht="37.950000000000003" customHeight="1" thickTop="1">
      <c r="A5" s="450" t="s">
        <v>360</v>
      </c>
      <c r="B5" s="451"/>
      <c r="C5" s="715" t="s">
        <v>341</v>
      </c>
      <c r="D5" s="461"/>
    </row>
    <row r="6" spans="1:4" s="43" customFormat="1" ht="217.2" customHeight="1">
      <c r="A6" s="453" t="s">
        <v>361</v>
      </c>
      <c r="B6" s="466" t="s">
        <v>342</v>
      </c>
      <c r="C6" s="716"/>
      <c r="D6" s="454">
        <v>44918</v>
      </c>
    </row>
    <row r="7" spans="1:4" s="43" customFormat="1" ht="37.200000000000003" customHeight="1" thickBot="1">
      <c r="A7" s="455" t="s">
        <v>362</v>
      </c>
      <c r="B7" s="448"/>
      <c r="C7" s="717"/>
      <c r="D7" s="456"/>
    </row>
    <row r="8" spans="1:4" s="43" customFormat="1" ht="44.25" customHeight="1" thickTop="1">
      <c r="A8" s="246" t="s">
        <v>343</v>
      </c>
      <c r="B8" s="724" t="s">
        <v>347</v>
      </c>
      <c r="C8" s="709" t="s">
        <v>346</v>
      </c>
      <c r="D8" s="721">
        <v>44916</v>
      </c>
    </row>
    <row r="9" spans="1:4" s="43" customFormat="1" ht="120" customHeight="1">
      <c r="A9" s="436" t="s">
        <v>344</v>
      </c>
      <c r="B9" s="707"/>
      <c r="C9" s="710"/>
      <c r="D9" s="722"/>
    </row>
    <row r="10" spans="1:4" s="43" customFormat="1" ht="36.6" customHeight="1" thickBot="1">
      <c r="A10" s="465" t="s">
        <v>345</v>
      </c>
      <c r="B10" s="708"/>
      <c r="C10" s="711"/>
      <c r="D10" s="723"/>
    </row>
    <row r="11" spans="1:4" s="43" customFormat="1" ht="44.25" customHeight="1">
      <c r="A11" s="246" t="s">
        <v>350</v>
      </c>
      <c r="B11" s="724" t="s">
        <v>354</v>
      </c>
      <c r="C11" s="709" t="s">
        <v>353</v>
      </c>
      <c r="D11" s="721">
        <v>44916</v>
      </c>
    </row>
    <row r="12" spans="1:4" s="43" customFormat="1" ht="118.8" customHeight="1" thickBot="1">
      <c r="A12" s="467" t="s">
        <v>351</v>
      </c>
      <c r="B12" s="707"/>
      <c r="C12" s="710"/>
      <c r="D12" s="722"/>
    </row>
    <row r="13" spans="1:4" s="43" customFormat="1" ht="36.6" customHeight="1" thickBot="1">
      <c r="A13" s="468" t="s">
        <v>352</v>
      </c>
      <c r="B13" s="708"/>
      <c r="C13" s="711"/>
      <c r="D13" s="723"/>
    </row>
    <row r="14" spans="1:4" s="43" customFormat="1" ht="46.2" customHeight="1" thickBot="1">
      <c r="A14" s="246" t="s">
        <v>355</v>
      </c>
      <c r="B14" s="242"/>
      <c r="C14" s="709" t="s">
        <v>359</v>
      </c>
      <c r="D14" s="694">
        <v>44916</v>
      </c>
    </row>
    <row r="15" spans="1:4" s="43" customFormat="1" ht="126.6" customHeight="1" thickBot="1">
      <c r="A15" s="469" t="s">
        <v>356</v>
      </c>
      <c r="B15" s="434" t="s">
        <v>358</v>
      </c>
      <c r="C15" s="710"/>
      <c r="D15" s="695"/>
    </row>
    <row r="16" spans="1:4" s="43" customFormat="1" ht="34.950000000000003" customHeight="1" thickBot="1">
      <c r="A16" s="468" t="s">
        <v>357</v>
      </c>
      <c r="B16" s="244"/>
      <c r="C16" s="711"/>
      <c r="D16" s="695"/>
    </row>
    <row r="17" spans="1:4" s="43" customFormat="1" ht="43.8" customHeight="1" thickTop="1">
      <c r="A17" s="470" t="s">
        <v>363</v>
      </c>
      <c r="B17" s="242"/>
      <c r="C17" s="715" t="s">
        <v>366</v>
      </c>
      <c r="D17" s="721">
        <v>44918</v>
      </c>
    </row>
    <row r="18" spans="1:4" s="43" customFormat="1" ht="163.80000000000001" customHeight="1">
      <c r="A18" s="459" t="s">
        <v>367</v>
      </c>
      <c r="B18" s="243" t="s">
        <v>364</v>
      </c>
      <c r="C18" s="716"/>
      <c r="D18" s="722"/>
    </row>
    <row r="19" spans="1:4" s="43" customFormat="1" ht="34.950000000000003" customHeight="1" thickBot="1">
      <c r="A19" s="247" t="s">
        <v>365</v>
      </c>
      <c r="B19" s="244"/>
      <c r="C19" s="717"/>
      <c r="D19" s="723"/>
    </row>
    <row r="20" spans="1:4" s="43" customFormat="1" ht="44.25" customHeight="1" thickBot="1">
      <c r="A20" s="246" t="s">
        <v>368</v>
      </c>
      <c r="B20" s="242"/>
      <c r="C20" s="709" t="s">
        <v>372</v>
      </c>
      <c r="D20" s="694">
        <v>44915</v>
      </c>
    </row>
    <row r="21" spans="1:4" s="43" customFormat="1" ht="353.4" customHeight="1" thickBot="1">
      <c r="A21" s="463" t="s">
        <v>370</v>
      </c>
      <c r="B21" s="844" t="s">
        <v>371</v>
      </c>
      <c r="C21" s="710"/>
      <c r="D21" s="695"/>
    </row>
    <row r="22" spans="1:4" s="43" customFormat="1" ht="38.4" customHeight="1" thickBot="1">
      <c r="A22" s="474" t="s">
        <v>369</v>
      </c>
      <c r="B22" s="244"/>
      <c r="C22" s="711"/>
      <c r="D22" s="695"/>
    </row>
    <row r="23" spans="1:4" s="43" customFormat="1" ht="52.2" customHeight="1" thickBot="1">
      <c r="A23" s="246" t="s">
        <v>373</v>
      </c>
      <c r="B23" s="242"/>
      <c r="C23" s="709" t="s">
        <v>374</v>
      </c>
      <c r="D23" s="694">
        <v>44914</v>
      </c>
    </row>
    <row r="24" spans="1:4" s="43" customFormat="1" ht="241.8" customHeight="1" thickBot="1">
      <c r="A24" s="436" t="s">
        <v>376</v>
      </c>
      <c r="B24" s="243" t="s">
        <v>375</v>
      </c>
      <c r="C24" s="710"/>
      <c r="D24" s="695"/>
    </row>
    <row r="25" spans="1:4" s="43" customFormat="1" ht="45" customHeight="1" thickBot="1">
      <c r="A25" s="247" t="s">
        <v>377</v>
      </c>
      <c r="B25" s="244"/>
      <c r="C25" s="711"/>
      <c r="D25" s="695"/>
    </row>
    <row r="26" spans="1:4" s="43" customFormat="1" ht="48.6" hidden="1" customHeight="1" thickTop="1">
      <c r="A26" s="417"/>
      <c r="B26" s="706"/>
      <c r="C26" s="709"/>
      <c r="D26" s="701"/>
    </row>
    <row r="27" spans="1:4" s="43" customFormat="1" ht="225" hidden="1" customHeight="1">
      <c r="A27" s="472"/>
      <c r="B27" s="707"/>
      <c r="C27" s="710"/>
      <c r="D27" s="702"/>
    </row>
    <row r="28" spans="1:4" s="43" customFormat="1" ht="43.2" hidden="1" customHeight="1" thickBot="1">
      <c r="A28" s="414"/>
      <c r="B28" s="708"/>
      <c r="C28" s="711"/>
      <c r="D28" s="703"/>
    </row>
    <row r="29" spans="1:4" s="43" customFormat="1" ht="63.6" hidden="1" customHeight="1" thickTop="1" thickBot="1">
      <c r="A29" s="462"/>
      <c r="B29" s="718"/>
      <c r="C29" s="718"/>
      <c r="D29" s="694"/>
    </row>
    <row r="30" spans="1:4" s="43" customFormat="1" ht="244.8" hidden="1" customHeight="1" thickBot="1">
      <c r="A30" s="449"/>
      <c r="B30" s="719"/>
      <c r="C30" s="719"/>
      <c r="D30" s="695"/>
    </row>
    <row r="31" spans="1:4" s="43" customFormat="1" ht="43.2" hidden="1" customHeight="1" thickBot="1">
      <c r="A31" s="435"/>
      <c r="B31" s="720"/>
      <c r="C31" s="720"/>
      <c r="D31" s="695"/>
    </row>
    <row r="32" spans="1:4" s="43" customFormat="1" ht="48.6" hidden="1" customHeight="1" thickTop="1" thickBot="1">
      <c r="A32" s="248"/>
      <c r="B32" s="712"/>
      <c r="C32" s="698"/>
      <c r="D32" s="694"/>
    </row>
    <row r="33" spans="1:4" s="43" customFormat="1" ht="97.2" hidden="1" customHeight="1" thickBot="1">
      <c r="A33" s="704"/>
      <c r="B33" s="713"/>
      <c r="C33" s="699"/>
      <c r="D33" s="695"/>
    </row>
    <row r="34" spans="1:4" s="43" customFormat="1" ht="60.6" hidden="1" customHeight="1" thickBot="1">
      <c r="A34" s="705"/>
      <c r="B34" s="713"/>
      <c r="C34" s="699"/>
      <c r="D34" s="696"/>
    </row>
    <row r="35" spans="1:4" s="43" customFormat="1" ht="40.950000000000003" hidden="1" customHeight="1" thickBot="1">
      <c r="A35" s="428"/>
      <c r="B35" s="714"/>
      <c r="C35" s="700"/>
      <c r="D35" s="697"/>
    </row>
  </sheetData>
  <mergeCells count="26">
    <mergeCell ref="C2:C4"/>
    <mergeCell ref="D8:D10"/>
    <mergeCell ref="C14:C16"/>
    <mergeCell ref="D14:D16"/>
    <mergeCell ref="B11:B13"/>
    <mergeCell ref="C11:C13"/>
    <mergeCell ref="D11:D13"/>
    <mergeCell ref="C5:C7"/>
    <mergeCell ref="B8:B10"/>
    <mergeCell ref="C8:C10"/>
    <mergeCell ref="C17:C19"/>
    <mergeCell ref="C20:C22"/>
    <mergeCell ref="B29:B31"/>
    <mergeCell ref="C29:C31"/>
    <mergeCell ref="D29:D31"/>
    <mergeCell ref="C23:C25"/>
    <mergeCell ref="D23:D25"/>
    <mergeCell ref="D17:D19"/>
    <mergeCell ref="D20:D22"/>
    <mergeCell ref="D32:D35"/>
    <mergeCell ref="C32:C35"/>
    <mergeCell ref="D26:D28"/>
    <mergeCell ref="A33:A34"/>
    <mergeCell ref="B26:B28"/>
    <mergeCell ref="C26:C28"/>
    <mergeCell ref="B32:B35"/>
  </mergeCells>
  <phoneticPr fontId="16"/>
  <hyperlinks>
    <hyperlink ref="A10" r:id="rId1" xr:uid="{1A59E31B-1E9C-48B5-810D-F64FC2BCB665}"/>
    <hyperlink ref="A13" r:id="rId2" xr:uid="{EFD0E186-B218-4D81-91C7-4286FFB8D7B3}"/>
    <hyperlink ref="A16" r:id="rId3" xr:uid="{D8F8C320-1220-4F85-94B6-CFCE023C9BE0}"/>
    <hyperlink ref="A7" r:id="rId4" xr:uid="{D7150E44-E097-4721-892C-9FB7BD5CDC27}"/>
    <hyperlink ref="A19" r:id="rId5" xr:uid="{8322E173-78EF-4EC9-BF47-7A7F7B24AF7B}"/>
    <hyperlink ref="A22" r:id="rId6" xr:uid="{41BF0452-CF9C-499E-8E40-DE6F5054EE97}"/>
    <hyperlink ref="A25" r:id="rId7" xr:uid="{EA7C2275-1521-4559-A3E0-550FA76F81D9}"/>
  </hyperlinks>
  <pageMargins left="0" right="0" top="0.19685039370078741" bottom="0.39370078740157483" header="0" footer="0.19685039370078741"/>
  <pageSetup paperSize="8" scale="28" orientation="portrait" horizontalDpi="300" verticalDpi="300"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2"/>
  <sheetViews>
    <sheetView defaultGridColor="0" view="pageBreakPreview" topLeftCell="A19" colorId="56" zoomScale="83" zoomScaleNormal="66" zoomScaleSheetLayoutView="83" workbookViewId="0">
      <selection activeCell="A19" sqref="A1:A1048576"/>
    </sheetView>
  </sheetViews>
  <sheetFormatPr defaultColWidth="9" defaultRowHeight="19.2"/>
  <cols>
    <col min="1" max="1" width="213.21875" style="426" customWidth="1"/>
    <col min="2" max="2" width="18" style="194" customWidth="1"/>
    <col min="3" max="3" width="20.109375" style="195" customWidth="1"/>
    <col min="4" max="16384" width="9" style="39"/>
  </cols>
  <sheetData>
    <row r="1" spans="1:3" ht="58.95" customHeight="1" thickBot="1">
      <c r="A1" s="38" t="s">
        <v>289</v>
      </c>
      <c r="B1" s="401" t="s">
        <v>24</v>
      </c>
      <c r="C1" s="402" t="s">
        <v>2</v>
      </c>
    </row>
    <row r="2" spans="1:3" ht="45.6" customHeight="1">
      <c r="A2" s="404" t="s">
        <v>397</v>
      </c>
      <c r="B2" s="242"/>
      <c r="C2" s="429"/>
    </row>
    <row r="3" spans="1:3" ht="325.2" customHeight="1">
      <c r="A3" s="487" t="s">
        <v>387</v>
      </c>
      <c r="B3" s="243" t="s">
        <v>392</v>
      </c>
      <c r="C3" s="430">
        <v>44918</v>
      </c>
    </row>
    <row r="4" spans="1:3" ht="44.4" customHeight="1" thickBot="1">
      <c r="A4" s="432" t="s">
        <v>382</v>
      </c>
      <c r="B4" s="244"/>
      <c r="C4" s="431"/>
    </row>
    <row r="5" spans="1:3" ht="42" customHeight="1">
      <c r="A5" s="404" t="s">
        <v>398</v>
      </c>
      <c r="B5" s="242"/>
      <c r="C5" s="429"/>
    </row>
    <row r="6" spans="1:3" ht="280.2" customHeight="1" thickBot="1">
      <c r="A6" s="488" t="s">
        <v>388</v>
      </c>
      <c r="B6" s="403" t="s">
        <v>393</v>
      </c>
      <c r="C6" s="430">
        <v>44918</v>
      </c>
    </row>
    <row r="7" spans="1:3" ht="36" customHeight="1" thickBot="1">
      <c r="A7" s="432" t="s">
        <v>383</v>
      </c>
      <c r="B7" s="403"/>
      <c r="C7" s="431"/>
    </row>
    <row r="8" spans="1:3" ht="52.2" customHeight="1">
      <c r="A8" s="172" t="s">
        <v>399</v>
      </c>
      <c r="B8" s="186"/>
      <c r="C8" s="187"/>
    </row>
    <row r="9" spans="1:3" ht="203.4" customHeight="1">
      <c r="A9" s="487" t="s">
        <v>389</v>
      </c>
      <c r="B9" s="457" t="s">
        <v>393</v>
      </c>
      <c r="C9" s="188">
        <v>44917</v>
      </c>
    </row>
    <row r="10" spans="1:3" ht="36" customHeight="1" thickBot="1">
      <c r="A10" s="432" t="s">
        <v>380</v>
      </c>
      <c r="B10" s="189"/>
      <c r="C10" s="190"/>
    </row>
    <row r="11" spans="1:3" ht="50.4" customHeight="1">
      <c r="A11" s="418" t="s">
        <v>400</v>
      </c>
      <c r="B11" s="191"/>
      <c r="C11" s="188"/>
    </row>
    <row r="12" spans="1:3" ht="135" customHeight="1">
      <c r="A12" s="488" t="s">
        <v>390</v>
      </c>
      <c r="B12" s="191" t="s">
        <v>394</v>
      </c>
      <c r="C12" s="188">
        <v>44917</v>
      </c>
    </row>
    <row r="13" spans="1:3" ht="34.200000000000003" customHeight="1" thickBot="1">
      <c r="A13" s="432" t="s">
        <v>384</v>
      </c>
      <c r="B13" s="189"/>
      <c r="C13" s="190"/>
    </row>
    <row r="14" spans="1:3" ht="54" customHeight="1">
      <c r="A14" s="172" t="s">
        <v>401</v>
      </c>
      <c r="B14" s="186"/>
      <c r="C14" s="187"/>
    </row>
    <row r="15" spans="1:3" ht="379.2" customHeight="1">
      <c r="A15" s="482" t="s">
        <v>391</v>
      </c>
      <c r="B15" s="437" t="s">
        <v>395</v>
      </c>
      <c r="C15" s="188">
        <v>44915</v>
      </c>
    </row>
    <row r="16" spans="1:3" ht="35.4" customHeight="1" thickBot="1">
      <c r="A16" s="432" t="s">
        <v>381</v>
      </c>
      <c r="B16" s="189"/>
      <c r="C16" s="190"/>
    </row>
    <row r="17" spans="1:3" ht="48" customHeight="1">
      <c r="A17" s="172" t="s">
        <v>402</v>
      </c>
      <c r="B17" s="186"/>
      <c r="C17" s="187"/>
    </row>
    <row r="18" spans="1:3" ht="277.2" customHeight="1">
      <c r="A18" s="486" t="s">
        <v>386</v>
      </c>
      <c r="B18" s="728" t="s">
        <v>396</v>
      </c>
      <c r="C18" s="730">
        <v>44915</v>
      </c>
    </row>
    <row r="19" spans="1:3" ht="40.200000000000003" customHeight="1" thickBot="1">
      <c r="A19" s="485" t="s">
        <v>379</v>
      </c>
      <c r="B19" s="729"/>
      <c r="C19" s="731"/>
    </row>
    <row r="20" spans="1:3" s="484" customFormat="1" ht="48.6" customHeight="1">
      <c r="A20" s="418" t="s">
        <v>403</v>
      </c>
      <c r="B20" s="191"/>
      <c r="C20" s="188"/>
    </row>
    <row r="21" spans="1:3" ht="353.4" customHeight="1">
      <c r="A21" s="482" t="s">
        <v>385</v>
      </c>
      <c r="B21" s="191" t="s">
        <v>394</v>
      </c>
      <c r="C21" s="188">
        <v>44915</v>
      </c>
    </row>
    <row r="22" spans="1:3" ht="34.200000000000003" customHeight="1" thickBot="1">
      <c r="A22" s="432" t="s">
        <v>378</v>
      </c>
      <c r="B22" s="189"/>
      <c r="C22" s="190"/>
    </row>
    <row r="23" spans="1:3" ht="48.6" hidden="1" customHeight="1">
      <c r="A23" s="418"/>
      <c r="B23" s="191"/>
      <c r="C23" s="188"/>
    </row>
    <row r="24" spans="1:3" ht="96" hidden="1" customHeight="1">
      <c r="A24" s="482"/>
      <c r="B24" s="483"/>
      <c r="C24" s="188"/>
    </row>
    <row r="25" spans="1:3" ht="48.6" hidden="1" customHeight="1" thickBot="1">
      <c r="A25" s="432"/>
      <c r="B25" s="189"/>
      <c r="C25" s="190"/>
    </row>
    <row r="26" spans="1:3" ht="48.6" hidden="1" customHeight="1">
      <c r="A26" s="172"/>
      <c r="B26" s="186"/>
      <c r="C26" s="187"/>
    </row>
    <row r="27" spans="1:3" ht="48.6" hidden="1" customHeight="1">
      <c r="A27" s="482"/>
      <c r="B27" s="437"/>
      <c r="C27" s="188"/>
    </row>
    <row r="28" spans="1:3" ht="48.6" hidden="1" customHeight="1" thickBot="1">
      <c r="A28" s="432"/>
      <c r="B28" s="189"/>
      <c r="C28" s="190"/>
    </row>
    <row r="29" spans="1:3" ht="48.6" customHeight="1" thickBot="1">
      <c r="A29" s="447"/>
      <c r="B29" s="192"/>
      <c r="C29" s="193"/>
    </row>
    <row r="30" spans="1:3" ht="37.799999999999997" customHeight="1">
      <c r="A30" s="725" t="s">
        <v>28</v>
      </c>
      <c r="B30" s="725"/>
      <c r="C30" s="725"/>
    </row>
    <row r="31" spans="1:3" ht="46.2" customHeight="1">
      <c r="A31" s="726" t="s">
        <v>27</v>
      </c>
      <c r="B31" s="727"/>
      <c r="C31" s="727"/>
    </row>
    <row r="32" spans="1:3">
      <c r="A32" s="426" t="s">
        <v>21</v>
      </c>
    </row>
  </sheetData>
  <mergeCells count="4">
    <mergeCell ref="A30:C30"/>
    <mergeCell ref="A31:C31"/>
    <mergeCell ref="B18:B19"/>
    <mergeCell ref="C18:C19"/>
  </mergeCells>
  <phoneticPr fontId="106"/>
  <hyperlinks>
    <hyperlink ref="A19" r:id="rId1" xr:uid="{316912D8-DA35-4D5B-8963-B58FDEB49346}"/>
    <hyperlink ref="A16" r:id="rId2" xr:uid="{9D372AB1-693C-4632-B278-722EF9BFF302}"/>
    <hyperlink ref="A4" r:id="rId3" xr:uid="{BC7B07C8-FD05-47E7-AD33-E65FFECB9A0A}"/>
    <hyperlink ref="A7" r:id="rId4" xr:uid="{930E541D-D089-4475-BBB1-965C5034E6CB}"/>
    <hyperlink ref="A10" r:id="rId5" xr:uid="{A1EE3853-54B3-49D5-8092-953EA34F62FF}"/>
    <hyperlink ref="A13" r:id="rId6" xr:uid="{D1FA6731-36BB-4218-A4B5-C5575C5EEA80}"/>
    <hyperlink ref="A22" r:id="rId7" xr:uid="{45991EE4-2CD5-416D-9743-1F011B3AE60D}"/>
  </hyperlinks>
  <pageMargins left="0.74803149606299213" right="0.74803149606299213" top="0.98425196850393704" bottom="0.98425196850393704" header="0.51181102362204722" footer="0.51181102362204722"/>
  <pageSetup paperSize="9" scale="16" fitToHeight="3" orientation="portrait" r:id="rId8"/>
  <headerFooter alignWithMargins="0"/>
  <rowBreaks count="1" manualBreakCount="1">
    <brk id="29"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8"/>
  <sheetViews>
    <sheetView zoomScale="94" zoomScaleNormal="94" zoomScaleSheetLayoutView="100" workbookViewId="0">
      <selection activeCell="AE27" sqref="AE27"/>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34" t="s">
        <v>3</v>
      </c>
      <c r="B1" s="735"/>
      <c r="C1" s="735"/>
      <c r="D1" s="735"/>
      <c r="E1" s="735"/>
      <c r="F1" s="735"/>
      <c r="G1" s="735"/>
      <c r="H1" s="735"/>
      <c r="I1" s="735"/>
      <c r="J1" s="735"/>
      <c r="K1" s="735"/>
      <c r="L1" s="735"/>
      <c r="M1" s="735"/>
      <c r="N1" s="736"/>
      <c r="P1" s="737" t="s">
        <v>4</v>
      </c>
      <c r="Q1" s="738"/>
      <c r="R1" s="738"/>
      <c r="S1" s="738"/>
      <c r="T1" s="738"/>
      <c r="U1" s="738"/>
      <c r="V1" s="738"/>
      <c r="W1" s="738"/>
      <c r="X1" s="738"/>
      <c r="Y1" s="738"/>
      <c r="Z1" s="738"/>
      <c r="AA1" s="738"/>
      <c r="AB1" s="738"/>
      <c r="AC1" s="739"/>
    </row>
    <row r="2" spans="1:29" ht="18" customHeight="1" thickBot="1">
      <c r="A2" s="740" t="s">
        <v>5</v>
      </c>
      <c r="B2" s="741"/>
      <c r="C2" s="741"/>
      <c r="D2" s="741"/>
      <c r="E2" s="741"/>
      <c r="F2" s="741"/>
      <c r="G2" s="741"/>
      <c r="H2" s="741"/>
      <c r="I2" s="741"/>
      <c r="J2" s="741"/>
      <c r="K2" s="741"/>
      <c r="L2" s="741"/>
      <c r="M2" s="741"/>
      <c r="N2" s="742"/>
      <c r="P2" s="743" t="s">
        <v>6</v>
      </c>
      <c r="Q2" s="741"/>
      <c r="R2" s="741"/>
      <c r="S2" s="741"/>
      <c r="T2" s="741"/>
      <c r="U2" s="741"/>
      <c r="V2" s="741"/>
      <c r="W2" s="741"/>
      <c r="X2" s="741"/>
      <c r="Y2" s="741"/>
      <c r="Z2" s="741"/>
      <c r="AA2" s="741"/>
      <c r="AB2" s="741"/>
      <c r="AC2" s="744"/>
    </row>
    <row r="3" spans="1:29" ht="13.8" thickBot="1">
      <c r="A3" s="6"/>
      <c r="B3" s="211" t="s">
        <v>232</v>
      </c>
      <c r="C3" s="211" t="s">
        <v>7</v>
      </c>
      <c r="D3" s="211" t="s">
        <v>8</v>
      </c>
      <c r="E3" s="211" t="s">
        <v>9</v>
      </c>
      <c r="F3" s="211" t="s">
        <v>10</v>
      </c>
      <c r="G3" s="211" t="s">
        <v>11</v>
      </c>
      <c r="H3" s="211" t="s">
        <v>12</v>
      </c>
      <c r="I3" s="211" t="s">
        <v>13</v>
      </c>
      <c r="J3" s="211" t="s">
        <v>14</v>
      </c>
      <c r="K3" s="211" t="s">
        <v>15</v>
      </c>
      <c r="L3" s="211" t="s">
        <v>16</v>
      </c>
      <c r="M3" s="201" t="s">
        <v>17</v>
      </c>
      <c r="N3" s="7" t="s">
        <v>18</v>
      </c>
      <c r="P3" s="8"/>
      <c r="Q3" s="211" t="s">
        <v>232</v>
      </c>
      <c r="R3" s="211" t="s">
        <v>7</v>
      </c>
      <c r="S3" s="211" t="s">
        <v>8</v>
      </c>
      <c r="T3" s="211" t="s">
        <v>9</v>
      </c>
      <c r="U3" s="211" t="s">
        <v>10</v>
      </c>
      <c r="V3" s="211" t="s">
        <v>11</v>
      </c>
      <c r="W3" s="211" t="s">
        <v>12</v>
      </c>
      <c r="X3" s="211" t="s">
        <v>13</v>
      </c>
      <c r="Y3" s="211" t="s">
        <v>14</v>
      </c>
      <c r="Z3" s="211" t="s">
        <v>15</v>
      </c>
      <c r="AA3" s="211" t="s">
        <v>16</v>
      </c>
      <c r="AB3" s="201" t="s">
        <v>17</v>
      </c>
      <c r="AC3" s="9" t="s">
        <v>19</v>
      </c>
    </row>
    <row r="4" spans="1:29" ht="19.8" thickBot="1">
      <c r="A4" s="360" t="s">
        <v>230</v>
      </c>
      <c r="B4" s="323">
        <f>AVERAGE(B8:B17)</f>
        <v>65.400000000000006</v>
      </c>
      <c r="C4" s="323">
        <f t="shared" ref="C4:M4" si="0">AVERAGE(C7:C17)</f>
        <v>55.545454545454547</v>
      </c>
      <c r="D4" s="323">
        <f t="shared" si="0"/>
        <v>64.454545454545453</v>
      </c>
      <c r="E4" s="323">
        <f t="shared" si="0"/>
        <v>102.45454545454545</v>
      </c>
      <c r="F4" s="323">
        <f t="shared" si="0"/>
        <v>184.81818181818181</v>
      </c>
      <c r="G4" s="323">
        <f t="shared" si="0"/>
        <v>405.27272727272725</v>
      </c>
      <c r="H4" s="323">
        <f t="shared" si="0"/>
        <v>614.90909090909088</v>
      </c>
      <c r="I4" s="323">
        <f t="shared" si="0"/>
        <v>875.18181818181813</v>
      </c>
      <c r="J4" s="323">
        <f t="shared" si="0"/>
        <v>564.81818181818187</v>
      </c>
      <c r="K4" s="323">
        <f t="shared" si="0"/>
        <v>362.90909090909093</v>
      </c>
      <c r="L4" s="323">
        <f t="shared" si="0"/>
        <v>206.63636363636363</v>
      </c>
      <c r="M4" s="323">
        <f t="shared" si="0"/>
        <v>130.45454545454547</v>
      </c>
      <c r="N4" s="323">
        <f>SUM(B4:M4)</f>
        <v>3632.8545454545456</v>
      </c>
      <c r="O4" s="11"/>
      <c r="P4" s="10" t="str">
        <f>+A4</f>
        <v>12-21年月平均</v>
      </c>
      <c r="Q4" s="323">
        <f t="shared" ref="Q4:W4" si="1">AVERAGE(Q8:Q17)</f>
        <v>9.6999999999999993</v>
      </c>
      <c r="R4" s="323">
        <f t="shared" si="1"/>
        <v>9.9</v>
      </c>
      <c r="S4" s="323">
        <f t="shared" si="1"/>
        <v>15.1</v>
      </c>
      <c r="T4" s="323">
        <f t="shared" si="1"/>
        <v>7.5</v>
      </c>
      <c r="U4" s="323">
        <f t="shared" si="1"/>
        <v>10.7</v>
      </c>
      <c r="V4" s="323">
        <f t="shared" si="1"/>
        <v>9.9</v>
      </c>
      <c r="W4" s="323">
        <f t="shared" si="1"/>
        <v>8.9</v>
      </c>
      <c r="X4" s="323">
        <f t="shared" ref="X4:AA4" si="2">AVERAGE(X7:X17)</f>
        <v>11.545454545454545</v>
      </c>
      <c r="Y4" s="323">
        <f t="shared" si="2"/>
        <v>9.9090909090909083</v>
      </c>
      <c r="Z4" s="323">
        <f t="shared" si="2"/>
        <v>19.818181818181817</v>
      </c>
      <c r="AA4" s="323">
        <f t="shared" si="2"/>
        <v>11.636363636363637</v>
      </c>
      <c r="AB4" s="323">
        <f t="shared" ref="AB4" si="3">AVERAGE(AB7:AB17)</f>
        <v>12.090909090909092</v>
      </c>
      <c r="AC4" s="323">
        <f>SUM(Q4:AB4)</f>
        <v>136.69999999999999</v>
      </c>
    </row>
    <row r="5" spans="1:29" ht="13.8" thickBot="1">
      <c r="A5" s="364"/>
      <c r="B5" s="364"/>
      <c r="C5" s="123"/>
      <c r="D5" s="123"/>
      <c r="E5" s="123"/>
      <c r="F5" s="123"/>
      <c r="G5" s="123"/>
      <c r="H5" s="123"/>
      <c r="I5" s="123"/>
      <c r="J5" s="123"/>
      <c r="K5" s="123"/>
      <c r="L5" s="123"/>
      <c r="M5" s="12" t="s">
        <v>20</v>
      </c>
      <c r="N5" s="325"/>
      <c r="O5" s="128"/>
      <c r="P5" s="203"/>
      <c r="Q5" s="203"/>
      <c r="R5" s="123"/>
      <c r="S5" s="123"/>
      <c r="T5" s="123"/>
      <c r="U5" s="123"/>
      <c r="V5" s="123"/>
      <c r="W5" s="123"/>
      <c r="X5" s="123"/>
      <c r="Y5" s="123"/>
      <c r="Z5" s="123"/>
      <c r="AA5" s="123"/>
      <c r="AB5" s="12" t="s">
        <v>20</v>
      </c>
      <c r="AC5" s="325"/>
    </row>
    <row r="6" spans="1:29" ht="13.8" thickBot="1">
      <c r="A6" s="200"/>
      <c r="B6" s="200"/>
      <c r="C6" s="398"/>
      <c r="D6" s="398"/>
      <c r="E6" s="398"/>
      <c r="F6" s="398"/>
      <c r="G6" s="398"/>
      <c r="H6" s="398"/>
      <c r="I6" s="398"/>
      <c r="J6" s="398"/>
      <c r="K6" s="398"/>
      <c r="L6" s="398"/>
      <c r="M6" s="263">
        <v>44</v>
      </c>
      <c r="N6" s="325"/>
      <c r="O6" s="11"/>
      <c r="P6" s="203"/>
      <c r="Q6" s="203"/>
      <c r="R6" s="398"/>
      <c r="S6" s="398"/>
      <c r="T6" s="398"/>
      <c r="U6" s="398"/>
      <c r="V6" s="398"/>
      <c r="W6" s="398"/>
      <c r="X6" s="398"/>
      <c r="Y6" s="398"/>
      <c r="Z6" s="398"/>
      <c r="AA6" s="398"/>
      <c r="AB6" s="263">
        <v>1</v>
      </c>
      <c r="AC6" s="325"/>
    </row>
    <row r="7" spans="1:29" ht="18" customHeight="1" thickBot="1">
      <c r="A7" s="365" t="s">
        <v>231</v>
      </c>
      <c r="B7" s="507">
        <v>81</v>
      </c>
      <c r="C7" s="508">
        <v>39</v>
      </c>
      <c r="D7" s="508">
        <v>72</v>
      </c>
      <c r="E7" s="509">
        <v>89</v>
      </c>
      <c r="F7" s="509">
        <v>258</v>
      </c>
      <c r="G7" s="509">
        <v>416</v>
      </c>
      <c r="H7" s="509">
        <v>554</v>
      </c>
      <c r="I7" s="509">
        <v>568</v>
      </c>
      <c r="J7" s="554">
        <v>579</v>
      </c>
      <c r="K7" s="554">
        <v>328</v>
      </c>
      <c r="L7" s="554">
        <v>165</v>
      </c>
      <c r="M7" s="555">
        <v>120</v>
      </c>
      <c r="N7" s="510">
        <f t="shared" ref="N7:N18" si="4">SUM(B7:M7)</f>
        <v>3269</v>
      </c>
      <c r="O7" s="133" t="s">
        <v>21</v>
      </c>
      <c r="P7" s="365" t="s">
        <v>231</v>
      </c>
      <c r="Q7" s="388">
        <v>0</v>
      </c>
      <c r="R7" s="389">
        <v>5</v>
      </c>
      <c r="S7" s="389">
        <v>4</v>
      </c>
      <c r="T7" s="389">
        <v>1</v>
      </c>
      <c r="U7" s="389">
        <v>1</v>
      </c>
      <c r="V7" s="389">
        <v>1</v>
      </c>
      <c r="W7" s="389">
        <v>1</v>
      </c>
      <c r="X7" s="389">
        <v>1</v>
      </c>
      <c r="Y7" s="388">
        <v>0</v>
      </c>
      <c r="Z7" s="388">
        <v>0</v>
      </c>
      <c r="AA7" s="388">
        <v>0</v>
      </c>
      <c r="AB7" s="388">
        <v>1</v>
      </c>
      <c r="AC7" s="202">
        <f t="shared" ref="AC7:AC18" si="5">SUM(Q7:AB7)</f>
        <v>15</v>
      </c>
    </row>
    <row r="8" spans="1:29" ht="18" customHeight="1" thickBot="1">
      <c r="A8" s="365" t="s">
        <v>202</v>
      </c>
      <c r="B8" s="386">
        <v>81</v>
      </c>
      <c r="C8" s="386">
        <v>48</v>
      </c>
      <c r="D8" s="387">
        <v>71</v>
      </c>
      <c r="E8" s="386">
        <v>128</v>
      </c>
      <c r="F8" s="386">
        <v>171</v>
      </c>
      <c r="G8" s="386">
        <v>350</v>
      </c>
      <c r="H8" s="386">
        <v>569</v>
      </c>
      <c r="I8" s="386">
        <v>553</v>
      </c>
      <c r="J8" s="386">
        <v>458</v>
      </c>
      <c r="K8" s="386">
        <v>306</v>
      </c>
      <c r="L8" s="386">
        <v>220</v>
      </c>
      <c r="M8" s="387">
        <v>229</v>
      </c>
      <c r="N8" s="506">
        <f t="shared" si="4"/>
        <v>3184</v>
      </c>
      <c r="O8" s="363"/>
      <c r="P8" s="366" t="s">
        <v>201</v>
      </c>
      <c r="Q8" s="390">
        <v>1</v>
      </c>
      <c r="R8" s="390">
        <v>2</v>
      </c>
      <c r="S8" s="390">
        <v>1</v>
      </c>
      <c r="T8" s="390">
        <v>0</v>
      </c>
      <c r="U8" s="390">
        <v>0</v>
      </c>
      <c r="V8" s="390">
        <v>0</v>
      </c>
      <c r="W8" s="390">
        <v>1</v>
      </c>
      <c r="X8" s="390">
        <v>1</v>
      </c>
      <c r="Y8" s="390">
        <v>0</v>
      </c>
      <c r="Z8" s="390">
        <v>1</v>
      </c>
      <c r="AA8" s="390">
        <v>0</v>
      </c>
      <c r="AB8" s="390">
        <v>0</v>
      </c>
      <c r="AC8" s="391">
        <f t="shared" si="5"/>
        <v>7</v>
      </c>
    </row>
    <row r="9" spans="1:29" ht="18" customHeight="1" thickBot="1">
      <c r="A9" s="366" t="s">
        <v>136</v>
      </c>
      <c r="B9" s="260">
        <v>112</v>
      </c>
      <c r="C9" s="260">
        <v>85</v>
      </c>
      <c r="D9" s="260">
        <v>60</v>
      </c>
      <c r="E9" s="260">
        <v>97</v>
      </c>
      <c r="F9" s="260">
        <v>95</v>
      </c>
      <c r="G9" s="260">
        <v>305</v>
      </c>
      <c r="H9" s="260">
        <v>544</v>
      </c>
      <c r="I9" s="260">
        <v>449</v>
      </c>
      <c r="J9" s="260">
        <v>475</v>
      </c>
      <c r="K9" s="260">
        <v>505</v>
      </c>
      <c r="L9" s="260">
        <v>219</v>
      </c>
      <c r="M9" s="261">
        <v>98</v>
      </c>
      <c r="N9" s="380">
        <f t="shared" si="4"/>
        <v>3044</v>
      </c>
      <c r="O9" s="133"/>
      <c r="P9" s="366" t="s">
        <v>136</v>
      </c>
      <c r="Q9" s="326">
        <v>16</v>
      </c>
      <c r="R9" s="326">
        <v>1</v>
      </c>
      <c r="S9" s="326">
        <v>19</v>
      </c>
      <c r="T9" s="324">
        <v>3</v>
      </c>
      <c r="U9" s="324">
        <v>13</v>
      </c>
      <c r="V9" s="324">
        <v>1</v>
      </c>
      <c r="W9" s="324">
        <v>2</v>
      </c>
      <c r="X9" s="324">
        <v>2</v>
      </c>
      <c r="Y9" s="324">
        <v>0</v>
      </c>
      <c r="Z9" s="324">
        <v>24</v>
      </c>
      <c r="AA9" s="324">
        <v>4</v>
      </c>
      <c r="AB9" s="324">
        <v>2</v>
      </c>
      <c r="AC9" s="379">
        <f t="shared" si="5"/>
        <v>87</v>
      </c>
    </row>
    <row r="10" spans="1:29" ht="18" customHeight="1" thickBot="1">
      <c r="A10" s="367" t="s">
        <v>30</v>
      </c>
      <c r="B10" s="327">
        <v>84</v>
      </c>
      <c r="C10" s="327">
        <v>100</v>
      </c>
      <c r="D10" s="328">
        <v>77</v>
      </c>
      <c r="E10" s="328">
        <v>80</v>
      </c>
      <c r="F10" s="174">
        <v>236</v>
      </c>
      <c r="G10" s="174">
        <v>438</v>
      </c>
      <c r="H10" s="175">
        <v>631</v>
      </c>
      <c r="I10" s="174">
        <v>752</v>
      </c>
      <c r="J10" s="173">
        <v>523</v>
      </c>
      <c r="K10" s="174">
        <v>427</v>
      </c>
      <c r="L10" s="173">
        <v>253</v>
      </c>
      <c r="M10" s="329">
        <v>136</v>
      </c>
      <c r="N10" s="370">
        <f t="shared" si="4"/>
        <v>3737</v>
      </c>
      <c r="O10" s="133"/>
      <c r="P10" s="368" t="s">
        <v>22</v>
      </c>
      <c r="Q10" s="330">
        <v>7</v>
      </c>
      <c r="R10" s="330">
        <v>7</v>
      </c>
      <c r="S10" s="331">
        <v>13</v>
      </c>
      <c r="T10" s="331">
        <v>3</v>
      </c>
      <c r="U10" s="331">
        <v>8</v>
      </c>
      <c r="V10" s="331">
        <v>11</v>
      </c>
      <c r="W10" s="330">
        <v>5</v>
      </c>
      <c r="X10" s="331">
        <v>11</v>
      </c>
      <c r="Y10" s="331">
        <v>9</v>
      </c>
      <c r="Z10" s="331">
        <v>9</v>
      </c>
      <c r="AA10" s="332">
        <v>20</v>
      </c>
      <c r="AB10" s="332">
        <v>37</v>
      </c>
      <c r="AC10" s="377">
        <f t="shared" si="5"/>
        <v>140</v>
      </c>
    </row>
    <row r="11" spans="1:29" ht="18" customHeight="1" thickBot="1">
      <c r="A11" s="367" t="s">
        <v>31</v>
      </c>
      <c r="B11" s="331">
        <v>41</v>
      </c>
      <c r="C11" s="331">
        <v>44</v>
      </c>
      <c r="D11" s="331">
        <v>67</v>
      </c>
      <c r="E11" s="331">
        <v>103</v>
      </c>
      <c r="F11" s="333">
        <v>311</v>
      </c>
      <c r="G11" s="331">
        <v>415</v>
      </c>
      <c r="H11" s="331">
        <v>539</v>
      </c>
      <c r="I11" s="333">
        <v>1165</v>
      </c>
      <c r="J11" s="331">
        <v>534</v>
      </c>
      <c r="K11" s="331">
        <v>297</v>
      </c>
      <c r="L11" s="330">
        <v>205</v>
      </c>
      <c r="M11" s="334">
        <v>92</v>
      </c>
      <c r="N11" s="371">
        <f t="shared" si="4"/>
        <v>3813</v>
      </c>
      <c r="O11" s="133"/>
      <c r="P11" s="367" t="s">
        <v>31</v>
      </c>
      <c r="Q11" s="331">
        <v>9</v>
      </c>
      <c r="R11" s="331">
        <v>22</v>
      </c>
      <c r="S11" s="330">
        <v>18</v>
      </c>
      <c r="T11" s="331">
        <v>9</v>
      </c>
      <c r="U11" s="335">
        <v>21</v>
      </c>
      <c r="V11" s="331">
        <v>14</v>
      </c>
      <c r="W11" s="331">
        <v>6</v>
      </c>
      <c r="X11" s="331">
        <v>13</v>
      </c>
      <c r="Y11" s="331">
        <v>7</v>
      </c>
      <c r="Z11" s="336">
        <v>81</v>
      </c>
      <c r="AA11" s="335">
        <v>31</v>
      </c>
      <c r="AB11" s="336">
        <v>37</v>
      </c>
      <c r="AC11" s="378">
        <f t="shared" si="5"/>
        <v>268</v>
      </c>
    </row>
    <row r="12" spans="1:29" ht="18" customHeight="1" thickBot="1">
      <c r="A12" s="367" t="s">
        <v>32</v>
      </c>
      <c r="B12" s="331">
        <v>57</v>
      </c>
      <c r="C12" s="330">
        <v>35</v>
      </c>
      <c r="D12" s="331">
        <v>95</v>
      </c>
      <c r="E12" s="330">
        <v>112</v>
      </c>
      <c r="F12" s="331">
        <v>131</v>
      </c>
      <c r="G12" s="15">
        <v>340</v>
      </c>
      <c r="H12" s="15">
        <v>483</v>
      </c>
      <c r="I12" s="16">
        <v>1339</v>
      </c>
      <c r="J12" s="15">
        <v>614</v>
      </c>
      <c r="K12" s="15">
        <v>349</v>
      </c>
      <c r="L12" s="15">
        <v>236</v>
      </c>
      <c r="M12" s="337">
        <v>68</v>
      </c>
      <c r="N12" s="370">
        <f t="shared" si="4"/>
        <v>3859</v>
      </c>
      <c r="O12" s="133"/>
      <c r="P12" s="367" t="s">
        <v>32</v>
      </c>
      <c r="Q12" s="331">
        <v>19</v>
      </c>
      <c r="R12" s="331">
        <v>12</v>
      </c>
      <c r="S12" s="331">
        <v>8</v>
      </c>
      <c r="T12" s="330">
        <v>12</v>
      </c>
      <c r="U12" s="331">
        <v>7</v>
      </c>
      <c r="V12" s="331">
        <v>15</v>
      </c>
      <c r="W12" s="15">
        <v>16</v>
      </c>
      <c r="X12" s="337">
        <v>12</v>
      </c>
      <c r="Y12" s="330">
        <v>16</v>
      </c>
      <c r="Z12" s="331">
        <v>6</v>
      </c>
      <c r="AA12" s="330">
        <v>12</v>
      </c>
      <c r="AB12" s="330">
        <v>6</v>
      </c>
      <c r="AC12" s="377">
        <f t="shared" si="5"/>
        <v>141</v>
      </c>
    </row>
    <row r="13" spans="1:29" ht="18" customHeight="1" thickBot="1">
      <c r="A13" s="367" t="s">
        <v>33</v>
      </c>
      <c r="B13" s="338">
        <v>68</v>
      </c>
      <c r="C13" s="331">
        <v>42</v>
      </c>
      <c r="D13" s="331">
        <v>44</v>
      </c>
      <c r="E13" s="330">
        <v>75</v>
      </c>
      <c r="F13" s="330">
        <v>135</v>
      </c>
      <c r="G13" s="330">
        <v>448</v>
      </c>
      <c r="H13" s="331">
        <v>507</v>
      </c>
      <c r="I13" s="331">
        <v>808</v>
      </c>
      <c r="J13" s="335">
        <v>795</v>
      </c>
      <c r="K13" s="330">
        <v>313</v>
      </c>
      <c r="L13" s="330">
        <v>246</v>
      </c>
      <c r="M13" s="330">
        <v>143</v>
      </c>
      <c r="N13" s="370">
        <f t="shared" si="4"/>
        <v>3624</v>
      </c>
      <c r="O13" s="133"/>
      <c r="P13" s="367" t="s">
        <v>33</v>
      </c>
      <c r="Q13" s="340">
        <v>9</v>
      </c>
      <c r="R13" s="331">
        <v>16</v>
      </c>
      <c r="S13" s="331">
        <v>12</v>
      </c>
      <c r="T13" s="330">
        <v>6</v>
      </c>
      <c r="U13" s="341">
        <v>7</v>
      </c>
      <c r="V13" s="341">
        <v>14</v>
      </c>
      <c r="W13" s="331">
        <v>9</v>
      </c>
      <c r="X13" s="331">
        <v>14</v>
      </c>
      <c r="Y13" s="331">
        <v>9</v>
      </c>
      <c r="Z13" s="331">
        <v>9</v>
      </c>
      <c r="AA13" s="341">
        <v>8</v>
      </c>
      <c r="AB13" s="341">
        <v>7</v>
      </c>
      <c r="AC13" s="377">
        <f t="shared" si="5"/>
        <v>120</v>
      </c>
    </row>
    <row r="14" spans="1:29" ht="18" customHeight="1" thickBot="1">
      <c r="A14" s="14" t="s">
        <v>34</v>
      </c>
      <c r="B14" s="342">
        <v>71</v>
      </c>
      <c r="C14" s="342">
        <v>97</v>
      </c>
      <c r="D14" s="342">
        <v>61</v>
      </c>
      <c r="E14" s="343">
        <v>105</v>
      </c>
      <c r="F14" s="343">
        <v>198</v>
      </c>
      <c r="G14" s="343">
        <v>442</v>
      </c>
      <c r="H14" s="344">
        <v>790</v>
      </c>
      <c r="I14" s="17">
        <v>674</v>
      </c>
      <c r="J14" s="17">
        <v>594</v>
      </c>
      <c r="K14" s="343">
        <v>275</v>
      </c>
      <c r="L14" s="343">
        <v>133</v>
      </c>
      <c r="M14" s="343">
        <v>108</v>
      </c>
      <c r="N14" s="370">
        <f t="shared" si="4"/>
        <v>3548</v>
      </c>
      <c r="O14" s="11"/>
      <c r="P14" s="369" t="s">
        <v>34</v>
      </c>
      <c r="Q14" s="342">
        <v>7</v>
      </c>
      <c r="R14" s="342">
        <v>13</v>
      </c>
      <c r="S14" s="342">
        <v>12</v>
      </c>
      <c r="T14" s="343">
        <v>11</v>
      </c>
      <c r="U14" s="343">
        <v>12</v>
      </c>
      <c r="V14" s="343">
        <v>15</v>
      </c>
      <c r="W14" s="343">
        <v>20</v>
      </c>
      <c r="X14" s="343">
        <v>15</v>
      </c>
      <c r="Y14" s="343">
        <v>15</v>
      </c>
      <c r="Z14" s="343">
        <v>20</v>
      </c>
      <c r="AA14" s="343">
        <v>9</v>
      </c>
      <c r="AB14" s="343">
        <v>7</v>
      </c>
      <c r="AC14" s="376">
        <f t="shared" si="5"/>
        <v>156</v>
      </c>
    </row>
    <row r="15" spans="1:29" ht="13.8" hidden="1" thickBot="1">
      <c r="A15" s="19" t="s">
        <v>35</v>
      </c>
      <c r="B15" s="340">
        <v>38</v>
      </c>
      <c r="C15" s="343">
        <v>19</v>
      </c>
      <c r="D15" s="343">
        <v>38</v>
      </c>
      <c r="E15" s="343">
        <v>203</v>
      </c>
      <c r="F15" s="343">
        <v>146</v>
      </c>
      <c r="G15" s="343">
        <v>439</v>
      </c>
      <c r="H15" s="344">
        <v>964</v>
      </c>
      <c r="I15" s="344">
        <v>1154</v>
      </c>
      <c r="J15" s="343">
        <v>423</v>
      </c>
      <c r="K15" s="343">
        <v>388</v>
      </c>
      <c r="L15" s="343">
        <v>176</v>
      </c>
      <c r="M15" s="343">
        <v>143</v>
      </c>
      <c r="N15" s="345">
        <f t="shared" si="4"/>
        <v>4131</v>
      </c>
      <c r="O15" s="11"/>
      <c r="P15" s="18" t="s">
        <v>35</v>
      </c>
      <c r="Q15" s="343">
        <v>7</v>
      </c>
      <c r="R15" s="343">
        <v>7</v>
      </c>
      <c r="S15" s="343">
        <v>8</v>
      </c>
      <c r="T15" s="343">
        <v>12</v>
      </c>
      <c r="U15" s="343">
        <v>9</v>
      </c>
      <c r="V15" s="343">
        <v>6</v>
      </c>
      <c r="W15" s="343">
        <v>11</v>
      </c>
      <c r="X15" s="343">
        <v>8</v>
      </c>
      <c r="Y15" s="343">
        <v>16</v>
      </c>
      <c r="Z15" s="343">
        <v>40</v>
      </c>
      <c r="AA15" s="343">
        <v>17</v>
      </c>
      <c r="AB15" s="343">
        <v>16</v>
      </c>
      <c r="AC15" s="343">
        <f t="shared" si="5"/>
        <v>157</v>
      </c>
    </row>
    <row r="16" spans="1:29" ht="13.8" hidden="1" thickBot="1">
      <c r="A16" s="346" t="s">
        <v>36</v>
      </c>
      <c r="B16" s="17">
        <v>49</v>
      </c>
      <c r="C16" s="17">
        <v>63</v>
      </c>
      <c r="D16" s="17">
        <v>50</v>
      </c>
      <c r="E16" s="17">
        <v>71</v>
      </c>
      <c r="F16" s="17">
        <v>144</v>
      </c>
      <c r="G16" s="17">
        <v>374</v>
      </c>
      <c r="H16" s="130">
        <v>729</v>
      </c>
      <c r="I16" s="130">
        <v>1097</v>
      </c>
      <c r="J16" s="130">
        <v>650</v>
      </c>
      <c r="K16" s="17">
        <v>397</v>
      </c>
      <c r="L16" s="17">
        <v>192</v>
      </c>
      <c r="M16" s="17">
        <v>217</v>
      </c>
      <c r="N16" s="345">
        <f t="shared" si="4"/>
        <v>4033</v>
      </c>
      <c r="O16" s="11"/>
      <c r="P16" s="20" t="s">
        <v>36</v>
      </c>
      <c r="Q16" s="17">
        <v>10</v>
      </c>
      <c r="R16" s="17">
        <v>6</v>
      </c>
      <c r="S16" s="17">
        <v>14</v>
      </c>
      <c r="T16" s="17">
        <v>10</v>
      </c>
      <c r="U16" s="17">
        <v>10</v>
      </c>
      <c r="V16" s="17">
        <v>19</v>
      </c>
      <c r="W16" s="17">
        <v>11</v>
      </c>
      <c r="X16" s="17">
        <v>20</v>
      </c>
      <c r="Y16" s="17">
        <v>15</v>
      </c>
      <c r="Z16" s="17">
        <v>8</v>
      </c>
      <c r="AA16" s="17">
        <v>11</v>
      </c>
      <c r="AB16" s="17">
        <v>8</v>
      </c>
      <c r="AC16" s="343">
        <f t="shared" si="5"/>
        <v>142</v>
      </c>
    </row>
    <row r="17" spans="1:31" ht="13.8" hidden="1" thickBot="1">
      <c r="A17" s="19" t="s">
        <v>37</v>
      </c>
      <c r="B17" s="17">
        <v>53</v>
      </c>
      <c r="C17" s="17">
        <v>39</v>
      </c>
      <c r="D17" s="17">
        <v>74</v>
      </c>
      <c r="E17" s="17">
        <v>64</v>
      </c>
      <c r="F17" s="17">
        <v>208</v>
      </c>
      <c r="G17" s="17">
        <v>491</v>
      </c>
      <c r="H17" s="17">
        <v>454</v>
      </c>
      <c r="I17" s="130">
        <v>1068</v>
      </c>
      <c r="J17" s="17">
        <v>568</v>
      </c>
      <c r="K17" s="17">
        <v>407</v>
      </c>
      <c r="L17" s="17">
        <v>228</v>
      </c>
      <c r="M17" s="17">
        <v>81</v>
      </c>
      <c r="N17" s="339">
        <f t="shared" si="4"/>
        <v>3735</v>
      </c>
      <c r="O17" s="11"/>
      <c r="P17" s="18" t="s">
        <v>37</v>
      </c>
      <c r="Q17" s="17">
        <v>12</v>
      </c>
      <c r="R17" s="17">
        <v>13</v>
      </c>
      <c r="S17" s="17">
        <v>46</v>
      </c>
      <c r="T17" s="17">
        <v>9</v>
      </c>
      <c r="U17" s="17">
        <v>20</v>
      </c>
      <c r="V17" s="17">
        <v>4</v>
      </c>
      <c r="W17" s="17">
        <v>8</v>
      </c>
      <c r="X17" s="17">
        <v>30</v>
      </c>
      <c r="Y17" s="17">
        <v>22</v>
      </c>
      <c r="Z17" s="17">
        <v>20</v>
      </c>
      <c r="AA17" s="17">
        <v>16</v>
      </c>
      <c r="AB17" s="17">
        <v>12</v>
      </c>
      <c r="AC17" s="347">
        <f t="shared" si="5"/>
        <v>212</v>
      </c>
    </row>
    <row r="18" spans="1:31" ht="13.8" hidden="1" thickBot="1">
      <c r="A18" s="19" t="s">
        <v>23</v>
      </c>
      <c r="B18" s="131">
        <v>67</v>
      </c>
      <c r="C18" s="131">
        <v>62</v>
      </c>
      <c r="D18" s="131">
        <v>57</v>
      </c>
      <c r="E18" s="131">
        <v>77</v>
      </c>
      <c r="F18" s="131">
        <v>473</v>
      </c>
      <c r="G18" s="131">
        <v>468</v>
      </c>
      <c r="H18" s="132">
        <v>659</v>
      </c>
      <c r="I18" s="131">
        <v>851</v>
      </c>
      <c r="J18" s="131">
        <v>542</v>
      </c>
      <c r="K18" s="131">
        <v>270</v>
      </c>
      <c r="L18" s="131">
        <v>208</v>
      </c>
      <c r="M18" s="131">
        <v>174</v>
      </c>
      <c r="N18" s="348">
        <f t="shared" si="4"/>
        <v>3908</v>
      </c>
      <c r="O18" s="11" t="s">
        <v>29</v>
      </c>
      <c r="P18" s="20" t="s">
        <v>23</v>
      </c>
      <c r="Q18" s="17">
        <v>6</v>
      </c>
      <c r="R18" s="17">
        <v>25</v>
      </c>
      <c r="S18" s="17">
        <v>29</v>
      </c>
      <c r="T18" s="17">
        <v>4</v>
      </c>
      <c r="U18" s="17">
        <v>17</v>
      </c>
      <c r="V18" s="17">
        <v>19</v>
      </c>
      <c r="W18" s="17">
        <v>14</v>
      </c>
      <c r="X18" s="17">
        <v>37</v>
      </c>
      <c r="Y18" s="21">
        <v>76</v>
      </c>
      <c r="Z18" s="17">
        <v>34</v>
      </c>
      <c r="AA18" s="17">
        <v>17</v>
      </c>
      <c r="AB18" s="17">
        <v>18</v>
      </c>
      <c r="AC18" s="347">
        <f t="shared" si="5"/>
        <v>296</v>
      </c>
    </row>
    <row r="19" spans="1:31">
      <c r="A19" s="22"/>
      <c r="B19" s="349"/>
      <c r="C19" s="349"/>
      <c r="D19" s="349"/>
      <c r="E19" s="349"/>
      <c r="F19" s="349"/>
      <c r="G19" s="349"/>
      <c r="H19" s="349"/>
      <c r="I19" s="349"/>
      <c r="J19" s="349"/>
      <c r="K19" s="349"/>
      <c r="L19" s="349"/>
      <c r="M19" s="349"/>
      <c r="N19" s="23"/>
      <c r="O19" s="11"/>
      <c r="P19" s="24"/>
      <c r="Q19" s="350"/>
      <c r="R19" s="350"/>
      <c r="S19" s="350"/>
      <c r="T19" s="350"/>
      <c r="U19" s="350"/>
      <c r="V19" s="350"/>
      <c r="W19" s="350"/>
      <c r="X19" s="350"/>
      <c r="Y19" s="350"/>
      <c r="Z19" s="350"/>
      <c r="AA19" s="350"/>
      <c r="AB19" s="350"/>
      <c r="AC19" s="349"/>
    </row>
    <row r="20" spans="1:31" ht="13.5" customHeight="1">
      <c r="A20" s="745" t="s">
        <v>297</v>
      </c>
      <c r="B20" s="746"/>
      <c r="C20" s="746"/>
      <c r="D20" s="746"/>
      <c r="E20" s="746"/>
      <c r="F20" s="746"/>
      <c r="G20" s="746"/>
      <c r="H20" s="746"/>
      <c r="I20" s="746"/>
      <c r="J20" s="746"/>
      <c r="K20" s="746"/>
      <c r="L20" s="746"/>
      <c r="M20" s="746"/>
      <c r="N20" s="747"/>
      <c r="O20" s="11"/>
      <c r="P20" s="745" t="str">
        <f>+A20</f>
        <v>※2022年 第50週（12/12～12/18） 現在</v>
      </c>
      <c r="Q20" s="746"/>
      <c r="R20" s="746"/>
      <c r="S20" s="746"/>
      <c r="T20" s="746"/>
      <c r="U20" s="746"/>
      <c r="V20" s="746"/>
      <c r="W20" s="746"/>
      <c r="X20" s="746"/>
      <c r="Y20" s="746"/>
      <c r="Z20" s="746"/>
      <c r="AA20" s="746"/>
      <c r="AB20" s="746"/>
      <c r="AC20" s="747"/>
    </row>
    <row r="21" spans="1:31" ht="13.8" thickBot="1">
      <c r="A21" s="475" t="s">
        <v>252</v>
      </c>
      <c r="B21" s="11"/>
      <c r="C21" s="11"/>
      <c r="D21" s="11"/>
      <c r="E21" s="11"/>
      <c r="F21" s="11"/>
      <c r="G21" s="11" t="s">
        <v>21</v>
      </c>
      <c r="H21" s="11"/>
      <c r="I21" s="11"/>
      <c r="J21" s="11"/>
      <c r="K21" s="11"/>
      <c r="L21" s="11"/>
      <c r="M21" s="11"/>
      <c r="N21" s="26"/>
      <c r="O21" s="11"/>
      <c r="P21" s="476" t="s">
        <v>251</v>
      </c>
      <c r="Q21" s="11"/>
      <c r="R21" s="11"/>
      <c r="S21" s="11"/>
      <c r="T21" s="11"/>
      <c r="U21" s="11"/>
      <c r="V21" s="11"/>
      <c r="W21" s="11"/>
      <c r="X21" s="11"/>
      <c r="Y21" s="11"/>
      <c r="Z21" s="11"/>
      <c r="AA21" s="11"/>
      <c r="AB21" s="11"/>
      <c r="AC21" s="28"/>
    </row>
    <row r="22" spans="1:31" ht="17.25" customHeight="1" thickBot="1">
      <c r="A22" s="25"/>
      <c r="B22" s="351" t="s">
        <v>224</v>
      </c>
      <c r="C22" s="11"/>
      <c r="D22" s="471" t="s">
        <v>257</v>
      </c>
      <c r="E22" s="29"/>
      <c r="F22" s="11"/>
      <c r="G22" s="11" t="s">
        <v>21</v>
      </c>
      <c r="H22" s="11"/>
      <c r="I22" s="11"/>
      <c r="J22" s="11"/>
      <c r="K22" s="11"/>
      <c r="L22" s="11"/>
      <c r="M22" s="11"/>
      <c r="N22" s="26"/>
      <c r="O22" s="133" t="s">
        <v>21</v>
      </c>
      <c r="P22" s="225"/>
      <c r="Q22" s="352" t="s">
        <v>225</v>
      </c>
      <c r="R22" s="732" t="s">
        <v>238</v>
      </c>
      <c r="S22" s="733"/>
      <c r="T22" s="460" t="s">
        <v>247</v>
      </c>
      <c r="U22" s="460"/>
      <c r="V22" s="11"/>
      <c r="W22" s="11"/>
      <c r="X22" s="11"/>
      <c r="Y22" s="11"/>
      <c r="Z22" s="11"/>
      <c r="AA22" s="11"/>
      <c r="AB22" s="11"/>
      <c r="AC22" s="28"/>
    </row>
    <row r="23" spans="1:31" ht="15" customHeight="1">
      <c r="A23" s="25"/>
      <c r="B23" s="11"/>
      <c r="C23" s="11"/>
      <c r="D23" s="11" t="s">
        <v>29</v>
      </c>
      <c r="E23" s="11"/>
      <c r="F23" s="11"/>
      <c r="G23" s="11"/>
      <c r="H23" s="11"/>
      <c r="I23" s="11"/>
      <c r="J23" s="11"/>
      <c r="K23" s="11"/>
      <c r="L23" s="11"/>
      <c r="M23" s="11"/>
      <c r="N23" s="26"/>
      <c r="O23" s="133" t="s">
        <v>21</v>
      </c>
      <c r="P23" s="224"/>
      <c r="Q23" s="11"/>
      <c r="R23" s="11"/>
      <c r="S23" s="11"/>
      <c r="T23" s="11"/>
      <c r="U23" s="11"/>
      <c r="V23" s="11"/>
      <c r="W23" s="11"/>
      <c r="X23" s="11"/>
      <c r="Y23" s="11"/>
      <c r="Z23" s="11"/>
      <c r="AA23" s="11"/>
      <c r="AB23" s="11"/>
      <c r="AC23" s="28"/>
    </row>
    <row r="24" spans="1:31" ht="9" customHeight="1">
      <c r="A24" s="25"/>
      <c r="B24" s="11"/>
      <c r="C24" s="11"/>
      <c r="D24" s="11"/>
      <c r="E24" s="11"/>
      <c r="F24" s="11"/>
      <c r="G24" s="11"/>
      <c r="H24" s="11"/>
      <c r="I24" s="11"/>
      <c r="J24" s="11"/>
      <c r="K24" s="11"/>
      <c r="L24" s="11"/>
      <c r="M24" s="11"/>
      <c r="N24" s="26"/>
      <c r="O24" s="133" t="s">
        <v>21</v>
      </c>
      <c r="P24" s="27"/>
      <c r="Q24" s="11"/>
      <c r="R24" s="11"/>
      <c r="S24" s="11"/>
      <c r="T24" s="11"/>
      <c r="U24" s="11"/>
      <c r="V24" s="11"/>
      <c r="W24" s="11"/>
      <c r="X24" s="11"/>
      <c r="Y24" s="11"/>
      <c r="Z24" s="11"/>
      <c r="AA24" s="11"/>
      <c r="AB24" s="11"/>
      <c r="AC24" s="28"/>
      <c r="AE24" s="1" t="s">
        <v>214</v>
      </c>
    </row>
    <row r="25" spans="1:31">
      <c r="A25" s="25"/>
      <c r="B25" s="11"/>
      <c r="C25" s="11"/>
      <c r="D25" s="11"/>
      <c r="E25" s="11"/>
      <c r="F25" s="11"/>
      <c r="G25" s="11"/>
      <c r="H25" s="11"/>
      <c r="I25" s="11"/>
      <c r="J25" s="11"/>
      <c r="K25" s="11"/>
      <c r="L25" s="11"/>
      <c r="M25" s="11"/>
      <c r="N25" s="26"/>
      <c r="O25" s="11" t="s">
        <v>21</v>
      </c>
      <c r="P25" s="13"/>
      <c r="AC25" s="30"/>
    </row>
    <row r="26" spans="1:31">
      <c r="A26" s="25"/>
      <c r="B26" s="11"/>
      <c r="C26" s="11"/>
      <c r="D26" s="11"/>
      <c r="E26" s="11"/>
      <c r="F26" s="11"/>
      <c r="G26" s="11"/>
      <c r="H26" s="11"/>
      <c r="I26" s="11"/>
      <c r="J26" s="11"/>
      <c r="K26" s="11"/>
      <c r="L26" s="11"/>
      <c r="M26" s="11"/>
      <c r="N26" s="26"/>
      <c r="O26" s="11" t="s">
        <v>21</v>
      </c>
      <c r="P26" s="13"/>
      <c r="AC26" s="30"/>
    </row>
    <row r="27" spans="1:31">
      <c r="A27" s="25"/>
      <c r="B27" s="11"/>
      <c r="C27" s="11"/>
      <c r="D27" s="11"/>
      <c r="E27" s="11"/>
      <c r="F27" s="11"/>
      <c r="G27" s="11"/>
      <c r="H27" s="11"/>
      <c r="I27" s="11"/>
      <c r="J27" s="11"/>
      <c r="K27" s="11"/>
      <c r="L27" s="11"/>
      <c r="M27" s="11"/>
      <c r="N27" s="26"/>
      <c r="O27" s="11" t="s">
        <v>21</v>
      </c>
      <c r="P27" s="13"/>
      <c r="AC27" s="30"/>
      <c r="AD27" s="262"/>
    </row>
    <row r="28" spans="1:31">
      <c r="A28" s="25"/>
      <c r="B28" s="11"/>
      <c r="C28" s="11"/>
      <c r="D28" s="11"/>
      <c r="E28" s="11"/>
      <c r="F28" s="11"/>
      <c r="G28" s="11"/>
      <c r="H28" s="11"/>
      <c r="I28" s="11"/>
      <c r="J28" s="11"/>
      <c r="K28" s="11"/>
      <c r="L28" s="11"/>
      <c r="M28" s="11"/>
      <c r="N28" s="26"/>
      <c r="O28" s="11"/>
      <c r="P28" s="13"/>
      <c r="AC28" s="30"/>
    </row>
    <row r="29" spans="1:31">
      <c r="A29" s="25"/>
      <c r="B29" s="11"/>
      <c r="C29" s="11"/>
      <c r="D29" s="11"/>
      <c r="E29" s="11"/>
      <c r="F29" s="11"/>
      <c r="G29" s="11"/>
      <c r="H29" s="11"/>
      <c r="I29" s="11"/>
      <c r="J29" s="11"/>
      <c r="K29" s="11"/>
      <c r="L29" s="11"/>
      <c r="M29" s="11"/>
      <c r="N29" s="26"/>
      <c r="O29" s="11"/>
      <c r="P29" s="13"/>
      <c r="AC29" s="30"/>
    </row>
    <row r="30" spans="1:31" ht="13.8" thickBot="1">
      <c r="A30" s="31"/>
      <c r="B30" s="32"/>
      <c r="C30" s="32"/>
      <c r="D30" s="32"/>
      <c r="E30" s="32"/>
      <c r="F30" s="32"/>
      <c r="G30" s="32"/>
      <c r="H30" s="32"/>
      <c r="I30" s="32"/>
      <c r="J30" s="32"/>
      <c r="K30" s="32"/>
      <c r="L30" s="32"/>
      <c r="M30" s="32"/>
      <c r="N30" s="33"/>
      <c r="O30" s="11"/>
      <c r="P30" s="34"/>
      <c r="Q30" s="35"/>
      <c r="R30" s="35"/>
      <c r="S30" s="35"/>
      <c r="T30" s="35"/>
      <c r="U30" s="35"/>
      <c r="V30" s="35"/>
      <c r="W30" s="35"/>
      <c r="X30" s="35"/>
      <c r="Y30" s="35"/>
      <c r="Z30" s="35"/>
      <c r="AA30" s="35"/>
      <c r="AB30" s="35"/>
      <c r="AC30" s="36"/>
    </row>
    <row r="31" spans="1:31">
      <c r="A31" s="37"/>
      <c r="C31" s="11"/>
      <c r="D31" s="11"/>
      <c r="E31" s="11"/>
      <c r="F31" s="11"/>
      <c r="G31" s="11"/>
      <c r="H31" s="11"/>
      <c r="I31" s="11"/>
      <c r="J31" s="11"/>
      <c r="K31" s="11"/>
      <c r="L31" s="11"/>
      <c r="M31" s="11"/>
      <c r="N31" s="11"/>
      <c r="O31" s="11"/>
    </row>
    <row r="32" spans="1:31">
      <c r="O32" s="11"/>
    </row>
    <row r="33" spans="1:29">
      <c r="K33" s="353"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67" t="s">
        <v>226</v>
      </c>
      <c r="R37" s="167"/>
      <c r="S37" s="167"/>
      <c r="T37" s="167"/>
      <c r="U37" s="167"/>
      <c r="V37" s="167"/>
      <c r="W37" s="167"/>
      <c r="X37" s="167"/>
    </row>
    <row r="38" spans="1:29">
      <c r="Q38" s="167" t="s">
        <v>227</v>
      </c>
      <c r="R38" s="167"/>
      <c r="S38" s="167"/>
      <c r="T38" s="167"/>
      <c r="U38" s="167"/>
      <c r="V38" s="167"/>
      <c r="W38" s="167"/>
      <c r="X38" s="167"/>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C11" sqref="C11"/>
    </sheetView>
  </sheetViews>
  <sheetFormatPr defaultColWidth="9" defaultRowHeight="13.2"/>
  <cols>
    <col min="1" max="1" width="2.109375" style="1" customWidth="1"/>
    <col min="2" max="2" width="25.77734375" style="106" customWidth="1"/>
    <col min="3" max="3" width="67.6640625" style="1" customWidth="1"/>
    <col min="4" max="4" width="96.33203125" style="1" customWidth="1"/>
    <col min="5" max="5" width="3.88671875" style="1" customWidth="1"/>
    <col min="6" max="16384" width="9" style="1"/>
  </cols>
  <sheetData>
    <row r="1" spans="2:7" ht="18.75" customHeight="1">
      <c r="B1" s="106" t="s">
        <v>113</v>
      </c>
    </row>
    <row r="2" spans="2:7" ht="17.25" customHeight="1" thickBot="1">
      <c r="B2" t="s">
        <v>404</v>
      </c>
      <c r="D2" s="750"/>
      <c r="E2" s="751"/>
    </row>
    <row r="3" spans="2:7" ht="16.5" customHeight="1" thickBot="1">
      <c r="B3" s="107" t="s">
        <v>114</v>
      </c>
      <c r="C3" s="274" t="s">
        <v>115</v>
      </c>
      <c r="D3" s="204" t="s">
        <v>218</v>
      </c>
    </row>
    <row r="4" spans="2:7" ht="17.25" customHeight="1" thickBot="1">
      <c r="B4" s="108" t="s">
        <v>116</v>
      </c>
      <c r="C4" s="141" t="s">
        <v>405</v>
      </c>
      <c r="D4" s="109"/>
    </row>
    <row r="5" spans="2:7" ht="17.25" customHeight="1">
      <c r="B5" s="752" t="s">
        <v>174</v>
      </c>
      <c r="C5" s="755" t="s">
        <v>215</v>
      </c>
      <c r="D5" s="756"/>
    </row>
    <row r="6" spans="2:7" ht="19.2" customHeight="1">
      <c r="B6" s="753"/>
      <c r="C6" s="757" t="s">
        <v>216</v>
      </c>
      <c r="D6" s="758"/>
      <c r="G6" s="230"/>
    </row>
    <row r="7" spans="2:7" ht="19.95" customHeight="1">
      <c r="B7" s="753"/>
      <c r="C7" s="275" t="s">
        <v>217</v>
      </c>
      <c r="D7" s="276"/>
      <c r="G7" s="230"/>
    </row>
    <row r="8" spans="2:7" ht="19.95" customHeight="1" thickBot="1">
      <c r="B8" s="754"/>
      <c r="C8" s="232" t="s">
        <v>219</v>
      </c>
      <c r="D8" s="231"/>
      <c r="G8" s="230"/>
    </row>
    <row r="9" spans="2:7" ht="34.200000000000003" customHeight="1" thickBot="1">
      <c r="B9" s="110" t="s">
        <v>117</v>
      </c>
      <c r="C9" s="759" t="s">
        <v>246</v>
      </c>
      <c r="D9" s="760"/>
    </row>
    <row r="10" spans="2:7" ht="69" customHeight="1" thickBot="1">
      <c r="B10" s="111" t="s">
        <v>118</v>
      </c>
      <c r="C10" s="761" t="s">
        <v>411</v>
      </c>
      <c r="D10" s="762"/>
    </row>
    <row r="11" spans="2:7" ht="67.8" customHeight="1" thickBot="1">
      <c r="B11" s="112"/>
      <c r="C11" s="113" t="s">
        <v>407</v>
      </c>
      <c r="D11" s="241" t="s">
        <v>406</v>
      </c>
      <c r="F11" s="1" t="s">
        <v>21</v>
      </c>
    </row>
    <row r="12" spans="2:7" ht="42.6" hidden="1" customHeight="1" thickBot="1">
      <c r="B12" s="110" t="s">
        <v>240</v>
      </c>
      <c r="C12" s="115" t="s">
        <v>256</v>
      </c>
      <c r="D12" s="114"/>
    </row>
    <row r="13" spans="2:7" ht="105" customHeight="1" thickBot="1">
      <c r="B13" s="116" t="s">
        <v>119</v>
      </c>
      <c r="C13" s="117" t="s">
        <v>408</v>
      </c>
      <c r="D13" s="199" t="s">
        <v>409</v>
      </c>
      <c r="F13" t="s">
        <v>29</v>
      </c>
    </row>
    <row r="14" spans="2:7" ht="79.2" customHeight="1" thickBot="1">
      <c r="B14" s="118" t="s">
        <v>120</v>
      </c>
      <c r="C14" s="748" t="s">
        <v>410</v>
      </c>
      <c r="D14" s="749"/>
    </row>
    <row r="15" spans="2:7" ht="17.25" customHeight="1"/>
    <row r="16" spans="2:7" ht="17.25" customHeight="1">
      <c r="C16" s="473"/>
      <c r="D16" s="1" t="s">
        <v>214</v>
      </c>
    </row>
    <row r="17" spans="2:5">
      <c r="C17" s="1" t="s">
        <v>29</v>
      </c>
    </row>
    <row r="18" spans="2:5">
      <c r="E18" s="1" t="s">
        <v>21</v>
      </c>
    </row>
    <row r="21" spans="2:5">
      <c r="B21" s="106" t="s">
        <v>21</v>
      </c>
    </row>
    <row r="29" spans="2:5">
      <c r="D29" s="1" t="s">
        <v>241</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50　ノロウイルス関連情報 </vt:lpstr>
      <vt:lpstr>50  衛生訓話</vt:lpstr>
      <vt:lpstr>50　新型コロナウイルス情報</vt:lpstr>
      <vt:lpstr>50　食中毒記事等 </vt:lpstr>
      <vt:lpstr>50　海外情報</vt:lpstr>
      <vt:lpstr>50　感染症統計</vt:lpstr>
      <vt:lpstr>49　感染症情報</vt:lpstr>
      <vt:lpstr>50 食品回収</vt:lpstr>
      <vt:lpstr>50　食品表示</vt:lpstr>
      <vt:lpstr>50残留農薬　等 </vt:lpstr>
      <vt:lpstr>'49　感染症情報'!Print_Area</vt:lpstr>
      <vt:lpstr>'50  衛生訓話'!Print_Area</vt:lpstr>
      <vt:lpstr>'50　ノロウイルス関連情報 '!Print_Area</vt:lpstr>
      <vt:lpstr>'50　海外情報'!Print_Area</vt:lpstr>
      <vt:lpstr>'50　感染症統計'!Print_Area</vt:lpstr>
      <vt:lpstr>'50　食中毒記事等 '!Print_Area</vt:lpstr>
      <vt:lpstr>'50 食品回収'!Print_Area</vt:lpstr>
      <vt:lpstr>'50　食品表示'!Print_Area</vt:lpstr>
      <vt:lpstr>'50残留農薬　等 '!Print_Area</vt:lpstr>
      <vt:lpstr>スポンサー公告!Print_Area</vt:lpstr>
      <vt:lpstr>'50　食中毒記事等 '!Print_Titles</vt:lpstr>
      <vt:lpstr>'50残留農薬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2022-12-25T02:52:37Z</dcterms:modified>
</cp:coreProperties>
</file>